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ivotTables/pivotTable46.xml" ContentType="application/vnd.openxmlformats-officedocument.spreadsheetml.pivotTable+xml"/>
  <Override PartName="/xl/pivotTables/pivotTable47.xml" ContentType="application/vnd.openxmlformats-officedocument.spreadsheetml.pivotTable+xml"/>
  <Override PartName="/xl/pivotTables/pivotTable48.xml" ContentType="application/vnd.openxmlformats-officedocument.spreadsheetml.pivotTable+xml"/>
  <Override PartName="/xl/pivotTables/pivotTable49.xml" ContentType="application/vnd.openxmlformats-officedocument.spreadsheetml.pivotTable+xml"/>
  <Override PartName="/xl/pivotTables/pivotTable50.xml" ContentType="application/vnd.openxmlformats-officedocument.spreadsheetml.pivotTable+xml"/>
  <Override PartName="/xl/pivotTables/pivotTable51.xml" ContentType="application/vnd.openxmlformats-officedocument.spreadsheetml.pivotTable+xml"/>
  <Override PartName="/xl/pivotTables/pivotTable52.xml" ContentType="application/vnd.openxmlformats-officedocument.spreadsheetml.pivotTable+xml"/>
  <Override PartName="/xl/pivotTables/pivotTable53.xml" ContentType="application/vnd.openxmlformats-officedocument.spreadsheetml.pivotTable+xml"/>
  <Override PartName="/xl/pivotTables/pivotTable54.xml" ContentType="application/vnd.openxmlformats-officedocument.spreadsheetml.pivotTable+xml"/>
  <Override PartName="/xl/pivotTables/pivotTable55.xml" ContentType="application/vnd.openxmlformats-officedocument.spreadsheetml.pivotTable+xml"/>
  <Override PartName="/xl/pivotTables/pivotTable56.xml" ContentType="application/vnd.openxmlformats-officedocument.spreadsheetml.pivotTable+xml"/>
  <Override PartName="/xl/pivotTables/pivotTable57.xml" ContentType="application/vnd.openxmlformats-officedocument.spreadsheetml.pivotTable+xml"/>
  <Override PartName="/xl/pivotTables/pivotTable58.xml" ContentType="application/vnd.openxmlformats-officedocument.spreadsheetml.pivotTable+xml"/>
  <Override PartName="/xl/pivotTables/pivotTable59.xml" ContentType="application/vnd.openxmlformats-officedocument.spreadsheetml.pivotTable+xml"/>
  <Override PartName="/xl/pivotTables/pivotTable60.xml" ContentType="application/vnd.openxmlformats-officedocument.spreadsheetml.pivotTable+xml"/>
  <Override PartName="/xl/pivotTables/pivotTable6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calcChain.xml" ContentType="application/vnd.openxmlformats-officedocument.spreadsheetml.calcChain+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https://internationalmedicalcorps.sharepoint.com/Regional/MiddleEast/MERO/MEAL/03-Assessments/Needs assessments/MSNA Jan21/Data/"/>
    </mc:Choice>
  </mc:AlternateContent>
  <xr:revisionPtr revIDLastSave="15" documentId="11_DF140DDD8D3FED8C3C27FF5E3F2769306E0AA384" xr6:coauthVersionLast="47" xr6:coauthVersionMax="47" xr10:uidLastSave="{DD5A5C7E-899A-41E7-BF83-490F05795AE7}"/>
  <bookViews>
    <workbookView xWindow="-108" yWindow="-108" windowWidth="30936" windowHeight="16896" activeTab="1" xr2:uid="{00000000-000D-0000-FFFF-FFFF00000000}"/>
  </bookViews>
  <sheets>
    <sheet name="Sample" sheetId="5" r:id="rId1"/>
    <sheet name="data" sheetId="1" r:id="rId2"/>
    <sheet name="Analysis" sheetId="4" r:id="rId3"/>
    <sheet name="msna_nutrition_muacchildren" sheetId="2" r:id="rId4"/>
    <sheet name="msna_nutrition_muacplw" sheetId="3" r:id="rId5"/>
  </sheets>
  <definedNames>
    <definedName name="_xlnm._FilterDatabase" localSheetId="0" hidden="1">Sample!$A$1:$P$18</definedName>
  </definedNames>
  <calcPr calcId="191029"/>
  <pivotCaches>
    <pivotCache cacheId="1"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8" i="5" l="1"/>
  <c r="L15" i="5" s="1"/>
  <c r="M6" i="5"/>
  <c r="O6" i="5" s="1"/>
  <c r="L6" i="5"/>
  <c r="M16" i="5"/>
  <c r="O16" i="5" s="1"/>
  <c r="M15" i="5"/>
  <c r="O15" i="5" s="1"/>
  <c r="M14" i="5"/>
  <c r="O14" i="5" s="1"/>
  <c r="L14" i="5"/>
  <c r="M12" i="5"/>
  <c r="O12" i="5" s="1"/>
  <c r="L11" i="5"/>
  <c r="M10" i="5"/>
  <c r="O10" i="5" s="1"/>
  <c r="L10" i="5"/>
  <c r="L2" i="5"/>
  <c r="B1580" i="4"/>
  <c r="C1580" i="4"/>
  <c r="D1580" i="4"/>
  <c r="E1580" i="4"/>
  <c r="F1580" i="4"/>
  <c r="G1580" i="4"/>
  <c r="H1580" i="4"/>
  <c r="I1580" i="4"/>
  <c r="J1580" i="4"/>
  <c r="C1579" i="4"/>
  <c r="D1579" i="4"/>
  <c r="E1579" i="4"/>
  <c r="F1579" i="4"/>
  <c r="G1579" i="4"/>
  <c r="H1579" i="4"/>
  <c r="I1579" i="4"/>
  <c r="J1579" i="4"/>
  <c r="C1578" i="4"/>
  <c r="D1578" i="4"/>
  <c r="E1578" i="4"/>
  <c r="F1578" i="4"/>
  <c r="G1578" i="4"/>
  <c r="H1578" i="4"/>
  <c r="I1578" i="4"/>
  <c r="J1578" i="4"/>
  <c r="C1577" i="4"/>
  <c r="D1577" i="4"/>
  <c r="E1577" i="4"/>
  <c r="F1577" i="4"/>
  <c r="G1577" i="4"/>
  <c r="H1577" i="4"/>
  <c r="I1577" i="4"/>
  <c r="J1577" i="4"/>
  <c r="C1576" i="4"/>
  <c r="D1576" i="4"/>
  <c r="E1576" i="4"/>
  <c r="F1576" i="4"/>
  <c r="G1576" i="4"/>
  <c r="H1576" i="4"/>
  <c r="I1576" i="4"/>
  <c r="J1576" i="4"/>
  <c r="C1575" i="4"/>
  <c r="D1575" i="4"/>
  <c r="E1575" i="4"/>
  <c r="F1575" i="4"/>
  <c r="G1575" i="4"/>
  <c r="H1575" i="4"/>
  <c r="I1575" i="4"/>
  <c r="J1575" i="4"/>
  <c r="C1574" i="4"/>
  <c r="D1574" i="4"/>
  <c r="E1574" i="4"/>
  <c r="F1574" i="4"/>
  <c r="G1574" i="4"/>
  <c r="H1574" i="4"/>
  <c r="I1574" i="4"/>
  <c r="J1574" i="4"/>
  <c r="C1573" i="4"/>
  <c r="D1573" i="4"/>
  <c r="E1573" i="4"/>
  <c r="F1573" i="4"/>
  <c r="G1573" i="4"/>
  <c r="H1573" i="4"/>
  <c r="I1573" i="4"/>
  <c r="J1573" i="4"/>
  <c r="C1572" i="4"/>
  <c r="D1572" i="4"/>
  <c r="E1572" i="4"/>
  <c r="F1572" i="4"/>
  <c r="G1572" i="4"/>
  <c r="H1572" i="4"/>
  <c r="I1572" i="4"/>
  <c r="J1572" i="4"/>
  <c r="C1571" i="4"/>
  <c r="D1571" i="4"/>
  <c r="E1571" i="4"/>
  <c r="F1571" i="4"/>
  <c r="G1571" i="4"/>
  <c r="H1571" i="4"/>
  <c r="I1571" i="4"/>
  <c r="J1571" i="4"/>
  <c r="C1570" i="4"/>
  <c r="D1570" i="4"/>
  <c r="E1570" i="4"/>
  <c r="F1570" i="4"/>
  <c r="G1570" i="4"/>
  <c r="H1570" i="4"/>
  <c r="I1570" i="4"/>
  <c r="J1570" i="4"/>
  <c r="C1569" i="4"/>
  <c r="D1569" i="4"/>
  <c r="E1569" i="4"/>
  <c r="F1569" i="4"/>
  <c r="G1569" i="4"/>
  <c r="H1569" i="4"/>
  <c r="I1569" i="4"/>
  <c r="J1569" i="4"/>
  <c r="C1568" i="4"/>
  <c r="D1568" i="4"/>
  <c r="E1568" i="4"/>
  <c r="F1568" i="4"/>
  <c r="G1568" i="4"/>
  <c r="H1568" i="4"/>
  <c r="I1568" i="4"/>
  <c r="J1568" i="4"/>
  <c r="C1567" i="4"/>
  <c r="D1567" i="4"/>
  <c r="E1567" i="4"/>
  <c r="F1567" i="4"/>
  <c r="G1567" i="4"/>
  <c r="H1567" i="4"/>
  <c r="I1567" i="4"/>
  <c r="J1567" i="4"/>
  <c r="B1568" i="4"/>
  <c r="B1569" i="4"/>
  <c r="B1570" i="4"/>
  <c r="B1571" i="4"/>
  <c r="B1572" i="4"/>
  <c r="B1573" i="4"/>
  <c r="B1574" i="4"/>
  <c r="B1575" i="4"/>
  <c r="B1576" i="4"/>
  <c r="B1577" i="4"/>
  <c r="B1578" i="4"/>
  <c r="B1579" i="4"/>
  <c r="B1567" i="4"/>
  <c r="C1528" i="4"/>
  <c r="D1528" i="4"/>
  <c r="E1528" i="4"/>
  <c r="F1528" i="4"/>
  <c r="G1528" i="4"/>
  <c r="H1528" i="4"/>
  <c r="C1527" i="4"/>
  <c r="D1527" i="4"/>
  <c r="E1527" i="4"/>
  <c r="F1527" i="4"/>
  <c r="G1527" i="4"/>
  <c r="H1527" i="4"/>
  <c r="C1526" i="4"/>
  <c r="D1526" i="4"/>
  <c r="E1526" i="4"/>
  <c r="F1526" i="4"/>
  <c r="G1526" i="4"/>
  <c r="H1526" i="4"/>
  <c r="C1525" i="4"/>
  <c r="D1525" i="4"/>
  <c r="E1525" i="4"/>
  <c r="F1525" i="4"/>
  <c r="G1525" i="4"/>
  <c r="H1525" i="4"/>
  <c r="C1524" i="4"/>
  <c r="D1524" i="4"/>
  <c r="E1524" i="4"/>
  <c r="F1524" i="4"/>
  <c r="G1524" i="4"/>
  <c r="H1524" i="4"/>
  <c r="C1523" i="4"/>
  <c r="D1523" i="4"/>
  <c r="E1523" i="4"/>
  <c r="F1523" i="4"/>
  <c r="G1523" i="4"/>
  <c r="H1523" i="4"/>
  <c r="C1522" i="4"/>
  <c r="D1522" i="4"/>
  <c r="E1522" i="4"/>
  <c r="F1522" i="4"/>
  <c r="G1522" i="4"/>
  <c r="H1522" i="4"/>
  <c r="C1521" i="4"/>
  <c r="D1521" i="4"/>
  <c r="E1521" i="4"/>
  <c r="F1521" i="4"/>
  <c r="G1521" i="4"/>
  <c r="H1521" i="4"/>
  <c r="C1520" i="4"/>
  <c r="D1520" i="4"/>
  <c r="E1520" i="4"/>
  <c r="F1520" i="4"/>
  <c r="G1520" i="4"/>
  <c r="H1520" i="4"/>
  <c r="C1519" i="4"/>
  <c r="D1519" i="4"/>
  <c r="E1519" i="4"/>
  <c r="F1519" i="4"/>
  <c r="G1519" i="4"/>
  <c r="H1519" i="4"/>
  <c r="C1518" i="4"/>
  <c r="D1518" i="4"/>
  <c r="E1518" i="4"/>
  <c r="F1518" i="4"/>
  <c r="G1518" i="4"/>
  <c r="H1518" i="4"/>
  <c r="C1517" i="4"/>
  <c r="D1517" i="4"/>
  <c r="E1517" i="4"/>
  <c r="F1517" i="4"/>
  <c r="G1517" i="4"/>
  <c r="H1517" i="4"/>
  <c r="C1516" i="4"/>
  <c r="D1516" i="4"/>
  <c r="E1516" i="4"/>
  <c r="F1516" i="4"/>
  <c r="G1516" i="4"/>
  <c r="H1516" i="4"/>
  <c r="C1515" i="4"/>
  <c r="D1515" i="4"/>
  <c r="E1515" i="4"/>
  <c r="F1515" i="4"/>
  <c r="G1515" i="4"/>
  <c r="H1515" i="4"/>
  <c r="B1516" i="4"/>
  <c r="B1517" i="4"/>
  <c r="B1518" i="4"/>
  <c r="B1519" i="4"/>
  <c r="B1520" i="4"/>
  <c r="B1521" i="4"/>
  <c r="B1522" i="4"/>
  <c r="B1523" i="4"/>
  <c r="B1524" i="4"/>
  <c r="B1525" i="4"/>
  <c r="B1526" i="4"/>
  <c r="B1527" i="4"/>
  <c r="B1528" i="4"/>
  <c r="B1515" i="4"/>
  <c r="C1494" i="4"/>
  <c r="D1494" i="4"/>
  <c r="E1494" i="4"/>
  <c r="F1494" i="4"/>
  <c r="G1494" i="4"/>
  <c r="H1494" i="4"/>
  <c r="I1494" i="4"/>
  <c r="C1493" i="4"/>
  <c r="D1493" i="4"/>
  <c r="E1493" i="4"/>
  <c r="F1493" i="4"/>
  <c r="G1493" i="4"/>
  <c r="H1493" i="4"/>
  <c r="I1493" i="4"/>
  <c r="C1492" i="4"/>
  <c r="D1492" i="4"/>
  <c r="E1492" i="4"/>
  <c r="F1492" i="4"/>
  <c r="G1492" i="4"/>
  <c r="H1492" i="4"/>
  <c r="I1492" i="4"/>
  <c r="C1491" i="4"/>
  <c r="D1491" i="4"/>
  <c r="E1491" i="4"/>
  <c r="F1491" i="4"/>
  <c r="G1491" i="4"/>
  <c r="H1491" i="4"/>
  <c r="I1491" i="4"/>
  <c r="C1490" i="4"/>
  <c r="D1490" i="4"/>
  <c r="E1490" i="4"/>
  <c r="F1490" i="4"/>
  <c r="G1490" i="4"/>
  <c r="H1490" i="4"/>
  <c r="I1490" i="4"/>
  <c r="C1489" i="4"/>
  <c r="D1489" i="4"/>
  <c r="E1489" i="4"/>
  <c r="F1489" i="4"/>
  <c r="G1489" i="4"/>
  <c r="H1489" i="4"/>
  <c r="I1489" i="4"/>
  <c r="C1488" i="4"/>
  <c r="D1488" i="4"/>
  <c r="E1488" i="4"/>
  <c r="F1488" i="4"/>
  <c r="G1488" i="4"/>
  <c r="H1488" i="4"/>
  <c r="I1488" i="4"/>
  <c r="C1487" i="4"/>
  <c r="D1487" i="4"/>
  <c r="E1487" i="4"/>
  <c r="F1487" i="4"/>
  <c r="G1487" i="4"/>
  <c r="H1487" i="4"/>
  <c r="I1487" i="4"/>
  <c r="C1486" i="4"/>
  <c r="D1486" i="4"/>
  <c r="E1486" i="4"/>
  <c r="F1486" i="4"/>
  <c r="G1486" i="4"/>
  <c r="H1486" i="4"/>
  <c r="I1486" i="4"/>
  <c r="C1485" i="4"/>
  <c r="D1485" i="4"/>
  <c r="E1485" i="4"/>
  <c r="F1485" i="4"/>
  <c r="G1485" i="4"/>
  <c r="H1485" i="4"/>
  <c r="I1485" i="4"/>
  <c r="C1484" i="4"/>
  <c r="D1484" i="4"/>
  <c r="E1484" i="4"/>
  <c r="F1484" i="4"/>
  <c r="G1484" i="4"/>
  <c r="H1484" i="4"/>
  <c r="I1484" i="4"/>
  <c r="C1483" i="4"/>
  <c r="D1483" i="4"/>
  <c r="E1483" i="4"/>
  <c r="F1483" i="4"/>
  <c r="G1483" i="4"/>
  <c r="H1483" i="4"/>
  <c r="I1483" i="4"/>
  <c r="C1482" i="4"/>
  <c r="D1482" i="4"/>
  <c r="E1482" i="4"/>
  <c r="F1482" i="4"/>
  <c r="G1482" i="4"/>
  <c r="H1482" i="4"/>
  <c r="I1482" i="4"/>
  <c r="B1494" i="4"/>
  <c r="B1482" i="4"/>
  <c r="B1483" i="4"/>
  <c r="B1484" i="4"/>
  <c r="B1485" i="4"/>
  <c r="B1486" i="4"/>
  <c r="B1487" i="4"/>
  <c r="B1488" i="4"/>
  <c r="B1489" i="4"/>
  <c r="B1490" i="4"/>
  <c r="B1491" i="4"/>
  <c r="B1492" i="4"/>
  <c r="B1493" i="4"/>
  <c r="C1481" i="4"/>
  <c r="D1481" i="4"/>
  <c r="E1481" i="4"/>
  <c r="F1481" i="4"/>
  <c r="G1481" i="4"/>
  <c r="H1481" i="4"/>
  <c r="I1481" i="4"/>
  <c r="B1481" i="4"/>
  <c r="C1461" i="4"/>
  <c r="D1461" i="4"/>
  <c r="E1461" i="4"/>
  <c r="F1461" i="4"/>
  <c r="G1461" i="4"/>
  <c r="H1461" i="4"/>
  <c r="I1461" i="4"/>
  <c r="J1461" i="4"/>
  <c r="K1461" i="4"/>
  <c r="L1461" i="4"/>
  <c r="M1461" i="4"/>
  <c r="N1461" i="4"/>
  <c r="C1460" i="4"/>
  <c r="D1460" i="4"/>
  <c r="E1460" i="4"/>
  <c r="F1460" i="4"/>
  <c r="G1460" i="4"/>
  <c r="H1460" i="4"/>
  <c r="I1460" i="4"/>
  <c r="J1460" i="4"/>
  <c r="K1460" i="4"/>
  <c r="L1460" i="4"/>
  <c r="M1460" i="4"/>
  <c r="N1460" i="4"/>
  <c r="C1459" i="4"/>
  <c r="D1459" i="4"/>
  <c r="E1459" i="4"/>
  <c r="F1459" i="4"/>
  <c r="G1459" i="4"/>
  <c r="H1459" i="4"/>
  <c r="I1459" i="4"/>
  <c r="J1459" i="4"/>
  <c r="K1459" i="4"/>
  <c r="L1459" i="4"/>
  <c r="M1459" i="4"/>
  <c r="N1459" i="4"/>
  <c r="C1458" i="4"/>
  <c r="D1458" i="4"/>
  <c r="E1458" i="4"/>
  <c r="F1458" i="4"/>
  <c r="G1458" i="4"/>
  <c r="H1458" i="4"/>
  <c r="I1458" i="4"/>
  <c r="J1458" i="4"/>
  <c r="K1458" i="4"/>
  <c r="L1458" i="4"/>
  <c r="M1458" i="4"/>
  <c r="N1458" i="4"/>
  <c r="C1457" i="4"/>
  <c r="D1457" i="4"/>
  <c r="E1457" i="4"/>
  <c r="F1457" i="4"/>
  <c r="G1457" i="4"/>
  <c r="H1457" i="4"/>
  <c r="I1457" i="4"/>
  <c r="J1457" i="4"/>
  <c r="K1457" i="4"/>
  <c r="L1457" i="4"/>
  <c r="M1457" i="4"/>
  <c r="N1457" i="4"/>
  <c r="C1456" i="4"/>
  <c r="D1456" i="4"/>
  <c r="E1456" i="4"/>
  <c r="F1456" i="4"/>
  <c r="G1456" i="4"/>
  <c r="H1456" i="4"/>
  <c r="I1456" i="4"/>
  <c r="J1456" i="4"/>
  <c r="K1456" i="4"/>
  <c r="L1456" i="4"/>
  <c r="M1456" i="4"/>
  <c r="N1456" i="4"/>
  <c r="C1455" i="4"/>
  <c r="D1455" i="4"/>
  <c r="E1455" i="4"/>
  <c r="F1455" i="4"/>
  <c r="G1455" i="4"/>
  <c r="H1455" i="4"/>
  <c r="I1455" i="4"/>
  <c r="J1455" i="4"/>
  <c r="K1455" i="4"/>
  <c r="L1455" i="4"/>
  <c r="M1455" i="4"/>
  <c r="N1455" i="4"/>
  <c r="C1454" i="4"/>
  <c r="D1454" i="4"/>
  <c r="E1454" i="4"/>
  <c r="F1454" i="4"/>
  <c r="G1454" i="4"/>
  <c r="H1454" i="4"/>
  <c r="I1454" i="4"/>
  <c r="J1454" i="4"/>
  <c r="K1454" i="4"/>
  <c r="L1454" i="4"/>
  <c r="M1454" i="4"/>
  <c r="N1454" i="4"/>
  <c r="C1453" i="4"/>
  <c r="D1453" i="4"/>
  <c r="E1453" i="4"/>
  <c r="F1453" i="4"/>
  <c r="G1453" i="4"/>
  <c r="H1453" i="4"/>
  <c r="I1453" i="4"/>
  <c r="J1453" i="4"/>
  <c r="K1453" i="4"/>
  <c r="L1453" i="4"/>
  <c r="M1453" i="4"/>
  <c r="N1453" i="4"/>
  <c r="C1452" i="4"/>
  <c r="D1452" i="4"/>
  <c r="E1452" i="4"/>
  <c r="F1452" i="4"/>
  <c r="G1452" i="4"/>
  <c r="H1452" i="4"/>
  <c r="I1452" i="4"/>
  <c r="J1452" i="4"/>
  <c r="K1452" i="4"/>
  <c r="L1452" i="4"/>
  <c r="M1452" i="4"/>
  <c r="N1452" i="4"/>
  <c r="C1451" i="4"/>
  <c r="D1451" i="4"/>
  <c r="E1451" i="4"/>
  <c r="F1451" i="4"/>
  <c r="G1451" i="4"/>
  <c r="H1451" i="4"/>
  <c r="I1451" i="4"/>
  <c r="J1451" i="4"/>
  <c r="K1451" i="4"/>
  <c r="L1451" i="4"/>
  <c r="M1451" i="4"/>
  <c r="N1451" i="4"/>
  <c r="C1450" i="4"/>
  <c r="D1450" i="4"/>
  <c r="E1450" i="4"/>
  <c r="F1450" i="4"/>
  <c r="G1450" i="4"/>
  <c r="H1450" i="4"/>
  <c r="I1450" i="4"/>
  <c r="J1450" i="4"/>
  <c r="K1450" i="4"/>
  <c r="L1450" i="4"/>
  <c r="M1450" i="4"/>
  <c r="N1450" i="4"/>
  <c r="C1449" i="4"/>
  <c r="D1449" i="4"/>
  <c r="E1449" i="4"/>
  <c r="F1449" i="4"/>
  <c r="G1449" i="4"/>
  <c r="H1449" i="4"/>
  <c r="I1449" i="4"/>
  <c r="J1449" i="4"/>
  <c r="K1449" i="4"/>
  <c r="L1449" i="4"/>
  <c r="M1449" i="4"/>
  <c r="N1449" i="4"/>
  <c r="C1448" i="4"/>
  <c r="D1448" i="4"/>
  <c r="E1448" i="4"/>
  <c r="F1448" i="4"/>
  <c r="G1448" i="4"/>
  <c r="H1448" i="4"/>
  <c r="I1448" i="4"/>
  <c r="J1448" i="4"/>
  <c r="K1448" i="4"/>
  <c r="L1448" i="4"/>
  <c r="M1448" i="4"/>
  <c r="N1448" i="4"/>
  <c r="B1449" i="4"/>
  <c r="B1450" i="4"/>
  <c r="B1451" i="4"/>
  <c r="B1452" i="4"/>
  <c r="B1453" i="4"/>
  <c r="B1454" i="4"/>
  <c r="B1455" i="4"/>
  <c r="B1456" i="4"/>
  <c r="B1457" i="4"/>
  <c r="B1458" i="4"/>
  <c r="B1459" i="4"/>
  <c r="B1460" i="4"/>
  <c r="B1461" i="4"/>
  <c r="B1448" i="4"/>
  <c r="C1412" i="4"/>
  <c r="D1412" i="4"/>
  <c r="E1412" i="4"/>
  <c r="F1412" i="4"/>
  <c r="G1412" i="4"/>
  <c r="H1412" i="4"/>
  <c r="I1412" i="4"/>
  <c r="J1412" i="4"/>
  <c r="K1412" i="4"/>
  <c r="L1412" i="4"/>
  <c r="M1412" i="4"/>
  <c r="N1412" i="4"/>
  <c r="O1412" i="4"/>
  <c r="P1412" i="4"/>
  <c r="Q1412" i="4"/>
  <c r="R1412" i="4"/>
  <c r="C1411" i="4"/>
  <c r="D1411" i="4"/>
  <c r="E1411" i="4"/>
  <c r="F1411" i="4"/>
  <c r="G1411" i="4"/>
  <c r="H1411" i="4"/>
  <c r="I1411" i="4"/>
  <c r="J1411" i="4"/>
  <c r="K1411" i="4"/>
  <c r="L1411" i="4"/>
  <c r="M1411" i="4"/>
  <c r="N1411" i="4"/>
  <c r="O1411" i="4"/>
  <c r="P1411" i="4"/>
  <c r="Q1411" i="4"/>
  <c r="R1411" i="4"/>
  <c r="C1410" i="4"/>
  <c r="D1410" i="4"/>
  <c r="E1410" i="4"/>
  <c r="F1410" i="4"/>
  <c r="G1410" i="4"/>
  <c r="H1410" i="4"/>
  <c r="I1410" i="4"/>
  <c r="J1410" i="4"/>
  <c r="K1410" i="4"/>
  <c r="L1410" i="4"/>
  <c r="M1410" i="4"/>
  <c r="N1410" i="4"/>
  <c r="O1410" i="4"/>
  <c r="P1410" i="4"/>
  <c r="Q1410" i="4"/>
  <c r="R1410" i="4"/>
  <c r="C1409" i="4"/>
  <c r="D1409" i="4"/>
  <c r="E1409" i="4"/>
  <c r="F1409" i="4"/>
  <c r="G1409" i="4"/>
  <c r="H1409" i="4"/>
  <c r="I1409" i="4"/>
  <c r="J1409" i="4"/>
  <c r="K1409" i="4"/>
  <c r="L1409" i="4"/>
  <c r="M1409" i="4"/>
  <c r="N1409" i="4"/>
  <c r="O1409" i="4"/>
  <c r="P1409" i="4"/>
  <c r="Q1409" i="4"/>
  <c r="R1409" i="4"/>
  <c r="C1408" i="4"/>
  <c r="D1408" i="4"/>
  <c r="E1408" i="4"/>
  <c r="F1408" i="4"/>
  <c r="G1408" i="4"/>
  <c r="H1408" i="4"/>
  <c r="I1408" i="4"/>
  <c r="J1408" i="4"/>
  <c r="K1408" i="4"/>
  <c r="L1408" i="4"/>
  <c r="M1408" i="4"/>
  <c r="N1408" i="4"/>
  <c r="O1408" i="4"/>
  <c r="P1408" i="4"/>
  <c r="Q1408" i="4"/>
  <c r="R1408" i="4"/>
  <c r="C1407" i="4"/>
  <c r="D1407" i="4"/>
  <c r="E1407" i="4"/>
  <c r="F1407" i="4"/>
  <c r="G1407" i="4"/>
  <c r="H1407" i="4"/>
  <c r="I1407" i="4"/>
  <c r="J1407" i="4"/>
  <c r="K1407" i="4"/>
  <c r="L1407" i="4"/>
  <c r="M1407" i="4"/>
  <c r="N1407" i="4"/>
  <c r="O1407" i="4"/>
  <c r="P1407" i="4"/>
  <c r="Q1407" i="4"/>
  <c r="R1407" i="4"/>
  <c r="C1406" i="4"/>
  <c r="D1406" i="4"/>
  <c r="E1406" i="4"/>
  <c r="F1406" i="4"/>
  <c r="G1406" i="4"/>
  <c r="H1406" i="4"/>
  <c r="I1406" i="4"/>
  <c r="J1406" i="4"/>
  <c r="K1406" i="4"/>
  <c r="L1406" i="4"/>
  <c r="M1406" i="4"/>
  <c r="N1406" i="4"/>
  <c r="O1406" i="4"/>
  <c r="P1406" i="4"/>
  <c r="Q1406" i="4"/>
  <c r="R1406" i="4"/>
  <c r="C1405" i="4"/>
  <c r="D1405" i="4"/>
  <c r="E1405" i="4"/>
  <c r="F1405" i="4"/>
  <c r="G1405" i="4"/>
  <c r="H1405" i="4"/>
  <c r="I1405" i="4"/>
  <c r="J1405" i="4"/>
  <c r="K1405" i="4"/>
  <c r="L1405" i="4"/>
  <c r="M1405" i="4"/>
  <c r="N1405" i="4"/>
  <c r="O1405" i="4"/>
  <c r="P1405" i="4"/>
  <c r="Q1405" i="4"/>
  <c r="R1405" i="4"/>
  <c r="C1404" i="4"/>
  <c r="D1404" i="4"/>
  <c r="E1404" i="4"/>
  <c r="F1404" i="4"/>
  <c r="G1404" i="4"/>
  <c r="H1404" i="4"/>
  <c r="I1404" i="4"/>
  <c r="J1404" i="4"/>
  <c r="K1404" i="4"/>
  <c r="L1404" i="4"/>
  <c r="M1404" i="4"/>
  <c r="N1404" i="4"/>
  <c r="O1404" i="4"/>
  <c r="P1404" i="4"/>
  <c r="Q1404" i="4"/>
  <c r="R1404" i="4"/>
  <c r="C1403" i="4"/>
  <c r="D1403" i="4"/>
  <c r="E1403" i="4"/>
  <c r="F1403" i="4"/>
  <c r="G1403" i="4"/>
  <c r="H1403" i="4"/>
  <c r="I1403" i="4"/>
  <c r="J1403" i="4"/>
  <c r="K1403" i="4"/>
  <c r="L1403" i="4"/>
  <c r="M1403" i="4"/>
  <c r="N1403" i="4"/>
  <c r="O1403" i="4"/>
  <c r="P1403" i="4"/>
  <c r="Q1403" i="4"/>
  <c r="R1403" i="4"/>
  <c r="C1402" i="4"/>
  <c r="D1402" i="4"/>
  <c r="E1402" i="4"/>
  <c r="F1402" i="4"/>
  <c r="G1402" i="4"/>
  <c r="H1402" i="4"/>
  <c r="I1402" i="4"/>
  <c r="J1402" i="4"/>
  <c r="K1402" i="4"/>
  <c r="L1402" i="4"/>
  <c r="M1402" i="4"/>
  <c r="N1402" i="4"/>
  <c r="O1402" i="4"/>
  <c r="P1402" i="4"/>
  <c r="Q1402" i="4"/>
  <c r="R1402" i="4"/>
  <c r="C1401" i="4"/>
  <c r="D1401" i="4"/>
  <c r="E1401" i="4"/>
  <c r="F1401" i="4"/>
  <c r="G1401" i="4"/>
  <c r="H1401" i="4"/>
  <c r="I1401" i="4"/>
  <c r="J1401" i="4"/>
  <c r="K1401" i="4"/>
  <c r="L1401" i="4"/>
  <c r="M1401" i="4"/>
  <c r="N1401" i="4"/>
  <c r="O1401" i="4"/>
  <c r="P1401" i="4"/>
  <c r="Q1401" i="4"/>
  <c r="R1401" i="4"/>
  <c r="C1400" i="4"/>
  <c r="D1400" i="4"/>
  <c r="E1400" i="4"/>
  <c r="F1400" i="4"/>
  <c r="G1400" i="4"/>
  <c r="H1400" i="4"/>
  <c r="I1400" i="4"/>
  <c r="J1400" i="4"/>
  <c r="K1400" i="4"/>
  <c r="L1400" i="4"/>
  <c r="M1400" i="4"/>
  <c r="N1400" i="4"/>
  <c r="O1400" i="4"/>
  <c r="P1400" i="4"/>
  <c r="Q1400" i="4"/>
  <c r="R1400" i="4"/>
  <c r="C1399" i="4"/>
  <c r="D1399" i="4"/>
  <c r="E1399" i="4"/>
  <c r="F1399" i="4"/>
  <c r="G1399" i="4"/>
  <c r="H1399" i="4"/>
  <c r="I1399" i="4"/>
  <c r="J1399" i="4"/>
  <c r="K1399" i="4"/>
  <c r="L1399" i="4"/>
  <c r="M1399" i="4"/>
  <c r="N1399" i="4"/>
  <c r="O1399" i="4"/>
  <c r="P1399" i="4"/>
  <c r="Q1399" i="4"/>
  <c r="R1399" i="4"/>
  <c r="B1400" i="4"/>
  <c r="B1401" i="4"/>
  <c r="B1402" i="4"/>
  <c r="B1403" i="4"/>
  <c r="B1404" i="4"/>
  <c r="B1405" i="4"/>
  <c r="B1406" i="4"/>
  <c r="B1407" i="4"/>
  <c r="B1408" i="4"/>
  <c r="B1409" i="4"/>
  <c r="B1410" i="4"/>
  <c r="B1411" i="4"/>
  <c r="B1412" i="4"/>
  <c r="B1399" i="4"/>
  <c r="C1342" i="4"/>
  <c r="D1342" i="4"/>
  <c r="E1342" i="4"/>
  <c r="F1342" i="4"/>
  <c r="G1342" i="4"/>
  <c r="H1342" i="4"/>
  <c r="B1342" i="4"/>
  <c r="C1341" i="4"/>
  <c r="D1341" i="4"/>
  <c r="E1341" i="4"/>
  <c r="F1341" i="4"/>
  <c r="G1341" i="4"/>
  <c r="H1341" i="4"/>
  <c r="C1340" i="4"/>
  <c r="D1340" i="4"/>
  <c r="E1340" i="4"/>
  <c r="F1340" i="4"/>
  <c r="G1340" i="4"/>
  <c r="H1340" i="4"/>
  <c r="C1339" i="4"/>
  <c r="D1339" i="4"/>
  <c r="E1339" i="4"/>
  <c r="F1339" i="4"/>
  <c r="G1339" i="4"/>
  <c r="H1339" i="4"/>
  <c r="C1338" i="4"/>
  <c r="D1338" i="4"/>
  <c r="E1338" i="4"/>
  <c r="F1338" i="4"/>
  <c r="G1338" i="4"/>
  <c r="H1338" i="4"/>
  <c r="C1337" i="4"/>
  <c r="D1337" i="4"/>
  <c r="E1337" i="4"/>
  <c r="F1337" i="4"/>
  <c r="G1337" i="4"/>
  <c r="H1337" i="4"/>
  <c r="C1336" i="4"/>
  <c r="D1336" i="4"/>
  <c r="E1336" i="4"/>
  <c r="F1336" i="4"/>
  <c r="G1336" i="4"/>
  <c r="H1336" i="4"/>
  <c r="C1335" i="4"/>
  <c r="D1335" i="4"/>
  <c r="E1335" i="4"/>
  <c r="F1335" i="4"/>
  <c r="G1335" i="4"/>
  <c r="H1335" i="4"/>
  <c r="C1334" i="4"/>
  <c r="D1334" i="4"/>
  <c r="E1334" i="4"/>
  <c r="F1334" i="4"/>
  <c r="G1334" i="4"/>
  <c r="H1334" i="4"/>
  <c r="C1333" i="4"/>
  <c r="D1333" i="4"/>
  <c r="E1333" i="4"/>
  <c r="F1333" i="4"/>
  <c r="G1333" i="4"/>
  <c r="H1333" i="4"/>
  <c r="C1332" i="4"/>
  <c r="D1332" i="4"/>
  <c r="E1332" i="4"/>
  <c r="F1332" i="4"/>
  <c r="G1332" i="4"/>
  <c r="H1332" i="4"/>
  <c r="C1331" i="4"/>
  <c r="D1331" i="4"/>
  <c r="E1331" i="4"/>
  <c r="F1331" i="4"/>
  <c r="G1331" i="4"/>
  <c r="H1331" i="4"/>
  <c r="C1330" i="4"/>
  <c r="D1330" i="4"/>
  <c r="E1330" i="4"/>
  <c r="F1330" i="4"/>
  <c r="G1330" i="4"/>
  <c r="H1330" i="4"/>
  <c r="C1329" i="4"/>
  <c r="D1329" i="4"/>
  <c r="E1329" i="4"/>
  <c r="F1329" i="4"/>
  <c r="G1329" i="4"/>
  <c r="H1329" i="4"/>
  <c r="B1330" i="4"/>
  <c r="B1331" i="4"/>
  <c r="B1332" i="4"/>
  <c r="B1333" i="4"/>
  <c r="B1334" i="4"/>
  <c r="B1335" i="4"/>
  <c r="B1336" i="4"/>
  <c r="B1337" i="4"/>
  <c r="B1338" i="4"/>
  <c r="B1339" i="4"/>
  <c r="B1340" i="4"/>
  <c r="B1341" i="4"/>
  <c r="B1329" i="4"/>
  <c r="C1309" i="4"/>
  <c r="D1309" i="4"/>
  <c r="E1309" i="4"/>
  <c r="F1309" i="4"/>
  <c r="G1309" i="4"/>
  <c r="H1309" i="4"/>
  <c r="C1308" i="4"/>
  <c r="D1308" i="4"/>
  <c r="E1308" i="4"/>
  <c r="F1308" i="4"/>
  <c r="G1308" i="4"/>
  <c r="H1308" i="4"/>
  <c r="C1307" i="4"/>
  <c r="D1307" i="4"/>
  <c r="E1307" i="4"/>
  <c r="F1307" i="4"/>
  <c r="G1307" i="4"/>
  <c r="H1307" i="4"/>
  <c r="C1306" i="4"/>
  <c r="D1306" i="4"/>
  <c r="E1306" i="4"/>
  <c r="F1306" i="4"/>
  <c r="G1306" i="4"/>
  <c r="H1306" i="4"/>
  <c r="C1305" i="4"/>
  <c r="D1305" i="4"/>
  <c r="E1305" i="4"/>
  <c r="F1305" i="4"/>
  <c r="G1305" i="4"/>
  <c r="H1305" i="4"/>
  <c r="C1304" i="4"/>
  <c r="D1304" i="4"/>
  <c r="E1304" i="4"/>
  <c r="F1304" i="4"/>
  <c r="G1304" i="4"/>
  <c r="H1304" i="4"/>
  <c r="C1303" i="4"/>
  <c r="D1303" i="4"/>
  <c r="E1303" i="4"/>
  <c r="F1303" i="4"/>
  <c r="G1303" i="4"/>
  <c r="H1303" i="4"/>
  <c r="C1302" i="4"/>
  <c r="D1302" i="4"/>
  <c r="E1302" i="4"/>
  <c r="F1302" i="4"/>
  <c r="G1302" i="4"/>
  <c r="H1302" i="4"/>
  <c r="C1301" i="4"/>
  <c r="D1301" i="4"/>
  <c r="E1301" i="4"/>
  <c r="F1301" i="4"/>
  <c r="G1301" i="4"/>
  <c r="H1301" i="4"/>
  <c r="C1300" i="4"/>
  <c r="D1300" i="4"/>
  <c r="E1300" i="4"/>
  <c r="F1300" i="4"/>
  <c r="G1300" i="4"/>
  <c r="H1300" i="4"/>
  <c r="C1299" i="4"/>
  <c r="D1299" i="4"/>
  <c r="E1299" i="4"/>
  <c r="F1299" i="4"/>
  <c r="G1299" i="4"/>
  <c r="H1299" i="4"/>
  <c r="C1298" i="4"/>
  <c r="D1298" i="4"/>
  <c r="E1298" i="4"/>
  <c r="F1298" i="4"/>
  <c r="G1298" i="4"/>
  <c r="H1298" i="4"/>
  <c r="C1297" i="4"/>
  <c r="D1297" i="4"/>
  <c r="E1297" i="4"/>
  <c r="F1297" i="4"/>
  <c r="G1297" i="4"/>
  <c r="H1297" i="4"/>
  <c r="C1296" i="4"/>
  <c r="D1296" i="4"/>
  <c r="E1296" i="4"/>
  <c r="F1296" i="4"/>
  <c r="G1296" i="4"/>
  <c r="H1296" i="4"/>
  <c r="B1297" i="4"/>
  <c r="B1298" i="4"/>
  <c r="B1299" i="4"/>
  <c r="B1300" i="4"/>
  <c r="B1301" i="4"/>
  <c r="B1302" i="4"/>
  <c r="B1303" i="4"/>
  <c r="B1304" i="4"/>
  <c r="B1305" i="4"/>
  <c r="B1306" i="4"/>
  <c r="B1307" i="4"/>
  <c r="B1308" i="4"/>
  <c r="B1309" i="4"/>
  <c r="B1296" i="4"/>
  <c r="C1256" i="4"/>
  <c r="D1256" i="4"/>
  <c r="E1256" i="4"/>
  <c r="F1256" i="4"/>
  <c r="G1256" i="4"/>
  <c r="H1256" i="4"/>
  <c r="I1256" i="4"/>
  <c r="C1255" i="4"/>
  <c r="D1255" i="4"/>
  <c r="E1255" i="4"/>
  <c r="F1255" i="4"/>
  <c r="G1255" i="4"/>
  <c r="H1255" i="4"/>
  <c r="I1255" i="4"/>
  <c r="C1254" i="4"/>
  <c r="D1254" i="4"/>
  <c r="E1254" i="4"/>
  <c r="F1254" i="4"/>
  <c r="G1254" i="4"/>
  <c r="H1254" i="4"/>
  <c r="I1254" i="4"/>
  <c r="C1253" i="4"/>
  <c r="D1253" i="4"/>
  <c r="E1253" i="4"/>
  <c r="F1253" i="4"/>
  <c r="G1253" i="4"/>
  <c r="H1253" i="4"/>
  <c r="I1253" i="4"/>
  <c r="C1252" i="4"/>
  <c r="D1252" i="4"/>
  <c r="E1252" i="4"/>
  <c r="F1252" i="4"/>
  <c r="G1252" i="4"/>
  <c r="H1252" i="4"/>
  <c r="I1252" i="4"/>
  <c r="C1251" i="4"/>
  <c r="D1251" i="4"/>
  <c r="E1251" i="4"/>
  <c r="F1251" i="4"/>
  <c r="G1251" i="4"/>
  <c r="H1251" i="4"/>
  <c r="I1251" i="4"/>
  <c r="C1250" i="4"/>
  <c r="D1250" i="4"/>
  <c r="E1250" i="4"/>
  <c r="F1250" i="4"/>
  <c r="G1250" i="4"/>
  <c r="H1250" i="4"/>
  <c r="I1250" i="4"/>
  <c r="C1249" i="4"/>
  <c r="D1249" i="4"/>
  <c r="E1249" i="4"/>
  <c r="F1249" i="4"/>
  <c r="G1249" i="4"/>
  <c r="H1249" i="4"/>
  <c r="I1249" i="4"/>
  <c r="C1248" i="4"/>
  <c r="D1248" i="4"/>
  <c r="E1248" i="4"/>
  <c r="F1248" i="4"/>
  <c r="G1248" i="4"/>
  <c r="H1248" i="4"/>
  <c r="I1248" i="4"/>
  <c r="C1247" i="4"/>
  <c r="D1247" i="4"/>
  <c r="E1247" i="4"/>
  <c r="F1247" i="4"/>
  <c r="G1247" i="4"/>
  <c r="H1247" i="4"/>
  <c r="I1247" i="4"/>
  <c r="C1246" i="4"/>
  <c r="D1246" i="4"/>
  <c r="E1246" i="4"/>
  <c r="F1246" i="4"/>
  <c r="G1246" i="4"/>
  <c r="H1246" i="4"/>
  <c r="I1246" i="4"/>
  <c r="C1245" i="4"/>
  <c r="D1245" i="4"/>
  <c r="E1245" i="4"/>
  <c r="F1245" i="4"/>
  <c r="G1245" i="4"/>
  <c r="H1245" i="4"/>
  <c r="I1245" i="4"/>
  <c r="C1244" i="4"/>
  <c r="D1244" i="4"/>
  <c r="E1244" i="4"/>
  <c r="F1244" i="4"/>
  <c r="G1244" i="4"/>
  <c r="H1244" i="4"/>
  <c r="I1244" i="4"/>
  <c r="C1243" i="4"/>
  <c r="D1243" i="4"/>
  <c r="E1243" i="4"/>
  <c r="F1243" i="4"/>
  <c r="G1243" i="4"/>
  <c r="H1243" i="4"/>
  <c r="I1243" i="4"/>
  <c r="B1244" i="4"/>
  <c r="B1245" i="4"/>
  <c r="B1246" i="4"/>
  <c r="B1247" i="4"/>
  <c r="B1248" i="4"/>
  <c r="B1249" i="4"/>
  <c r="B1250" i="4"/>
  <c r="B1251" i="4"/>
  <c r="B1252" i="4"/>
  <c r="B1253" i="4"/>
  <c r="B1254" i="4"/>
  <c r="B1255" i="4"/>
  <c r="B1256" i="4"/>
  <c r="B1243" i="4"/>
  <c r="C1223" i="4"/>
  <c r="D1223" i="4"/>
  <c r="E1223" i="4"/>
  <c r="F1223" i="4"/>
  <c r="G1223" i="4"/>
  <c r="H1223" i="4"/>
  <c r="I1223" i="4"/>
  <c r="J1223" i="4"/>
  <c r="K1223" i="4"/>
  <c r="C1222" i="4"/>
  <c r="D1222" i="4"/>
  <c r="E1222" i="4"/>
  <c r="F1222" i="4"/>
  <c r="G1222" i="4"/>
  <c r="H1222" i="4"/>
  <c r="I1222" i="4"/>
  <c r="J1222" i="4"/>
  <c r="K1222" i="4"/>
  <c r="C1221" i="4"/>
  <c r="D1221" i="4"/>
  <c r="E1221" i="4"/>
  <c r="F1221" i="4"/>
  <c r="G1221" i="4"/>
  <c r="H1221" i="4"/>
  <c r="I1221" i="4"/>
  <c r="J1221" i="4"/>
  <c r="K1221" i="4"/>
  <c r="C1220" i="4"/>
  <c r="D1220" i="4"/>
  <c r="E1220" i="4"/>
  <c r="F1220" i="4"/>
  <c r="G1220" i="4"/>
  <c r="H1220" i="4"/>
  <c r="I1220" i="4"/>
  <c r="J1220" i="4"/>
  <c r="K1220" i="4"/>
  <c r="C1219" i="4"/>
  <c r="D1219" i="4"/>
  <c r="E1219" i="4"/>
  <c r="F1219" i="4"/>
  <c r="G1219" i="4"/>
  <c r="H1219" i="4"/>
  <c r="I1219" i="4"/>
  <c r="J1219" i="4"/>
  <c r="K1219" i="4"/>
  <c r="C1218" i="4"/>
  <c r="D1218" i="4"/>
  <c r="E1218" i="4"/>
  <c r="F1218" i="4"/>
  <c r="G1218" i="4"/>
  <c r="H1218" i="4"/>
  <c r="I1218" i="4"/>
  <c r="J1218" i="4"/>
  <c r="K1218" i="4"/>
  <c r="C1217" i="4"/>
  <c r="D1217" i="4"/>
  <c r="E1217" i="4"/>
  <c r="F1217" i="4"/>
  <c r="G1217" i="4"/>
  <c r="H1217" i="4"/>
  <c r="I1217" i="4"/>
  <c r="J1217" i="4"/>
  <c r="K1217" i="4"/>
  <c r="C1216" i="4"/>
  <c r="D1216" i="4"/>
  <c r="E1216" i="4"/>
  <c r="F1216" i="4"/>
  <c r="G1216" i="4"/>
  <c r="H1216" i="4"/>
  <c r="I1216" i="4"/>
  <c r="J1216" i="4"/>
  <c r="K1216" i="4"/>
  <c r="C1215" i="4"/>
  <c r="D1215" i="4"/>
  <c r="E1215" i="4"/>
  <c r="F1215" i="4"/>
  <c r="G1215" i="4"/>
  <c r="H1215" i="4"/>
  <c r="I1215" i="4"/>
  <c r="J1215" i="4"/>
  <c r="K1215" i="4"/>
  <c r="C1214" i="4"/>
  <c r="D1214" i="4"/>
  <c r="E1214" i="4"/>
  <c r="F1214" i="4"/>
  <c r="G1214" i="4"/>
  <c r="H1214" i="4"/>
  <c r="I1214" i="4"/>
  <c r="J1214" i="4"/>
  <c r="K1214" i="4"/>
  <c r="C1213" i="4"/>
  <c r="D1213" i="4"/>
  <c r="E1213" i="4"/>
  <c r="F1213" i="4"/>
  <c r="G1213" i="4"/>
  <c r="H1213" i="4"/>
  <c r="I1213" i="4"/>
  <c r="J1213" i="4"/>
  <c r="K1213" i="4"/>
  <c r="C1212" i="4"/>
  <c r="D1212" i="4"/>
  <c r="E1212" i="4"/>
  <c r="F1212" i="4"/>
  <c r="G1212" i="4"/>
  <c r="H1212" i="4"/>
  <c r="I1212" i="4"/>
  <c r="J1212" i="4"/>
  <c r="K1212" i="4"/>
  <c r="C1211" i="4"/>
  <c r="D1211" i="4"/>
  <c r="E1211" i="4"/>
  <c r="F1211" i="4"/>
  <c r="G1211" i="4"/>
  <c r="H1211" i="4"/>
  <c r="I1211" i="4"/>
  <c r="J1211" i="4"/>
  <c r="K1211" i="4"/>
  <c r="C1210" i="4"/>
  <c r="D1210" i="4"/>
  <c r="E1210" i="4"/>
  <c r="F1210" i="4"/>
  <c r="G1210" i="4"/>
  <c r="H1210" i="4"/>
  <c r="I1210" i="4"/>
  <c r="J1210" i="4"/>
  <c r="K1210" i="4"/>
  <c r="B1211" i="4"/>
  <c r="B1212" i="4"/>
  <c r="B1213" i="4"/>
  <c r="B1214" i="4"/>
  <c r="B1215" i="4"/>
  <c r="B1216" i="4"/>
  <c r="B1217" i="4"/>
  <c r="B1218" i="4"/>
  <c r="B1219" i="4"/>
  <c r="B1220" i="4"/>
  <c r="B1221" i="4"/>
  <c r="B1222" i="4"/>
  <c r="B1223" i="4"/>
  <c r="B1210" i="4"/>
  <c r="O1190" i="4"/>
  <c r="P1190" i="4"/>
  <c r="Q1190" i="4"/>
  <c r="O1189" i="4"/>
  <c r="P1189" i="4"/>
  <c r="Q1189" i="4"/>
  <c r="O1188" i="4"/>
  <c r="P1188" i="4"/>
  <c r="Q1188" i="4"/>
  <c r="O1187" i="4"/>
  <c r="P1187" i="4"/>
  <c r="Q1187" i="4"/>
  <c r="O1186" i="4"/>
  <c r="P1186" i="4"/>
  <c r="Q1186" i="4"/>
  <c r="O1185" i="4"/>
  <c r="P1185" i="4"/>
  <c r="Q1185" i="4"/>
  <c r="O1184" i="4"/>
  <c r="P1184" i="4"/>
  <c r="Q1184" i="4"/>
  <c r="O1183" i="4"/>
  <c r="P1183" i="4"/>
  <c r="Q1183" i="4"/>
  <c r="O1182" i="4"/>
  <c r="P1182" i="4"/>
  <c r="Q1182" i="4"/>
  <c r="O1181" i="4"/>
  <c r="P1181" i="4"/>
  <c r="Q1181" i="4"/>
  <c r="O1180" i="4"/>
  <c r="P1180" i="4"/>
  <c r="Q1180" i="4"/>
  <c r="O1179" i="4"/>
  <c r="P1179" i="4"/>
  <c r="Q1179" i="4"/>
  <c r="O1178" i="4"/>
  <c r="P1178" i="4"/>
  <c r="Q1178" i="4"/>
  <c r="N1178" i="4"/>
  <c r="N1179" i="4"/>
  <c r="N1180" i="4"/>
  <c r="N1181" i="4"/>
  <c r="N1182" i="4"/>
  <c r="N1183" i="4"/>
  <c r="N1184" i="4"/>
  <c r="N1185" i="4"/>
  <c r="N1186" i="4"/>
  <c r="N1187" i="4"/>
  <c r="N1188" i="4"/>
  <c r="N1189" i="4"/>
  <c r="N1190" i="4"/>
  <c r="O1177" i="4"/>
  <c r="P1177" i="4"/>
  <c r="Q1177" i="4"/>
  <c r="N1177" i="4"/>
  <c r="R1173" i="4"/>
  <c r="F1160" i="4"/>
  <c r="D1160" i="4"/>
  <c r="B1160" i="4"/>
  <c r="C1173" i="4"/>
  <c r="D1173" i="4"/>
  <c r="E1173" i="4"/>
  <c r="F1173" i="4"/>
  <c r="G1173" i="4"/>
  <c r="H1173" i="4"/>
  <c r="I1173" i="4"/>
  <c r="J1173" i="4"/>
  <c r="K1173" i="4"/>
  <c r="L1173" i="4"/>
  <c r="M1173" i="4"/>
  <c r="N1173" i="4"/>
  <c r="O1173" i="4"/>
  <c r="P1173" i="4"/>
  <c r="Q1173" i="4"/>
  <c r="C1172" i="4"/>
  <c r="D1172" i="4"/>
  <c r="E1172" i="4"/>
  <c r="F1172" i="4"/>
  <c r="G1172" i="4"/>
  <c r="H1172" i="4"/>
  <c r="I1172" i="4"/>
  <c r="J1172" i="4"/>
  <c r="K1172" i="4"/>
  <c r="L1172" i="4"/>
  <c r="M1172" i="4"/>
  <c r="N1172" i="4"/>
  <c r="O1172" i="4"/>
  <c r="P1172" i="4"/>
  <c r="Q1172" i="4"/>
  <c r="R1172" i="4"/>
  <c r="C1171" i="4"/>
  <c r="D1171" i="4"/>
  <c r="E1171" i="4"/>
  <c r="F1171" i="4"/>
  <c r="G1171" i="4"/>
  <c r="H1171" i="4"/>
  <c r="I1171" i="4"/>
  <c r="J1171" i="4"/>
  <c r="K1171" i="4"/>
  <c r="L1171" i="4"/>
  <c r="M1171" i="4"/>
  <c r="N1171" i="4"/>
  <c r="O1171" i="4"/>
  <c r="P1171" i="4"/>
  <c r="Q1171" i="4"/>
  <c r="R1171" i="4"/>
  <c r="C1170" i="4"/>
  <c r="D1170" i="4"/>
  <c r="E1170" i="4"/>
  <c r="F1170" i="4"/>
  <c r="G1170" i="4"/>
  <c r="H1170" i="4"/>
  <c r="I1170" i="4"/>
  <c r="J1170" i="4"/>
  <c r="K1170" i="4"/>
  <c r="L1170" i="4"/>
  <c r="M1170" i="4"/>
  <c r="N1170" i="4"/>
  <c r="O1170" i="4"/>
  <c r="P1170" i="4"/>
  <c r="Q1170" i="4"/>
  <c r="R1170" i="4"/>
  <c r="C1169" i="4"/>
  <c r="D1169" i="4"/>
  <c r="E1169" i="4"/>
  <c r="F1169" i="4"/>
  <c r="G1169" i="4"/>
  <c r="H1169" i="4"/>
  <c r="I1169" i="4"/>
  <c r="J1169" i="4"/>
  <c r="K1169" i="4"/>
  <c r="L1169" i="4"/>
  <c r="M1169" i="4"/>
  <c r="N1169" i="4"/>
  <c r="O1169" i="4"/>
  <c r="P1169" i="4"/>
  <c r="Q1169" i="4"/>
  <c r="R1169" i="4"/>
  <c r="C1168" i="4"/>
  <c r="D1168" i="4"/>
  <c r="E1168" i="4"/>
  <c r="F1168" i="4"/>
  <c r="G1168" i="4"/>
  <c r="H1168" i="4"/>
  <c r="I1168" i="4"/>
  <c r="J1168" i="4"/>
  <c r="K1168" i="4"/>
  <c r="L1168" i="4"/>
  <c r="M1168" i="4"/>
  <c r="N1168" i="4"/>
  <c r="O1168" i="4"/>
  <c r="P1168" i="4"/>
  <c r="Q1168" i="4"/>
  <c r="R1168" i="4"/>
  <c r="C1167" i="4"/>
  <c r="D1167" i="4"/>
  <c r="E1167" i="4"/>
  <c r="F1167" i="4"/>
  <c r="G1167" i="4"/>
  <c r="H1167" i="4"/>
  <c r="I1167" i="4"/>
  <c r="J1167" i="4"/>
  <c r="K1167" i="4"/>
  <c r="L1167" i="4"/>
  <c r="M1167" i="4"/>
  <c r="N1167" i="4"/>
  <c r="O1167" i="4"/>
  <c r="P1167" i="4"/>
  <c r="Q1167" i="4"/>
  <c r="R1167" i="4"/>
  <c r="C1166" i="4"/>
  <c r="D1166" i="4"/>
  <c r="E1166" i="4"/>
  <c r="F1166" i="4"/>
  <c r="G1166" i="4"/>
  <c r="H1166" i="4"/>
  <c r="I1166" i="4"/>
  <c r="J1166" i="4"/>
  <c r="K1166" i="4"/>
  <c r="L1166" i="4"/>
  <c r="M1166" i="4"/>
  <c r="N1166" i="4"/>
  <c r="O1166" i="4"/>
  <c r="P1166" i="4"/>
  <c r="Q1166" i="4"/>
  <c r="R1166" i="4"/>
  <c r="C1165" i="4"/>
  <c r="D1165" i="4"/>
  <c r="E1165" i="4"/>
  <c r="F1165" i="4"/>
  <c r="G1165" i="4"/>
  <c r="H1165" i="4"/>
  <c r="I1165" i="4"/>
  <c r="J1165" i="4"/>
  <c r="K1165" i="4"/>
  <c r="L1165" i="4"/>
  <c r="M1165" i="4"/>
  <c r="N1165" i="4"/>
  <c r="O1165" i="4"/>
  <c r="P1165" i="4"/>
  <c r="Q1165" i="4"/>
  <c r="R1165" i="4"/>
  <c r="C1164" i="4"/>
  <c r="D1164" i="4"/>
  <c r="E1164" i="4"/>
  <c r="F1164" i="4"/>
  <c r="G1164" i="4"/>
  <c r="H1164" i="4"/>
  <c r="I1164" i="4"/>
  <c r="J1164" i="4"/>
  <c r="K1164" i="4"/>
  <c r="L1164" i="4"/>
  <c r="M1164" i="4"/>
  <c r="N1164" i="4"/>
  <c r="O1164" i="4"/>
  <c r="P1164" i="4"/>
  <c r="Q1164" i="4"/>
  <c r="R1164" i="4"/>
  <c r="C1163" i="4"/>
  <c r="D1163" i="4"/>
  <c r="E1163" i="4"/>
  <c r="F1163" i="4"/>
  <c r="G1163" i="4"/>
  <c r="H1163" i="4"/>
  <c r="I1163" i="4"/>
  <c r="J1163" i="4"/>
  <c r="K1163" i="4"/>
  <c r="L1163" i="4"/>
  <c r="M1163" i="4"/>
  <c r="N1163" i="4"/>
  <c r="O1163" i="4"/>
  <c r="P1163" i="4"/>
  <c r="Q1163" i="4"/>
  <c r="R1163" i="4"/>
  <c r="C1162" i="4"/>
  <c r="D1162" i="4"/>
  <c r="E1162" i="4"/>
  <c r="F1162" i="4"/>
  <c r="G1162" i="4"/>
  <c r="H1162" i="4"/>
  <c r="I1162" i="4"/>
  <c r="J1162" i="4"/>
  <c r="K1162" i="4"/>
  <c r="L1162" i="4"/>
  <c r="M1162" i="4"/>
  <c r="N1162" i="4"/>
  <c r="O1162" i="4"/>
  <c r="P1162" i="4"/>
  <c r="Q1162" i="4"/>
  <c r="R1162" i="4"/>
  <c r="C1161" i="4"/>
  <c r="D1161" i="4"/>
  <c r="E1161" i="4"/>
  <c r="F1161" i="4"/>
  <c r="G1161" i="4"/>
  <c r="H1161" i="4"/>
  <c r="I1161" i="4"/>
  <c r="J1161" i="4"/>
  <c r="K1161" i="4"/>
  <c r="L1161" i="4"/>
  <c r="M1161" i="4"/>
  <c r="N1161" i="4"/>
  <c r="O1161" i="4"/>
  <c r="P1161" i="4"/>
  <c r="Q1161" i="4"/>
  <c r="R1161" i="4"/>
  <c r="C1160" i="4"/>
  <c r="E1160" i="4"/>
  <c r="G1160" i="4"/>
  <c r="H1160" i="4"/>
  <c r="I1160" i="4"/>
  <c r="J1160" i="4"/>
  <c r="K1160" i="4"/>
  <c r="L1160" i="4"/>
  <c r="M1160" i="4"/>
  <c r="N1160" i="4"/>
  <c r="O1160" i="4"/>
  <c r="P1160" i="4"/>
  <c r="Q1160" i="4"/>
  <c r="R1160" i="4"/>
  <c r="B1173" i="4"/>
  <c r="B1161" i="4"/>
  <c r="B1162" i="4"/>
  <c r="B1163" i="4"/>
  <c r="B1164" i="4"/>
  <c r="B1165" i="4"/>
  <c r="B1166" i="4"/>
  <c r="B1167" i="4"/>
  <c r="B1168" i="4"/>
  <c r="B1169" i="4"/>
  <c r="B1170" i="4"/>
  <c r="B1171" i="4"/>
  <c r="B1172" i="4"/>
  <c r="C1082" i="4"/>
  <c r="D1082" i="4"/>
  <c r="E1082" i="4"/>
  <c r="F1082" i="4"/>
  <c r="G1082" i="4"/>
  <c r="H1082" i="4"/>
  <c r="C1081" i="4"/>
  <c r="D1081" i="4"/>
  <c r="E1081" i="4"/>
  <c r="F1081" i="4"/>
  <c r="G1081" i="4"/>
  <c r="H1081" i="4"/>
  <c r="C1080" i="4"/>
  <c r="D1080" i="4"/>
  <c r="E1080" i="4"/>
  <c r="F1080" i="4"/>
  <c r="G1080" i="4"/>
  <c r="H1080" i="4"/>
  <c r="C1079" i="4"/>
  <c r="D1079" i="4"/>
  <c r="E1079" i="4"/>
  <c r="F1079" i="4"/>
  <c r="G1079" i="4"/>
  <c r="H1079" i="4"/>
  <c r="C1078" i="4"/>
  <c r="D1078" i="4"/>
  <c r="E1078" i="4"/>
  <c r="F1078" i="4"/>
  <c r="G1078" i="4"/>
  <c r="H1078" i="4"/>
  <c r="C1077" i="4"/>
  <c r="D1077" i="4"/>
  <c r="E1077" i="4"/>
  <c r="F1077" i="4"/>
  <c r="G1077" i="4"/>
  <c r="H1077" i="4"/>
  <c r="C1076" i="4"/>
  <c r="D1076" i="4"/>
  <c r="E1076" i="4"/>
  <c r="F1076" i="4"/>
  <c r="G1076" i="4"/>
  <c r="H1076" i="4"/>
  <c r="C1075" i="4"/>
  <c r="D1075" i="4"/>
  <c r="E1075" i="4"/>
  <c r="F1075" i="4"/>
  <c r="G1075" i="4"/>
  <c r="H1075" i="4"/>
  <c r="C1074" i="4"/>
  <c r="D1074" i="4"/>
  <c r="E1074" i="4"/>
  <c r="F1074" i="4"/>
  <c r="G1074" i="4"/>
  <c r="H1074" i="4"/>
  <c r="C1073" i="4"/>
  <c r="D1073" i="4"/>
  <c r="E1073" i="4"/>
  <c r="F1073" i="4"/>
  <c r="G1073" i="4"/>
  <c r="H1073" i="4"/>
  <c r="C1072" i="4"/>
  <c r="D1072" i="4"/>
  <c r="E1072" i="4"/>
  <c r="F1072" i="4"/>
  <c r="G1072" i="4"/>
  <c r="H1072" i="4"/>
  <c r="C1071" i="4"/>
  <c r="D1071" i="4"/>
  <c r="E1071" i="4"/>
  <c r="F1071" i="4"/>
  <c r="G1071" i="4"/>
  <c r="H1071" i="4"/>
  <c r="C1070" i="4"/>
  <c r="D1070" i="4"/>
  <c r="E1070" i="4"/>
  <c r="F1070" i="4"/>
  <c r="G1070" i="4"/>
  <c r="H1070" i="4"/>
  <c r="C1069" i="4"/>
  <c r="D1069" i="4"/>
  <c r="E1069" i="4"/>
  <c r="F1069" i="4"/>
  <c r="G1069" i="4"/>
  <c r="H1069" i="4"/>
  <c r="B1070" i="4"/>
  <c r="B1071" i="4"/>
  <c r="B1072" i="4"/>
  <c r="B1073" i="4"/>
  <c r="B1074" i="4"/>
  <c r="B1075" i="4"/>
  <c r="B1076" i="4"/>
  <c r="B1077" i="4"/>
  <c r="B1078" i="4"/>
  <c r="B1079" i="4"/>
  <c r="B1080" i="4"/>
  <c r="B1081" i="4"/>
  <c r="B1082" i="4"/>
  <c r="B1069" i="4"/>
  <c r="C887" i="4"/>
  <c r="D887" i="4"/>
  <c r="E887" i="4"/>
  <c r="F887" i="4"/>
  <c r="C886" i="4"/>
  <c r="D886" i="4"/>
  <c r="E886" i="4"/>
  <c r="F886" i="4"/>
  <c r="C885" i="4"/>
  <c r="D885" i="4"/>
  <c r="E885" i="4"/>
  <c r="F885" i="4"/>
  <c r="C884" i="4"/>
  <c r="D884" i="4"/>
  <c r="E884" i="4"/>
  <c r="F884" i="4"/>
  <c r="C883" i="4"/>
  <c r="D883" i="4"/>
  <c r="E883" i="4"/>
  <c r="F883" i="4"/>
  <c r="C882" i="4"/>
  <c r="D882" i="4"/>
  <c r="E882" i="4"/>
  <c r="F882" i="4"/>
  <c r="C881" i="4"/>
  <c r="D881" i="4"/>
  <c r="E881" i="4"/>
  <c r="F881" i="4"/>
  <c r="C880" i="4"/>
  <c r="D880" i="4"/>
  <c r="E880" i="4"/>
  <c r="F880" i="4"/>
  <c r="C879" i="4"/>
  <c r="D879" i="4"/>
  <c r="E879" i="4"/>
  <c r="F879" i="4"/>
  <c r="C878" i="4"/>
  <c r="D878" i="4"/>
  <c r="E878" i="4"/>
  <c r="F878" i="4"/>
  <c r="C877" i="4"/>
  <c r="D877" i="4"/>
  <c r="E877" i="4"/>
  <c r="F877" i="4"/>
  <c r="C876" i="4"/>
  <c r="D876" i="4"/>
  <c r="E876" i="4"/>
  <c r="F876" i="4"/>
  <c r="C875" i="4"/>
  <c r="D875" i="4"/>
  <c r="E875" i="4"/>
  <c r="F875" i="4"/>
  <c r="C874" i="4"/>
  <c r="D874" i="4"/>
  <c r="E874" i="4"/>
  <c r="F874" i="4"/>
  <c r="B875" i="4"/>
  <c r="B876" i="4"/>
  <c r="B877" i="4"/>
  <c r="B878" i="4"/>
  <c r="B879" i="4"/>
  <c r="B880" i="4"/>
  <c r="B881" i="4"/>
  <c r="B882" i="4"/>
  <c r="B883" i="4"/>
  <c r="B884" i="4"/>
  <c r="B885" i="4"/>
  <c r="B886" i="4"/>
  <c r="B887" i="4"/>
  <c r="B874" i="4"/>
  <c r="C813" i="4"/>
  <c r="D813" i="4"/>
  <c r="E813" i="4"/>
  <c r="F813" i="4"/>
  <c r="G813" i="4"/>
  <c r="H813" i="4"/>
  <c r="C812" i="4"/>
  <c r="D812" i="4"/>
  <c r="E812" i="4"/>
  <c r="F812" i="4"/>
  <c r="G812" i="4"/>
  <c r="H812" i="4"/>
  <c r="C811" i="4"/>
  <c r="D811" i="4"/>
  <c r="E811" i="4"/>
  <c r="F811" i="4"/>
  <c r="G811" i="4"/>
  <c r="H811" i="4"/>
  <c r="C810" i="4"/>
  <c r="D810" i="4"/>
  <c r="E810" i="4"/>
  <c r="F810" i="4"/>
  <c r="G810" i="4"/>
  <c r="H810" i="4"/>
  <c r="C809" i="4"/>
  <c r="D809" i="4"/>
  <c r="E809" i="4"/>
  <c r="F809" i="4"/>
  <c r="G809" i="4"/>
  <c r="H809" i="4"/>
  <c r="C808" i="4"/>
  <c r="D808" i="4"/>
  <c r="E808" i="4"/>
  <c r="F808" i="4"/>
  <c r="G808" i="4"/>
  <c r="H808" i="4"/>
  <c r="C807" i="4"/>
  <c r="D807" i="4"/>
  <c r="E807" i="4"/>
  <c r="F807" i="4"/>
  <c r="G807" i="4"/>
  <c r="H807" i="4"/>
  <c r="C806" i="4"/>
  <c r="D806" i="4"/>
  <c r="E806" i="4"/>
  <c r="F806" i="4"/>
  <c r="G806" i="4"/>
  <c r="H806" i="4"/>
  <c r="C805" i="4"/>
  <c r="D805" i="4"/>
  <c r="E805" i="4"/>
  <c r="F805" i="4"/>
  <c r="G805" i="4"/>
  <c r="H805" i="4"/>
  <c r="C804" i="4"/>
  <c r="D804" i="4"/>
  <c r="E804" i="4"/>
  <c r="F804" i="4"/>
  <c r="G804" i="4"/>
  <c r="H804" i="4"/>
  <c r="C803" i="4"/>
  <c r="D803" i="4"/>
  <c r="E803" i="4"/>
  <c r="F803" i="4"/>
  <c r="G803" i="4"/>
  <c r="H803" i="4"/>
  <c r="C802" i="4"/>
  <c r="D802" i="4"/>
  <c r="E802" i="4"/>
  <c r="F802" i="4"/>
  <c r="G802" i="4"/>
  <c r="H802" i="4"/>
  <c r="C801" i="4"/>
  <c r="D801" i="4"/>
  <c r="E801" i="4"/>
  <c r="F801" i="4"/>
  <c r="G801" i="4"/>
  <c r="H801" i="4"/>
  <c r="B801" i="4"/>
  <c r="B802" i="4"/>
  <c r="B803" i="4"/>
  <c r="B804" i="4"/>
  <c r="B805" i="4"/>
  <c r="B806" i="4"/>
  <c r="B807" i="4"/>
  <c r="B808" i="4"/>
  <c r="B809" i="4"/>
  <c r="B810" i="4"/>
  <c r="B811" i="4"/>
  <c r="B812" i="4"/>
  <c r="B813" i="4"/>
  <c r="C800" i="4"/>
  <c r="D800" i="4"/>
  <c r="E800" i="4"/>
  <c r="F800" i="4"/>
  <c r="G800" i="4"/>
  <c r="H800" i="4"/>
  <c r="B800" i="4"/>
  <c r="C759" i="4"/>
  <c r="D759" i="4"/>
  <c r="E759" i="4"/>
  <c r="F759" i="4"/>
  <c r="G759" i="4"/>
  <c r="H759" i="4"/>
  <c r="I759" i="4"/>
  <c r="J759" i="4"/>
  <c r="K759" i="4"/>
  <c r="L759" i="4"/>
  <c r="C758" i="4"/>
  <c r="D758" i="4"/>
  <c r="E758" i="4"/>
  <c r="F758" i="4"/>
  <c r="G758" i="4"/>
  <c r="H758" i="4"/>
  <c r="I758" i="4"/>
  <c r="J758" i="4"/>
  <c r="K758" i="4"/>
  <c r="L758" i="4"/>
  <c r="C757" i="4"/>
  <c r="D757" i="4"/>
  <c r="E757" i="4"/>
  <c r="F757" i="4"/>
  <c r="G757" i="4"/>
  <c r="H757" i="4"/>
  <c r="I757" i="4"/>
  <c r="J757" i="4"/>
  <c r="K757" i="4"/>
  <c r="L757" i="4"/>
  <c r="C756" i="4"/>
  <c r="D756" i="4"/>
  <c r="E756" i="4"/>
  <c r="F756" i="4"/>
  <c r="G756" i="4"/>
  <c r="H756" i="4"/>
  <c r="I756" i="4"/>
  <c r="J756" i="4"/>
  <c r="K756" i="4"/>
  <c r="L756" i="4"/>
  <c r="C755" i="4"/>
  <c r="D755" i="4"/>
  <c r="E755" i="4"/>
  <c r="F755" i="4"/>
  <c r="G755" i="4"/>
  <c r="H755" i="4"/>
  <c r="I755" i="4"/>
  <c r="J755" i="4"/>
  <c r="K755" i="4"/>
  <c r="L755" i="4"/>
  <c r="C754" i="4"/>
  <c r="D754" i="4"/>
  <c r="E754" i="4"/>
  <c r="F754" i="4"/>
  <c r="G754" i="4"/>
  <c r="H754" i="4"/>
  <c r="I754" i="4"/>
  <c r="J754" i="4"/>
  <c r="K754" i="4"/>
  <c r="L754" i="4"/>
  <c r="C753" i="4"/>
  <c r="D753" i="4"/>
  <c r="E753" i="4"/>
  <c r="F753" i="4"/>
  <c r="G753" i="4"/>
  <c r="H753" i="4"/>
  <c r="I753" i="4"/>
  <c r="J753" i="4"/>
  <c r="K753" i="4"/>
  <c r="L753" i="4"/>
  <c r="C752" i="4"/>
  <c r="D752" i="4"/>
  <c r="E752" i="4"/>
  <c r="F752" i="4"/>
  <c r="G752" i="4"/>
  <c r="H752" i="4"/>
  <c r="I752" i="4"/>
  <c r="J752" i="4"/>
  <c r="K752" i="4"/>
  <c r="L752" i="4"/>
  <c r="C751" i="4"/>
  <c r="D751" i="4"/>
  <c r="E751" i="4"/>
  <c r="F751" i="4"/>
  <c r="G751" i="4"/>
  <c r="H751" i="4"/>
  <c r="I751" i="4"/>
  <c r="J751" i="4"/>
  <c r="K751" i="4"/>
  <c r="L751" i="4"/>
  <c r="C750" i="4"/>
  <c r="D750" i="4"/>
  <c r="E750" i="4"/>
  <c r="F750" i="4"/>
  <c r="G750" i="4"/>
  <c r="H750" i="4"/>
  <c r="I750" i="4"/>
  <c r="J750" i="4"/>
  <c r="K750" i="4"/>
  <c r="L750" i="4"/>
  <c r="C749" i="4"/>
  <c r="D749" i="4"/>
  <c r="E749" i="4"/>
  <c r="F749" i="4"/>
  <c r="G749" i="4"/>
  <c r="H749" i="4"/>
  <c r="I749" i="4"/>
  <c r="J749" i="4"/>
  <c r="K749" i="4"/>
  <c r="L749" i="4"/>
  <c r="C748" i="4"/>
  <c r="D748" i="4"/>
  <c r="E748" i="4"/>
  <c r="F748" i="4"/>
  <c r="G748" i="4"/>
  <c r="H748" i="4"/>
  <c r="I748" i="4"/>
  <c r="J748" i="4"/>
  <c r="K748" i="4"/>
  <c r="L748" i="4"/>
  <c r="C747" i="4"/>
  <c r="D747" i="4"/>
  <c r="E747" i="4"/>
  <c r="F747" i="4"/>
  <c r="G747" i="4"/>
  <c r="H747" i="4"/>
  <c r="I747" i="4"/>
  <c r="J747" i="4"/>
  <c r="K747" i="4"/>
  <c r="L747" i="4"/>
  <c r="B747" i="4"/>
  <c r="B748" i="4"/>
  <c r="B749" i="4"/>
  <c r="B750" i="4"/>
  <c r="B751" i="4"/>
  <c r="B752" i="4"/>
  <c r="B753" i="4"/>
  <c r="B754" i="4"/>
  <c r="B755" i="4"/>
  <c r="B756" i="4"/>
  <c r="B757" i="4"/>
  <c r="B758" i="4"/>
  <c r="B759" i="4"/>
  <c r="C746" i="4"/>
  <c r="D746" i="4"/>
  <c r="E746" i="4"/>
  <c r="F746" i="4"/>
  <c r="G746" i="4"/>
  <c r="H746" i="4"/>
  <c r="I746" i="4"/>
  <c r="J746" i="4"/>
  <c r="K746" i="4"/>
  <c r="L746" i="4"/>
  <c r="B746" i="4"/>
  <c r="C725" i="4"/>
  <c r="D725" i="4"/>
  <c r="E725" i="4"/>
  <c r="F725" i="4"/>
  <c r="G725" i="4"/>
  <c r="H725" i="4"/>
  <c r="I725" i="4"/>
  <c r="J725" i="4"/>
  <c r="K725" i="4"/>
  <c r="L725" i="4"/>
  <c r="C724" i="4"/>
  <c r="D724" i="4"/>
  <c r="E724" i="4"/>
  <c r="F724" i="4"/>
  <c r="G724" i="4"/>
  <c r="H724" i="4"/>
  <c r="I724" i="4"/>
  <c r="J724" i="4"/>
  <c r="K724" i="4"/>
  <c r="L724" i="4"/>
  <c r="C723" i="4"/>
  <c r="D723" i="4"/>
  <c r="E723" i="4"/>
  <c r="F723" i="4"/>
  <c r="G723" i="4"/>
  <c r="H723" i="4"/>
  <c r="I723" i="4"/>
  <c r="J723" i="4"/>
  <c r="K723" i="4"/>
  <c r="L723" i="4"/>
  <c r="C722" i="4"/>
  <c r="D722" i="4"/>
  <c r="E722" i="4"/>
  <c r="F722" i="4"/>
  <c r="G722" i="4"/>
  <c r="H722" i="4"/>
  <c r="I722" i="4"/>
  <c r="J722" i="4"/>
  <c r="K722" i="4"/>
  <c r="L722" i="4"/>
  <c r="C721" i="4"/>
  <c r="D721" i="4"/>
  <c r="E721" i="4"/>
  <c r="F721" i="4"/>
  <c r="G721" i="4"/>
  <c r="H721" i="4"/>
  <c r="I721" i="4"/>
  <c r="J721" i="4"/>
  <c r="K721" i="4"/>
  <c r="L721" i="4"/>
  <c r="C720" i="4"/>
  <c r="D720" i="4"/>
  <c r="E720" i="4"/>
  <c r="F720" i="4"/>
  <c r="G720" i="4"/>
  <c r="H720" i="4"/>
  <c r="I720" i="4"/>
  <c r="J720" i="4"/>
  <c r="K720" i="4"/>
  <c r="L720" i="4"/>
  <c r="C719" i="4"/>
  <c r="D719" i="4"/>
  <c r="E719" i="4"/>
  <c r="F719" i="4"/>
  <c r="G719" i="4"/>
  <c r="H719" i="4"/>
  <c r="I719" i="4"/>
  <c r="J719" i="4"/>
  <c r="K719" i="4"/>
  <c r="L719" i="4"/>
  <c r="C718" i="4"/>
  <c r="D718" i="4"/>
  <c r="E718" i="4"/>
  <c r="F718" i="4"/>
  <c r="G718" i="4"/>
  <c r="H718" i="4"/>
  <c r="I718" i="4"/>
  <c r="J718" i="4"/>
  <c r="K718" i="4"/>
  <c r="L718" i="4"/>
  <c r="C717" i="4"/>
  <c r="D717" i="4"/>
  <c r="E717" i="4"/>
  <c r="F717" i="4"/>
  <c r="G717" i="4"/>
  <c r="H717" i="4"/>
  <c r="I717" i="4"/>
  <c r="J717" i="4"/>
  <c r="K717" i="4"/>
  <c r="L717" i="4"/>
  <c r="C716" i="4"/>
  <c r="D716" i="4"/>
  <c r="E716" i="4"/>
  <c r="F716" i="4"/>
  <c r="G716" i="4"/>
  <c r="H716" i="4"/>
  <c r="I716" i="4"/>
  <c r="J716" i="4"/>
  <c r="K716" i="4"/>
  <c r="L716" i="4"/>
  <c r="C715" i="4"/>
  <c r="D715" i="4"/>
  <c r="E715" i="4"/>
  <c r="F715" i="4"/>
  <c r="G715" i="4"/>
  <c r="H715" i="4"/>
  <c r="I715" i="4"/>
  <c r="J715" i="4"/>
  <c r="K715" i="4"/>
  <c r="L715" i="4"/>
  <c r="C714" i="4"/>
  <c r="D714" i="4"/>
  <c r="E714" i="4"/>
  <c r="F714" i="4"/>
  <c r="G714" i="4"/>
  <c r="H714" i="4"/>
  <c r="I714" i="4"/>
  <c r="J714" i="4"/>
  <c r="K714" i="4"/>
  <c r="L714" i="4"/>
  <c r="C713" i="4"/>
  <c r="D713" i="4"/>
  <c r="E713" i="4"/>
  <c r="F713" i="4"/>
  <c r="G713" i="4"/>
  <c r="H713" i="4"/>
  <c r="I713" i="4"/>
  <c r="J713" i="4"/>
  <c r="K713" i="4"/>
  <c r="L713" i="4"/>
  <c r="B713" i="4"/>
  <c r="B714" i="4"/>
  <c r="B715" i="4"/>
  <c r="B716" i="4"/>
  <c r="B717" i="4"/>
  <c r="B718" i="4"/>
  <c r="B719" i="4"/>
  <c r="B720" i="4"/>
  <c r="B721" i="4"/>
  <c r="B722" i="4"/>
  <c r="B723" i="4"/>
  <c r="B724" i="4"/>
  <c r="B725" i="4"/>
  <c r="C712" i="4"/>
  <c r="D712" i="4"/>
  <c r="E712" i="4"/>
  <c r="F712" i="4"/>
  <c r="G712" i="4"/>
  <c r="H712" i="4"/>
  <c r="I712" i="4"/>
  <c r="J712" i="4"/>
  <c r="K712" i="4"/>
  <c r="L712" i="4"/>
  <c r="B712" i="4"/>
  <c r="C576" i="4"/>
  <c r="D576" i="4"/>
  <c r="E576" i="4"/>
  <c r="F576" i="4"/>
  <c r="G576" i="4"/>
  <c r="H576" i="4"/>
  <c r="I576" i="4"/>
  <c r="J576" i="4"/>
  <c r="C575" i="4"/>
  <c r="D575" i="4"/>
  <c r="E575" i="4"/>
  <c r="F575" i="4"/>
  <c r="G575" i="4"/>
  <c r="H575" i="4"/>
  <c r="I575" i="4"/>
  <c r="J575" i="4"/>
  <c r="C574" i="4"/>
  <c r="D574" i="4"/>
  <c r="E574" i="4"/>
  <c r="F574" i="4"/>
  <c r="G574" i="4"/>
  <c r="H574" i="4"/>
  <c r="I574" i="4"/>
  <c r="J574" i="4"/>
  <c r="C573" i="4"/>
  <c r="D573" i="4"/>
  <c r="E573" i="4"/>
  <c r="F573" i="4"/>
  <c r="G573" i="4"/>
  <c r="H573" i="4"/>
  <c r="I573" i="4"/>
  <c r="J573" i="4"/>
  <c r="C572" i="4"/>
  <c r="D572" i="4"/>
  <c r="E572" i="4"/>
  <c r="F572" i="4"/>
  <c r="G572" i="4"/>
  <c r="H572" i="4"/>
  <c r="I572" i="4"/>
  <c r="J572" i="4"/>
  <c r="C571" i="4"/>
  <c r="D571" i="4"/>
  <c r="E571" i="4"/>
  <c r="F571" i="4"/>
  <c r="G571" i="4"/>
  <c r="H571" i="4"/>
  <c r="I571" i="4"/>
  <c r="J571" i="4"/>
  <c r="C570" i="4"/>
  <c r="D570" i="4"/>
  <c r="E570" i="4"/>
  <c r="F570" i="4"/>
  <c r="G570" i="4"/>
  <c r="H570" i="4"/>
  <c r="I570" i="4"/>
  <c r="J570" i="4"/>
  <c r="C569" i="4"/>
  <c r="D569" i="4"/>
  <c r="E569" i="4"/>
  <c r="F569" i="4"/>
  <c r="G569" i="4"/>
  <c r="H569" i="4"/>
  <c r="I569" i="4"/>
  <c r="J569" i="4"/>
  <c r="C568" i="4"/>
  <c r="D568" i="4"/>
  <c r="E568" i="4"/>
  <c r="F568" i="4"/>
  <c r="G568" i="4"/>
  <c r="H568" i="4"/>
  <c r="I568" i="4"/>
  <c r="J568" i="4"/>
  <c r="C567" i="4"/>
  <c r="D567" i="4"/>
  <c r="E567" i="4"/>
  <c r="F567" i="4"/>
  <c r="G567" i="4"/>
  <c r="H567" i="4"/>
  <c r="I567" i="4"/>
  <c r="J567" i="4"/>
  <c r="C566" i="4"/>
  <c r="D566" i="4"/>
  <c r="E566" i="4"/>
  <c r="F566" i="4"/>
  <c r="G566" i="4"/>
  <c r="H566" i="4"/>
  <c r="I566" i="4"/>
  <c r="J566" i="4"/>
  <c r="C565" i="4"/>
  <c r="D565" i="4"/>
  <c r="E565" i="4"/>
  <c r="F565" i="4"/>
  <c r="G565" i="4"/>
  <c r="H565" i="4"/>
  <c r="I565" i="4"/>
  <c r="J565" i="4"/>
  <c r="C564" i="4"/>
  <c r="D564" i="4"/>
  <c r="E564" i="4"/>
  <c r="F564" i="4"/>
  <c r="G564" i="4"/>
  <c r="H564" i="4"/>
  <c r="I564" i="4"/>
  <c r="J564" i="4"/>
  <c r="B564" i="4"/>
  <c r="B565" i="4"/>
  <c r="B566" i="4"/>
  <c r="B567" i="4"/>
  <c r="B568" i="4"/>
  <c r="B569" i="4"/>
  <c r="B570" i="4"/>
  <c r="B571" i="4"/>
  <c r="B572" i="4"/>
  <c r="B573" i="4"/>
  <c r="B574" i="4"/>
  <c r="B575" i="4"/>
  <c r="B576" i="4"/>
  <c r="C563" i="4"/>
  <c r="D563" i="4"/>
  <c r="E563" i="4"/>
  <c r="F563" i="4"/>
  <c r="G563" i="4"/>
  <c r="H563" i="4"/>
  <c r="I563" i="4"/>
  <c r="J563" i="4"/>
  <c r="B563" i="4"/>
  <c r="C542" i="4"/>
  <c r="D542" i="4"/>
  <c r="E542" i="4"/>
  <c r="F542" i="4"/>
  <c r="G542" i="4"/>
  <c r="H542" i="4"/>
  <c r="C541" i="4"/>
  <c r="D541" i="4"/>
  <c r="E541" i="4"/>
  <c r="F541" i="4"/>
  <c r="G541" i="4"/>
  <c r="H541" i="4"/>
  <c r="C540" i="4"/>
  <c r="D540" i="4"/>
  <c r="E540" i="4"/>
  <c r="F540" i="4"/>
  <c r="G540" i="4"/>
  <c r="H540" i="4"/>
  <c r="C539" i="4"/>
  <c r="D539" i="4"/>
  <c r="E539" i="4"/>
  <c r="F539" i="4"/>
  <c r="G539" i="4"/>
  <c r="H539" i="4"/>
  <c r="C538" i="4"/>
  <c r="D538" i="4"/>
  <c r="E538" i="4"/>
  <c r="F538" i="4"/>
  <c r="G538" i="4"/>
  <c r="H538" i="4"/>
  <c r="C537" i="4"/>
  <c r="D537" i="4"/>
  <c r="E537" i="4"/>
  <c r="F537" i="4"/>
  <c r="G537" i="4"/>
  <c r="H537" i="4"/>
  <c r="C536" i="4"/>
  <c r="D536" i="4"/>
  <c r="E536" i="4"/>
  <c r="F536" i="4"/>
  <c r="G536" i="4"/>
  <c r="H536" i="4"/>
  <c r="C535" i="4"/>
  <c r="D535" i="4"/>
  <c r="E535" i="4"/>
  <c r="F535" i="4"/>
  <c r="G535" i="4"/>
  <c r="H535" i="4"/>
  <c r="C534" i="4"/>
  <c r="D534" i="4"/>
  <c r="E534" i="4"/>
  <c r="F534" i="4"/>
  <c r="G534" i="4"/>
  <c r="H534" i="4"/>
  <c r="C533" i="4"/>
  <c r="D533" i="4"/>
  <c r="E533" i="4"/>
  <c r="F533" i="4"/>
  <c r="G533" i="4"/>
  <c r="H533" i="4"/>
  <c r="C532" i="4"/>
  <c r="D532" i="4"/>
  <c r="E532" i="4"/>
  <c r="F532" i="4"/>
  <c r="G532" i="4"/>
  <c r="H532" i="4"/>
  <c r="C531" i="4"/>
  <c r="D531" i="4"/>
  <c r="E531" i="4"/>
  <c r="F531" i="4"/>
  <c r="G531" i="4"/>
  <c r="H531" i="4"/>
  <c r="C530" i="4"/>
  <c r="D530" i="4"/>
  <c r="E530" i="4"/>
  <c r="F530" i="4"/>
  <c r="G530" i="4"/>
  <c r="H530" i="4"/>
  <c r="C529" i="4"/>
  <c r="D529" i="4"/>
  <c r="E529" i="4"/>
  <c r="F529" i="4"/>
  <c r="G529" i="4"/>
  <c r="H529" i="4"/>
  <c r="B530" i="4"/>
  <c r="B531" i="4"/>
  <c r="B532" i="4"/>
  <c r="B533" i="4"/>
  <c r="B534" i="4"/>
  <c r="B535" i="4"/>
  <c r="B536" i="4"/>
  <c r="B537" i="4"/>
  <c r="B538" i="4"/>
  <c r="B539" i="4"/>
  <c r="B540" i="4"/>
  <c r="B541" i="4"/>
  <c r="B542" i="4"/>
  <c r="B529" i="4"/>
  <c r="C488" i="4"/>
  <c r="D488" i="4"/>
  <c r="E488" i="4"/>
  <c r="F488" i="4"/>
  <c r="G488" i="4"/>
  <c r="H488" i="4"/>
  <c r="C487" i="4"/>
  <c r="D487" i="4"/>
  <c r="E487" i="4"/>
  <c r="F487" i="4"/>
  <c r="G487" i="4"/>
  <c r="H487" i="4"/>
  <c r="C486" i="4"/>
  <c r="D486" i="4"/>
  <c r="E486" i="4"/>
  <c r="F486" i="4"/>
  <c r="G486" i="4"/>
  <c r="H486" i="4"/>
  <c r="C485" i="4"/>
  <c r="D485" i="4"/>
  <c r="E485" i="4"/>
  <c r="F485" i="4"/>
  <c r="G485" i="4"/>
  <c r="H485" i="4"/>
  <c r="C484" i="4"/>
  <c r="D484" i="4"/>
  <c r="E484" i="4"/>
  <c r="F484" i="4"/>
  <c r="G484" i="4"/>
  <c r="H484" i="4"/>
  <c r="C483" i="4"/>
  <c r="D483" i="4"/>
  <c r="E483" i="4"/>
  <c r="F483" i="4"/>
  <c r="G483" i="4"/>
  <c r="H483" i="4"/>
  <c r="C482" i="4"/>
  <c r="D482" i="4"/>
  <c r="E482" i="4"/>
  <c r="F482" i="4"/>
  <c r="G482" i="4"/>
  <c r="H482" i="4"/>
  <c r="C481" i="4"/>
  <c r="D481" i="4"/>
  <c r="E481" i="4"/>
  <c r="F481" i="4"/>
  <c r="G481" i="4"/>
  <c r="H481" i="4"/>
  <c r="C480" i="4"/>
  <c r="D480" i="4"/>
  <c r="E480" i="4"/>
  <c r="F480" i="4"/>
  <c r="G480" i="4"/>
  <c r="H480" i="4"/>
  <c r="C479" i="4"/>
  <c r="D479" i="4"/>
  <c r="E479" i="4"/>
  <c r="F479" i="4"/>
  <c r="G479" i="4"/>
  <c r="H479" i="4"/>
  <c r="C478" i="4"/>
  <c r="D478" i="4"/>
  <c r="E478" i="4"/>
  <c r="F478" i="4"/>
  <c r="G478" i="4"/>
  <c r="H478" i="4"/>
  <c r="C477" i="4"/>
  <c r="D477" i="4"/>
  <c r="E477" i="4"/>
  <c r="F477" i="4"/>
  <c r="G477" i="4"/>
  <c r="H477" i="4"/>
  <c r="C476" i="4"/>
  <c r="D476" i="4"/>
  <c r="E476" i="4"/>
  <c r="F476" i="4"/>
  <c r="G476" i="4"/>
  <c r="H476" i="4"/>
  <c r="B476" i="4"/>
  <c r="B477" i="4"/>
  <c r="B478" i="4"/>
  <c r="B479" i="4"/>
  <c r="B480" i="4"/>
  <c r="B481" i="4"/>
  <c r="B482" i="4"/>
  <c r="B483" i="4"/>
  <c r="B484" i="4"/>
  <c r="B485" i="4"/>
  <c r="B486" i="4"/>
  <c r="B487" i="4"/>
  <c r="B488" i="4"/>
  <c r="C475" i="4"/>
  <c r="D475" i="4"/>
  <c r="E475" i="4"/>
  <c r="F475" i="4"/>
  <c r="G475" i="4"/>
  <c r="H475" i="4"/>
  <c r="B475" i="4"/>
  <c r="C452" i="4"/>
  <c r="D452" i="4"/>
  <c r="E452" i="4"/>
  <c r="F452" i="4"/>
  <c r="G452" i="4"/>
  <c r="H452" i="4"/>
  <c r="I452" i="4"/>
  <c r="J452" i="4"/>
  <c r="K452" i="4"/>
  <c r="C451" i="4"/>
  <c r="D451" i="4"/>
  <c r="E451" i="4"/>
  <c r="F451" i="4"/>
  <c r="G451" i="4"/>
  <c r="H451" i="4"/>
  <c r="I451" i="4"/>
  <c r="J451" i="4"/>
  <c r="K451" i="4"/>
  <c r="C450" i="4"/>
  <c r="D450" i="4"/>
  <c r="E450" i="4"/>
  <c r="F450" i="4"/>
  <c r="G450" i="4"/>
  <c r="H450" i="4"/>
  <c r="I450" i="4"/>
  <c r="J450" i="4"/>
  <c r="K450" i="4"/>
  <c r="C449" i="4"/>
  <c r="D449" i="4"/>
  <c r="E449" i="4"/>
  <c r="F449" i="4"/>
  <c r="G449" i="4"/>
  <c r="H449" i="4"/>
  <c r="I449" i="4"/>
  <c r="J449" i="4"/>
  <c r="K449" i="4"/>
  <c r="C448" i="4"/>
  <c r="D448" i="4"/>
  <c r="E448" i="4"/>
  <c r="F448" i="4"/>
  <c r="G448" i="4"/>
  <c r="H448" i="4"/>
  <c r="I448" i="4"/>
  <c r="J448" i="4"/>
  <c r="K448" i="4"/>
  <c r="C447" i="4"/>
  <c r="D447" i="4"/>
  <c r="E447" i="4"/>
  <c r="F447" i="4"/>
  <c r="G447" i="4"/>
  <c r="H447" i="4"/>
  <c r="I447" i="4"/>
  <c r="J447" i="4"/>
  <c r="K447" i="4"/>
  <c r="C446" i="4"/>
  <c r="D446" i="4"/>
  <c r="E446" i="4"/>
  <c r="F446" i="4"/>
  <c r="G446" i="4"/>
  <c r="H446" i="4"/>
  <c r="I446" i="4"/>
  <c r="J446" i="4"/>
  <c r="K446" i="4"/>
  <c r="C445" i="4"/>
  <c r="D445" i="4"/>
  <c r="E445" i="4"/>
  <c r="F445" i="4"/>
  <c r="G445" i="4"/>
  <c r="H445" i="4"/>
  <c r="I445" i="4"/>
  <c r="J445" i="4"/>
  <c r="K445" i="4"/>
  <c r="C444" i="4"/>
  <c r="D444" i="4"/>
  <c r="E444" i="4"/>
  <c r="F444" i="4"/>
  <c r="G444" i="4"/>
  <c r="H444" i="4"/>
  <c r="I444" i="4"/>
  <c r="J444" i="4"/>
  <c r="K444" i="4"/>
  <c r="C443" i="4"/>
  <c r="D443" i="4"/>
  <c r="E443" i="4"/>
  <c r="F443" i="4"/>
  <c r="G443" i="4"/>
  <c r="H443" i="4"/>
  <c r="I443" i="4"/>
  <c r="J443" i="4"/>
  <c r="K443" i="4"/>
  <c r="C442" i="4"/>
  <c r="D442" i="4"/>
  <c r="E442" i="4"/>
  <c r="F442" i="4"/>
  <c r="G442" i="4"/>
  <c r="H442" i="4"/>
  <c r="I442" i="4"/>
  <c r="J442" i="4"/>
  <c r="K442" i="4"/>
  <c r="C441" i="4"/>
  <c r="D441" i="4"/>
  <c r="E441" i="4"/>
  <c r="F441" i="4"/>
  <c r="G441" i="4"/>
  <c r="H441" i="4"/>
  <c r="I441" i="4"/>
  <c r="J441" i="4"/>
  <c r="K441" i="4"/>
  <c r="C440" i="4"/>
  <c r="D440" i="4"/>
  <c r="E440" i="4"/>
  <c r="F440" i="4"/>
  <c r="G440" i="4"/>
  <c r="H440" i="4"/>
  <c r="I440" i="4"/>
  <c r="J440" i="4"/>
  <c r="K440" i="4"/>
  <c r="B440" i="4"/>
  <c r="B441" i="4"/>
  <c r="B442" i="4"/>
  <c r="B443" i="4"/>
  <c r="B444" i="4"/>
  <c r="B445" i="4"/>
  <c r="B446" i="4"/>
  <c r="B447" i="4"/>
  <c r="B448" i="4"/>
  <c r="B449" i="4"/>
  <c r="B450" i="4"/>
  <c r="B451" i="4"/>
  <c r="B452" i="4"/>
  <c r="C439" i="4"/>
  <c r="D439" i="4"/>
  <c r="E439" i="4"/>
  <c r="F439" i="4"/>
  <c r="G439" i="4"/>
  <c r="H439" i="4"/>
  <c r="I439" i="4"/>
  <c r="J439" i="4"/>
  <c r="K439" i="4"/>
  <c r="B439" i="4"/>
  <c r="C278" i="4"/>
  <c r="D278" i="4"/>
  <c r="E278" i="4"/>
  <c r="F278" i="4"/>
  <c r="G278" i="4"/>
  <c r="H278" i="4"/>
  <c r="I278" i="4"/>
  <c r="J278" i="4"/>
  <c r="C277" i="4"/>
  <c r="D277" i="4"/>
  <c r="E277" i="4"/>
  <c r="F277" i="4"/>
  <c r="G277" i="4"/>
  <c r="H277" i="4"/>
  <c r="I277" i="4"/>
  <c r="J277" i="4"/>
  <c r="C276" i="4"/>
  <c r="D276" i="4"/>
  <c r="E276" i="4"/>
  <c r="F276" i="4"/>
  <c r="G276" i="4"/>
  <c r="H276" i="4"/>
  <c r="I276" i="4"/>
  <c r="J276" i="4"/>
  <c r="C275" i="4"/>
  <c r="D275" i="4"/>
  <c r="E275" i="4"/>
  <c r="F275" i="4"/>
  <c r="G275" i="4"/>
  <c r="H275" i="4"/>
  <c r="I275" i="4"/>
  <c r="J275" i="4"/>
  <c r="C274" i="4"/>
  <c r="D274" i="4"/>
  <c r="E274" i="4"/>
  <c r="F274" i="4"/>
  <c r="G274" i="4"/>
  <c r="H274" i="4"/>
  <c r="I274" i="4"/>
  <c r="J274" i="4"/>
  <c r="C273" i="4"/>
  <c r="D273" i="4"/>
  <c r="E273" i="4"/>
  <c r="F273" i="4"/>
  <c r="G273" i="4"/>
  <c r="H273" i="4"/>
  <c r="I273" i="4"/>
  <c r="J273" i="4"/>
  <c r="B274" i="4"/>
  <c r="B275" i="4"/>
  <c r="B276" i="4"/>
  <c r="B277" i="4"/>
  <c r="B278" i="4"/>
  <c r="C272" i="4"/>
  <c r="D272" i="4"/>
  <c r="E272" i="4"/>
  <c r="F272" i="4"/>
  <c r="G272" i="4"/>
  <c r="H272" i="4"/>
  <c r="I272" i="4"/>
  <c r="J272" i="4"/>
  <c r="C271" i="4"/>
  <c r="D271" i="4"/>
  <c r="E271" i="4"/>
  <c r="F271" i="4"/>
  <c r="G271" i="4"/>
  <c r="H271" i="4"/>
  <c r="I271" i="4"/>
  <c r="J271" i="4"/>
  <c r="C270" i="4"/>
  <c r="D270" i="4"/>
  <c r="E270" i="4"/>
  <c r="F270" i="4"/>
  <c r="G270" i="4"/>
  <c r="H270" i="4"/>
  <c r="I270" i="4"/>
  <c r="J270" i="4"/>
  <c r="C269" i="4"/>
  <c r="D269" i="4"/>
  <c r="E269" i="4"/>
  <c r="F269" i="4"/>
  <c r="G269" i="4"/>
  <c r="H269" i="4"/>
  <c r="I269" i="4"/>
  <c r="J269" i="4"/>
  <c r="C268" i="4"/>
  <c r="D268" i="4"/>
  <c r="E268" i="4"/>
  <c r="F268" i="4"/>
  <c r="G268" i="4"/>
  <c r="H268" i="4"/>
  <c r="I268" i="4"/>
  <c r="J268" i="4"/>
  <c r="C267" i="4"/>
  <c r="D267" i="4"/>
  <c r="E267" i="4"/>
  <c r="F267" i="4"/>
  <c r="G267" i="4"/>
  <c r="H267" i="4"/>
  <c r="I267" i="4"/>
  <c r="J267" i="4"/>
  <c r="C266" i="4"/>
  <c r="D266" i="4"/>
  <c r="E266" i="4"/>
  <c r="F266" i="4"/>
  <c r="G266" i="4"/>
  <c r="H266" i="4"/>
  <c r="I266" i="4"/>
  <c r="J266" i="4"/>
  <c r="B266" i="4"/>
  <c r="B267" i="4"/>
  <c r="B268" i="4"/>
  <c r="B269" i="4"/>
  <c r="B270" i="4"/>
  <c r="B271" i="4"/>
  <c r="B272" i="4"/>
  <c r="B273" i="4"/>
  <c r="C265" i="4"/>
  <c r="D265" i="4"/>
  <c r="E265" i="4"/>
  <c r="F265" i="4"/>
  <c r="G265" i="4"/>
  <c r="H265" i="4"/>
  <c r="I265" i="4"/>
  <c r="J265" i="4"/>
  <c r="B265" i="4"/>
  <c r="C198" i="4"/>
  <c r="D198" i="4"/>
  <c r="E198" i="4"/>
  <c r="F198" i="4"/>
  <c r="G198" i="4"/>
  <c r="H198" i="4"/>
  <c r="C197" i="4"/>
  <c r="D197" i="4"/>
  <c r="E197" i="4"/>
  <c r="F197" i="4"/>
  <c r="G197" i="4"/>
  <c r="H197" i="4"/>
  <c r="C196" i="4"/>
  <c r="D196" i="4"/>
  <c r="E196" i="4"/>
  <c r="F196" i="4"/>
  <c r="G196" i="4"/>
  <c r="H196" i="4"/>
  <c r="C195" i="4"/>
  <c r="D195" i="4"/>
  <c r="E195" i="4"/>
  <c r="F195" i="4"/>
  <c r="G195" i="4"/>
  <c r="H195" i="4"/>
  <c r="C194" i="4"/>
  <c r="D194" i="4"/>
  <c r="E194" i="4"/>
  <c r="F194" i="4"/>
  <c r="G194" i="4"/>
  <c r="H194" i="4"/>
  <c r="C193" i="4"/>
  <c r="D193" i="4"/>
  <c r="E193" i="4"/>
  <c r="F193" i="4"/>
  <c r="G193" i="4"/>
  <c r="H193" i="4"/>
  <c r="C192" i="4"/>
  <c r="D192" i="4"/>
  <c r="E192" i="4"/>
  <c r="F192" i="4"/>
  <c r="G192" i="4"/>
  <c r="H192" i="4"/>
  <c r="C191" i="4"/>
  <c r="D191" i="4"/>
  <c r="E191" i="4"/>
  <c r="F191" i="4"/>
  <c r="G191" i="4"/>
  <c r="H191" i="4"/>
  <c r="C190" i="4"/>
  <c r="D190" i="4"/>
  <c r="E190" i="4"/>
  <c r="F190" i="4"/>
  <c r="G190" i="4"/>
  <c r="H190" i="4"/>
  <c r="C189" i="4"/>
  <c r="D189" i="4"/>
  <c r="E189" i="4"/>
  <c r="F189" i="4"/>
  <c r="G189" i="4"/>
  <c r="H189" i="4"/>
  <c r="C188" i="4"/>
  <c r="D188" i="4"/>
  <c r="E188" i="4"/>
  <c r="F188" i="4"/>
  <c r="G188" i="4"/>
  <c r="H188" i="4"/>
  <c r="C187" i="4"/>
  <c r="D187" i="4"/>
  <c r="E187" i="4"/>
  <c r="F187" i="4"/>
  <c r="G187" i="4"/>
  <c r="H187" i="4"/>
  <c r="C186" i="4"/>
  <c r="D186" i="4"/>
  <c r="E186" i="4"/>
  <c r="F186" i="4"/>
  <c r="G186" i="4"/>
  <c r="H186" i="4"/>
  <c r="B186" i="4"/>
  <c r="B187" i="4"/>
  <c r="B188" i="4"/>
  <c r="B189" i="4"/>
  <c r="B190" i="4"/>
  <c r="B191" i="4"/>
  <c r="B192" i="4"/>
  <c r="B193" i="4"/>
  <c r="B194" i="4"/>
  <c r="B195" i="4"/>
  <c r="B196" i="4"/>
  <c r="B197" i="4"/>
  <c r="B198" i="4"/>
  <c r="C185" i="4"/>
  <c r="D185" i="4"/>
  <c r="E185" i="4"/>
  <c r="F185" i="4"/>
  <c r="G185" i="4"/>
  <c r="H185" i="4"/>
  <c r="B185" i="4"/>
  <c r="L3" i="5" l="1"/>
  <c r="L8" i="5"/>
  <c r="N15" i="5"/>
  <c r="P15" i="5" s="1"/>
  <c r="M8" i="5"/>
  <c r="O8" i="5" s="1"/>
  <c r="M3" i="5"/>
  <c r="L16" i="5"/>
  <c r="L9" i="5"/>
  <c r="M9" i="5"/>
  <c r="L13" i="5"/>
  <c r="L5" i="5"/>
  <c r="M13" i="5"/>
  <c r="O13" i="5" s="1"/>
  <c r="M5" i="5"/>
  <c r="L17" i="5"/>
  <c r="L7" i="5"/>
  <c r="M4" i="5"/>
  <c r="O4" i="5" s="1"/>
  <c r="M17" i="5"/>
  <c r="N14" i="5"/>
  <c r="P14" i="5" s="1"/>
  <c r="M2" i="5"/>
  <c r="O2" i="5" s="1"/>
  <c r="M11" i="5"/>
  <c r="L4" i="5"/>
  <c r="M7" i="5"/>
  <c r="L12" i="5"/>
  <c r="N2" i="5"/>
  <c r="N8" i="5"/>
  <c r="P8" i="5" s="1"/>
  <c r="N10" i="5"/>
  <c r="P10" i="5" s="1"/>
  <c r="R6" i="5" s="1"/>
  <c r="N12" i="5"/>
  <c r="P12" i="5" s="1"/>
  <c r="R8" i="5" s="1"/>
  <c r="N13" i="5"/>
  <c r="P13" i="5" s="1"/>
  <c r="N4" i="5"/>
  <c r="P4" i="5" s="1"/>
  <c r="R12" i="5" s="1"/>
  <c r="N16" i="5"/>
  <c r="P16" i="5" s="1"/>
  <c r="N6" i="5"/>
  <c r="P6" i="5" s="1"/>
  <c r="R16" i="5" s="1"/>
  <c r="L399" i="1"/>
  <c r="L400" i="1"/>
  <c r="L401" i="1"/>
  <c r="L402" i="1"/>
  <c r="L403" i="1"/>
  <c r="L404" i="1"/>
  <c r="O5" i="5" l="1"/>
  <c r="N5" i="5"/>
  <c r="R14" i="5"/>
  <c r="O7" i="5"/>
  <c r="N7" i="5"/>
  <c r="P7" i="5" s="1"/>
  <c r="O9" i="5"/>
  <c r="N9" i="5"/>
  <c r="P9" i="5" s="1"/>
  <c r="R10" i="5"/>
  <c r="O11" i="5"/>
  <c r="N11" i="5"/>
  <c r="P11" i="5" s="1"/>
  <c r="R7" i="5" s="1"/>
  <c r="O3" i="5"/>
  <c r="O18" i="5" s="1"/>
  <c r="N3" i="5"/>
  <c r="P3" i="5" s="1"/>
  <c r="R9" i="5" s="1"/>
  <c r="R4" i="5"/>
  <c r="O17" i="5"/>
  <c r="N17" i="5"/>
  <c r="P17" i="5" s="1"/>
  <c r="R17" i="5" s="1"/>
  <c r="R13" i="5"/>
  <c r="P2" i="5"/>
  <c r="A1624" i="4"/>
  <c r="A1602" i="4"/>
  <c r="R11" i="5" l="1"/>
  <c r="R5" i="5"/>
  <c r="N18" i="5"/>
  <c r="R3" i="5"/>
  <c r="P5" i="5"/>
  <c r="R15" i="5" s="1"/>
  <c r="P18" i="5"/>
  <c r="R2" i="5"/>
  <c r="C631" i="4"/>
  <c r="D631" i="4"/>
  <c r="E631" i="4"/>
  <c r="F631" i="4"/>
  <c r="G631" i="4"/>
  <c r="H631" i="4"/>
  <c r="I631" i="4"/>
  <c r="J631" i="4"/>
  <c r="C630" i="4"/>
  <c r="D630" i="4"/>
  <c r="E630" i="4"/>
  <c r="F630" i="4"/>
  <c r="G630" i="4"/>
  <c r="H630" i="4"/>
  <c r="I630" i="4"/>
  <c r="J630" i="4"/>
  <c r="C629" i="4"/>
  <c r="D629" i="4"/>
  <c r="E629" i="4"/>
  <c r="F629" i="4"/>
  <c r="G629" i="4"/>
  <c r="H629" i="4"/>
  <c r="I629" i="4"/>
  <c r="J629" i="4"/>
  <c r="C628" i="4"/>
  <c r="D628" i="4"/>
  <c r="E628" i="4"/>
  <c r="F628" i="4"/>
  <c r="G628" i="4"/>
  <c r="H628" i="4"/>
  <c r="I628" i="4"/>
  <c r="J628" i="4"/>
  <c r="C627" i="4"/>
  <c r="D627" i="4"/>
  <c r="E627" i="4"/>
  <c r="F627" i="4"/>
  <c r="G627" i="4"/>
  <c r="H627" i="4"/>
  <c r="I627" i="4"/>
  <c r="J627" i="4"/>
  <c r="C626" i="4"/>
  <c r="D626" i="4"/>
  <c r="E626" i="4"/>
  <c r="F626" i="4"/>
  <c r="G626" i="4"/>
  <c r="H626" i="4"/>
  <c r="I626" i="4"/>
  <c r="J626" i="4"/>
  <c r="C625" i="4"/>
  <c r="D625" i="4"/>
  <c r="E625" i="4"/>
  <c r="F625" i="4"/>
  <c r="G625" i="4"/>
  <c r="H625" i="4"/>
  <c r="I625" i="4"/>
  <c r="J625" i="4"/>
  <c r="C624" i="4"/>
  <c r="D624" i="4"/>
  <c r="E624" i="4"/>
  <c r="F624" i="4"/>
  <c r="G624" i="4"/>
  <c r="H624" i="4"/>
  <c r="I624" i="4"/>
  <c r="J624" i="4"/>
  <c r="C623" i="4"/>
  <c r="D623" i="4"/>
  <c r="E623" i="4"/>
  <c r="F623" i="4"/>
  <c r="G623" i="4"/>
  <c r="H623" i="4"/>
  <c r="I623" i="4"/>
  <c r="J623" i="4"/>
  <c r="C622" i="4"/>
  <c r="D622" i="4"/>
  <c r="E622" i="4"/>
  <c r="F622" i="4"/>
  <c r="G622" i="4"/>
  <c r="H622" i="4"/>
  <c r="I622" i="4"/>
  <c r="J622" i="4"/>
  <c r="C621" i="4"/>
  <c r="D621" i="4"/>
  <c r="E621" i="4"/>
  <c r="F621" i="4"/>
  <c r="G621" i="4"/>
  <c r="H621" i="4"/>
  <c r="I621" i="4"/>
  <c r="J621" i="4"/>
  <c r="C620" i="4"/>
  <c r="D620" i="4"/>
  <c r="E620" i="4"/>
  <c r="F620" i="4"/>
  <c r="G620" i="4"/>
  <c r="H620" i="4"/>
  <c r="I620" i="4"/>
  <c r="J620" i="4"/>
  <c r="C619" i="4"/>
  <c r="D619" i="4"/>
  <c r="E619" i="4"/>
  <c r="F619" i="4"/>
  <c r="G619" i="4"/>
  <c r="H619" i="4"/>
  <c r="I619" i="4"/>
  <c r="J619" i="4"/>
  <c r="B619" i="4"/>
  <c r="B620" i="4"/>
  <c r="B621" i="4"/>
  <c r="B622" i="4"/>
  <c r="B623" i="4"/>
  <c r="B624" i="4"/>
  <c r="B625" i="4"/>
  <c r="B626" i="4"/>
  <c r="B627" i="4"/>
  <c r="B628" i="4"/>
  <c r="B629" i="4"/>
  <c r="B630" i="4"/>
  <c r="B631" i="4"/>
  <c r="C618" i="4"/>
  <c r="D618" i="4"/>
  <c r="E618" i="4"/>
  <c r="F618" i="4"/>
  <c r="G618" i="4"/>
  <c r="H618" i="4"/>
  <c r="I618" i="4"/>
  <c r="J618" i="4"/>
  <c r="B618" i="4"/>
  <c r="A204" i="4"/>
  <c r="A158" i="4"/>
  <c r="A161" i="4"/>
  <c r="A155" i="4"/>
  <c r="A152" i="4"/>
  <c r="A149" i="4"/>
  <c r="A146" i="4"/>
  <c r="C143" i="4"/>
  <c r="C137" i="4"/>
  <c r="C140" i="4"/>
  <c r="C134" i="4"/>
  <c r="C131" i="4"/>
  <c r="A128" i="4"/>
  <c r="A125" i="4" l="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5" i="1"/>
  <c r="L46" i="1"/>
  <c r="L47" i="1"/>
  <c r="L48" i="1"/>
  <c r="L49" i="1"/>
  <c r="L50" i="1"/>
  <c r="L51" i="1"/>
  <c r="L52" i="1"/>
  <c r="L53" i="1"/>
  <c r="L54"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50" i="1"/>
  <c r="L151" i="1"/>
  <c r="L152" i="1"/>
  <c r="L153" i="1"/>
  <c r="L154" i="1"/>
  <c r="L155" i="1"/>
  <c r="L156"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alcChain>
</file>

<file path=xl/sharedStrings.xml><?xml version="1.0" encoding="utf-8"?>
<sst xmlns="http://schemas.openxmlformats.org/spreadsheetml/2006/main" count="29870" uniqueCount="5576">
  <si>
    <t>start</t>
  </si>
  <si>
    <t>end</t>
  </si>
  <si>
    <t>duration</t>
  </si>
  <si>
    <t>msna/Demographic_info/children_group/total_ch_half_5y</t>
  </si>
  <si>
    <t>msna/Demographic_info/children_group/total_ch_un_12</t>
  </si>
  <si>
    <t>msna/Demographic_info/children_group/total_ch</t>
  </si>
  <si>
    <t>health_fac_type/Hospital</t>
  </si>
  <si>
    <t>health_fac_type/Primary health care facility</t>
  </si>
  <si>
    <t>health_fac_type/Specialist services</t>
  </si>
  <si>
    <t>health_fac_type/Emergency services-ambulance</t>
  </si>
  <si>
    <t>health_fac_type/Other</t>
  </si>
  <si>
    <t>health_fac_type/Do not know</t>
  </si>
  <si>
    <t>health_fac_type/No services</t>
  </si>
  <si>
    <t>diff_med/Some types of medicines are not available in the market</t>
  </si>
  <si>
    <t>diff_med/Most types of medicines are not available in the market</t>
  </si>
  <si>
    <t>diff_med/Not available in the market at all</t>
  </si>
  <si>
    <t>diff_med/Inaccessible due to cost</t>
  </si>
  <si>
    <t>diff_med/Inaccessible due to security risks</t>
  </si>
  <si>
    <t>diff_med/Inaccessible due to transport or other logistical reason</t>
  </si>
  <si>
    <t>diff_med/Expired medicine</t>
  </si>
  <si>
    <t>diff_med/Other, specify</t>
  </si>
  <si>
    <t>diff_med/Do not know</t>
  </si>
  <si>
    <t>diff_med/There are no significant difficulties</t>
  </si>
  <si>
    <t>get_med_reason/Some types of medicines are not available in the market</t>
  </si>
  <si>
    <t>get_med_reason/Most types of medicines are not available in the market</t>
  </si>
  <si>
    <t>get_med_reason/Not available in the market at all</t>
  </si>
  <si>
    <t>get_med_reason/Inaccessible due to cost</t>
  </si>
  <si>
    <t>get_med_reason/Inaccessible due to security risks</t>
  </si>
  <si>
    <t>get_med_reason/Inaccessible due to transport or other logistical reason</t>
  </si>
  <si>
    <t>get_med_reason/Expired medicine</t>
  </si>
  <si>
    <t>get_med_reason/Other, specify</t>
  </si>
  <si>
    <t>get_med_reason/Do not know</t>
  </si>
  <si>
    <t>get_med_reason/There are no significant difficulties</t>
  </si>
  <si>
    <t>drug_category/Non communicable diseases (NCD) drugs (chronic, cardiac, diabetes, hyper-tension, asthma)</t>
  </si>
  <si>
    <t>drug_category/Pediatric medicine</t>
  </si>
  <si>
    <t>drug_category/Reproductive health medicines</t>
  </si>
  <si>
    <t>drug_category/Antibiotic</t>
  </si>
  <si>
    <t>drug_category/Other</t>
  </si>
  <si>
    <t>drug_category/I don't know</t>
  </si>
  <si>
    <t>drug_category/Drugs are mostly available</t>
  </si>
  <si>
    <t>maternity_services_barriers/Security issues</t>
  </si>
  <si>
    <t>maternity_services_barriers/Financial issues</t>
  </si>
  <si>
    <t>maternity_services_barriers/Cultural factors</t>
  </si>
  <si>
    <t>maternity_services_barriers/Transportation issues</t>
  </si>
  <si>
    <t>maternity_services_barriers/No services available</t>
  </si>
  <si>
    <t>maternity_services_barriers/Other</t>
  </si>
  <si>
    <t>maternity_services_barriers/Do not know</t>
  </si>
  <si>
    <t>where_delivery/At home alone</t>
  </si>
  <si>
    <t>where_delivery/At home with skilled birth attendant</t>
  </si>
  <si>
    <t>where_delivery/At home with traditional midwife or non-professional</t>
  </si>
  <si>
    <t>where_delivery/Public primary health care facility</t>
  </si>
  <si>
    <t>where_delivery/At private primary health care centre/hospital</t>
  </si>
  <si>
    <t>where_delivery/Hospital for normal delivery</t>
  </si>
  <si>
    <t>where_delivery/Hospital for surgery/ C-section</t>
  </si>
  <si>
    <t>where_delivery/Other</t>
  </si>
  <si>
    <t>where_delivery/Do not know</t>
  </si>
  <si>
    <t>no_exclusive_breastfeeding_reason/Mother sick/weak</t>
  </si>
  <si>
    <t>no_exclusive_breastfeeding_reason/Child sick/weak</t>
  </si>
  <si>
    <t>no_exclusive_breastfeeding_reason/Breast problems</t>
  </si>
  <si>
    <t>no_exclusive_breastfeeding_reason/Not enough milk</t>
  </si>
  <si>
    <t>no_exclusive_breastfeeding_reason/Child refused breast</t>
  </si>
  <si>
    <t>no_exclusive_breastfeeding_reason/Weaning age</t>
  </si>
  <si>
    <t>no_exclusive_breastfeeding_reason/New pregnancy</t>
  </si>
  <si>
    <t>no_exclusive_breastfeeding_reason/Started using contraception</t>
  </si>
  <si>
    <t>no_exclusive_breastfeeding_reason/Other</t>
  </si>
  <si>
    <t>food_cat/Cereals or tubers (maize, porridge, rice, pasta, bread, rice, bulger, frikeh, kaak, pasta, indomy (noodles), manakish, thick grain-based porridge, potatoes, etc)</t>
  </si>
  <si>
    <t>food_cat/Legumes and nuts e.g. hommos, fouls, beans, chick peas, lentils</t>
  </si>
  <si>
    <t>food_cat/Vegetables (including leafy vegetables)</t>
  </si>
  <si>
    <t>food_cat/Fruit (all types)</t>
  </si>
  <si>
    <t>food_cat/Meat, Poultry, Offal (beef, goat, lamb, poultry), etc)</t>
  </si>
  <si>
    <t>food_cat/Fish</t>
  </si>
  <si>
    <t>food_cat/Milk and Milk Products (milk, yoghurt, cheese, etc)</t>
  </si>
  <si>
    <t>food_cat/Eggs</t>
  </si>
  <si>
    <t>food_cat/Sugar, Honey, sugar products</t>
  </si>
  <si>
    <t>food_cat/Oil/Fat (oils, fats, butter, ghee etc)</t>
  </si>
  <si>
    <t>food_cat/Condiments (spices, tea, coffee, sauces etc) or other miscellaneous food</t>
  </si>
  <si>
    <t>msna/nutrition/nutrition_sub/count_diet</t>
  </si>
  <si>
    <t>msna/nutrition/nutrition_sub/diverse_diet</t>
  </si>
  <si>
    <t>food_cat_children/Cereals or tubers (maize, porridge, rice, pasta, bread, rice, bulger, frikeh, kaak, pasta, indomy (noodles), manakish, thick grain-based porridge, potatoes, etc)</t>
  </si>
  <si>
    <t>food_cat_children/Legumes and nuts e.g. hommos, fouls, beans, chick peas, lentils</t>
  </si>
  <si>
    <t>food_cat_children/Vegetables (including leafy vegetables)</t>
  </si>
  <si>
    <t>food_cat_children/Fruit (all types)</t>
  </si>
  <si>
    <t>food_cat_children/Meat, Poultry, Offal (beef, goat, lamb, poultry), etc)</t>
  </si>
  <si>
    <t>food_cat_children/Fish</t>
  </si>
  <si>
    <t>food_cat_children/Milk and Milk Products (milk, yoghurt, cheese, etc)</t>
  </si>
  <si>
    <t>food_cat_children/Eggs</t>
  </si>
  <si>
    <t>food_cat_children/Sugar, Honey, sugar products</t>
  </si>
  <si>
    <t>food_cat_children/Oil/Fat (oils, fats, butter, ghee etc)</t>
  </si>
  <si>
    <t>food_cat_children/Condiments (spices, tea, coffee, sauces etc) or other miscellaneous food</t>
  </si>
  <si>
    <t>msna/nutrition/nutrition_sub/count_diet_ch</t>
  </si>
  <si>
    <t>msna/nutrition/nutrition_sub/diverse_diet_ch</t>
  </si>
  <si>
    <t>barriers/No barriers, satisfied with food available</t>
  </si>
  <si>
    <t>barriers/High food prices/no money to buy</t>
  </si>
  <si>
    <t>barriers/Market is too far</t>
  </si>
  <si>
    <t>barriers/Market is not safe</t>
  </si>
  <si>
    <t>barriers/Food is not available</t>
  </si>
  <si>
    <t>barriers/Child will not eat certain foods</t>
  </si>
  <si>
    <t>barriers/Other</t>
  </si>
  <si>
    <t>opin4_yes/High food prices/no money to buy</t>
  </si>
  <si>
    <t>opin4_yes/Market is too far</t>
  </si>
  <si>
    <t>opin4_yes/Market is not safe</t>
  </si>
  <si>
    <t>opin4_yes/Food is not available</t>
  </si>
  <si>
    <t>opin4_yes/Other</t>
  </si>
  <si>
    <t>msna/nutrition/muacchildren_count</t>
  </si>
  <si>
    <t>msna/nutrition/muacplw_count</t>
  </si>
  <si>
    <t>rehab_barrier/Security issues</t>
  </si>
  <si>
    <t>rehab_barrier/Financial issues</t>
  </si>
  <si>
    <t>rehab_barrier/Transportation issues</t>
  </si>
  <si>
    <t>rehab_barrier/No services</t>
  </si>
  <si>
    <t>rehab_barrier/Other</t>
  </si>
  <si>
    <t>rehab_barrier/Do not know</t>
  </si>
  <si>
    <t>rehab_barrier/No Challenges</t>
  </si>
  <si>
    <t>type_emtional/Fear</t>
  </si>
  <si>
    <t>type_emtional/Anger</t>
  </si>
  <si>
    <t>type_emtional/Sadness</t>
  </si>
  <si>
    <t>type_emtional/moodwings</t>
  </si>
  <si>
    <t>type_emtional/Econimic</t>
  </si>
  <si>
    <t>type_emtional/Anxiety</t>
  </si>
  <si>
    <t>type_emtional/Family conflict</t>
  </si>
  <si>
    <t>type_emtional/Changes in Appetite</t>
  </si>
  <si>
    <t>type_emtional/Hopelessness</t>
  </si>
  <si>
    <t>type_emtional/Problems sleeping</t>
  </si>
  <si>
    <t>type_emtional/Conflict within community</t>
  </si>
  <si>
    <t>type_emtional/Inability to carry out work or daily tasks</t>
  </si>
  <si>
    <t>type_emtional/Problems Concentrating</t>
  </si>
  <si>
    <t>type_emtional/Substance/alcohol Abuse</t>
  </si>
  <si>
    <t>type_emtional/Other</t>
  </si>
  <si>
    <t>type_emtional/No problems</t>
  </si>
  <si>
    <t>type_emtional/Do not know</t>
  </si>
  <si>
    <t>ppl_emtional/Adult Women</t>
  </si>
  <si>
    <t>ppl_emtional/Adult Men</t>
  </si>
  <si>
    <t>ppl_emtional/Children</t>
  </si>
  <si>
    <t>ppl_emtional/Elderly</t>
  </si>
  <si>
    <t>cope/Speaking to a family member</t>
  </si>
  <si>
    <t>cope/Speaking to a friend</t>
  </si>
  <si>
    <t>cope/Exercise</t>
  </si>
  <si>
    <t>cope/Prayer</t>
  </si>
  <si>
    <t>cope/Has professional consultation</t>
  </si>
  <si>
    <t>cope/Violence</t>
  </si>
  <si>
    <t>cope/Smoking</t>
  </si>
  <si>
    <t>cope/Alcohol/Drugs</t>
  </si>
  <si>
    <t>cope/Withdrawal/Isolation</t>
  </si>
  <si>
    <t>cope/Other</t>
  </si>
  <si>
    <t>mhpss_obstacles/Stigma</t>
  </si>
  <si>
    <t>mhpss_obstacles/Security</t>
  </si>
  <si>
    <t>mhpss_obstacles/Accessibility</t>
  </si>
  <si>
    <t>mhpss_obstacles/Availability</t>
  </si>
  <si>
    <t>mhpss_obstacles/Lack of awareness of the services</t>
  </si>
  <si>
    <t>mhpss_obstacles/Other</t>
  </si>
  <si>
    <t>mhpss_obstacles/Do not know</t>
  </si>
  <si>
    <t>mhpss_obstacles/No obstacles</t>
  </si>
  <si>
    <t>ser_gbv/Health services</t>
  </si>
  <si>
    <t>ser_gbv/Educational services</t>
  </si>
  <si>
    <t>ser_gbv/Skills building services</t>
  </si>
  <si>
    <t>ser_gbv/Extracurricular activities/women &amp; girls centers</t>
  </si>
  <si>
    <t>ser_gbv/Other</t>
  </si>
  <si>
    <t>ser_gbv/All services are accessible</t>
  </si>
  <si>
    <t>ser_gbv/Do not know</t>
  </si>
  <si>
    <t>ser_gbv2/Health services</t>
  </si>
  <si>
    <t>ser_gbv2/Educational services</t>
  </si>
  <si>
    <t>ser_gbv2/Skills building services</t>
  </si>
  <si>
    <t>ser_gbv2/Extracurricular activities/women &amp; girls centers</t>
  </si>
  <si>
    <t>ser_gbv2/Other</t>
  </si>
  <si>
    <t>ser_gbv2/All services are accessible</t>
  </si>
  <si>
    <t>ser_gbv2/Do not know</t>
  </si>
  <si>
    <t>main_dang/Kidnapping</t>
  </si>
  <si>
    <t>main_dang/Hired by armed groups</t>
  </si>
  <si>
    <t>main_dang/Desire to join armed groups</t>
  </si>
  <si>
    <t>main_dang/School dropout</t>
  </si>
  <si>
    <t>main_dang/Child labour</t>
  </si>
  <si>
    <t>main_dang/Begging</t>
  </si>
  <si>
    <t>main_dang/Early marriage</t>
  </si>
  <si>
    <t>main_dang/Physical abuse</t>
  </si>
  <si>
    <t>main_dang/Neglect</t>
  </si>
  <si>
    <t>main_dang/Sexual abuse</t>
  </si>
  <si>
    <t>main_dang/Being orphaned or losing care</t>
  </si>
  <si>
    <t>main_dang/Alcohol/substance misuse</t>
  </si>
  <si>
    <t>main_dang/Physical or psychological disabilities due to the war</t>
  </si>
  <si>
    <t>main_dang/Psychological stress</t>
  </si>
  <si>
    <t>main_dang/Other</t>
  </si>
  <si>
    <t>main_dang/No dangers</t>
  </si>
  <si>
    <t>main_dang/Do not know</t>
  </si>
  <si>
    <t>cp_prob/Religious leaders</t>
  </si>
  <si>
    <t>cp_prob/Siblings</t>
  </si>
  <si>
    <t>cp_prob/Neighbours</t>
  </si>
  <si>
    <t>cp_prob/School teachers</t>
  </si>
  <si>
    <t>cp_prob/Parents</t>
  </si>
  <si>
    <t>cp_prob/Relatives</t>
  </si>
  <si>
    <t>cp_prob/Judicial or criminal authority</t>
  </si>
  <si>
    <t>cp_prob/Community/social workers</t>
  </si>
  <si>
    <t>cp_prob/Community leaders (trusted people in the community)</t>
  </si>
  <si>
    <t>cp_prob/Women and Child support centers</t>
  </si>
  <si>
    <t>cp_prob/Doctor</t>
  </si>
  <si>
    <t>cp_prob/Other</t>
  </si>
  <si>
    <t>cp_prob/Do not know</t>
  </si>
  <si>
    <t>cp_activities/Sport activity</t>
  </si>
  <si>
    <t>cp_activities/Quraan</t>
  </si>
  <si>
    <t>cp_activities/Hand crafts</t>
  </si>
  <si>
    <t>cp_activities/Painting / re-creational activity</t>
  </si>
  <si>
    <t>cp_activities/Awareness / educational activities / psychosocial support</t>
  </si>
  <si>
    <t>cp_activities/Entertainement activities</t>
  </si>
  <si>
    <t>cp_activities/Other</t>
  </si>
  <si>
    <t>cp_activities/Do not know</t>
  </si>
  <si>
    <t>ch_exist/Children separated from their parents</t>
  </si>
  <si>
    <t>ch_exist/Children living on the street</t>
  </si>
  <si>
    <t>ch_exist/Orphans living in the community</t>
  </si>
  <si>
    <t>ch_exist/Child-headed households</t>
  </si>
  <si>
    <t>ch_exist/Children who have been associated with fighting forces</t>
  </si>
  <si>
    <t>ch_exist/No, none of these</t>
  </si>
  <si>
    <t>ch_exist/I don't know</t>
  </si>
  <si>
    <t>ch_barriers/Lack of awareness</t>
  </si>
  <si>
    <t>ch_barriers/Security problems</t>
  </si>
  <si>
    <t>ch_barriers/Lack of transportation</t>
  </si>
  <si>
    <t>ch_barriers/Opening time not suitable for parents</t>
  </si>
  <si>
    <t>ch_barriers/Distrust of staff or their activities</t>
  </si>
  <si>
    <t>ch_barriers/No services</t>
  </si>
  <si>
    <t>ch_barriers/Other</t>
  </si>
  <si>
    <t>ch_barriers/Do not know</t>
  </si>
  <si>
    <t>ch_barriers/No barriers</t>
  </si>
  <si>
    <t>meta/instanceID</t>
  </si>
  <si>
    <t>_id</t>
  </si>
  <si>
    <t>_uuid</t>
  </si>
  <si>
    <t>_submission_time</t>
  </si>
  <si>
    <t>_index</t>
  </si>
  <si>
    <t>_parent_table_name</t>
  </si>
  <si>
    <t>_parent_index</t>
  </si>
  <si>
    <t>_tags</t>
  </si>
  <si>
    <t>_notes</t>
  </si>
  <si>
    <t>_version</t>
  </si>
  <si>
    <t>_duration</t>
  </si>
  <si>
    <t>_submitted_by</t>
  </si>
  <si>
    <t>_xform_id</t>
  </si>
  <si>
    <t>Name of enumerator</t>
  </si>
  <si>
    <t>Conducted by:</t>
  </si>
  <si>
    <t>Please mention organization name:</t>
  </si>
  <si>
    <t>Date of data collection</t>
  </si>
  <si>
    <t>Community name:</t>
  </si>
  <si>
    <t>Please select assessment type:</t>
  </si>
  <si>
    <t>Age of respondent in complete years</t>
  </si>
  <si>
    <t>Sex of the respondent:</t>
  </si>
  <si>
    <t>Marital status of the respondent:</t>
  </si>
  <si>
    <t>Type of respondent</t>
  </si>
  <si>
    <t>Date of arrival to this area (estimated)</t>
  </si>
  <si>
    <t>How many lactating or pregnant women in the Household</t>
  </si>
  <si>
    <t>How many adults over 60 age?</t>
  </si>
  <si>
    <t>Are there any children in the HH?</t>
  </si>
  <si>
    <t>How many of the children are infant &lt;6 months</t>
  </si>
  <si>
    <t>How many of the children between 6 months and 2 years</t>
  </si>
  <si>
    <t>How many of the children between 3 and 5 years</t>
  </si>
  <si>
    <t>How many of the children between 6 and 12 years</t>
  </si>
  <si>
    <t>How many of the children between 13 and 18</t>
  </si>
  <si>
    <t>Household size:</t>
  </si>
  <si>
    <t>How many adults have a chronic disease such as hypertension, diabetes, asthma, or other chronic lung disease, etc. that require regular medication?</t>
  </si>
  <si>
    <t>How many children who require regular medication for a chronic disease like asthma?</t>
  </si>
  <si>
    <t>How many adults are employed?</t>
  </si>
  <si>
    <t>What is the monthly cost of your living space?</t>
  </si>
  <si>
    <t>What is the monthly average income of your family?</t>
  </si>
  <si>
    <t>What is the source of income?</t>
  </si>
  <si>
    <t>How do you manage the living costs?</t>
  </si>
  <si>
    <t>1. What health facilities are available in your area?</t>
  </si>
  <si>
    <t>Other, please specify:</t>
  </si>
  <si>
    <t>1a. What is the walking distance to the nearest one in minutes?</t>
  </si>
  <si>
    <t>1b. How do you usally get there?</t>
  </si>
  <si>
    <t>1c. Are there enough female service providers for your family?</t>
  </si>
  <si>
    <t>2. Are there any medical services that you require but are not available in your area?</t>
  </si>
  <si>
    <t>3.What are the main difficulties faced by you or a member of your household to get medicine?</t>
  </si>
  <si>
    <t>Other please specify:</t>
  </si>
  <si>
    <t>4. During this year Have you or your household been approached by community health worker team regarding any health topics?</t>
  </si>
  <si>
    <t>4a. If yes, do you think this information was helpful to you and your household?</t>
  </si>
  <si>
    <t>Please provide more details</t>
  </si>
  <si>
    <t>4b. If yes, do you think there is a better way for this type of information to be provided to the community like using whatsapp and social media?</t>
  </si>
  <si>
    <t>5. Did you identify any of these disease (COVID 19, Measles, Leishmania, Jaundice, Chicken pox, Polio, Lice, Scabies, Diarrhea) in any of the HH members?</t>
  </si>
  <si>
    <t>5a. If yes, did you/they go to the clinic/hospital for treatment of the mentioned diseases?</t>
  </si>
  <si>
    <t>If not, why?</t>
  </si>
  <si>
    <t>5b. If yes, were you treated for the disease and did you see improvement after treatment?</t>
  </si>
  <si>
    <t>5c. If yes, were you able to get the medicines needed for treatment (in general) easily?</t>
  </si>
  <si>
    <t>6. What are the most needed drugs that are not currently provided freely in your area?</t>
  </si>
  <si>
    <t>7. Do women in your household have access to maternal health services?</t>
  </si>
  <si>
    <t>7a. If no, what is the reason of not having access:</t>
  </si>
  <si>
    <t>8. Where do the majority of women deliver their babies?</t>
  </si>
  <si>
    <t>8a. In case of delivery occurred at home, what is the reason for it?</t>
  </si>
  <si>
    <t>1. Is there any child under 6 months in your household is not exclusively breastfed?</t>
  </si>
  <si>
    <t>1a. If not, what is the reason?</t>
  </si>
  <si>
    <t>2. Have you or anyone in your household ever attended a session/meeting/discussion where people were discussing how to feed young children in the last 12 months?</t>
  </si>
  <si>
    <t>2 a. Are they regular sessions/meetings/discussions or it was done one time only?</t>
  </si>
  <si>
    <t>2aa. If regular, what is their frequency?</t>
  </si>
  <si>
    <t>More than that, specify:</t>
  </si>
  <si>
    <t>3. Which of the following food categories were eaten by the pregnant or lactating women in your household, in the last 24 hours (during the morning, day, and night)?</t>
  </si>
  <si>
    <t>4. Which of the following food categories were eaten by the children between 6 months and 5 years in your household, in the last 24 hours (during the morning, day, and night)?</t>
  </si>
  <si>
    <t>5. In your opinion, should children above 6 months eat a variety of different types of foods each day?</t>
  </si>
  <si>
    <t>5 a. If no, what is the reason?</t>
  </si>
  <si>
    <t>6. What barriers exist to obtaining the foods you prefer for your household?</t>
  </si>
  <si>
    <t>If Other please specify:</t>
  </si>
  <si>
    <t>7. In your opinion, should pregnant or lactating women eat more food during pregnancy or breastfeeding?</t>
  </si>
  <si>
    <t>7 a. If no, what is the reason?</t>
  </si>
  <si>
    <t>8. In your opinion, are there any difficulties face pregnant or lactating women to eat more food than usual during pregnancy or breastfeeding?</t>
  </si>
  <si>
    <t>8 a. Please select all that apply:</t>
  </si>
  <si>
    <t>9. Are any of the children (between 6 months and 5 years) currently enrolled in a SFP/IPF/OTP (center where acutely malnourished children gets treatment)?</t>
  </si>
  <si>
    <t>10. Did you receive any of Micronutrient powders/sprinkles, Plumpy products, infant formula or food basket? If there are any children (between 6 months and 5 years)</t>
  </si>
  <si>
    <t>11. have you received infant formula for your infant under 6 moths aged?</t>
  </si>
  <si>
    <t>11 a. If yes, who provided the infant formula to you?</t>
  </si>
  <si>
    <t>11 b. How much infant formula packet you received?</t>
  </si>
  <si>
    <t>1. Is anyone in your HH a previously diagnosed Person With Disability</t>
  </si>
  <si>
    <t>2. Do you/or one of your family have/has difficulty walking or climbing steps?</t>
  </si>
  <si>
    <t>3. Do you/or one of your family have/has difficulty (with self-care such as) washing all over or dressing?</t>
  </si>
  <si>
    <t>4. Do you think it will be a long term issue?</t>
  </si>
  <si>
    <t>5. Are there any available free physical rehabilitation services in the area?</t>
  </si>
  <si>
    <t>5 a. Are there any challenges faced to access the services?</t>
  </si>
  <si>
    <t>6. Do you/or one of your family have/has received any assistive devices?</t>
  </si>
  <si>
    <t>6a. Were the devices for free?</t>
  </si>
  <si>
    <t>1. From your experience what types of emotional and social problems do you or a member from your household face?</t>
  </si>
  <si>
    <t>1a. Which members of your HH suffer from the above mentioned problems people are suffering the most from emotional and social problems?</t>
  </si>
  <si>
    <t>Why the mentioned members suffering the most?</t>
  </si>
  <si>
    <t>1b. How do you and your family cope with the aforementioned problems?</t>
  </si>
  <si>
    <t>2. In your opinion, what are the obstacles people in your community face when seeking help from the others or from professional ones?</t>
  </si>
  <si>
    <t>3. In case if the MHPSS services is provided in this area, do you think you would go to it?</t>
  </si>
  <si>
    <t>If no, why?</t>
  </si>
  <si>
    <t>1. What are the services that women cannot access in this community?</t>
  </si>
  <si>
    <t>Please mention the reason why the services are not accessible to women:</t>
  </si>
  <si>
    <t>2. What are the services that adolescents and girls cannot access in this community?</t>
  </si>
  <si>
    <t>Please mention the reason why the services are not accessible to adolescents and girls:</t>
  </si>
  <si>
    <t>3.Can women and girls go out of the house on their own in your community?</t>
  </si>
  <si>
    <t>3a. Why not?</t>
  </si>
  <si>
    <t>1. What are the main dangers children face in this community?</t>
  </si>
  <si>
    <t>What kind of child labor, specify:</t>
  </si>
  <si>
    <t>2. If your children have problems or are stressed, who in the community can best support them?</t>
  </si>
  <si>
    <t>3. What type of children activities you would like to see in the community</t>
  </si>
  <si>
    <t>4. Do you know if there are any of the following groups/children in your community?</t>
  </si>
  <si>
    <t>5. Are all the children in your household registered in school or taking other courses/training?</t>
  </si>
  <si>
    <t>Why not?</t>
  </si>
  <si>
    <t>6. What are the barriers to access children activities?</t>
  </si>
  <si>
    <t>7. Do your children under 12 years old spend time unattended?</t>
  </si>
  <si>
    <t>7 a. If yes, for how many hours?</t>
  </si>
  <si>
    <t>7 b. If yes, why?</t>
  </si>
  <si>
    <t>8. Do your children above 12 years old spend time unattended?</t>
  </si>
  <si>
    <t>8 a. If yes, for how many hours?</t>
  </si>
  <si>
    <t>8 b. If yes, why?</t>
  </si>
  <si>
    <t>9. Do any of the children in the household work/earn money instead of school?</t>
  </si>
  <si>
    <t>9a. If yes, please provide more details:</t>
  </si>
  <si>
    <t>2021-01-20T10:23:31.199+02:00</t>
  </si>
  <si>
    <t>2021-01-20T11:28:31.814+02:00</t>
  </si>
  <si>
    <t>0.04514600694528781</t>
  </si>
  <si>
    <t>سارة عكش</t>
  </si>
  <si>
    <t>MRFS Partner</t>
  </si>
  <si>
    <t>SEMA</t>
  </si>
  <si>
    <t>Shamarin</t>
  </si>
  <si>
    <t>Health sector</t>
  </si>
  <si>
    <t>Yes</t>
  </si>
  <si>
    <t>Male</t>
  </si>
  <si>
    <t>Married</t>
  </si>
  <si>
    <t>IDP</t>
  </si>
  <si>
    <t>1</t>
  </si>
  <si>
    <t>5</t>
  </si>
  <si>
    <t>6</t>
  </si>
  <si>
    <t>اعمال حرة</t>
  </si>
  <si>
    <t>Primary health care facility</t>
  </si>
  <si>
    <t>Walking</t>
  </si>
  <si>
    <t>999</t>
  </si>
  <si>
    <t>Most types of medicines are not available in the market Inaccessible due to cost</t>
  </si>
  <si>
    <t>معلومات عن تغذية الاطفال والعناية بهم والاهتمام بالنظافة</t>
  </si>
  <si>
    <t>No</t>
  </si>
  <si>
    <t>Pediatric medicine Antibiotic</t>
  </si>
  <si>
    <t>Hospital for normal delivery Hospital for surgery/ C-section</t>
  </si>
  <si>
    <t>No – this is not something me or anyone in my household would attend</t>
  </si>
  <si>
    <t>Cereals or tubers (maize, porridge, rice, pasta, bread, rice, bulger, frikeh, kaak, pasta, indomy (noodles), manakish, thick grain-based porridge, potatoes, etc) Vegetables (including leafy vegetables) Meat, Poultry, Offal (beef, goat, lamb, poultry), etc) Sugar, Honey, sugar products</t>
  </si>
  <si>
    <t>4</t>
  </si>
  <si>
    <t>not divers</t>
  </si>
  <si>
    <t>diverse</t>
  </si>
  <si>
    <t>High food prices/no money to buy</t>
  </si>
  <si>
    <t>No – my children don't need this</t>
  </si>
  <si>
    <t>Yes – some difficulty</t>
  </si>
  <si>
    <t>No - no difficulty</t>
  </si>
  <si>
    <t>Yes – moderate severity (slightly impacting daily activities)</t>
  </si>
  <si>
    <t>Do not know</t>
  </si>
  <si>
    <t>No, not needed</t>
  </si>
  <si>
    <t>uuid:2132ab68-05d6-4fc5-8302-2e6b19c011d6</t>
  </si>
  <si>
    <t>2132ab68-05d6-4fc5-8302-2e6b19c011d6</t>
  </si>
  <si>
    <t>202101191358</t>
  </si>
  <si>
    <t>2021-01-20T09:38:20.783+03:00</t>
  </si>
  <si>
    <t>2021-01-20T10:03:51.720+03:00</t>
  </si>
  <si>
    <t>علا الغريب</t>
  </si>
  <si>
    <t>سيريا ريليف</t>
  </si>
  <si>
    <t>Jandairis</t>
  </si>
  <si>
    <t>Protection sector</t>
  </si>
  <si>
    <t>Host</t>
  </si>
  <si>
    <t>0</t>
  </si>
  <si>
    <t>عامل</t>
  </si>
  <si>
    <t>Econimic Inability to carry out work or daily tasks Anxiety</t>
  </si>
  <si>
    <t>Children</t>
  </si>
  <si>
    <t>بسبب عدم قدرة مقدم الرعاية ع تقديم الرعاية والخدمه</t>
  </si>
  <si>
    <t>Speaking to a friend Prayer Withdrawal/Isolation</t>
  </si>
  <si>
    <t>Lack of awareness of the services Accessibility Security</t>
  </si>
  <si>
    <t>Educational services Health services</t>
  </si>
  <si>
    <t>بسبب قله الوعي بها عدم وجود مواصلات</t>
  </si>
  <si>
    <t>Extracurricular activities/women &amp; girls centers</t>
  </si>
  <si>
    <t xml:space="preserve">بسبب عدم توافر الأمان </t>
  </si>
  <si>
    <t>Kidnapping Hired by armed groups Psychological stress</t>
  </si>
  <si>
    <t>Judicial or criminal authority Community/social workers Women and Child support centers</t>
  </si>
  <si>
    <t>Painting / re-creational activity Awareness / educational activities / psychosocial support</t>
  </si>
  <si>
    <t>Children separated from their parents Children living on the street Orphans living in the community Child-headed households Children who have been associated with fighting forces</t>
  </si>
  <si>
    <t>Security problems Lack of transportation</t>
  </si>
  <si>
    <t>بسبب عدم الأمان والحرية والحالة النفسيه</t>
  </si>
  <si>
    <t xml:space="preserve">من أجل مساعدة الوالد </t>
  </si>
  <si>
    <t>uuid:1dcb2852-311c-47cc-971c-434db97f8cc8</t>
  </si>
  <si>
    <t>1dcb2852-311c-47cc-971c-434db97f8cc8</t>
  </si>
  <si>
    <t>nsenumerator</t>
  </si>
  <si>
    <t>2021-01-20T10:04:14.152+03:00</t>
  </si>
  <si>
    <t>2021-01-20T10:40:25.948+03:00</t>
  </si>
  <si>
    <t>Female</t>
  </si>
  <si>
    <t>2</t>
  </si>
  <si>
    <t xml:space="preserve">اعمل </t>
  </si>
  <si>
    <t>Fear Anger Changes in Appetite Problems Concentrating</t>
  </si>
  <si>
    <t>Adult Men Children Adult Women</t>
  </si>
  <si>
    <t>بسبب عدم الاستقرار</t>
  </si>
  <si>
    <t>Speaking to a friend Exercise Prayer</t>
  </si>
  <si>
    <t>Security Lack of awareness of the services Stigma</t>
  </si>
  <si>
    <t>All services are accessible</t>
  </si>
  <si>
    <t>Begging Neglect Physical abuse Sexual abuse</t>
  </si>
  <si>
    <t>School teachers Judicial or criminal authority Community/social workers Women and Child support centers</t>
  </si>
  <si>
    <t>Sport activity Quraan Awareness / educational activities / psychosocial support Painting / re-creational activity Entertainement activities</t>
  </si>
  <si>
    <t>Children living on the street Orphans living in the community Child-headed households Children separated from their parents Children who have been associated with fighting forces</t>
  </si>
  <si>
    <t>Lack of awareness Distrust of staff or their activities Lack of transportation Security problems</t>
  </si>
  <si>
    <t>uuid:66211ce4-a0c9-4b5d-a398-2ac8b0b7ef0e</t>
  </si>
  <si>
    <t>66211ce4-a0c9-4b5d-a398-2ac8b0b7ef0e</t>
  </si>
  <si>
    <t>2021-01-20T11:28:32.422+02:00</t>
  </si>
  <si>
    <t>2021-01-20T12:02:50.991+02:00</t>
  </si>
  <si>
    <t>0.023826030090276618</t>
  </si>
  <si>
    <t>تحاليل مخبرية وعيادة عينية و عظمية</t>
  </si>
  <si>
    <t>النظافة الشخصية وكورونا و تغذية الاطفال</t>
  </si>
  <si>
    <t>Inaccessible due to cost</t>
  </si>
  <si>
    <t>I don't know</t>
  </si>
  <si>
    <t>Cereals or tubers (maize, porridge, rice, pasta, bread, rice, bulger, frikeh, kaak, pasta, indomy (noodles), manakish, thick grain-based porridge, potatoes, etc) Oil/Fat (oils, fats, butter, ghee etc)</t>
  </si>
  <si>
    <t>High food prices/no money to buy Market is too far</t>
  </si>
  <si>
    <t>uuid:6fcb48bf-3dae-4cc5-b79b-ced97ec9d3f8</t>
  </si>
  <si>
    <t>6fcb48bf-3dae-4cc5-b79b-ced97ec9d3f8</t>
  </si>
  <si>
    <t>2021-01-20T09:13:14.434+02:00</t>
  </si>
  <si>
    <t>2021-01-20T10:03:08.869+02:00</t>
  </si>
  <si>
    <t>عفراء الحربي</t>
  </si>
  <si>
    <t>سيريا ياردم</t>
  </si>
  <si>
    <t>يعمل في الفصيل</t>
  </si>
  <si>
    <t>Econimic Sadness Family conflict</t>
  </si>
  <si>
    <t>Adult Women</t>
  </si>
  <si>
    <t>الزوجه</t>
  </si>
  <si>
    <t>Prayer</t>
  </si>
  <si>
    <t>Security</t>
  </si>
  <si>
    <t>Maybe</t>
  </si>
  <si>
    <t>Educational services</t>
  </si>
  <si>
    <t>النزوح</t>
  </si>
  <si>
    <t>بسبب النزوح ايضا</t>
  </si>
  <si>
    <t>School dropout</t>
  </si>
  <si>
    <t>Parents</t>
  </si>
  <si>
    <t>Sport activity Entertainement activities Painting / re-creational activity</t>
  </si>
  <si>
    <t>Orphans living in the community</t>
  </si>
  <si>
    <t>Security problems</t>
  </si>
  <si>
    <t>uuid:eda7ac27-b771-43b8-b6df-f428bd7a8501</t>
  </si>
  <si>
    <t>eda7ac27-b771-43b8-b6df-f428bd7a8501</t>
  </si>
  <si>
    <t>2021-01-20T10:12:52.711+02:00</t>
  </si>
  <si>
    <t>2021-01-20T10:22:07.586+02:00</t>
  </si>
  <si>
    <t>3</t>
  </si>
  <si>
    <t>فصيل الاحرار</t>
  </si>
  <si>
    <t>No problems</t>
  </si>
  <si>
    <t>Stigma</t>
  </si>
  <si>
    <t>Health services</t>
  </si>
  <si>
    <t>بسبب النزوح</t>
  </si>
  <si>
    <t>بسبب العادات والتقاليد</t>
  </si>
  <si>
    <t>بسبب الوضع الامني</t>
  </si>
  <si>
    <t>Kidnapping</t>
  </si>
  <si>
    <t>Quraan</t>
  </si>
  <si>
    <t>uuid:b718160c-a759-4cf1-91f6-8e79c93b08d8</t>
  </si>
  <si>
    <t>b718160c-a759-4cf1-91f6-8e79c93b08d8</t>
  </si>
  <si>
    <t>2021-01-20T10:23:16.319+02:00</t>
  </si>
  <si>
    <t>2021-01-20T10:45:01.378+02:00</t>
  </si>
  <si>
    <t>مع الجيش الحر</t>
  </si>
  <si>
    <t>Econimic Family conflict</t>
  </si>
  <si>
    <t>Elderly</t>
  </si>
  <si>
    <t>لانها رب الاسرة</t>
  </si>
  <si>
    <t>بسبب قلة الوعي</t>
  </si>
  <si>
    <t>uuid:e8c9e309-929f-4eac-81f3-2abfffcb1e3f</t>
  </si>
  <si>
    <t>e8c9e309-929f-4eac-81f3-2abfffcb1e3f</t>
  </si>
  <si>
    <t>2021-01-20T12:02:52.124+02:00</t>
  </si>
  <si>
    <t>2021-01-20T12:40:03.759+02:00</t>
  </si>
  <si>
    <t>0.02582910879937117</t>
  </si>
  <si>
    <t>موظف</t>
  </si>
  <si>
    <t>الخدمات الاسعافية ،</t>
  </si>
  <si>
    <t>Some types of medicines are not available in the market Inaccessible due to cost</t>
  </si>
  <si>
    <t>Pediatric medicine Reproductive health medicines Antibiotic</t>
  </si>
  <si>
    <t>Yes – someone in my household has</t>
  </si>
  <si>
    <t>One Time</t>
  </si>
  <si>
    <t>Cereals or tubers (maize, porridge, rice, pasta, bread, rice, bulger, frikeh, kaak, pasta, indomy (noodles), manakish, thick grain-based porridge, potatoes, etc) Legumes and nuts e.g. hommos, fouls, beans, chick peas, lentils Vegetables (including leafy vegetables) Meat, Poultry, Offal (beef, goat, lamb, poultry), etc) Milk and Milk Products (milk, yoghurt, cheese, etc) Oil/Fat (oils, fats, butter, ghee etc) Condiments (spices, tea, coffee, sauces etc) or other miscellaneous food</t>
  </si>
  <si>
    <t>7</t>
  </si>
  <si>
    <t>Cereals or tubers (maize, porridge, rice, pasta, bread, rice, bulger, frikeh, kaak, pasta, indomy (noodles), manakish, thick grain-based porridge, potatoes, etc) Legumes and nuts e.g. hommos, fouls, beans, chick peas, lentils Vegetables (including leafy vegetables) Meat, Poultry, Offal (beef, goat, lamb, poultry), etc) Milk and Milk Products (milk, yoghurt, cheese, etc) Condiments (spices, tea, coffee, sauces etc) or other miscellaneous food</t>
  </si>
  <si>
    <t>يجب ان يتناولوا اطعمة اطفال كاللبن والسيريلاك</t>
  </si>
  <si>
    <t>يتناولن الطعام بشكل طبيعي وفيتامينات من الصيدلية</t>
  </si>
  <si>
    <t>No – it's a minor injury</t>
  </si>
  <si>
    <t>No Challenges</t>
  </si>
  <si>
    <t>uuid:acde8dcf-e275-4f93-94e2-4c2d3a11366d</t>
  </si>
  <si>
    <t>acde8dcf-e275-4f93-94e2-4c2d3a11366d</t>
  </si>
  <si>
    <t>2021-01-20T10:48:29.873-08:00</t>
  </si>
  <si>
    <t>2021-01-20T11:06:45.723-08:00</t>
  </si>
  <si>
    <t>فاطمه الحسين</t>
  </si>
  <si>
    <t>moodwings Econimic</t>
  </si>
  <si>
    <t>Adult Men</t>
  </si>
  <si>
    <t xml:space="preserve">لانه ولي الاسرة </t>
  </si>
  <si>
    <t>Speaking to a friend</t>
  </si>
  <si>
    <t>Skills building services</t>
  </si>
  <si>
    <t>بسبب وجود الاطفال</t>
  </si>
  <si>
    <t xml:space="preserve">بسبب الضغط </t>
  </si>
  <si>
    <t>Siblings</t>
  </si>
  <si>
    <t>Quraan Hand crafts</t>
  </si>
  <si>
    <t>No, none of these</t>
  </si>
  <si>
    <t>uuid:83aa85ca-b781-4a3e-b859-ade1550391f3</t>
  </si>
  <si>
    <t>83aa85ca-b781-4a3e-b859-ade1550391f3</t>
  </si>
  <si>
    <t>2021-01-20T11:47:46.372-08:00</t>
  </si>
  <si>
    <t>2021-01-20T12:06:45.652-08:00</t>
  </si>
  <si>
    <t xml:space="preserve">فاطمه الحسين </t>
  </si>
  <si>
    <t>لانه ولي الاسرة</t>
  </si>
  <si>
    <t>Lack of awareness of the services</t>
  </si>
  <si>
    <t xml:space="preserve">بسبب الاطفال ورعايتهم </t>
  </si>
  <si>
    <t xml:space="preserve">بسبب وجود الاطفال ورعايتهم </t>
  </si>
  <si>
    <t>Hand crafts Quraan</t>
  </si>
  <si>
    <t>اقل من 6سنوات</t>
  </si>
  <si>
    <t>Lack of awareness</t>
  </si>
  <si>
    <t>uuid:91ec88a8-0370-4d09-a855-699c00eef68c</t>
  </si>
  <si>
    <t>91ec88a8-0370-4d09-a855-699c00eef68c</t>
  </si>
  <si>
    <t>2021-01-20T12:36:04.437-08:00</t>
  </si>
  <si>
    <t>2021-01-20T12:54:08.004-08:00</t>
  </si>
  <si>
    <t>8</t>
  </si>
  <si>
    <t>9</t>
  </si>
  <si>
    <t>Econimic</t>
  </si>
  <si>
    <t>Extracurricular activities/women &amp; girls centers Educational services Skills building services</t>
  </si>
  <si>
    <t xml:space="preserve">بسبب وجود اطفال صغار </t>
  </si>
  <si>
    <t>الخوف من قبل الأهل</t>
  </si>
  <si>
    <t>Kidnapping School dropout Begging</t>
  </si>
  <si>
    <t>School teachers Parents</t>
  </si>
  <si>
    <t>Quraan Hand crafts Awareness / educational activities / psychosocial support</t>
  </si>
  <si>
    <t>Lack of transportation</t>
  </si>
  <si>
    <t>uuid:950d8cab-0dba-42d2-b157-fae139ff4e98</t>
  </si>
  <si>
    <t>950d8cab-0dba-42d2-b157-fae139ff4e98</t>
  </si>
  <si>
    <t>2021-01-20T10:10:25.946+03:00</t>
  </si>
  <si>
    <t>2021-01-20T10:35:01.180+03:00</t>
  </si>
  <si>
    <t>هيثم محمد المغلاج</t>
  </si>
  <si>
    <t>عامل بناء</t>
  </si>
  <si>
    <t>Sadness Hopelessness Inability to carry out work or daily tasks</t>
  </si>
  <si>
    <t>لانه هو المسؤول عن الاسرة</t>
  </si>
  <si>
    <t>Speaking to a family member Speaking to a friend Prayer</t>
  </si>
  <si>
    <t>Educational services Skills building services</t>
  </si>
  <si>
    <t>بسبب وجود اطفال صغر</t>
  </si>
  <si>
    <t>العادات والتقاليد</t>
  </si>
  <si>
    <t>School dropout Child labour</t>
  </si>
  <si>
    <t xml:space="preserve">عامل </t>
  </si>
  <si>
    <t>Orphans living in the community Child-headed households</t>
  </si>
  <si>
    <t>Lack of transportation Lack of awareness Security problems</t>
  </si>
  <si>
    <t>يعمل الابن عامل بناء مع الاب</t>
  </si>
  <si>
    <t>uuid:0129c7ca-f66d-41cc-aac6-00c8008eae27</t>
  </si>
  <si>
    <t>0129c7ca-f66d-41cc-aac6-00c8008eae27</t>
  </si>
  <si>
    <t>2021-01-20T11:17:33.798+03:00</t>
  </si>
  <si>
    <t>2021-01-20T11:31:13.601+03:00</t>
  </si>
  <si>
    <t>Sadness Econimic</t>
  </si>
  <si>
    <t>لانه رب الاسرة</t>
  </si>
  <si>
    <t>Speaking to a family member Prayer</t>
  </si>
  <si>
    <t>Skills building services Extracurricular activities/women &amp; girls centers Educational services</t>
  </si>
  <si>
    <t>وجود اطفال رضع بالبيت</t>
  </si>
  <si>
    <t>No dangers</t>
  </si>
  <si>
    <t>Hand crafts Awareness / educational activities / psychosocial support</t>
  </si>
  <si>
    <t>لانهم اقل من 6سنوات</t>
  </si>
  <si>
    <t>Lack of transportation Security problems</t>
  </si>
  <si>
    <t>uuid:a393ff9a-4e2c-4817-99a7-ddb87115af83</t>
  </si>
  <si>
    <t>a393ff9a-4e2c-4817-99a7-ddb87115af83</t>
  </si>
  <si>
    <t>2021-01-20T12:41:39.352+02:00</t>
  </si>
  <si>
    <t>2021-01-20T13:27:10.470+02:00</t>
  </si>
  <si>
    <t>0.03161016203739564</t>
  </si>
  <si>
    <t>لا يوجد ولكن نحصل على معونة اغاثة</t>
  </si>
  <si>
    <t>خدمات اسعافية ، ادوية مجانية ، تحاليل مخبرية</t>
  </si>
  <si>
    <t>عن النظافة الشخصية والوقاية من كورونا</t>
  </si>
  <si>
    <t>Non communicable diseases (NCD) drugs (chronic, cardiac, diabetes, hyper-tension, asthma) Pediatric medicine Reproductive health medicines Antibiotic</t>
  </si>
  <si>
    <t>Yes – I have</t>
  </si>
  <si>
    <t>Regular</t>
  </si>
  <si>
    <t>Weekly</t>
  </si>
  <si>
    <t>Cereals or tubers (maize, porridge, rice, pasta, bread, rice, bulger, frikeh, kaak, pasta, indomy (noodles), manakish, thick grain-based porridge, potatoes, etc) Milk and Milk Products (milk, yoghurt, cheese, etc)</t>
  </si>
  <si>
    <t>Cereals or tubers (maize, porridge, rice, pasta, bread, rice, bulger, frikeh, kaak, pasta, indomy (noodles), manakish, thick grain-based porridge, potatoes, etc)</t>
  </si>
  <si>
    <t>uuid:3c5f46e5-1504-4c7b-b657-2387476a723e</t>
  </si>
  <si>
    <t>3c5f46e5-1504-4c7b-b657-2387476a723e</t>
  </si>
  <si>
    <t>2021-01-19T17:40:32.630+03:00</t>
  </si>
  <si>
    <t>2021-01-20T12:03:58.230+03:00</t>
  </si>
  <si>
    <t>غياث الحاج احمد</t>
  </si>
  <si>
    <t>سيريا رليف</t>
  </si>
  <si>
    <t>عسكري</t>
  </si>
  <si>
    <t>Econimic Sadness Hopelessness</t>
  </si>
  <si>
    <t>لا يتمكنون من تلبية حاجاتهم الاساسية من دون مساعدة</t>
  </si>
  <si>
    <t>Speaking to a family member Speaking to a friend Prayer Has professional consultation</t>
  </si>
  <si>
    <t>Availability</t>
  </si>
  <si>
    <t>Kidnapping Hired by armed groups Desire to join armed groups School dropout Child labour Early marriage Begging</t>
  </si>
  <si>
    <t>التسول</t>
  </si>
  <si>
    <t>Community/social workers</t>
  </si>
  <si>
    <t>Sport activity Quraan Hand crafts Painting / re-creational activity Awareness / educational activities / psychosocial support</t>
  </si>
  <si>
    <t>uuid:cfd5514d-c2f7-4ac7-8672-e83a33416054</t>
  </si>
  <si>
    <t>cfd5514d-c2f7-4ac7-8672-e83a33416054</t>
  </si>
  <si>
    <t>2021-01-20T11:25:09.386+03:00</t>
  </si>
  <si>
    <t>2021-01-20T12:04:15.551+03:00</t>
  </si>
  <si>
    <t>Econimic Sadness Fear Anxiety Hopelessness Problems sleeping</t>
  </si>
  <si>
    <t>Adult Women Children Adult Men Elderly</t>
  </si>
  <si>
    <t>استمرار النزوح</t>
  </si>
  <si>
    <t>Prayer Speaking to a family member</t>
  </si>
  <si>
    <t>Availability Lack of awareness of the services</t>
  </si>
  <si>
    <t>Kidnapping Hired by armed groups School dropout Begging</t>
  </si>
  <si>
    <t>Parents Siblings School teachers Community/social workers</t>
  </si>
  <si>
    <t>Entertainement activities Awareness / educational activities / psychosocial support Hand crafts Quraan</t>
  </si>
  <si>
    <t>Children who have been associated with fighting forces Orphans living in the community Children separated from their parents</t>
  </si>
  <si>
    <t>Lack of awareness Security problems Lack of transportation Distrust of staff or their activities</t>
  </si>
  <si>
    <t>عدم السماح لهم بالخروج معظم الوقت</t>
  </si>
  <si>
    <t>uuid:8db618bd-4f14-49f9-8718-515654672f77</t>
  </si>
  <si>
    <t>8db618bd-4f14-49f9-8718-515654672f77</t>
  </si>
  <si>
    <t>2021-01-20T12:04:19.403+03:00</t>
  </si>
  <si>
    <t>2021-01-20T12:55:14.992+03:00</t>
  </si>
  <si>
    <t>غياث الحج احمد</t>
  </si>
  <si>
    <t>Fear Sadness Econimic Anxiety</t>
  </si>
  <si>
    <t>Adult Women Adult Men Children Elderly</t>
  </si>
  <si>
    <t>الحاجة والنزوح</t>
  </si>
  <si>
    <t>Availability Accessibility Lack of awareness of the services</t>
  </si>
  <si>
    <t>Hired by armed groups School dropout Desire to join armed groups Kidnapping</t>
  </si>
  <si>
    <t>Siblings School teachers Parents Relatives Community/social workers Community leaders (trusted people in the community) Doctor</t>
  </si>
  <si>
    <t>Quraan Hand crafts Awareness / educational activities / psychosocial support Entertainement activities</t>
  </si>
  <si>
    <t>Children separated from their parents Orphans living in the community Child-headed households Children who have been associated with fighting forces</t>
  </si>
  <si>
    <t>Lack of awareness Security problems Lack of transportation</t>
  </si>
  <si>
    <t>الخوف علا سلامتهم ومنعهم من الخروج</t>
  </si>
  <si>
    <t>الوضع الامني</t>
  </si>
  <si>
    <t>الحاجة الى المال</t>
  </si>
  <si>
    <t>uuid:e48891e7-bf1d-4d88-b0ee-63e738da0c73</t>
  </si>
  <si>
    <t>e48891e7-bf1d-4d88-b0ee-63e738da0c73</t>
  </si>
  <si>
    <t>2021-01-20T11:01:25.420+03:00</t>
  </si>
  <si>
    <t>2021-01-20T11:22:41.787+03:00</t>
  </si>
  <si>
    <t>شروق الابراهيم</t>
  </si>
  <si>
    <t>Econimic Conflict within community Problems sleeping</t>
  </si>
  <si>
    <t>بسبب عدم القدرة على توفير الاحتياجات</t>
  </si>
  <si>
    <t>Speaking to a family member</t>
  </si>
  <si>
    <t>Kidnapping Hired by armed groups Desire to join armed groups School dropout Child labour Begging Early marriage Neglect Being orphaned or losing care Psychological stress</t>
  </si>
  <si>
    <t>العمل في الشوارع.  التسول</t>
  </si>
  <si>
    <t>Religious leaders Community/social workers</t>
  </si>
  <si>
    <t>Quraan Sport activity Awareness / educational activities / psychosocial support Entertainement activities Hand crafts Painting / re-creational activity</t>
  </si>
  <si>
    <t>uuid:79fe3274-b2d4-4298-b626-ab8ad6b8f36b</t>
  </si>
  <si>
    <t>79fe3274-b2d4-4298-b626-ab8ad6b8f36b</t>
  </si>
  <si>
    <t>2021-01-20T11:25:06.474+03:00</t>
  </si>
  <si>
    <t>2021-01-20T13:55:53.965+03:00</t>
  </si>
  <si>
    <t>uuid:ba8829cb-0091-4e68-9667-ab81558bc7af</t>
  </si>
  <si>
    <t>ba8829cb-0091-4e68-9667-ab81558bc7af</t>
  </si>
  <si>
    <t>2021-01-19T17:14:07.930+02:00</t>
  </si>
  <si>
    <t>2021-01-20T12:12:44.725+03:00</t>
  </si>
  <si>
    <t>0.7490369791667035</t>
  </si>
  <si>
    <t>ابتسام معمو</t>
  </si>
  <si>
    <t>Sema</t>
  </si>
  <si>
    <t>لابوجد</t>
  </si>
  <si>
    <t>No services</t>
  </si>
  <si>
    <t>لايوجد</t>
  </si>
  <si>
    <t>Some types of medicines are not available in the market Inaccessible due to cost Inaccessible due to transport or other logistical reason</t>
  </si>
  <si>
    <t>توعية عن العنف اللقائم على النوع الاجتماعي وعن الوقاية من الكورزنا</t>
  </si>
  <si>
    <t>Financial issues Transportation issues No services available</t>
  </si>
  <si>
    <t>Public primary health care facility Hospital for normal delivery Hospital for surgery/ C-section</t>
  </si>
  <si>
    <t>No – there is nothing like this in my community</t>
  </si>
  <si>
    <t>uuid:f0311e2b-be53-4da4-8e18-069e31e85bc8</t>
  </si>
  <si>
    <t>f0311e2b-be53-4da4-8e18-069e31e85bc8</t>
  </si>
  <si>
    <t>2021-01-20T12:12:45.229+03:00</t>
  </si>
  <si>
    <t>2021-01-20T12:37:47.787+03:00</t>
  </si>
  <si>
    <t>0.017390717592206784</t>
  </si>
  <si>
    <t>عظمية اسنان</t>
  </si>
  <si>
    <t>صعوبة الوصول والتنقل ولايوجد مال لشراء الدواء</t>
  </si>
  <si>
    <t>Financial issues Transportation issues</t>
  </si>
  <si>
    <t>Cereals or tubers (maize, porridge, rice, pasta, bread, rice, bulger, frikeh, kaak, pasta, indomy (noodles), manakish, thick grain-based porridge, potatoes, etc) Legumes and nuts e.g. hommos, fouls, beans, chick peas, lentils Condiments (spices, tea, coffee, sauces etc) or other miscellaneous food</t>
  </si>
  <si>
    <t>Cereals or tubers (maize, porridge, rice, pasta, bread, rice, bulger, frikeh, kaak, pasta, indomy (noodles), manakish, thick grain-based porridge, potatoes, etc) Milk and Milk Products (milk, yoghurt, cheese, etc) Sugar, Honey, sugar products Oil/Fat (oils, fats, butter, ghee etc) Condiments (spices, tea, coffee, sauces etc) or other miscellaneous food</t>
  </si>
  <si>
    <t>No – this service is not available</t>
  </si>
  <si>
    <t>uuid:883468d7-e47c-467f-bcf6-5864b62039e0</t>
  </si>
  <si>
    <t>883468d7-e47c-467f-bcf6-5864b62039e0</t>
  </si>
  <si>
    <t>2021-01-20T11:58:12.665+02:00</t>
  </si>
  <si>
    <t>2021-01-20T12:26:55.754+02:00</t>
  </si>
  <si>
    <t>0.01994315972115146</t>
  </si>
  <si>
    <t>عتال</t>
  </si>
  <si>
    <t>Hospital Primary health care facility</t>
  </si>
  <si>
    <t>عظمية اسنان جلدية</t>
  </si>
  <si>
    <t>Non communicable diseases (NCD) drugs (chronic, cardiac, diabetes, hyper-tension, asthma) Pediatric medicine Antibiotic</t>
  </si>
  <si>
    <t>Cereals or tubers (maize, porridge, rice, pasta, bread, rice, bulger, frikeh, kaak, pasta, indomy (noodles), manakish, thick grain-based porridge, potatoes, etc) Legumes and nuts e.g. hommos, fouls, beans, chick peas, lentils Vegetables (including leafy vegetables) Sugar, Honey, sugar products Condiments (spices, tea, coffee, sauces etc) or other miscellaneous food</t>
  </si>
  <si>
    <t>uuid:77f7e8ad-a271-4397-afec-1952bf21c0b3</t>
  </si>
  <si>
    <t>77f7e8ad-a271-4397-afec-1952bf21c0b3</t>
  </si>
  <si>
    <t>2021-01-20T12:26:56.231+02:00</t>
  </si>
  <si>
    <t>2021-01-20T12:42:25.714+02:00</t>
  </si>
  <si>
    <t>0.010757905092759756</t>
  </si>
  <si>
    <t>عظمية اسنان قلبية جلدية عينية</t>
  </si>
  <si>
    <t>Cereals or tubers (maize, porridge, rice, pasta, bread, rice, bulger, frikeh, kaak, pasta, indomy (noodles), manakish, thick grain-based porridge, potatoes, etc) Legumes and nuts e.g. hommos, fouls, beans, chick peas, lentils Vegetables (including leafy vegetables) Meat, Poultry, Offal (beef, goat, lamb, poultry), etc) Milk and Milk Products (milk, yoghurt, cheese, etc) Sugar, Honey, sugar products Condiments (spices, tea, coffee, sauces etc) or other miscellaneous food</t>
  </si>
  <si>
    <t>Cereals or tubers (maize, porridge, rice, pasta, bread, rice, bulger, frikeh, kaak, pasta, indomy (noodles), manakish, thick grain-based porridge, potatoes, etc) Vegetables (including leafy vegetables) Meat, Poultry, Offal (beef, goat, lamb, poultry), etc) Milk and Milk Products (milk, yoghurt, cheese, etc) Sugar, Honey, sugar products Condiments (spices, tea, coffee, sauces etc) or other miscellaneous food</t>
  </si>
  <si>
    <t>uuid:851e533b-943c-45d3-b51e-04f0bb1df306</t>
  </si>
  <si>
    <t>851e533b-943c-45d3-b51e-04f0bb1df306</t>
  </si>
  <si>
    <t>2021-01-20T12:42:26.526+02:00</t>
  </si>
  <si>
    <t>2021-01-20T14:21:27.050+03:00</t>
  </si>
  <si>
    <t>0.027089398146927124</t>
  </si>
  <si>
    <t>مصلح سيارات</t>
  </si>
  <si>
    <t>عظمية اسنان جلدية عينية قلبية</t>
  </si>
  <si>
    <t>انواع العنف - الزواج المبكر تنظيم الأسرة</t>
  </si>
  <si>
    <t>Cereals or tubers (maize, porridge, rice, pasta, bread, rice, bulger, frikeh, kaak, pasta, indomy (noodles), manakish, thick grain-based porridge, potatoes, etc) Condiments (spices, tea, coffee, sauces etc) or other miscellaneous food</t>
  </si>
  <si>
    <t>Cereals or tubers (maize, porridge, rice, pasta, bread, rice, bulger, frikeh, kaak, pasta, indomy (noodles), manakish, thick grain-based porridge, potatoes, etc) Vegetables (including leafy vegetables) Condiments (spices, tea, coffee, sauces etc) or other miscellaneous food</t>
  </si>
  <si>
    <t>uuid:6a6f12d2-83e5-4d91-b84b-d4b3da911a2a</t>
  </si>
  <si>
    <t>6a6f12d2-83e5-4d91-b84b-d4b3da911a2a</t>
  </si>
  <si>
    <t>2021-01-20T14:21:28.449+03:00</t>
  </si>
  <si>
    <t>2021-01-20T14:33:03.628+03:00</t>
  </si>
  <si>
    <t>0.008046053240832407</t>
  </si>
  <si>
    <t>خياط</t>
  </si>
  <si>
    <t>No services available</t>
  </si>
  <si>
    <t>Cereals or tubers (maize, porridge, rice, pasta, bread, rice, bulger, frikeh, kaak, pasta, indomy (noodles), manakish, thick grain-based porridge, potatoes, etc) Legumes and nuts e.g. hommos, fouls, beans, chick peas, lentils Milk and Milk Products (milk, yoghurt, cheese, etc) Condiments (spices, tea, coffee, sauces etc) or other miscellaneous food</t>
  </si>
  <si>
    <t>uuid:78cbe3f2-6526-4986-835f-ad26c1361007</t>
  </si>
  <si>
    <t>78cbe3f2-6526-4986-835f-ad26c1361007</t>
  </si>
  <si>
    <t>2021-01-20T10:59:15.458+03:00</t>
  </si>
  <si>
    <t>2021-01-20T14:06:58.711+03:00</t>
  </si>
  <si>
    <t>أحمد حاتم العمر</t>
  </si>
  <si>
    <t>Akhtrein</t>
  </si>
  <si>
    <t>بيع وشراء أدوات منزلية</t>
  </si>
  <si>
    <t>Sadness Anger Anxiety Econimic Problems sleeping</t>
  </si>
  <si>
    <t>واقع النزوح بالإضافة لوجود أمراض  (ضيق في التنفس )</t>
  </si>
  <si>
    <t>Smoking Prayer</t>
  </si>
  <si>
    <t>Kidnapping Child labour Begging Early marriage Neglect Physical or psychological disabilities due to the war</t>
  </si>
  <si>
    <t>تصليح سيارات</t>
  </si>
  <si>
    <t>Sport activity Quraan Hand crafts Painting / re-creational activity Awareness / educational activities / psychosocial support Entertainement activities</t>
  </si>
  <si>
    <t>تحت سن التعليم</t>
  </si>
  <si>
    <t>No barriers</t>
  </si>
  <si>
    <t>uuid:98d63f7e-a8bc-4dff-be69-547fe84ebb4a</t>
  </si>
  <si>
    <t>98d63f7e-a8bc-4dff-be69-547fe84ebb4a</t>
  </si>
  <si>
    <t>2021-01-20T12:50:50.255+03:00</t>
  </si>
  <si>
    <t>2021-01-20T14:12:01.620+03:00</t>
  </si>
  <si>
    <t>شخص من أفراد الأسرة يعمل في تركيا</t>
  </si>
  <si>
    <t>Anger Sadness moodwings Econimic Anxiety Conflict within community</t>
  </si>
  <si>
    <t>Adult Women Adult Men</t>
  </si>
  <si>
    <t>بسبب المسؤولية الملقاة على عاتقهم</t>
  </si>
  <si>
    <t>Prayer Speaking to a friend Speaking to a family member</t>
  </si>
  <si>
    <t>Early marriage Neglect School dropout Child labour</t>
  </si>
  <si>
    <t>عند حداد تصليح سيارات ...</t>
  </si>
  <si>
    <t>Parents Community/social workers</t>
  </si>
  <si>
    <t>Sport activity Entertainement activities Awareness / educational activities / psychosocial support Painting / re-creational activity Hand crafts</t>
  </si>
  <si>
    <t>Children separated from their parents Orphans living in the community</t>
  </si>
  <si>
    <t>uuid:f74cf3f9-257e-4dfd-8f4d-df5fe2f04e95</t>
  </si>
  <si>
    <t>f74cf3f9-257e-4dfd-8f4d-df5fe2f04e95</t>
  </si>
  <si>
    <t>2021-01-20T13:31:08.941+03:00</t>
  </si>
  <si>
    <t>2021-01-20T14:10:34.452+03:00</t>
  </si>
  <si>
    <t>شخص من أفراد الأسرة يعمل في تركيا (عامل)</t>
  </si>
  <si>
    <t>Skills building services Health services Educational services</t>
  </si>
  <si>
    <t>يتعارض مع العادات والتقاليد</t>
  </si>
  <si>
    <t>School dropout Child labour Physical or psychological disabilities due to the war</t>
  </si>
  <si>
    <t>الزراعة حدادة</t>
  </si>
  <si>
    <t>Parents Siblings Doctor</t>
  </si>
  <si>
    <t>Sport activity Quraan Painting / re-creational activity Awareness / educational activities / psychosocial support Entertainement activities</t>
  </si>
  <si>
    <t>Children separated from their parents Orphans living in the community Child-headed households</t>
  </si>
  <si>
    <t>uuid:19d0d35f-8150-4567-bd12-f895f26229dc</t>
  </si>
  <si>
    <t>19d0d35f-8150-4567-bd12-f895f26229dc</t>
  </si>
  <si>
    <t>2021-01-20T11:48:41.943+02:00</t>
  </si>
  <si>
    <t>2021-01-20T14:41:27.336+02:00</t>
  </si>
  <si>
    <t>عبيد الاحمد</t>
  </si>
  <si>
    <t>سوريا ريليف</t>
  </si>
  <si>
    <t>مزارع</t>
  </si>
  <si>
    <t>Econimic Anger Family conflict Problems sleeping</t>
  </si>
  <si>
    <t>صعوبات ماديه</t>
  </si>
  <si>
    <t>Violence Smoking Speaking to a family member Withdrawal/Isolation</t>
  </si>
  <si>
    <t>Stigma Lack of awareness of the services</t>
  </si>
  <si>
    <t>Child labour Being orphaned or losing care Physical or psychological disabilities due to the war</t>
  </si>
  <si>
    <t>حداده . سمانه . تصليح سيارات</t>
  </si>
  <si>
    <t>Doctor Parents Neighbours School teachers</t>
  </si>
  <si>
    <t>uuid:5e813ab4-f804-4a6a-9912-64d0f18d137f</t>
  </si>
  <si>
    <t>5e813ab4-f804-4a6a-9912-64d0f18d137f</t>
  </si>
  <si>
    <t>2021-01-20T14:01:42.869+02:00</t>
  </si>
  <si>
    <t>2021-01-20T14:41:45.266+02:00</t>
  </si>
  <si>
    <t>موظفين</t>
  </si>
  <si>
    <t>Anger moodwings Problems sleeping Sadness</t>
  </si>
  <si>
    <t>بسبب الضغوط النفسية والتقدم بالعمر</t>
  </si>
  <si>
    <t>Violence Speaking to a family member Speaking to a friend Withdrawal/Isolation</t>
  </si>
  <si>
    <t>العادات والتقاليد والخوف عليهن من التعرض للاذى</t>
  </si>
  <si>
    <t>Child labour School dropout Hired by armed groups Being orphaned or losing care Physical or psychological disabilities due to the war</t>
  </si>
  <si>
    <t>Parents School teachers Community/social workers Doctor</t>
  </si>
  <si>
    <t>Sport activity Quraan Entertainement activities Awareness / educational activities / psychosocial support</t>
  </si>
  <si>
    <t>Children separated from their parents Orphans living in the community Children who have been associated with fighting forces</t>
  </si>
  <si>
    <t>uuid:8a67708b-cce8-44e7-8ae2-79cf080ea620</t>
  </si>
  <si>
    <t>8a67708b-cce8-44e7-8ae2-79cf080ea620</t>
  </si>
  <si>
    <t>2021-01-20T13:27:11.097+02:00</t>
  </si>
  <si>
    <t>2021-01-20T13:58:53.299+02:00</t>
  </si>
  <si>
    <t>0.0220162268524291</t>
  </si>
  <si>
    <t>العمل في حصاد المزروعات</t>
  </si>
  <si>
    <t>Cereals or tubers (maize, porridge, rice, pasta, bread, rice, bulger, frikeh, kaak, pasta, indomy (noodles), manakish, thick grain-based porridge, potatoes, etc) Legumes and nuts e.g. hommos, fouls, beans, chick peas, lentils Vegetables (including leafy vegetables) Sugar, Honey, sugar products Oil/Fat (oils, fats, butter, ghee etc)</t>
  </si>
  <si>
    <t>uuid:89e5b40c-6baa-4f47-8447-a0fd7808a64a</t>
  </si>
  <si>
    <t>89e5b40c-6baa-4f47-8447-a0fd7808a64a</t>
  </si>
  <si>
    <t>2021-01-20T13:58:54.464+02:00</t>
  </si>
  <si>
    <t>2021-01-20T14:21:48.712+02:00</t>
  </si>
  <si>
    <t>0.01590564814978279</t>
  </si>
  <si>
    <t>سوبر ماركت صغير</t>
  </si>
  <si>
    <t>Hospital</t>
  </si>
  <si>
    <t>Cereals or tubers (maize, porridge, rice, pasta, bread, rice, bulger, frikeh, kaak, pasta, indomy (noodles), manakish, thick grain-based porridge, potatoes, etc) Meat, Poultry, Offal (beef, goat, lamb, poultry), etc) Oil/Fat (oils, fats, butter, ghee etc) Condiments (spices, tea, coffee, sauces etc) or other miscellaneous food</t>
  </si>
  <si>
    <t>Cereals or tubers (maize, porridge, rice, pasta, bread, rice, bulger, frikeh, kaak, pasta, indomy (noodles), manakish, thick grain-based porridge, potatoes, etc) Meat, Poultry, Offal (beef, goat, lamb, poultry), etc) Oil/Fat (oils, fats, butter, ghee etc)</t>
  </si>
  <si>
    <t>uuid:792610e5-cd70-45b5-a636-cbddc493dcf6</t>
  </si>
  <si>
    <t>792610e5-cd70-45b5-a636-cbddc493dcf6</t>
  </si>
  <si>
    <t>2021-01-20T14:21:50.545+02:00</t>
  </si>
  <si>
    <t>2021-01-20T14:36:20.575+02:00</t>
  </si>
  <si>
    <t>0.010069791667774552</t>
  </si>
  <si>
    <t>الاب يعمل موظف ( حارس )</t>
  </si>
  <si>
    <t>عيادة داخلية، عيادة اسنان ...عظمية وجلدية</t>
  </si>
  <si>
    <t>Cereals or tubers (maize, porridge, rice, pasta, bread, rice, bulger, frikeh, kaak, pasta, indomy (noodles), manakish, thick grain-based porridge, potatoes, etc) Legumes and nuts e.g. hommos, fouls, beans, chick peas, lentils Sugar, Honey, sugar products Condiments (spices, tea, coffee, sauces etc) or other miscellaneous food</t>
  </si>
  <si>
    <t>Yes, - high severity (highly impacting daily activities)</t>
  </si>
  <si>
    <t>Financial issues</t>
  </si>
  <si>
    <t>uuid:a82a14f0-9b6d-4f75-ab8b-b76a7f6d0654</t>
  </si>
  <si>
    <t>a82a14f0-9b6d-4f75-ab8b-b76a7f6d0654</t>
  </si>
  <si>
    <t>2021-01-20T14:33:05.195+03:00</t>
  </si>
  <si>
    <t>2021-01-20T15:04:23.057+03:00</t>
  </si>
  <si>
    <t>0.021734513888077345</t>
  </si>
  <si>
    <t>حارس</t>
  </si>
  <si>
    <t>اسنان قلبية جلدية عينية عظمية</t>
  </si>
  <si>
    <t>Cereals or tubers (maize, porridge, rice, pasta, bread, rice, bulger, frikeh, kaak, pasta, indomy (noodles), manakish, thick grain-based porridge, potatoes, etc) Vegetables (including leafy vegetables) Milk and Milk Products (milk, yoghurt, cheese, etc) Sugar, Honey, sugar products Condiments (spices, tea, coffee, sauces etc) or other miscellaneous food</t>
  </si>
  <si>
    <t>uuid:6c353e8f-5621-4b63-95d6-6e02fc5293a4</t>
  </si>
  <si>
    <t>6c353e8f-5621-4b63-95d6-6e02fc5293a4</t>
  </si>
  <si>
    <t>2021-01-20T15:04:25.198+03:00</t>
  </si>
  <si>
    <t>2021-01-20T15:09:02.185+03:00</t>
  </si>
  <si>
    <t>0.003205868059012573</t>
  </si>
  <si>
    <t>اسنان جلدية عينية</t>
  </si>
  <si>
    <t>Cereals or tubers (maize, porridge, rice, pasta, bread, rice, bulger, frikeh, kaak, pasta, indomy (noodles), manakish, thick grain-based porridge, potatoes, etc) Vegetables (including leafy vegetables) Milk and Milk Products (milk, yoghurt, cheese, etc) Condiments (spices, tea, coffee, sauces etc) or other miscellaneous food</t>
  </si>
  <si>
    <t>uuid:c751e74c-19d3-4889-a62f-3c17981603ab</t>
  </si>
  <si>
    <t>c751e74c-19d3-4889-a62f-3c17981603ab</t>
  </si>
  <si>
    <t>2021-01-20T15:09:04.505+03:00</t>
  </si>
  <si>
    <t>2021-01-20T15:17:12.489+03:00</t>
  </si>
  <si>
    <t>0.0056479629638488404</t>
  </si>
  <si>
    <t>بياع خضرة</t>
  </si>
  <si>
    <t>قلبية جلدية عينية</t>
  </si>
  <si>
    <t>Cereals or tubers (maize, porridge, rice, pasta, bread, rice, bulger, frikeh, kaak, pasta, indomy (noodles), manakish, thick grain-based porridge, potatoes, etc) Vegetables (including leafy vegetables) Milk and Milk Products (milk, yoghurt, cheese, etc) Oil/Fat (oils, fats, butter, ghee etc) Condiments (spices, tea, coffee, sauces etc) or other miscellaneous food</t>
  </si>
  <si>
    <t>uuid:ef747c92-c0f2-4ad0-ad82-204f7d197dbc</t>
  </si>
  <si>
    <t>ef747c92-c0f2-4ad0-ad82-204f7d197dbc</t>
  </si>
  <si>
    <t>2021-01-20T14:36:22.998+02:00</t>
  </si>
  <si>
    <t>2021-01-20T15:01:27.978+02:00</t>
  </si>
  <si>
    <t>0.017418749997887062</t>
  </si>
  <si>
    <t>الابن يعمل موظف</t>
  </si>
  <si>
    <t>تحاليل طبية ، اسعافات اولية ، عينية</t>
  </si>
  <si>
    <t>Non communicable diseases (NCD) drugs (chronic, cardiac, diabetes, hyper-tension, asthma) Pediatric medicine Reproductive health medicines</t>
  </si>
  <si>
    <t>uuid:b879c7cc-d799-40e7-8214-b2c75bfff2ed</t>
  </si>
  <si>
    <t>b879c7cc-d799-40e7-8214-b2c75bfff2ed</t>
  </si>
  <si>
    <t>2021-01-20T15:01:31.001+02:00</t>
  </si>
  <si>
    <t>2021-01-20T15:21:11.811+02:00</t>
  </si>
  <si>
    <t>0.013666782408108702</t>
  </si>
  <si>
    <t>التصوير الشعاعي- التحاليل الطبية - قلة الادوية المجانية - العظمية</t>
  </si>
  <si>
    <t>تم الحديث عن كيفية الوقاية من الكورونا والنظافة الشخصية وصحة الاطفال</t>
  </si>
  <si>
    <t>Cereals or tubers (maize, porridge, rice, pasta, bread, rice, bulger, frikeh, kaak, pasta, indomy (noodles), manakish, thick grain-based porridge, potatoes, etc) Vegetables (including leafy vegetables) Sugar, Honey, sugar products Oil/Fat (oils, fats, butter, ghee etc)</t>
  </si>
  <si>
    <t>High food prices/no money to buy Child will not eat certain foods</t>
  </si>
  <si>
    <t>uuid:21897e9e-4334-44e4-8359-fcc3ab879849</t>
  </si>
  <si>
    <t>21897e9e-4334-44e4-8359-fcc3ab879849</t>
  </si>
  <si>
    <t>2021-01-20T10:42:32.515+03:00</t>
  </si>
  <si>
    <t>2021-01-20T11:13:30.810+03:00</t>
  </si>
  <si>
    <t>محمد شيخ حسين</t>
  </si>
  <si>
    <t>MRFS</t>
  </si>
  <si>
    <t>Idleb</t>
  </si>
  <si>
    <t>All</t>
  </si>
  <si>
    <t>سائق تكسي</t>
  </si>
  <si>
    <t>توعية عن كورونا</t>
  </si>
  <si>
    <t>نحن نتعالج في المنزل</t>
  </si>
  <si>
    <t>Non communicable diseases (NCD) drugs (chronic, cardiac, diabetes, hyper-tension, asthma)</t>
  </si>
  <si>
    <t>Hospital for normal delivery</t>
  </si>
  <si>
    <t>High food prices/no money to buy Market is too far Market is not safe</t>
  </si>
  <si>
    <t>Fear Anger Sadness moodwings Econimic Family conflict Anxiety Changes in Appetite Hopelessness Problems sleeping Conflict within community Inability to carry out work or daily tasks</t>
  </si>
  <si>
    <t>لأنهم يتأثرو كثيرا بالحرب</t>
  </si>
  <si>
    <t>Prayer Has professional consultation</t>
  </si>
  <si>
    <t>بسبب عدم توفر المراكز والوصمة الاجتماعية</t>
  </si>
  <si>
    <t>بسبب قلة الآمان وعدم وجود مراكز مختصة</t>
  </si>
  <si>
    <t>بسبب انعدام الآمان</t>
  </si>
  <si>
    <t>Kidnapping Hired by armed groups School dropout Child labour Early marriage Physical abuse Neglect Sexual abuse Being orphaned or losing care Psychological stress Physical or psychological disabilities due to the war</t>
  </si>
  <si>
    <t>يعمل في الحدادة</t>
  </si>
  <si>
    <t>Religious leaders School teachers Parents Relatives</t>
  </si>
  <si>
    <t>Sport activity Quraan Hand crafts Awareness / educational activities / psychosocial support</t>
  </si>
  <si>
    <t>uuid:8a5f4696-2773-41b5-8c3c-399acf73cfb6</t>
  </si>
  <si>
    <t>8a5f4696-2773-41b5-8c3c-399acf73cfb6</t>
  </si>
  <si>
    <t>2021-01-20T22:07:33.185+03:00</t>
  </si>
  <si>
    <t>2021-01-21T01:34:53.760+03:00</t>
  </si>
  <si>
    <t>اية طماع</t>
  </si>
  <si>
    <t>العمل كسائق ودفاع مدني</t>
  </si>
  <si>
    <t>سيارة إسعاف ومستوصف</t>
  </si>
  <si>
    <t>عن طريق الواتساب</t>
  </si>
  <si>
    <t>Non communicable diseases (NCD) drugs (chronic, cardiac, diabetes, hyper-tension, asthma) Antibiotic</t>
  </si>
  <si>
    <t>Fear Sadness Family conflict</t>
  </si>
  <si>
    <t>لانهم يحملون الاعباء</t>
  </si>
  <si>
    <t>Health services Educational services Extracurricular activities/women &amp; girls centers</t>
  </si>
  <si>
    <t>بسبب عدم توفرها</t>
  </si>
  <si>
    <t>Kidnapping School dropout Neglect Psychological stress</t>
  </si>
  <si>
    <t>Parents Relatives</t>
  </si>
  <si>
    <t>Quraan Painting / re-creational activity Entertainement activities</t>
  </si>
  <si>
    <t>Child-headed households Children who have been associated with fighting forces</t>
  </si>
  <si>
    <t>uuid:78c50432-0afa-40b3-9035-90f9327b59bc</t>
  </si>
  <si>
    <t>78c50432-0afa-40b3-9035-90f9327b59bc</t>
  </si>
  <si>
    <t>2021-01-20T11:25:51.123+03:00</t>
  </si>
  <si>
    <t>2021-01-20T11:47:53.990+03:00</t>
  </si>
  <si>
    <t>مساعدات</t>
  </si>
  <si>
    <t>Hospital Specialist services Primary health care facility</t>
  </si>
  <si>
    <t>Some types of medicines are not available in the market Most types of medicines are not available in the market Inaccessible due to cost Inaccessible due to security risks</t>
  </si>
  <si>
    <t>اعطاءنا معلومات عن حبة السنة وعن كورونا</t>
  </si>
  <si>
    <t>Non communicable diseases (NCD) drugs (chronic, cardiac, diabetes, hyper-tension, asthma) Pediatric medicine</t>
  </si>
  <si>
    <t>At home with skilled birth attendant</t>
  </si>
  <si>
    <t>يوجد قابلة وعملها جيد وبسبب التكلفة في المشفى</t>
  </si>
  <si>
    <t>لأنها تسبب لهم الضرر</t>
  </si>
  <si>
    <t>I prefer not to answer</t>
  </si>
  <si>
    <t>Fear Anger Sadness moodwings Econimic Anxiety Family conflict Changes in Appetite Hopelessness Problems sleeping Conflict within community Inability to carry out work or daily tasks Problems Concentrating Substance/alcohol Abuse</t>
  </si>
  <si>
    <t>لأننا نعيش في أزمة وحرب</t>
  </si>
  <si>
    <t>Speaking to a family member Speaking to a friend Prayer Has professional consultation Smoking Withdrawal/Isolation</t>
  </si>
  <si>
    <t>Lack of awareness of the services Stigma</t>
  </si>
  <si>
    <t xml:space="preserve">لانعدام الآمان </t>
  </si>
  <si>
    <t>Kidnapping Hired by armed groups Desire to join armed groups School dropout Child labour Begging Early marriage Physical abuse Neglect Sexual abuse Being orphaned or losing care Alcohol/substance misuse Physical or psychological disabilities due to the war Psychological stress</t>
  </si>
  <si>
    <t>العمل في إصلاح السيارات والموتورات</t>
  </si>
  <si>
    <t>Siblings School teachers Parents Relatives Community/social workers</t>
  </si>
  <si>
    <t>Sport activity Quraan Awareness / educational activities / psychosocial support</t>
  </si>
  <si>
    <t>لأنهم يريدون البقاء لوحدهم</t>
  </si>
  <si>
    <t>uuid:4119bcdf-2175-4f52-a76a-9d0e5d032e64</t>
  </si>
  <si>
    <t>4119bcdf-2175-4f52-a76a-9d0e5d032e64</t>
  </si>
  <si>
    <t>2021-01-20T22:42:24.237+03:00</t>
  </si>
  <si>
    <t>2021-01-21T01:00:43.590+03:00</t>
  </si>
  <si>
    <t>وظيفة مرتب شهري</t>
  </si>
  <si>
    <t>Inaccessible due to cost Some types of medicines are not available in the market</t>
  </si>
  <si>
    <t>استبيان عن الصحة</t>
  </si>
  <si>
    <t>لجنة مجتمعية مفروزين لكل حي يقدمونها بشكل مستمر ومنظم</t>
  </si>
  <si>
    <t>Cereals or tubers (maize, porridge, rice, pasta, bread, rice, bulger, frikeh, kaak, pasta, indomy (noodles), manakish, thick grain-based porridge, potatoes, etc) Legumes and nuts e.g. hommos, fouls, beans, chick peas, lentils Milk and Milk Products (milk, yoghurt, cheese, etc)</t>
  </si>
  <si>
    <t>Vegetables (including leafy vegetables) Cereals or tubers (maize, porridge, rice, pasta, bread, rice, bulger, frikeh, kaak, pasta, indomy (noodles), manakish, thick grain-based porridge, potatoes, etc) Oil/Fat (oils, fats, butter, ghee etc)</t>
  </si>
  <si>
    <t>Fear Sadness Conflict within community</t>
  </si>
  <si>
    <t>Adult Women Children</t>
  </si>
  <si>
    <t>لانهم ضعفاء ونزحنا اكتر من مرة</t>
  </si>
  <si>
    <t>مافي امان</t>
  </si>
  <si>
    <t>Kidnapping School dropout Being orphaned or losing care</t>
  </si>
  <si>
    <t>School teachers Women and Child support centers</t>
  </si>
  <si>
    <t>Sport activity Awareness / educational activities / psychosocial support</t>
  </si>
  <si>
    <t>Child-headed households Orphans living in the community</t>
  </si>
  <si>
    <t>uuid:61a8085b-5b69-4a42-abcb-65b45ae22aea</t>
  </si>
  <si>
    <t>61a8085b-5b69-4a42-abcb-65b45ae22aea</t>
  </si>
  <si>
    <t>2021-01-20T11:59:20.402+03:00</t>
  </si>
  <si>
    <t>2021-01-20T12:02:24.490+03:00</t>
  </si>
  <si>
    <t>uuid:9902508f-a29f-45db-8804-7fdb255f4a6a</t>
  </si>
  <si>
    <t>9902508f-a29f-45db-8804-7fdb255f4a6a</t>
  </si>
  <si>
    <t>2021-01-20T12:16:50.531+03:00</t>
  </si>
  <si>
    <t>2021-01-20T12:40:13.696+03:00</t>
  </si>
  <si>
    <t>أعمال حرة</t>
  </si>
  <si>
    <t>Some types of medicines are not available in the market Not available in the market at all</t>
  </si>
  <si>
    <t>Cereals or tubers (maize, porridge, rice, pasta, bread, rice, bulger, frikeh, kaak, pasta, indomy (noodles), manakish, thick grain-based porridge, potatoes, etc) Vegetables (including leafy vegetables) Milk and Milk Products (milk, yoghurt, cheese, etc)</t>
  </si>
  <si>
    <t>Legumes and nuts e.g. hommos, fouls, beans, chick peas, lentils Meat, Poultry, Offal (beef, goat, lamb, poultry), etc)</t>
  </si>
  <si>
    <t>High food prices/no money to buy Market is not safe</t>
  </si>
  <si>
    <t>Yes, - high severity (impairing daily activities)</t>
  </si>
  <si>
    <t>Fear Anger Sadness moodwings Econimic Anxiety Changes in Appetite Hopelessness Problems sleeping Conflict within community</t>
  </si>
  <si>
    <t>لأنهم يتحملون المسؤلية</t>
  </si>
  <si>
    <t>Withdrawal/Isolation Prayer</t>
  </si>
  <si>
    <t>Health services Educational services Skills building services Extracurricular activities/women &amp; girls centers</t>
  </si>
  <si>
    <t>Kidnapping School dropout Child labour Begging Early marriage Neglect Sexual abuse Physical or psychological disabilities due to the war Psychological stress</t>
  </si>
  <si>
    <t>School teachers Parents Relatives</t>
  </si>
  <si>
    <t>Quraan Awareness / educational activities / psychosocial support Painting / re-creational activity Hand crafts Entertainement activities</t>
  </si>
  <si>
    <t>Children separated from their parents Children living on the street Child-headed households</t>
  </si>
  <si>
    <t>uuid:53a5e65f-d43a-401c-91b7-1b058c43eac0</t>
  </si>
  <si>
    <t>53a5e65f-d43a-401c-91b7-1b058c43eac0</t>
  </si>
  <si>
    <t>2021-01-20T23:07:06.109+03:00</t>
  </si>
  <si>
    <t>2021-01-20T23:26:52.541+03:00</t>
  </si>
  <si>
    <t xml:space="preserve">وظيفة </t>
  </si>
  <si>
    <t>سيارة اسعاف</t>
  </si>
  <si>
    <t>عن طريق الهاتف او جلسات</t>
  </si>
  <si>
    <t>Non communicable diseases (NCD) drugs (chronic, cardiac, diabetes, hyper-tension, asthma) Reproductive health medicines</t>
  </si>
  <si>
    <t>Hospital for surgery/ C-section</t>
  </si>
  <si>
    <t>Vegetables (including leafy vegetables) Fruit (all types) Meat, Poultry, Offal (beef, goat, lamb, poultry), etc) Oil/Fat (oils, fats, butter, ghee etc)</t>
  </si>
  <si>
    <t>Fear Anger moodwings Family conflict Conflict within community Changes in Appetite</t>
  </si>
  <si>
    <t>لانهم يحملون هم الاسرة</t>
  </si>
  <si>
    <t>Prayer Speaking to a friend</t>
  </si>
  <si>
    <t>غير موجودة</t>
  </si>
  <si>
    <t>Skills building services Extracurricular activities/women &amp; girls centers</t>
  </si>
  <si>
    <t>عدم وجودها</t>
  </si>
  <si>
    <t>Kidnapping Neglect Being orphaned or losing care Psychological stress</t>
  </si>
  <si>
    <t>Awareness / educational activities / psychosocial support Quraan</t>
  </si>
  <si>
    <t>Children separated from their parents Child-headed households</t>
  </si>
  <si>
    <t>Lack of awareness Security problems</t>
  </si>
  <si>
    <t>بسبب العمل</t>
  </si>
  <si>
    <t>uuid:826710f0-9256-4a05-bb60-253c56b9eac7</t>
  </si>
  <si>
    <t>826710f0-9256-4a05-bb60-253c56b9eac7</t>
  </si>
  <si>
    <t>2021-01-20T12:55:18.320+03:00</t>
  </si>
  <si>
    <t>2021-01-20T13:12:11.135+03:00</t>
  </si>
  <si>
    <t>Some types of medicines are not available in the market Most types of medicines are not available in the market Not available in the market at all Inaccessible due to security risks</t>
  </si>
  <si>
    <t>تم تزويدنا بمعلومات عن الامراض</t>
  </si>
  <si>
    <t>لم نصاب بهذه الامراض</t>
  </si>
  <si>
    <t>Cereals or tubers (maize, porridge, rice, pasta, bread, rice, bulger, frikeh, kaak, pasta, indomy (noodles), manakish, thick grain-based porridge, potatoes, etc) Vegetables (including leafy vegetables) Fruit (all types) Milk and Milk Products (milk, yoghurt, cheese, etc)</t>
  </si>
  <si>
    <t>Fear Anger Sadness moodwings Econimic Anxiety Family conflict Changes in Appetite Hopelessness Inability to carry out work or daily tasks</t>
  </si>
  <si>
    <t>لأن أعمارهم صغيرة</t>
  </si>
  <si>
    <t>Prayer Has professional consultation Withdrawal/Isolation</t>
  </si>
  <si>
    <t>Educational services Skills building services Extracurricular activities/women &amp; girls centers</t>
  </si>
  <si>
    <t>Kidnapping School dropout Desire to join armed groups Begging Early marriage Physical abuse Neglect Sexual abuse Psychological stress</t>
  </si>
  <si>
    <t>School teachers Parents Relatives Religious leaders Community/social workers</t>
  </si>
  <si>
    <t>Quraan Painting / re-creational activity Hand crafts Sport activity Awareness / educational activities / psychosocial support Entertainement activities</t>
  </si>
  <si>
    <t>Lack of awareness Lack of transportation Security problems Distrust of staff or their activities</t>
  </si>
  <si>
    <t>uuid:abac6061-a4e8-48f8-94bc-de122769ea52</t>
  </si>
  <si>
    <t>abac6061-a4e8-48f8-94bc-de122769ea52</t>
  </si>
  <si>
    <t>2021-01-20T13:28:54.979+03:00</t>
  </si>
  <si>
    <t>2021-01-20T13:53:57.607+03:00</t>
  </si>
  <si>
    <t>دكان سمانه</t>
  </si>
  <si>
    <t>Specialist services</t>
  </si>
  <si>
    <t>نعم</t>
  </si>
  <si>
    <t>Cereals or tubers (maize, porridge, rice, pasta, bread, rice, bulger, frikeh, kaak, pasta, indomy (noodles), manakish, thick grain-based porridge, potatoes, etc) Eggs Vegetables (including leafy vegetables)</t>
  </si>
  <si>
    <t>Vegetables (including leafy vegetables) Milk and Milk Products (milk, yoghurt, cheese, etc)</t>
  </si>
  <si>
    <t>من أجل صحته</t>
  </si>
  <si>
    <t>Fear Anger Sadness moodwings Econimic Anxiety Family conflict Changes in Appetite Problems sleeping Hopelessness Conflict within community Problems Concentrating</t>
  </si>
  <si>
    <t>لأنهم في أزمة وحرب</t>
  </si>
  <si>
    <t>Prayer Smoking Speaking to a family member</t>
  </si>
  <si>
    <t>Stigma Accessibility Lack of awareness of the services</t>
  </si>
  <si>
    <t>بسبب انعدام الأمن</t>
  </si>
  <si>
    <t>Kidnapping Hired by armed groups School dropout Child labour Begging Early marriage Physical abuse Neglect Sexual abuse Being orphaned or losing care Alcohol/substance misuse</t>
  </si>
  <si>
    <t>Religious leaders School teachers Parents Relatives Community/social workers</t>
  </si>
  <si>
    <t>Quraan Sport activity Hand crafts Painting / re-creational activity Awareness / educational activities / psychosocial support</t>
  </si>
  <si>
    <t>uuid:e87ff28f-a4ed-43c2-9f73-aa062d1658d8</t>
  </si>
  <si>
    <t>e87ff28f-a4ed-43c2-9f73-aa062d1658d8</t>
  </si>
  <si>
    <t>2021-01-20T23:27:49.223+03:00</t>
  </si>
  <si>
    <t>Widowed</t>
  </si>
  <si>
    <t>العمل بتمديد الكهربا</t>
  </si>
  <si>
    <t>صيدلية مجانية</t>
  </si>
  <si>
    <t>وتم اعطاء معقمات</t>
  </si>
  <si>
    <t>Not enough milk</t>
  </si>
  <si>
    <t>Cereals or tubers (maize, porridge, rice, pasta, bread, rice, bulger, frikeh, kaak, pasta, indomy (noodles), manakish, thick grain-based porridge, potatoes, etc) Legumes and nuts e.g. hommos, fouls, beans, chick peas, lentils</t>
  </si>
  <si>
    <t>Fear Conflict within community Sadness</t>
  </si>
  <si>
    <t>Children Adult Women</t>
  </si>
  <si>
    <t>لا اعلم</t>
  </si>
  <si>
    <t>Skills building services Educational services</t>
  </si>
  <si>
    <t>الخوف</t>
  </si>
  <si>
    <t>Kidnapping Child labour Neglect</t>
  </si>
  <si>
    <t>العمل مع الاب</t>
  </si>
  <si>
    <t>لانه يعمل</t>
  </si>
  <si>
    <t>يعمل مع أبوه بسبب الفقر</t>
  </si>
  <si>
    <t>2021-01-20T23:53:33.911+03:00</t>
  </si>
  <si>
    <t>2021-01-21T00:13:02.601+03:00</t>
  </si>
  <si>
    <t>عامل بالعمار</t>
  </si>
  <si>
    <t>There are no significant difficulties</t>
  </si>
  <si>
    <t>At private primary health care centre/hospital</t>
  </si>
  <si>
    <t>Cereals or tubers (maize, porridge, rice, pasta, bread, rice, bulger, frikeh, kaak, pasta, indomy (noodles), manakish, thick grain-based porridge, potatoes, etc) Fruit (all types) Meat, Poultry, Offal (beef, goat, lamb, poultry), etc) Milk and Milk Products (milk, yoghurt, cheese, etc)</t>
  </si>
  <si>
    <t>Cereals or tubers (maize, porridge, rice, pasta, bread, rice, bulger, frikeh, kaak, pasta, indomy (noodles), manakish, thick grain-based porridge, potatoes, etc) Meat, Poultry, Offal (beef, goat, lamb, poultry), etc) Legumes and nuts e.g. hommos, fouls, beans, chick peas, lentils</t>
  </si>
  <si>
    <t>No barriers, satisfied with food available</t>
  </si>
  <si>
    <t>Fear Anxiety moodwings</t>
  </si>
  <si>
    <t>لا اعرف</t>
  </si>
  <si>
    <t>Kidnapping Neglect Being orphaned or losing care</t>
  </si>
  <si>
    <t>Orphans living in the community Children separated from their parents Child-headed households Children living on the street</t>
  </si>
  <si>
    <t>Security problems Distrust of staff or their activities</t>
  </si>
  <si>
    <t>حالة اضطرارية</t>
  </si>
  <si>
    <t>uuid:1b703504-d8ef-4b36-b327-d3b1fd36a02d</t>
  </si>
  <si>
    <t>1b703504-d8ef-4b36-b327-d3b1fd36a02d</t>
  </si>
  <si>
    <t>2021-01-21T00:13:06.096+03:00</t>
  </si>
  <si>
    <t>2021-01-21T00:31:48.448+03:00</t>
  </si>
  <si>
    <t>Legumes and nuts e.g. hommos, fouls, beans, chick peas, lentils Vegetables (including leafy vegetables) Oil/Fat (oils, fats, butter, ghee etc)</t>
  </si>
  <si>
    <t>Fear moodwings Conflict within community</t>
  </si>
  <si>
    <t>لانهم صغار لاننا نزحنا تحت الطيران</t>
  </si>
  <si>
    <t>لان لدي اطفال</t>
  </si>
  <si>
    <t>Health services Extracurricular activities/women &amp; girls centers</t>
  </si>
  <si>
    <t>لاني لا استطيع الخروج</t>
  </si>
  <si>
    <t>Kidnapping Neglect Sexual abuse</t>
  </si>
  <si>
    <t>Children separated from their parents Children living on the street Children who have been associated with fighting forces Orphans living in the community</t>
  </si>
  <si>
    <t>لانهم صغار</t>
  </si>
  <si>
    <t>Distrust of staff or their activities</t>
  </si>
  <si>
    <t>uuid:f3f457c5-823a-46d1-969b-6a1516f0155c</t>
  </si>
  <si>
    <t>f3f457c5-823a-46d1-969b-6a1516f0155c</t>
  </si>
  <si>
    <t>2021-01-21T00:31:55.190+03:00</t>
  </si>
  <si>
    <t>2021-01-21T00:59:23.087+03:00</t>
  </si>
  <si>
    <t>اعطاء معقمات وتوعية من كورونا</t>
  </si>
  <si>
    <t>Cereals or tubers (maize, porridge, rice, pasta, bread, rice, bulger, frikeh, kaak, pasta, indomy (noodles), manakish, thick grain-based porridge, potatoes, etc) Vegetables (including leafy vegetables) Fruit (all types)</t>
  </si>
  <si>
    <t>Fear Conflict within community</t>
  </si>
  <si>
    <t>لانهم عانو من الوضع بالبلد وهنن صغار</t>
  </si>
  <si>
    <t>لا تستطيع الخروج</t>
  </si>
  <si>
    <t>الخوف من الوضع</t>
  </si>
  <si>
    <t>Orphans living in the community Child-headed households Children who have been associated with fighting forces</t>
  </si>
  <si>
    <t>uuid:2fe223a2-cbdc-4b1b-806d-487f5b6f564a</t>
  </si>
  <si>
    <t>2fe223a2-cbdc-4b1b-806d-487f5b6f564a</t>
  </si>
  <si>
    <t>2021-01-21T00:40:52.111+03:00</t>
  </si>
  <si>
    <t>2021-01-21T00:53:52.499+03:00</t>
  </si>
  <si>
    <t>Cereals or tubers (maize, porridge, rice, pasta, bread, rice, bulger, frikeh, kaak, pasta, indomy (noodles), manakish, thick grain-based porridge, potatoes, etc) Legumes and nuts e.g. hommos, fouls, beans, chick peas, lentils Vegetables (including leafy vegetables)</t>
  </si>
  <si>
    <t>Econimic Conflict within community Family conflict</t>
  </si>
  <si>
    <t>Adult Women Adult Men Children</t>
  </si>
  <si>
    <t>كلنا نعاني</t>
  </si>
  <si>
    <t>Violence</t>
  </si>
  <si>
    <t>Kidnapping Psychological stress</t>
  </si>
  <si>
    <t>Orphans living in the community Children living on the street Children separated from their parents Child-headed households</t>
  </si>
  <si>
    <t>uuid:c143c997-d0fe-4cba-a59d-f3f77494f47e</t>
  </si>
  <si>
    <t>c143c997-d0fe-4cba-a59d-f3f77494f47e</t>
  </si>
  <si>
    <t>2021-01-21T01:16:33.902+03:00</t>
  </si>
  <si>
    <t>2021-01-21T01:28:34.427+03:00</t>
  </si>
  <si>
    <t>ارسال من الابن في تركيا</t>
  </si>
  <si>
    <t>اعطاء نقود</t>
  </si>
  <si>
    <t>Antibiotic Other</t>
  </si>
  <si>
    <t>ادوية الحمو</t>
  </si>
  <si>
    <t>At home with skilled birth attendant Hospital for normal delivery</t>
  </si>
  <si>
    <t>بسبب العادات</t>
  </si>
  <si>
    <t>Fear Family conflict</t>
  </si>
  <si>
    <t>Other</t>
  </si>
  <si>
    <t>لا احد يساعد</t>
  </si>
  <si>
    <t>Kidnapping School dropout Early marriage</t>
  </si>
  <si>
    <t>Children separated from their parents Children living on the street Orphans living in the community Child-headed households</t>
  </si>
  <si>
    <t>بسبب النزوح وعدم وجود المال</t>
  </si>
  <si>
    <t>uuid:b33e670e-361c-4b95-bf42-b4a81d4234a0</t>
  </si>
  <si>
    <t>b33e670e-361c-4b95-bf42-b4a81d4234a0</t>
  </si>
  <si>
    <t>2021-01-21T01:29:41.024+03:00</t>
  </si>
  <si>
    <t>2021-01-21T01:34:30.282+03:00</t>
  </si>
  <si>
    <t>uuid:f380ad93-c2fa-4c47-85e8-1a9adf30fe21</t>
  </si>
  <si>
    <t>f380ad93-c2fa-4c47-85e8-1a9adf30fe21</t>
  </si>
  <si>
    <t>2021-01-21T01:43:11.268+03:00</t>
  </si>
  <si>
    <t>2021-01-21T02:46:06.404+03:00</t>
  </si>
  <si>
    <t>Separated</t>
  </si>
  <si>
    <t>عمل بالحلو</t>
  </si>
  <si>
    <t>At home alone</t>
  </si>
  <si>
    <t>النزوح والفقر عدم المعرفة بالخدمات</t>
  </si>
  <si>
    <t>No, but we need one</t>
  </si>
  <si>
    <t>Fear Econimic Sadness Anger Family conflict</t>
  </si>
  <si>
    <t>لا توجد خدمات</t>
  </si>
  <si>
    <t>Relatives</t>
  </si>
  <si>
    <t>Children separated from their parents Children living on the street</t>
  </si>
  <si>
    <t>الفقر والنزوح</t>
  </si>
  <si>
    <t>uuid:89e24fbb-3273-40e6-8435-98e6964e6922</t>
  </si>
  <si>
    <t>89e24fbb-3273-40e6-8435-98e6964e6922</t>
  </si>
  <si>
    <t>2021-01-20T10:05:36.774+03:00</t>
  </si>
  <si>
    <t>2021-01-20T10:22:32.616+03:00</t>
  </si>
  <si>
    <t>محمود اليوسف</t>
  </si>
  <si>
    <t>عمل الأم</t>
  </si>
  <si>
    <t xml:space="preserve">عيادة سنية </t>
  </si>
  <si>
    <t>It is broken and need new one</t>
  </si>
  <si>
    <t>Sadness Family conflict</t>
  </si>
  <si>
    <t xml:space="preserve">بسبب سوء الوضع المادي للأسرة </t>
  </si>
  <si>
    <t>School dropout Neglect Being orphaned or losing care</t>
  </si>
  <si>
    <t>Parents Relatives Siblings</t>
  </si>
  <si>
    <t>Entertainement activities Hand crafts Quraan</t>
  </si>
  <si>
    <t>طفل عمره ١٣سنه يعمل في محل إصلاح سيارات</t>
  </si>
  <si>
    <t>uuid:0fbfa20c-016a-4e13-88ed-ee830ff44028</t>
  </si>
  <si>
    <t>0fbfa20c-016a-4e13-88ed-ee830ff44028</t>
  </si>
  <si>
    <t>2021-01-20T10:37:06.672+03:00</t>
  </si>
  <si>
    <t>2021-01-20T11:10:25.876+03:00</t>
  </si>
  <si>
    <t xml:space="preserve">محمود اليوسف </t>
  </si>
  <si>
    <t>عمل الأب</t>
  </si>
  <si>
    <t>Emergency services-ambulance Primary health care facility</t>
  </si>
  <si>
    <t xml:space="preserve">صيدلية خيرية أو مجانية </t>
  </si>
  <si>
    <t xml:space="preserve">كانت الجلسة توعية أفراد الأسرة حول فيروس كورونا و النظافة الشخصية          </t>
  </si>
  <si>
    <t>No obstacles</t>
  </si>
  <si>
    <t>Relatives Siblings Doctor</t>
  </si>
  <si>
    <t>Quraan Awareness / educational activities / psychosocial support Entertainement activities Hand crafts</t>
  </si>
  <si>
    <t>Children separated from their parents Children who have been associated with fighting forces</t>
  </si>
  <si>
    <t>uuid:9af9cdc0-055a-4526-bd70-91571cb195d4</t>
  </si>
  <si>
    <t>9af9cdc0-055a-4526-bd70-91571cb195d4</t>
  </si>
  <si>
    <t>2021-01-20T11:12:46.995+03:00</t>
  </si>
  <si>
    <t>2021-01-20T11:50:27.916+03:00</t>
  </si>
  <si>
    <t xml:space="preserve">عمل الأب </t>
  </si>
  <si>
    <t>Primary health care facility Emergency services-ambulance</t>
  </si>
  <si>
    <t xml:space="preserve">عيادة أطفال </t>
  </si>
  <si>
    <t>Oil/Fat (oils, fats, butter, ghee etc) Condiments (spices, tea, coffee, sauces etc) or other miscellaneous food Vegetables (including leafy vegetables)</t>
  </si>
  <si>
    <t>High food prices/no money to buy Other</t>
  </si>
  <si>
    <t xml:space="preserve">سوء الوضع المادي للأسرة </t>
  </si>
  <si>
    <t>Anxiety Hopelessness</t>
  </si>
  <si>
    <t xml:space="preserve">بسبب المرض وسوء الوضع المادي للأسرة </t>
  </si>
  <si>
    <t>Parents School teachers Relatives</t>
  </si>
  <si>
    <t>Quraan Sport activity Painting / re-creational activity Entertainement activities</t>
  </si>
  <si>
    <t>Opening time not suitable for parents</t>
  </si>
  <si>
    <t>uuid:4d3cfa63-2bab-439b-88b3-9749ca15960b</t>
  </si>
  <si>
    <t>4d3cfa63-2bab-439b-88b3-9749ca15960b</t>
  </si>
  <si>
    <t>2021-01-20T12:03:20.930+03:00</t>
  </si>
  <si>
    <t>2021-01-20T12:18:53.908+03:00</t>
  </si>
  <si>
    <t>Drugs are mostly available</t>
  </si>
  <si>
    <t>Vegetables (including leafy vegetables) Oil/Fat (oils, fats, butter, ghee etc)</t>
  </si>
  <si>
    <t>Early marriage Neglect School dropout Psychological stress</t>
  </si>
  <si>
    <t>School teachers Parents Relatives Doctor</t>
  </si>
  <si>
    <t>Hand crafts Quraan Entertainement activities</t>
  </si>
  <si>
    <t>Children who have been associated with fighting forces Orphans living in the community</t>
  </si>
  <si>
    <t>uuid:d8abb4ed-9022-462e-b893-a9180cd74d97</t>
  </si>
  <si>
    <t>d8abb4ed-9022-462e-b893-a9180cd74d97</t>
  </si>
  <si>
    <t>2021-01-20T12:38:50.859+03:00</t>
  </si>
  <si>
    <t>2021-01-20T12:54:07.160+03:00</t>
  </si>
  <si>
    <t>عيادة أطفال</t>
  </si>
  <si>
    <t>Cereals or tubers (maize, porridge, rice, pasta, bread, rice, bulger, frikeh, kaak, pasta, indomy (noodles), manakish, thick grain-based porridge, potatoes, etc) Vegetables (including leafy vegetables)</t>
  </si>
  <si>
    <t>Begging Early marriage Neglect</t>
  </si>
  <si>
    <t>Neighbours Parents Relatives Women and Child support centers</t>
  </si>
  <si>
    <t>Sport activity Quraan Painting / re-creational activity Entertainement activities</t>
  </si>
  <si>
    <t>uuid:e1fbccf3-dfdd-4267-b11a-8c7e54f001c1</t>
  </si>
  <si>
    <t>e1fbccf3-dfdd-4267-b11a-8c7e54f001c1</t>
  </si>
  <si>
    <t>2021-01-20T12:59:33.507+03:00</t>
  </si>
  <si>
    <t>2021-01-20T13:26:46.381+03:00</t>
  </si>
  <si>
    <t xml:space="preserve">مركز علاج فيزيائي </t>
  </si>
  <si>
    <t>Physical abuse Desire to join armed groups Psychological stress</t>
  </si>
  <si>
    <t>Quraan Entertainement activities Painting / re-creational activity</t>
  </si>
  <si>
    <t>Children who have been associated with fighting forces Children separated from their parents</t>
  </si>
  <si>
    <t>uuid:4d4b98e6-45cd-484d-ab06-e642e63e90b3</t>
  </si>
  <si>
    <t>4d4b98e6-45cd-484d-ab06-e642e63e90b3</t>
  </si>
  <si>
    <t>2021-01-20T14:05:28.875+03:00</t>
  </si>
  <si>
    <t>2021-01-20T14:24:43.803+03:00</t>
  </si>
  <si>
    <t xml:space="preserve">صيدلية مجانية </t>
  </si>
  <si>
    <t>Cereals or tubers (maize, porridge, rice, pasta, bread, rice, bulger, frikeh, kaak, pasta, indomy (noodles), manakish, thick grain-based porridge, potatoes, etc) Oil/Fat (oils, fats, butter, ghee etc) Condiments (spices, tea, coffee, sauces etc) or other miscellaneous food</t>
  </si>
  <si>
    <t>Parents Relatives Community/social workers</t>
  </si>
  <si>
    <t>Quraan Sport activity Painting / re-creational activity</t>
  </si>
  <si>
    <t>Children who have been associated with fighting forces Child-headed households Children separated from their parents Orphans living in the community</t>
  </si>
  <si>
    <t>uuid:5b1d2b1d-c0cb-4422-b045-6b5604b2a57c</t>
  </si>
  <si>
    <t>5b1d2b1d-c0cb-4422-b045-6b5604b2a57c</t>
  </si>
  <si>
    <t>2021-01-20T10:25:40.838+03:00</t>
  </si>
  <si>
    <t>2021-01-20T11:17:22.174+03:00</t>
  </si>
  <si>
    <t>كوثر برادعي</t>
  </si>
  <si>
    <t>10</t>
  </si>
  <si>
    <t>عامل متطوع</t>
  </si>
  <si>
    <t>Hospital Specialist services</t>
  </si>
  <si>
    <t>Private car</t>
  </si>
  <si>
    <t>توعية عن وباء كورونا وطرق الوقاية  عن فيروس كورونا</t>
  </si>
  <si>
    <t>بسبب البر وبعد المستشفى</t>
  </si>
  <si>
    <t>Cultural factors No services available</t>
  </si>
  <si>
    <t>Legumes and nuts e.g. hommos, fouls, beans, chick peas, lentils Oil/Fat (oils, fats, butter, ghee etc) Vegetables (including leafy vegetables)</t>
  </si>
  <si>
    <t>Econimic moodwings</t>
  </si>
  <si>
    <t>بسبب الانقطاع عن التعليم والنزوح</t>
  </si>
  <si>
    <t>Accessibility</t>
  </si>
  <si>
    <t>Kidnapping School dropout Neglect</t>
  </si>
  <si>
    <t>Judicial or criminal authority Community leaders (trusted people in the community)</t>
  </si>
  <si>
    <t>Sport activity Quraan Entertainement activities Hand crafts</t>
  </si>
  <si>
    <t>Children living on the street Child-headed households</t>
  </si>
  <si>
    <t>uuid:20a1d74a-192c-4e6d-b7ec-74282ce4b347</t>
  </si>
  <si>
    <t>20a1d74a-192c-4e6d-b7ec-74282ce4b347</t>
  </si>
  <si>
    <t>2021-01-20T10:53:13.347+03:00</t>
  </si>
  <si>
    <t>2021-01-20T11:21:51.053+03:00</t>
  </si>
  <si>
    <t>مستوصف ومعالجة فيزيائي</t>
  </si>
  <si>
    <t>Oil/Fat (oils, fats, butter, ghee etc) Vegetables (including leafy vegetables)</t>
  </si>
  <si>
    <t>Legumes and nuts e.g. hommos, fouls, beans, chick peas, lentils Vegetables (including leafy vegetables) Oil/Fat (oils, fats, butter, ghee etc) Milk and Milk Products (milk, yoghurt, cheese, etc)</t>
  </si>
  <si>
    <t>Market is too far High food prices/no money to buy Child will not eat certain foods</t>
  </si>
  <si>
    <t>moodwings Inability to carry out work or daily tasks Problems sleeping Sadness</t>
  </si>
  <si>
    <t>بسبب المسؤوليات والظروف الاقتصادية الصعبة</t>
  </si>
  <si>
    <t>Speaking to a family member Exercise</t>
  </si>
  <si>
    <t>بسبب عند وجود الخدمة</t>
  </si>
  <si>
    <t>Extracurricular activities/women &amp; girls centers Skills building services</t>
  </si>
  <si>
    <t>عدم توفر الخدمة</t>
  </si>
  <si>
    <t>Kidnapping Child labour Early marriage Being orphaned or losing care</t>
  </si>
  <si>
    <t>بائع متجول</t>
  </si>
  <si>
    <t>Relatives Community leaders (trusted people in the community)</t>
  </si>
  <si>
    <t>Quraan Entertainement activities</t>
  </si>
  <si>
    <t>Children who have been associated with fighting forces</t>
  </si>
  <si>
    <t>Lack of transportation Lack of awareness</t>
  </si>
  <si>
    <t>uuid:8988c3fe-8d48-4b47-bcfe-088c5bdba9e9</t>
  </si>
  <si>
    <t>8988c3fe-8d48-4b47-bcfe-088c5bdba9e9</t>
  </si>
  <si>
    <t>2021-01-20T12:12:08.109+03:00</t>
  </si>
  <si>
    <t>2021-01-20T12:34:07.053+03:00</t>
  </si>
  <si>
    <t xml:space="preserve">كوثر برادعي </t>
  </si>
  <si>
    <t xml:space="preserve">جلسات ليزر للحصى بسبب الرمل بالمجاري البولية </t>
  </si>
  <si>
    <t>عن النظافة والإجراءات الوقائية للوباء كورونا</t>
  </si>
  <si>
    <t>Cereals or tubers (maize, porridge, rice, pasta, bread, rice, bulger, frikeh, kaak, pasta, indomy (noodles), manakish, thick grain-based porridge, potatoes, etc) Sugar, Honey, sugar products Vegetables (including leafy vegetables)</t>
  </si>
  <si>
    <t>Cereals or tubers (maize, porridge, rice, pasta, bread, rice, bulger, frikeh, kaak, pasta, indomy (noodles), manakish, thick grain-based porridge, potatoes, etc) Legumes and nuts e.g. hommos, fouls, beans, chick peas, lentils Vegetables (including leafy vegetables) Eggs</t>
  </si>
  <si>
    <t>بسبب تعرض الطفل إلى التهاب أمعاء</t>
  </si>
  <si>
    <t>Market is too far High food prices/no money to buy</t>
  </si>
  <si>
    <t>انقطاع الشهية أثناء الحمل</t>
  </si>
  <si>
    <t>Kidnapping Sexual abuse Psychological stress</t>
  </si>
  <si>
    <t>Siblings Relatives</t>
  </si>
  <si>
    <t>Entertainement activities Awareness / educational activities / psychosocial support</t>
  </si>
  <si>
    <t>اطفال  تحت العمر 6سنوان</t>
  </si>
  <si>
    <t>uuid:16390c81-83a0-4283-9a1e-3e99b14c29e6</t>
  </si>
  <si>
    <t>16390c81-83a0-4283-9a1e-3e99b14c29e6</t>
  </si>
  <si>
    <t>2021-01-20T12:39:12.568+03:00</t>
  </si>
  <si>
    <t>2021-01-20T13:02:19.071+03:00</t>
  </si>
  <si>
    <t>قطاع عسكري</t>
  </si>
  <si>
    <t>Legumes and nuts e.g. hommos, fouls, beans, chick peas, lentils</t>
  </si>
  <si>
    <t>للوقاية من التهاب الامعاء</t>
  </si>
  <si>
    <t>Family conflict moodwings Anger</t>
  </si>
  <si>
    <t>لعدم توفر الاستقرار والنزوح والأحوال الاقتصاد</t>
  </si>
  <si>
    <t>Prayer Speaking to a friend Withdrawal/Isolation</t>
  </si>
  <si>
    <t>عدم توفر الخدمة بالمنطقة</t>
  </si>
  <si>
    <t>Kidnapping Early marriage Psychological stress</t>
  </si>
  <si>
    <t>Quraan Sport activity Entertainement activities</t>
  </si>
  <si>
    <t>uuid:79eef221-0e39-48a6-96f7-c026945d8367</t>
  </si>
  <si>
    <t>79eef221-0e39-48a6-96f7-c026945d8367</t>
  </si>
  <si>
    <t>2021-01-20T13:58:15.928+03:00</t>
  </si>
  <si>
    <t>2021-01-20T14:47:57.148+03:00</t>
  </si>
  <si>
    <t>نجار</t>
  </si>
  <si>
    <t>يتعرض إلى مرض التهاب الأمعاء</t>
  </si>
  <si>
    <t>Market is too far</t>
  </si>
  <si>
    <t>Changes in Appetite Sadness Fear</t>
  </si>
  <si>
    <t>Adult Men Adult Women Elderly</t>
  </si>
  <si>
    <t>بسبب النزوح  والفقر وعدم تأمين الاحتياجات الازمة</t>
  </si>
  <si>
    <t>نازحين   والخوف من المجتمع  ا</t>
  </si>
  <si>
    <t>Being orphaned or losing care Physical abuse Early marriage</t>
  </si>
  <si>
    <t>Parents Siblings Relatives</t>
  </si>
  <si>
    <t>Painting / re-creational activity Entertainement activities Hand crafts</t>
  </si>
  <si>
    <t>Child-headed households</t>
  </si>
  <si>
    <t>uuid:02530958-d639-4cf2-bf69-e983a71734c2</t>
  </si>
  <si>
    <t>02530958-d639-4cf2-bf69-e983a71734c2</t>
  </si>
  <si>
    <t>2021-01-20T14:32:12.392+03:00</t>
  </si>
  <si>
    <t>2021-01-20T14:49:09.092+03:00</t>
  </si>
  <si>
    <t>مساعدات انسانية</t>
  </si>
  <si>
    <t>Taxi</t>
  </si>
  <si>
    <t>توعية عن وباء كورونا</t>
  </si>
  <si>
    <t>زيادة الوعي</t>
  </si>
  <si>
    <t>Every 2 month</t>
  </si>
  <si>
    <t>Fear Econimic Anxiety Changes in Appetite Hopelessness</t>
  </si>
  <si>
    <t>بسبب الحرب والفقر</t>
  </si>
  <si>
    <t>Early marriage Alcohol/substance misuse Sexual abuse</t>
  </si>
  <si>
    <t>Judicial or criminal authority Siblings Relatives</t>
  </si>
  <si>
    <t>Sport activity Hand crafts</t>
  </si>
  <si>
    <t>uuid:6adea4d4-b178-482d-88c2-e5527edebc32</t>
  </si>
  <si>
    <t>6adea4d4-b178-482d-88c2-e5527edebc32</t>
  </si>
  <si>
    <t>2021-01-20T10:26:02.059+03:00</t>
  </si>
  <si>
    <t>2021-01-20T11:30:18.892+03:00</t>
  </si>
  <si>
    <t>نسرين خطيب</t>
  </si>
  <si>
    <t>الزوج عامل</t>
  </si>
  <si>
    <t>Pediatric medicine Reproductive health medicines</t>
  </si>
  <si>
    <t>Security issues Transportation issues</t>
  </si>
  <si>
    <t>Cereals or tubers (maize, porridge, rice, pasta, bread, rice, bulger, frikeh, kaak, pasta, indomy (noodles), manakish, thick grain-based porridge, potatoes, etc) Legumes and nuts e.g. hommos, fouls, beans, chick peas, lentils Sugar, Honey, sugar products</t>
  </si>
  <si>
    <t>لاني اعيش مع عائلة زوجي ولايوجد خصوصية</t>
  </si>
  <si>
    <t>Market is too far Market is not safe</t>
  </si>
  <si>
    <t>لايستطيعون تلبية احتياجاتهم</t>
  </si>
  <si>
    <t>Health services Educational services Skills building services</t>
  </si>
  <si>
    <t>لايوجد خدمات</t>
  </si>
  <si>
    <t>Health services Educational services</t>
  </si>
  <si>
    <t>لايوجد خدمات قريبة</t>
  </si>
  <si>
    <t>لايوجد امان</t>
  </si>
  <si>
    <t>Kidnapping Psychological stress Neglect</t>
  </si>
  <si>
    <t>Sport activity Quraan</t>
  </si>
  <si>
    <t>uuid:e98d424f-8b0f-4653-b8a9-1bb215c6ea4b</t>
  </si>
  <si>
    <t>e98d424f-8b0f-4653-b8a9-1bb215c6ea4b</t>
  </si>
  <si>
    <t>2021-01-20T11:30:45.630+03:00</t>
  </si>
  <si>
    <t>2021-01-20T12:03:10.738+03:00</t>
  </si>
  <si>
    <t>متطوع في الجماعات المسلحة</t>
  </si>
  <si>
    <t>Inaccessible due to cost Inaccessible due to security risks</t>
  </si>
  <si>
    <t>فريق توعية الكورونا 
وتحدث عن طرق الحماية</t>
  </si>
  <si>
    <t>الواتس اب</t>
  </si>
  <si>
    <t>Pediatric medicine Antibiotic Reproductive health medicines</t>
  </si>
  <si>
    <t>Security issues Financial issues Transportation issues</t>
  </si>
  <si>
    <t>بعد المشفى ولايوجد وسيلة نقل</t>
  </si>
  <si>
    <t>Legumes and nuts e.g. hommos, fouls, beans, chick peas, lentils Vegetables (including leafy vegetables) Fruit (all types) Milk and Milk Products (milk, yoghurt, cheese, etc)</t>
  </si>
  <si>
    <t>يوجد انثى ارملة ولديها طفل</t>
  </si>
  <si>
    <t>Speaking to a family member Other</t>
  </si>
  <si>
    <t>التحدث للوالد ليحل المشكلة</t>
  </si>
  <si>
    <t>بعيدة نوعا ما</t>
  </si>
  <si>
    <t>المراكز بعيدة</t>
  </si>
  <si>
    <t>Psychological stress Being orphaned or losing care</t>
  </si>
  <si>
    <t>Neighbours Siblings</t>
  </si>
  <si>
    <t>Sport activity</t>
  </si>
  <si>
    <t>Children separated from their parents</t>
  </si>
  <si>
    <t xml:space="preserve">عدم وجود تكاليف للدورات وعدم وجود مدارس ذات استمرارية في التدريس </t>
  </si>
  <si>
    <t>Lack of awareness Lack of transportation</t>
  </si>
  <si>
    <t>uuid:a0d105fc-7575-4e3d-9f5b-20d770a69fce</t>
  </si>
  <si>
    <t>a0d105fc-7575-4e3d-9f5b-20d770a69fce</t>
  </si>
  <si>
    <t>2021-01-20T12:12:29.191+03:00</t>
  </si>
  <si>
    <t>2021-01-20T12:36:08.849+03:00</t>
  </si>
  <si>
    <t>الاب ميكانيكي سيارات</t>
  </si>
  <si>
    <t>Some types of medicines are not available in the market</t>
  </si>
  <si>
    <t>التعرف على اسالبيب الوقاية من كورونا</t>
  </si>
  <si>
    <t>العلاج في البيت</t>
  </si>
  <si>
    <t>تغريتول. دوار عصبي غير موجود بالاسواق</t>
  </si>
  <si>
    <t>Cereals or tubers (maize, porridge, rice, pasta, bread, rice, bulger, frikeh, kaak, pasta, indomy (noodles), manakish, thick grain-based porridge, potatoes, etc) Legumes and nuts e.g. hommos, fouls, beans, chick peas, lentils Meat, Poultry, Offal (beef, goat, lamb, poultry), etc) Milk and Milk Products (milk, yoghurt, cheese, etc) Oil/Fat (oils, fats, butter, ghee etc) Sugar, Honey, sugar products Condiments (spices, tea, coffee, sauces etc) or other miscellaneous food Eggs Fruit (all types) Vegetables (including leafy vegetables)</t>
  </si>
  <si>
    <t>Cereals or tubers (maize, porridge, rice, pasta, bread, rice, bulger, frikeh, kaak, pasta, indomy (noodles), manakish, thick grain-based porridge, potatoes, etc) Legumes and nuts e.g. hommos, fouls, beans, chick peas, lentils Vegetables (including leafy vegetables) Fruit (all types)</t>
  </si>
  <si>
    <t>Fear</t>
  </si>
  <si>
    <t xml:space="preserve">الخوف على الاطفال </t>
  </si>
  <si>
    <t>Accessibility Lack of awareness of the services</t>
  </si>
  <si>
    <t>بعد المراكز عن محل الاقامة</t>
  </si>
  <si>
    <t>بعد الخدمات عن محل الاقامة</t>
  </si>
  <si>
    <t>الاعتماد على رب المنزل في قضاء الاحتياجات</t>
  </si>
  <si>
    <t>Quraan Painting / re-creational activity Awareness / educational activities / psychosocial support Entertainement activities Sport activity</t>
  </si>
  <si>
    <t>uuid:edeb39a2-ef08-46a0-8ff6-d6b04eb59555</t>
  </si>
  <si>
    <t>edeb39a2-ef08-46a0-8ff6-d6b04eb59555</t>
  </si>
  <si>
    <t>2021-01-20T12:43:28.072+03:00</t>
  </si>
  <si>
    <t>2021-01-20T13:47:44.654+03:00</t>
  </si>
  <si>
    <t>الاب متطوع مع الجيش التركي</t>
  </si>
  <si>
    <t>يوجد ازدحام
 المرافق الصحية متوفرة لكن بسبب الازدحام قد لانحصل على الخدمة</t>
  </si>
  <si>
    <t>فريق عن الكورونا وتم اعطاء معلومات كافية</t>
  </si>
  <si>
    <t>Market is too far Food is not available</t>
  </si>
  <si>
    <t>Fear Econimic</t>
  </si>
  <si>
    <t>يوجد طفلة تعاني من سوء تغذية من الصغر</t>
  </si>
  <si>
    <t>الخدمات بعيدة</t>
  </si>
  <si>
    <t>لايسمح لهم الاب بالخروج</t>
  </si>
  <si>
    <t>لايسمح لهم الاب لعدم الامان</t>
  </si>
  <si>
    <t>uuid:c5bb6d5a-51a6-4c86-b29e-e68e1bb0c84b</t>
  </si>
  <si>
    <t>c5bb6d5a-51a6-4c86-b29e-e68e1bb0c84b</t>
  </si>
  <si>
    <t>2021-01-20T13:59:26.972+03:00</t>
  </si>
  <si>
    <t>2021-01-20T14:17:19.872+03:00</t>
  </si>
  <si>
    <t>عامل حر</t>
  </si>
  <si>
    <t>اسعاف اطفال</t>
  </si>
  <si>
    <t>Pediatric medicine</t>
  </si>
  <si>
    <t>High food prices/no money to buy Market is not safe Market is too far</t>
  </si>
  <si>
    <t>Conflict within community moodwings Econimic</t>
  </si>
  <si>
    <t>اطفال يعيشيون في بيت واحد ولاكتر من عائلة</t>
  </si>
  <si>
    <t>Speaking to a family member Smoking</t>
  </si>
  <si>
    <t xml:space="preserve">اذا المكان قريب اذهب </t>
  </si>
  <si>
    <t>بعد المسافة</t>
  </si>
  <si>
    <t>لايوجد مركز قريب</t>
  </si>
  <si>
    <t>لاننا غريبون ليسو من سكان البلد</t>
  </si>
  <si>
    <t>اخاف من كل شيئ لانها وحيدة</t>
  </si>
  <si>
    <t>Entertainement activities Quraan</t>
  </si>
  <si>
    <t>uuid:7e93153c-e859-4cea-a5a1-f82e5c5c3ebf</t>
  </si>
  <si>
    <t>7e93153c-e859-4cea-a5a1-f82e5c5c3ebf</t>
  </si>
  <si>
    <t>2021-01-20T09:53:25.626+02:00</t>
  </si>
  <si>
    <t>2021-01-20T12:46:17.460+02:00</t>
  </si>
  <si>
    <t>خلود عساف</t>
  </si>
  <si>
    <t>من عمل الزوج (موظف)</t>
  </si>
  <si>
    <t>ادوية طبية للمرضى الذين لديهم امراض مزمنة</t>
  </si>
  <si>
    <t>Fruit (all types) Cereals or tubers (maize, porridge, rice, pasta, bread, rice, bulger, frikeh, kaak, pasta, indomy (noodles), manakish, thick grain-based porridge, potatoes, etc) Sugar, Honey, sugar products</t>
  </si>
  <si>
    <t>كي لا يمرض الطفل</t>
  </si>
  <si>
    <t>Fear Hopelessness</t>
  </si>
  <si>
    <t>أغلبية الاطفال اصبح لديهم مشاكل نفسية (خوف)بسبب الاوضاع التي يعيشونها</t>
  </si>
  <si>
    <t>Hired by armed groups Desire to join armed groups Psychological stress</t>
  </si>
  <si>
    <t>School teachers Community/social workers Parents Relatives</t>
  </si>
  <si>
    <t>uuid:8081c538-5ae3-4efc-9664-0d5faf0bc72d</t>
  </si>
  <si>
    <t>8081c538-5ae3-4efc-9664-0d5faf0bc72d</t>
  </si>
  <si>
    <t>2021-01-20T10:23:48.243+02:00</t>
  </si>
  <si>
    <t>2021-01-20T13:17:27.053+02:00</t>
  </si>
  <si>
    <t>مصطفى فائز يازجي</t>
  </si>
  <si>
    <t>عمل حر</t>
  </si>
  <si>
    <t>Motorcycle</t>
  </si>
  <si>
    <t>مركز طب عيون ، مركز اسنان</t>
  </si>
  <si>
    <t>بسبب عدم الإصابة</t>
  </si>
  <si>
    <t>Vegetables (including leafy vegetables) Fruit (all types) Meat, Poultry, Offal (beef, goat, lamb, poultry), etc)</t>
  </si>
  <si>
    <t>moodwings Econimic Conflict within community</t>
  </si>
  <si>
    <t>صعوبة التفاهم معهم</t>
  </si>
  <si>
    <t>Accessibility Security</t>
  </si>
  <si>
    <t>لا احتاج</t>
  </si>
  <si>
    <t>بسبب عدم توفر الخدمة</t>
  </si>
  <si>
    <t>بسبب عدم وجود الخدمة</t>
  </si>
  <si>
    <t>Physical abuse School dropout Child labour Desire to join armed groups</t>
  </si>
  <si>
    <t>شغل الاطفال في الصغر والانضمام للفصائل</t>
  </si>
  <si>
    <t>Awareness / educational activities / psychosocial support</t>
  </si>
  <si>
    <t>Children living on the street Orphans living in the community</t>
  </si>
  <si>
    <t>بسبب بعد المركز</t>
  </si>
  <si>
    <t>Lack of transportation Other</t>
  </si>
  <si>
    <t>قلة المراكز</t>
  </si>
  <si>
    <t>uuid:de0f7359-3e1c-4a24-81b9-15997abbd7f4</t>
  </si>
  <si>
    <t>de0f7359-3e1c-4a24-81b9-15997abbd7f4</t>
  </si>
  <si>
    <t>2021-01-20T11:25:56.600+02:00</t>
  </si>
  <si>
    <t>2021-01-20T13:16:42.377+02:00</t>
  </si>
  <si>
    <t>محل ألبسة</t>
  </si>
  <si>
    <t>Non communicable diseases (NCD) drugs (chronic, cardiac, diabetes, hyper-tension, asthma) Reproductive health medicines Pediatric medicine</t>
  </si>
  <si>
    <t>Fruit (all types) Vegetables (including leafy vegetables) Milk and Milk Products (milk, yoghurt, cheese, etc)</t>
  </si>
  <si>
    <t>Fruit (all types) Vegetables (including leafy vegetables) Cereals or tubers (maize, porridge, rice, pasta, bread, rice, bulger, frikeh, kaak, pasta, indomy (noodles), manakish, thick grain-based porridge, potatoes, etc)</t>
  </si>
  <si>
    <t>حسب توفر الطعام</t>
  </si>
  <si>
    <t>Fear moodwings Econimic Sadness Anger</t>
  </si>
  <si>
    <t>Educational services Extracurricular activities/women &amp; girls centers</t>
  </si>
  <si>
    <t>عدم توفر مراكز قريبة</t>
  </si>
  <si>
    <t>School dropout Early marriage Physical abuse</t>
  </si>
  <si>
    <t>Sport activity Awareness / educational activities / psychosocial support Quraan</t>
  </si>
  <si>
    <t>uuid:82a3f3a1-4468-4ae7-8839-3903ef160c97</t>
  </si>
  <si>
    <t>82a3f3a1-4468-4ae7-8839-3903ef160c97</t>
  </si>
  <si>
    <t>2021-01-20T11:59:51.854+02:00</t>
  </si>
  <si>
    <t>2021-01-20T13:51:47.591+02:00</t>
  </si>
  <si>
    <t>Mahmoud Nassif</t>
  </si>
  <si>
    <t>من الوالد</t>
  </si>
  <si>
    <t>Hospital Primary health care facility Specialist services</t>
  </si>
  <si>
    <t>تصوير الطبقي المحوري</t>
  </si>
  <si>
    <t>Hospital for surgery/ C-section At private primary health care centre/hospital</t>
  </si>
  <si>
    <t>Cereals or tubers (maize, porridge, rice, pasta, bread, rice, bulger, frikeh, kaak, pasta, indomy (noodles), manakish, thick grain-based porridge, potatoes, etc) Vegetables (including leafy vegetables) Meat, Poultry, Offal (beef, goat, lamb, poultry), etc) Fruit (all types) Sugar, Honey, sugar products Condiments (spices, tea, coffee, sauces etc) or other miscellaneous food</t>
  </si>
  <si>
    <t>لان المعدة لاتتحمل ذلك</t>
  </si>
  <si>
    <t>moodwings</t>
  </si>
  <si>
    <t>بسبب الحمل</t>
  </si>
  <si>
    <t>Child labour School dropout</t>
  </si>
  <si>
    <t>جميع الاعمال</t>
  </si>
  <si>
    <t>Parents School teachers Women and Child support centers</t>
  </si>
  <si>
    <t>Quraan Other</t>
  </si>
  <si>
    <t>أنشطة تعليمية</t>
  </si>
  <si>
    <t>uuid:75d16f0a-7f13-4b08-a526-0ac1f7eb4d7f</t>
  </si>
  <si>
    <t>75d16f0a-7f13-4b08-a526-0ac1f7eb4d7f</t>
  </si>
  <si>
    <t>2021-01-20T12:49:35.337+02:00</t>
  </si>
  <si>
    <t>2021-01-20T13:08:13.632+02:00</t>
  </si>
  <si>
    <t xml:space="preserve">عمل خاص في محل </t>
  </si>
  <si>
    <t>Hospital Primary health care facility Emergency services-ambulance</t>
  </si>
  <si>
    <t xml:space="preserve">التصوير الشعاعي و الأسنان </t>
  </si>
  <si>
    <t>Inaccessible due to cost Most types of medicines are not available in the market</t>
  </si>
  <si>
    <t xml:space="preserve">توعية حول مرض كورونا </t>
  </si>
  <si>
    <t>Legumes and nuts e.g. hommos, fouls, beans, chick peas, lentils Fruit (all types)</t>
  </si>
  <si>
    <t>Fruit (all types) Vegetables (including leafy vegetables) Sugar, Honey, sugar products</t>
  </si>
  <si>
    <t>لعدم حصول امراض للمعدة بسبب صغر العمر</t>
  </si>
  <si>
    <t>Fear moodwings Family conflict Problems sleeping Inability to carry out work or daily tasks</t>
  </si>
  <si>
    <t xml:space="preserve">قلة وبعد هذه الخدمات </t>
  </si>
  <si>
    <t xml:space="preserve">قلة وبعد المراكز </t>
  </si>
  <si>
    <t>الوضع الامني والسرقات</t>
  </si>
  <si>
    <t>Desire to join armed groups School dropout Neglect Being orphaned or losing care</t>
  </si>
  <si>
    <t>Parents Siblings School teachers</t>
  </si>
  <si>
    <t>Sport activity Awareness / educational activities / psychosocial support Hand crafts</t>
  </si>
  <si>
    <t>Child-headed households Children who have been associated with fighting forces Children living on the street</t>
  </si>
  <si>
    <t>Lack of transportation Opening time not suitable for parents Lack of awareness</t>
  </si>
  <si>
    <t>uuid:31f0ff7d-e4e0-4bf0-893c-23191bda9210</t>
  </si>
  <si>
    <t>31f0ff7d-e4e0-4bf0-893c-23191bda9210</t>
  </si>
  <si>
    <t>2021-01-20T13:22:21.062+02:00</t>
  </si>
  <si>
    <t>2021-01-20T13:45:02.219+02:00</t>
  </si>
  <si>
    <t>Single</t>
  </si>
  <si>
    <t>عمل ضمن مجال التوعية في منظمة</t>
  </si>
  <si>
    <t>Hospital Primary health care facility Specialist services Emergency services-ambulance</t>
  </si>
  <si>
    <t xml:space="preserve">999 </t>
  </si>
  <si>
    <t>Public primary health care facility Hospital for normal delivery</t>
  </si>
  <si>
    <t xml:space="preserve">بسبب التغيرات التي تحصل على المعدة وتسبب مشاكل صحية </t>
  </si>
  <si>
    <t>Sadness Family conflict Problems Concentrating Econimic Fear</t>
  </si>
  <si>
    <t xml:space="preserve">صعوبة فهمهم والتعامل معهم </t>
  </si>
  <si>
    <t>Prayer Withdrawal/Isolation</t>
  </si>
  <si>
    <t>بسبب قلة المراكز وخوف الاهل من خروجهم</t>
  </si>
  <si>
    <t xml:space="preserve">مشاكل الخطف والسرقة والوضع الامني </t>
  </si>
  <si>
    <t>School dropout Neglect Being orphaned or losing care Physical abuse</t>
  </si>
  <si>
    <t>Sport activity Awareness / educational activities / psychosocial support Entertainement activities Quraan Hand crafts Painting / re-creational activity</t>
  </si>
  <si>
    <t>uuid:1fbda5fd-ea50-4485-b8e1-c1e15405df1f</t>
  </si>
  <si>
    <t>1fbda5fd-ea50-4485-b8e1-c1e15405df1f</t>
  </si>
  <si>
    <t>2021-01-20T13:55:28.987+02:00</t>
  </si>
  <si>
    <t>2021-01-20T14:22:14.101+02:00</t>
  </si>
  <si>
    <t xml:space="preserve">عمال </t>
  </si>
  <si>
    <t xml:space="preserve">عينية ، قلبية </t>
  </si>
  <si>
    <t>Legumes and nuts e.g. hommos, fouls, beans, chick peas, lentils Condiments (spices, tea, coffee, sauces etc) or other miscellaneous food Fruit (all types) Vegetables (including leafy vegetables)</t>
  </si>
  <si>
    <t>Econimic Family conflict Anger</t>
  </si>
  <si>
    <t xml:space="preserve">قلة في وعيهم   </t>
  </si>
  <si>
    <t>Withdrawal/Isolation Speaking to a family member</t>
  </si>
  <si>
    <t>Availability Accessibility</t>
  </si>
  <si>
    <t>Child labour School dropout Begging Being orphaned or losing care Neglect</t>
  </si>
  <si>
    <t xml:space="preserve">النجارة ، بيع الخضرة ، الحدادة </t>
  </si>
  <si>
    <t xml:space="preserve">بسبب النزوح والمادية </t>
  </si>
  <si>
    <t>لأنشغال الاهل في العمل من اجل احتياجات العيش</t>
  </si>
  <si>
    <t>اطفال اثنين يعملون في مجال بيع الالبسة عند احد اصحاب المحلات والثاني في المنطقة الصناعية بالنجارة</t>
  </si>
  <si>
    <t>uuid:0ee93b6f-f3e2-4199-afe4-5740c527217e</t>
  </si>
  <si>
    <t>0ee93b6f-f3e2-4199-afe4-5740c527217e</t>
  </si>
  <si>
    <t>2021-01-20T11:11:59.180+03:00</t>
  </si>
  <si>
    <t>2021-01-20T14:45:58.273+03:00</t>
  </si>
  <si>
    <t>عمل خاص</t>
  </si>
  <si>
    <t>بحاجة إلى عيادة عينية</t>
  </si>
  <si>
    <t>Hospital for normal delivery Public primary health care facility</t>
  </si>
  <si>
    <t>Cereals or tubers (maize, porridge, rice, pasta, bread, rice, bulger, frikeh, kaak, pasta, indomy (noodles), manakish, thick grain-based porridge, potatoes, etc) Vegetables (including leafy vegetables) Fruit (all types) Meat, Poultry, Offal (beef, goat, lamb, poultry), etc)</t>
  </si>
  <si>
    <t>غير قادرين على تحمل ذلك</t>
  </si>
  <si>
    <t>Prayer Speaking to a family member Speaking to a friend</t>
  </si>
  <si>
    <t>الخوف من الخطف</t>
  </si>
  <si>
    <t>Kidnapping Being orphaned or losing care Neglect Desire to join armed groups Hired by armed groups</t>
  </si>
  <si>
    <t>Women and Child support centers Parents</t>
  </si>
  <si>
    <t>Security problems Lack of transportation Opening time not suitable for parents</t>
  </si>
  <si>
    <t>uuid:7d2cd078-cd0a-435c-badb-e7394a0da561</t>
  </si>
  <si>
    <t>7d2cd078-cd0a-435c-badb-e7394a0da561</t>
  </si>
  <si>
    <t>2021-01-20T11:51:05.784+03:00</t>
  </si>
  <si>
    <t>2021-01-20T12:22:31.658+03:00</t>
  </si>
  <si>
    <t>Cereals or tubers (maize, porridge, rice, pasta, bread, rice, bulger, frikeh, kaak, pasta, indomy (noodles), manakish, thick grain-based porridge, potatoes, etc) Meat, Poultry, Offal (beef, goat, lamb, poultry), etc) Sugar, Honey, sugar products</t>
  </si>
  <si>
    <t>Desire to join armed groups Kidnapping Psychological stress</t>
  </si>
  <si>
    <t>uuid:47d315ea-5ec7-4da6-ae21-d0c386e64f0d</t>
  </si>
  <si>
    <t>47d315ea-5ec7-4da6-ae21-d0c386e64f0d</t>
  </si>
  <si>
    <t>2021-01-20T12:47:34.832+03:00</t>
  </si>
  <si>
    <t>2021-01-20T13:12:09.240+03:00</t>
  </si>
  <si>
    <t xml:space="preserve">طبيب عصبية </t>
  </si>
  <si>
    <t>عدم توفر المال</t>
  </si>
  <si>
    <t>Non communicable diseases (NCD) drugs (chronic, cardiac, diabetes, hyper-tension, asthma) Other</t>
  </si>
  <si>
    <t>أدوية فتق المعدة والروماتيزم</t>
  </si>
  <si>
    <t>At private primary health care centre/hospital Hospital for normal delivery</t>
  </si>
  <si>
    <t>Hopelessness Sadness Econimic</t>
  </si>
  <si>
    <t>تقع المسؤلية الأكبر على عاتقهم</t>
  </si>
  <si>
    <t>Exercise Speaking to a family member Prayer</t>
  </si>
  <si>
    <t>School dropout Kidnapping Neglect Desire to join armed groups Psychological stress Physical or psychological disabilities due to the war Being orphaned or losing care</t>
  </si>
  <si>
    <t>uuid:6cc22bee-d4ee-4815-9f9a-fd875de4a610</t>
  </si>
  <si>
    <t>6cc22bee-d4ee-4815-9f9a-fd875de4a610</t>
  </si>
  <si>
    <t>2021-01-20T13:19:26.087+03:00</t>
  </si>
  <si>
    <t>2021-01-20T13:42:39.102+03:00</t>
  </si>
  <si>
    <t>عن طريق مساعدة من قبل الأخ</t>
  </si>
  <si>
    <t>Yes – a lot of difficulty</t>
  </si>
  <si>
    <t>تقع على عاتقهم المسؤلية الأكبر</t>
  </si>
  <si>
    <t>Kidnapping Sexual abuse Desire to join armed groups</t>
  </si>
  <si>
    <t>uuid:91695a87-6e27-4a75-a580-84d948329d0a</t>
  </si>
  <si>
    <t>91695a87-6e27-4a75-a580-84d948329d0a</t>
  </si>
  <si>
    <t>2021-01-20T13:48:31.650+03:00</t>
  </si>
  <si>
    <t>2021-01-20T14:14:36.439+03:00</t>
  </si>
  <si>
    <t>Divorced</t>
  </si>
  <si>
    <t>Public primary health care facility At private primary health care centre/hospital Hospital for normal delivery</t>
  </si>
  <si>
    <t>اعطاء الطفل وجبة واحدة ويكون خفيفة كي لا يؤدي إلى امراضهم</t>
  </si>
  <si>
    <t>Problems sleeping Hopelessness Sadness moodwings Fear</t>
  </si>
  <si>
    <t>بسبب قسوة المعاملة من قبل الأب</t>
  </si>
  <si>
    <t>Kidnapping Physical abuse Psychological stress</t>
  </si>
  <si>
    <t>Community/social workers Relatives</t>
  </si>
  <si>
    <t>uuid:bac5fdef-91d4-45d3-bc33-3438e5e74690</t>
  </si>
  <si>
    <t>bac5fdef-91d4-45d3-bc33-3438e5e74690</t>
  </si>
  <si>
    <t>2021-01-20T14:23:13.316+03:00</t>
  </si>
  <si>
    <t>2021-01-20T14:42:29.137+03:00</t>
  </si>
  <si>
    <t>عمل (موظف)</t>
  </si>
  <si>
    <t>عيادة سنية مجانية وعينية وعصبية</t>
  </si>
  <si>
    <t>Inaccessible due to cost Inaccessible due to transport or other logistical reason</t>
  </si>
  <si>
    <t>Hired by armed groups School dropout Desire to join armed groups Neglect Psychological stress</t>
  </si>
  <si>
    <t>School teachers Parents Community/social workers</t>
  </si>
  <si>
    <t>uuid:0317f90c-ddf8-4863-bd2e-2b1086f20e7e</t>
  </si>
  <si>
    <t>0317f90c-ddf8-4863-bd2e-2b1086f20e7e</t>
  </si>
  <si>
    <t>2021-01-20T10:13:27.637+02:00</t>
  </si>
  <si>
    <t>2021-01-20T10:36:29.205+02:00</t>
  </si>
  <si>
    <t>Ahmad Albarri</t>
  </si>
  <si>
    <t>Ida</t>
  </si>
  <si>
    <t>Shmarekh</t>
  </si>
  <si>
    <t>العمل</t>
  </si>
  <si>
    <t>عيادات الأسنان</t>
  </si>
  <si>
    <t>عدم التعرض لهذه الأمراض</t>
  </si>
  <si>
    <t>Hospital for surgery/ C-section Hospital for normal delivery</t>
  </si>
  <si>
    <t>Sport activity Quraan Awareness / educational activities / psychosocial support Entertainement activities</t>
  </si>
  <si>
    <t>uuid:f2c45ba4-7879-48f4-ab81-07d9cf640ada</t>
  </si>
  <si>
    <t>f2c45ba4-7879-48f4-ab81-07d9cf640ada</t>
  </si>
  <si>
    <t>2021-01-20T10:42:20.180+02:00</t>
  </si>
  <si>
    <t>2021-01-20T14:04:59.455+02:00</t>
  </si>
  <si>
    <t>مساعدات ودين</t>
  </si>
  <si>
    <t>عيادات الجلدية</t>
  </si>
  <si>
    <t>التعريف عن بعض المعلومات الصحية</t>
  </si>
  <si>
    <t>Lack of awareness of the services Availability</t>
  </si>
  <si>
    <t>School dropout Being orphaned or losing care Psychological stress</t>
  </si>
  <si>
    <t>Relatives Parents</t>
  </si>
  <si>
    <t>Sport activity Quraan Entertainement activities</t>
  </si>
  <si>
    <t>uuid:434be69d-c809-4bde-b925-b27e4b9b4379</t>
  </si>
  <si>
    <t>434be69d-c809-4bde-b925-b27e4b9b4379</t>
  </si>
  <si>
    <t>2021-01-20T11:17:21.265+02:00</t>
  </si>
  <si>
    <t>2021-01-20T14:02:56.449+02:00</t>
  </si>
  <si>
    <t>عمل يومي</t>
  </si>
  <si>
    <t>Anger Inability to carry out work or daily tasks</t>
  </si>
  <si>
    <t>Adult Men Elderly</t>
  </si>
  <si>
    <t>بسبب الضغط والأوضاع الراهنة</t>
  </si>
  <si>
    <t>Speaking to a family member Speaking to a friend Smoking</t>
  </si>
  <si>
    <t>عادات وتقاليد</t>
  </si>
  <si>
    <t>School dropout Being orphaned or losing care Neglect</t>
  </si>
  <si>
    <t>Quraan Awareness / educational activities / psychosocial support</t>
  </si>
  <si>
    <t>uuid:a5d332d5-da13-4a5b-9734-94590dda55dd</t>
  </si>
  <si>
    <t>a5d332d5-da13-4a5b-9734-94590dda55dd</t>
  </si>
  <si>
    <t>2021-01-20T12:04:35.493+02:00</t>
  </si>
  <si>
    <t>2021-01-20T12:28:20.824+02:00</t>
  </si>
  <si>
    <t xml:space="preserve">Ahmad Albarri </t>
  </si>
  <si>
    <t>التوعية عن عدة مواضيع صحية</t>
  </si>
  <si>
    <t>لم يتم التعرض لهذه الأمراض</t>
  </si>
  <si>
    <t>Legumes and nuts e.g. hommos, fouls, beans, chick peas, lentils Oil/Fat (oils, fats, butter, ghee etc) Condiments (spices, tea, coffee, sauces etc) or other miscellaneous food</t>
  </si>
  <si>
    <t>Transportation issues</t>
  </si>
  <si>
    <t>Community/social workers Parents</t>
  </si>
  <si>
    <t>Quraan Painting / re-creational activity Entertainement activities Awareness / educational activities / psychosocial support</t>
  </si>
  <si>
    <t>uuid:c5fa89ce-8778-4d87-9163-1f8519ba91a4</t>
  </si>
  <si>
    <t>c5fa89ce-8778-4d87-9163-1f8519ba91a4</t>
  </si>
  <si>
    <t>2021-01-20T12:38:44.538+02:00</t>
  </si>
  <si>
    <t>2021-01-20T14:04:03.433+02:00</t>
  </si>
  <si>
    <t>التوعية عن عدة أمور صحية</t>
  </si>
  <si>
    <t>Anger</t>
  </si>
  <si>
    <t>النساء أكثر تأثر في الأوضاع الحالية</t>
  </si>
  <si>
    <t>Kidnapping School dropout Child labour Neglect Being orphaned or losing care</t>
  </si>
  <si>
    <t>العمل في ورش</t>
  </si>
  <si>
    <t>uuid:4d804feb-5517-45c4-9e15-7f3210eb215d</t>
  </si>
  <si>
    <t>4d804feb-5517-45c4-9e15-7f3210eb215d</t>
  </si>
  <si>
    <t>2021-01-20T13:21:04.881+02:00</t>
  </si>
  <si>
    <t>2021-01-20T14:04:32.050+02:00</t>
  </si>
  <si>
    <t>Hospital for surgery/ C-section Hospital for normal delivery At private primary health care centre/hospital</t>
  </si>
  <si>
    <t>Cereals or tubers (maize, porridge, rice, pasta, bread, rice, bulger, frikeh, kaak, pasta, indomy (noodles), manakish, thick grain-based porridge, potatoes, etc) Milk and Milk Products (milk, yoghurt, cheese, etc) Condiments (spices, tea, coffee, sauces etc) or other miscellaneous food</t>
  </si>
  <si>
    <t>الانشغال في الأعمال المنزلية وتربية الأطفال</t>
  </si>
  <si>
    <t>School dropout Neglect</t>
  </si>
  <si>
    <t>Quraan Sport activity</t>
  </si>
  <si>
    <t>uuid:ce000f3f-f391-48d9-b8d9-67b75b3e34d0</t>
  </si>
  <si>
    <t>ce000f3f-f391-48d9-b8d9-67b75b3e34d0</t>
  </si>
  <si>
    <t>2021-01-20T10:02:27.834+02:00</t>
  </si>
  <si>
    <t>2021-01-20T10:27:56.570+02:00</t>
  </si>
  <si>
    <t>صبا لاذقاني</t>
  </si>
  <si>
    <t xml:space="preserve">العمل في مدرسة </t>
  </si>
  <si>
    <t>Not available in the market at all Inaccessible due to cost</t>
  </si>
  <si>
    <t>Non communicable diseases (NCD) drugs (chronic, cardiac, diabetes, hyper-tension, asthma) Reproductive health medicines Antibiotic</t>
  </si>
  <si>
    <t>Hospital for normal delivery At private primary health care centre/hospital</t>
  </si>
  <si>
    <t>Cereals or tubers (maize, porridge, rice, pasta, bread, rice, bulger, frikeh, kaak, pasta, indomy (noodles), manakish, thick grain-based porridge, potatoes, etc) Legumes and nuts e.g. hommos, fouls, beans, chick peas, lentils Sugar, Honey, sugar products Fruit (all types)</t>
  </si>
  <si>
    <t xml:space="preserve">من وضع البلد </t>
  </si>
  <si>
    <t>Extracurricular activities/women &amp; girls centers Health services</t>
  </si>
  <si>
    <t xml:space="preserve">عدم توفرها والبعد </t>
  </si>
  <si>
    <t>Kidnapping Being orphaned or losing care</t>
  </si>
  <si>
    <t>Religious leaders</t>
  </si>
  <si>
    <t xml:space="preserve">صغر السن </t>
  </si>
  <si>
    <t>uuid:28dfa225-6973-4507-90ad-7246dc1afb57</t>
  </si>
  <si>
    <t>28dfa225-6973-4507-90ad-7246dc1afb57</t>
  </si>
  <si>
    <t>2021-01-20T10:32:58.449+02:00</t>
  </si>
  <si>
    <t>2021-01-20T10:59:08.928+02:00</t>
  </si>
  <si>
    <t xml:space="preserve">العمل في محل موالح </t>
  </si>
  <si>
    <t xml:space="preserve">صيدلية ..مستوصف مناوب </t>
  </si>
  <si>
    <t xml:space="preserve">عن سوء التغذية للاطفال </t>
  </si>
  <si>
    <t>Vegetables (including leafy vegetables) Cereals or tubers (maize, porridge, rice, pasta, bread, rice, bulger, frikeh, kaak, pasta, indomy (noodles), manakish, thick grain-based porridge, potatoes, etc) Sugar, Honey, sugar products</t>
  </si>
  <si>
    <t xml:space="preserve">بعد المسافة </t>
  </si>
  <si>
    <t>بعد المكان</t>
  </si>
  <si>
    <t>uuid:a36c8095-088b-45bb-9948-cd60ce2fe38b</t>
  </si>
  <si>
    <t>a36c8095-088b-45bb-9948-cd60ce2fe38b</t>
  </si>
  <si>
    <t>2021-01-20T11:18:42.799+02:00</t>
  </si>
  <si>
    <t>2021-01-20T11:30:37.437+02:00</t>
  </si>
  <si>
    <t xml:space="preserve">فاتح محل بسطة </t>
  </si>
  <si>
    <t>جلدية ..عصبية ...اطفاال</t>
  </si>
  <si>
    <t>Antibiotic Reproductive health medicines</t>
  </si>
  <si>
    <t>Vegetables (including leafy vegetables) Cereals or tubers (maize, porridge, rice, pasta, bread, rice, bulger, frikeh, kaak, pasta, indomy (noodles), manakish, thick grain-based porridge, potatoes, etc)</t>
  </si>
  <si>
    <t>Don`t know</t>
  </si>
  <si>
    <t>Sadness</t>
  </si>
  <si>
    <t xml:space="preserve">حالة وفاة </t>
  </si>
  <si>
    <t>Speaking to a friend Prayer</t>
  </si>
  <si>
    <t>Painting / re-creational activity Quraan</t>
  </si>
  <si>
    <t>uuid:0e7d73c6-5201-418f-86ef-9949cd578c45</t>
  </si>
  <si>
    <t>0e7d73c6-5201-418f-86ef-9949cd578c45</t>
  </si>
  <si>
    <t>2021-01-20T11:49:46.749+02:00</t>
  </si>
  <si>
    <t>2021-01-20T11:59:03.908+02:00</t>
  </si>
  <si>
    <t xml:space="preserve">صبا لاذقاني </t>
  </si>
  <si>
    <t xml:space="preserve">بيع العاب وبالة </t>
  </si>
  <si>
    <t xml:space="preserve">عصبية وداخلية </t>
  </si>
  <si>
    <t>Reproductive health medicines Antibiotic</t>
  </si>
  <si>
    <t xml:space="preserve">وفاة الزوج </t>
  </si>
  <si>
    <t>Relatives Siblings</t>
  </si>
  <si>
    <t>Quraan Painting / re-creational activity</t>
  </si>
  <si>
    <t>uuid:c956dee3-c938-4e3e-952a-e6e688216652</t>
  </si>
  <si>
    <t>c956dee3-c938-4e3e-952a-e6e688216652</t>
  </si>
  <si>
    <t>2021-01-20T12:08:12.758+02:00</t>
  </si>
  <si>
    <t>2021-01-20T12:08:30.492+02:00</t>
  </si>
  <si>
    <t>uuid:9cdf4844-9a3e-43f3-876a-9e329dde4b6a</t>
  </si>
  <si>
    <t>9cdf4844-9a3e-43f3-876a-9e329dde4b6a</t>
  </si>
  <si>
    <t>2021-01-20T13:07:18.910+02:00</t>
  </si>
  <si>
    <t>2021-01-20T13:17:58.119+02:00</t>
  </si>
  <si>
    <t xml:space="preserve">مركز كمبيوتر </t>
  </si>
  <si>
    <t xml:space="preserve">دكتور صدرية ...داخلية </t>
  </si>
  <si>
    <t>Inaccessible due to cost Not available in the market at all</t>
  </si>
  <si>
    <t>Legumes and nuts e.g. hommos, fouls, beans, chick peas, lentils Cereals or tubers (maize, porridge, rice, pasta, bread, rice, bulger, frikeh, kaak, pasta, indomy (noodles), manakish, thick grain-based porridge, potatoes, etc) Condiments (spices, tea, coffee, sauces etc) or other miscellaneous food</t>
  </si>
  <si>
    <t xml:space="preserve">عدم توفر المال والقدرة على العمل </t>
  </si>
  <si>
    <t>بعد المكان والكورونا وقلة المال</t>
  </si>
  <si>
    <t xml:space="preserve">لاتوجد </t>
  </si>
  <si>
    <t>Siblings Parents</t>
  </si>
  <si>
    <t>Quraan Awareness / educational activities / psychosocial support Entertainement activities</t>
  </si>
  <si>
    <t>لايتوفر المال</t>
  </si>
  <si>
    <t>uuid:24eec22f-b253-49ea-8e83-bc860d81a0f3</t>
  </si>
  <si>
    <t>24eec22f-b253-49ea-8e83-bc860d81a0f3</t>
  </si>
  <si>
    <t>2021-01-20T13:21:45.476+02:00</t>
  </si>
  <si>
    <t>2021-01-20T14:00:30.610+02:00</t>
  </si>
  <si>
    <t xml:space="preserve">مهندس مياه </t>
  </si>
  <si>
    <t>Quraan Hand crafts Entertainement activities</t>
  </si>
  <si>
    <t>uuid:adf7bbb7-6923-45d5-96dc-0be528ec69e3</t>
  </si>
  <si>
    <t>adf7bbb7-6923-45d5-96dc-0be528ec69e3</t>
  </si>
  <si>
    <t>2021-01-20T14:03:20.669+02:00</t>
  </si>
  <si>
    <t>2021-01-20T14:14:52.141+02:00</t>
  </si>
  <si>
    <t xml:space="preserve">مبلط </t>
  </si>
  <si>
    <t xml:space="preserve">طبيب اسنان </t>
  </si>
  <si>
    <t>Some types of medicines are not available in the market Inaccessible due to cost Expired medicine</t>
  </si>
  <si>
    <t>Cereals or tubers (maize, porridge, rice, pasta, bread, rice, bulger, frikeh, kaak, pasta, indomy (noodles), manakish, thick grain-based porridge, potatoes, etc) Fruit (all types) Vegetables (including leafy vegetables) Condiments (spices, tea, coffee, sauces etc) or other miscellaneous food</t>
  </si>
  <si>
    <t xml:space="preserve">لا اعرف </t>
  </si>
  <si>
    <t xml:space="preserve">المعاملة السيئة في المستوصف </t>
  </si>
  <si>
    <t>uuid:83c4977f-893a-4d34-bdd0-06ec06fa9966</t>
  </si>
  <si>
    <t>83c4977f-893a-4d34-bdd0-06ec06fa9966</t>
  </si>
  <si>
    <t>2021-01-20T14:15:37.369+02:00</t>
  </si>
  <si>
    <t>2021-01-20T14:30:08.917+02:00</t>
  </si>
  <si>
    <t>عمل الزوج</t>
  </si>
  <si>
    <t>مستوصف اسنان وحوامل</t>
  </si>
  <si>
    <t>Antibiotic</t>
  </si>
  <si>
    <t>Cereals or tubers (maize, porridge, rice, pasta, bread, rice, bulger, frikeh, kaak, pasta, indomy (noodles), manakish, thick grain-based porridge, potatoes, etc) Vegetables (including leafy vegetables) Legumes and nuts e.g. hommos, fouls, beans, chick peas, lentils</t>
  </si>
  <si>
    <t>الاستغلال</t>
  </si>
  <si>
    <t>Parents Siblings</t>
  </si>
  <si>
    <t>صغر عمره</t>
  </si>
  <si>
    <t>uuid:1b7fc856-cf08-422f-a6ae-1b5dd61dac28</t>
  </si>
  <si>
    <t>1b7fc856-cf08-422f-a6ae-1b5dd61dac28</t>
  </si>
  <si>
    <t>2021-01-20T10:05:02.515+03:00</t>
  </si>
  <si>
    <t>2021-01-20T10:27:27.963+03:00</t>
  </si>
  <si>
    <t>جهينة الحمود</t>
  </si>
  <si>
    <t>عمل الاب(بيع ادوات منزلية)</t>
  </si>
  <si>
    <t>لا</t>
  </si>
  <si>
    <t>Antibiotic Reproductive health medicines Non communicable diseases (NCD) drugs (chronic, cardiac, diabetes, hyper-tension, asthma) Pediatric medicine</t>
  </si>
  <si>
    <t>Market is not safe</t>
  </si>
  <si>
    <t>Market is not safe High food prices/no money to buy</t>
  </si>
  <si>
    <t>لان النساء والاطفال اكثر عاطفية</t>
  </si>
  <si>
    <t>قلة وعي</t>
  </si>
  <si>
    <t>المنطقة بعيدة</t>
  </si>
  <si>
    <t>Kidnapping Hired by armed groups Desire to join armed groups School dropout Begging Early marriage Physical abuse Neglect Psychological stress</t>
  </si>
  <si>
    <t>Children separated from their parents Child-headed households Children who have been associated with fighting forces</t>
  </si>
  <si>
    <t>Lack of transportation Opening time not suitable for parents Security problems</t>
  </si>
  <si>
    <t>uuid:d65e1f52-59d6-4a77-82d9-636562390c76</t>
  </si>
  <si>
    <t>d65e1f52-59d6-4a77-82d9-636562390c76</t>
  </si>
  <si>
    <t>2021-01-20T11:03:38.230+03:00</t>
  </si>
  <si>
    <t>2021-01-20T11:17:52.841+03:00</t>
  </si>
  <si>
    <t>عمل الاب(عامل يومية)</t>
  </si>
  <si>
    <t>اعطاء معلومات عن تنظيم الاسرة</t>
  </si>
  <si>
    <t>Pediatric medicine Non communicable diseases (NCD) drugs (chronic, cardiac, diabetes, hyper-tension, asthma) Reproductive health medicines</t>
  </si>
  <si>
    <t>Anger moodwings Econimic</t>
  </si>
  <si>
    <t>Adult Women Elderly</t>
  </si>
  <si>
    <t>الوضع الاقتصادي السيء</t>
  </si>
  <si>
    <t>Speaking to a friend Speaking to a family member</t>
  </si>
  <si>
    <t xml:space="preserve">غير مسموح للمراة </t>
  </si>
  <si>
    <t xml:space="preserve">غير مسموح لي </t>
  </si>
  <si>
    <t>Extracurricular activities/women &amp; girls centers Skills building services Educational services</t>
  </si>
  <si>
    <t>عدم السماح من قبل الزوج</t>
  </si>
  <si>
    <t>Kidnapping Hired by armed groups</t>
  </si>
  <si>
    <t>uuid:87819f2a-98b2-49a5-ad0e-9d706efa713c</t>
  </si>
  <si>
    <t>87819f2a-98b2-49a5-ad0e-9d706efa713c</t>
  </si>
  <si>
    <t>2021-01-20T11:27:04.035+03:00</t>
  </si>
  <si>
    <t>2021-01-20T11:36:18.572+03:00</t>
  </si>
  <si>
    <t>عمل الاب(عامل يومي)</t>
  </si>
  <si>
    <t>Non communicable diseases (NCD) drugs (chronic, cardiac, diabetes, hyper-tension, asthma) Pediatric medicine Antibiotic Reproductive health medicines</t>
  </si>
  <si>
    <t>Family conflict Econimic Fear</t>
  </si>
  <si>
    <t>الوضع المعيشي والخوف من القصف</t>
  </si>
  <si>
    <t>Has professional consultation</t>
  </si>
  <si>
    <t>بسبب العادات والتقاليد وعدم امكانية المتابعة بسبب وجود اطفال</t>
  </si>
  <si>
    <t>Neglect Kidnapping Early marriage Physical abuse</t>
  </si>
  <si>
    <t>Siblings Parents Community/social workers</t>
  </si>
  <si>
    <t>Awareness / educational activities / psychosocial support Entertainement activities</t>
  </si>
  <si>
    <t>Security problems Lack of awareness</t>
  </si>
  <si>
    <t>uuid:d121fdc8-9cab-4a77-aeda-3747b790fcc1</t>
  </si>
  <si>
    <t>d121fdc8-9cab-4a77-aeda-3747b790fcc1</t>
  </si>
  <si>
    <t>2021-01-20T11:59:35.487+03:00</t>
  </si>
  <si>
    <t>2021-01-20T12:07:43.424+03:00</t>
  </si>
  <si>
    <t>مساعدات انسانية ومساعدات من قبل الاقارب</t>
  </si>
  <si>
    <t>Econimic Sadness Fear</t>
  </si>
  <si>
    <t>بسبب الاوضاع الاقتصادية وعدم وجود عمل</t>
  </si>
  <si>
    <t>Prayer Smoking</t>
  </si>
  <si>
    <t>Security Lack of awareness of the services</t>
  </si>
  <si>
    <t>عدم وجود الامان</t>
  </si>
  <si>
    <t>عدم وجود امان</t>
  </si>
  <si>
    <t>الوضع الامني والخوف</t>
  </si>
  <si>
    <t>Hired by armed groups Desire to join armed groups Kidnapping School dropout Early marriage Begging Alcohol/substance misuse Psychological stress</t>
  </si>
  <si>
    <t>uuid:b5b3cbd9-fe89-4232-8850-9ae844c81edc</t>
  </si>
  <si>
    <t>b5b3cbd9-fe89-4232-8850-9ae844c81edc</t>
  </si>
  <si>
    <t>2021-01-20T12:17:35.042+03:00</t>
  </si>
  <si>
    <t>2021-01-20T12:30:38.697+03:00</t>
  </si>
  <si>
    <t>دكان سمانة</t>
  </si>
  <si>
    <t>Econimic Sadness Anxiety moodwings</t>
  </si>
  <si>
    <t>بسبب النزوح والتفكير</t>
  </si>
  <si>
    <t>Speaking to a friend Smoking</t>
  </si>
  <si>
    <t>النزوح المتكرر</t>
  </si>
  <si>
    <t>School dropout Kidnapping Being orphaned or losing care</t>
  </si>
  <si>
    <t>بسبب النزوح المتكرر</t>
  </si>
  <si>
    <t>uuid:7a034191-4a8d-4b68-b53a-b2517eb7a830</t>
  </si>
  <si>
    <t>7a034191-4a8d-4b68-b53a-b2517eb7a830</t>
  </si>
  <si>
    <t>2021-01-20T13:00:30.961+03:00</t>
  </si>
  <si>
    <t>2021-01-20T13:06:09.653+03:00</t>
  </si>
  <si>
    <t>مساعدات من الاقارب</t>
  </si>
  <si>
    <t>Econimic Problems sleeping</t>
  </si>
  <si>
    <t>كبر السن</t>
  </si>
  <si>
    <t>لسنا بحاجة</t>
  </si>
  <si>
    <t>uuid:e3ecfecd-1604-48c7-9eef-921e444fe86a</t>
  </si>
  <si>
    <t>e3ecfecd-1604-48c7-9eef-921e444fe86a</t>
  </si>
  <si>
    <t>2021-01-20T13:34:40.172+03:00</t>
  </si>
  <si>
    <t>2021-01-20T13:50:26.178+03:00</t>
  </si>
  <si>
    <t>عمل الاب (سائق)</t>
  </si>
  <si>
    <t>بسبب قلة الموارد والغلاء</t>
  </si>
  <si>
    <t>لا توجد لدي رغبة</t>
  </si>
  <si>
    <t>سوء الوضع الامني والخوف</t>
  </si>
  <si>
    <t>Kidnapping Hired by armed groups Child labour School dropout Early marriage Physical abuse</t>
  </si>
  <si>
    <t>العمل في الصناعة</t>
  </si>
  <si>
    <t>Children who have been associated with fighting forces Child-headed households Orphans living in the community</t>
  </si>
  <si>
    <t>يعمل الاطفال بالصناعة عند ورشات تصليح سيارات</t>
  </si>
  <si>
    <t>uuid:955b9eaa-cfb3-4179-8dd7-ffe78f47d30c</t>
  </si>
  <si>
    <t>955b9eaa-cfb3-4179-8dd7-ffe78f47d30c</t>
  </si>
  <si>
    <t>2021-01-20T10:04:10.331+03:00</t>
  </si>
  <si>
    <t>2021-01-20T11:05:14.287+03:00</t>
  </si>
  <si>
    <t>آية بيطار</t>
  </si>
  <si>
    <t>عمل الاب</t>
  </si>
  <si>
    <t xml:space="preserve">بسبب الوضع الحالي </t>
  </si>
  <si>
    <t>بسبب احتياجات خاصة</t>
  </si>
  <si>
    <t>uuid:13e29aa9-b6eb-4aa3-891b-7dfcbb3305f2</t>
  </si>
  <si>
    <t>13e29aa9-b6eb-4aa3-891b-7dfcbb3305f2</t>
  </si>
  <si>
    <t>2021-01-20T11:06:31.844+03:00</t>
  </si>
  <si>
    <t>2021-01-20T11:25:40.992+03:00</t>
  </si>
  <si>
    <t>اجار بيت</t>
  </si>
  <si>
    <t>الأدوية</t>
  </si>
  <si>
    <t>Not available in the market at all</t>
  </si>
  <si>
    <t xml:space="preserve">لايوجد بمنطقتي هذا </t>
  </si>
  <si>
    <t>Child-headed households Children living on the street Children separated from their parents Orphans living in the community</t>
  </si>
  <si>
    <t>uuid:472c76c1-ee9f-477e-9639-d64fc9081b8c</t>
  </si>
  <si>
    <t>472c76c1-ee9f-477e-9639-d64fc9081b8c</t>
  </si>
  <si>
    <t>2021-01-20T11:25:54.523+03:00</t>
  </si>
  <si>
    <t>2021-01-20T11:47:18.797+03:00</t>
  </si>
  <si>
    <t>عصبية وداخلية</t>
  </si>
  <si>
    <t>Children separated from their parents Orphans living in the community Child-headed households Children living on the street</t>
  </si>
  <si>
    <t>uuid:57e158b0-6f5a-4e2b-b044-f04eb7dc2140</t>
  </si>
  <si>
    <t>57e158b0-6f5a-4e2b-b044-f04eb7dc2140</t>
  </si>
  <si>
    <t>2021-01-20T11:47:24.604+03:00</t>
  </si>
  <si>
    <t>2021-01-20T12:24:47.063+03:00</t>
  </si>
  <si>
    <t>محل الاحذية</t>
  </si>
  <si>
    <t>Cereals or tubers (maize, porridge, rice, pasta, bread, rice, bulger, frikeh, kaak, pasta, indomy (noodles), manakish, thick grain-based porridge, potatoes, etc) Milk and Milk Products (milk, yoghurt, cheese, etc) Vegetables (including leafy vegetables) Fruit (all types)</t>
  </si>
  <si>
    <t>Vegetables (including leafy vegetables) Fruit (all types) Meat, Poultry, Offal (beef, goat, lamb, poultry), etc) Milk and Milk Products (milk, yoghurt, cheese, etc) Cereals or tubers (maize, porridge, rice, pasta, bread, rice, bulger, frikeh, kaak, pasta, indomy (noodles), manakish, thick grain-based porridge, potatoes, etc)</t>
  </si>
  <si>
    <t>عمرهم لايقبل مدرسة</t>
  </si>
  <si>
    <t>uuid:59f558ac-7c50-4116-86aa-80f4290940ff</t>
  </si>
  <si>
    <t>59f558ac-7c50-4116-86aa-80f4290940ff</t>
  </si>
  <si>
    <t>2021-01-20T12:39:11.683+03:00</t>
  </si>
  <si>
    <t>2021-01-20T12:49:07.958+03:00</t>
  </si>
  <si>
    <t>موظفين قطاع تعليمي</t>
  </si>
  <si>
    <t>قلة في المنشآت الطبية</t>
  </si>
  <si>
    <t>عدم توافرها بلمنطقة</t>
  </si>
  <si>
    <t>Quraan Entertainement activities Awareness / educational activities / psychosocial support</t>
  </si>
  <si>
    <t>uuid:6f499046-0770-426f-a8cd-43685bcffe2e</t>
  </si>
  <si>
    <t>6f499046-0770-426f-a8cd-43685bcffe2e</t>
  </si>
  <si>
    <t>2021-01-20T13:07:11.879+03:00</t>
  </si>
  <si>
    <t>2021-01-20T13:18:25.724+03:00</t>
  </si>
  <si>
    <t>غير موجودة بمنطقتي</t>
  </si>
  <si>
    <t>uuid:677f1cb0-eee4-4e38-9caa-fba24b0c1dff</t>
  </si>
  <si>
    <t>677f1cb0-eee4-4e38-9caa-fba24b0c1dff</t>
  </si>
  <si>
    <t>2021-01-20T13:46:48.649+03:00</t>
  </si>
  <si>
    <t>2021-01-20T13:56:35.623+03:00</t>
  </si>
  <si>
    <t>شغل خاص ...شغل منظمة</t>
  </si>
  <si>
    <t>نسائية داخلية</t>
  </si>
  <si>
    <t>Cereals or tubers (maize, porridge, rice, pasta, bread, rice, bulger, frikeh, kaak, pasta, indomy (noodles), manakish, thick grain-based porridge, potatoes, etc) Legumes and nuts e.g. hommos, fouls, beans, chick peas, lentils Fruit (all types)</t>
  </si>
  <si>
    <t>عدم توفرها</t>
  </si>
  <si>
    <t>Neglect</t>
  </si>
  <si>
    <t>uuid:e8babdcb-0702-47d0-8f21-4f404b8d9956</t>
  </si>
  <si>
    <t>e8babdcb-0702-47d0-8f21-4f404b8d9956</t>
  </si>
  <si>
    <t>2021-01-20T14:04:11.710+03:00</t>
  </si>
  <si>
    <t>2021-01-20T14:16:01.496+03:00</t>
  </si>
  <si>
    <t>موظف بقطاع الصة</t>
  </si>
  <si>
    <t>Cereals or tubers (maize, porridge, rice, pasta, bread, rice, bulger, frikeh, kaak, pasta, indomy (noodles), manakish, thick grain-based porridge, potatoes, etc) Meat, Poultry, Offal (beef, goat, lamb, poultry), etc)</t>
  </si>
  <si>
    <t>uuid:6251537b-e424-4cbc-b47a-3897093a8379</t>
  </si>
  <si>
    <t>6251537b-e424-4cbc-b47a-3897093a8379</t>
  </si>
  <si>
    <t>2021-01-21T10:19:05.660+02:00</t>
  </si>
  <si>
    <t>2021-01-21T10:53:11.443+02:00</t>
  </si>
  <si>
    <t>عيادة سنية وعصبية</t>
  </si>
  <si>
    <t>حسب رأي المستفيدة ان الولادة في المنزل تتيح لها الراحة التامة والخصوصية التامة لها</t>
  </si>
  <si>
    <t>Fear Econimic Sadness Anxiety</t>
  </si>
  <si>
    <t>النساء تكون عاطفية اكثر من الرجال</t>
  </si>
  <si>
    <t>قلة المواصلات 
مشاكل امنية</t>
  </si>
  <si>
    <t>Kidnapping Sexual abuse Neglect</t>
  </si>
  <si>
    <t>Parents School teachers</t>
  </si>
  <si>
    <t>uuid:fe019957-5895-4805-b7cf-29bd026b84a8</t>
  </si>
  <si>
    <t>fe019957-5895-4805-b7cf-29bd026b84a8</t>
  </si>
  <si>
    <t>2021-01-21T10:58:18.211+02:00</t>
  </si>
  <si>
    <t>2021-01-21T11:24:50.761+02:00</t>
  </si>
  <si>
    <t xml:space="preserve">عمل خاص في محل احذية </t>
  </si>
  <si>
    <t>Fruit (all types) Sugar, Honey, sugar products Condiments (spices, tea, coffee, sauces etc) or other miscellaneous food</t>
  </si>
  <si>
    <t>Fruit (all types) Vegetables (including leafy vegetables) Cereals or tubers (maize, porridge, rice, pasta, bread, rice, bulger, frikeh, kaak, pasta, indomy (noodles), manakish, thick grain-based porridge, potatoes, etc) Sugar, Honey, sugar products Condiments (spices, tea, coffee, sauces etc) or other miscellaneous food</t>
  </si>
  <si>
    <t>Econimic Problems Concentrating Sadness Fear</t>
  </si>
  <si>
    <t xml:space="preserve">قلة الوعي </t>
  </si>
  <si>
    <t>Accessibility Availability</t>
  </si>
  <si>
    <t xml:space="preserve">لست بحاجة </t>
  </si>
  <si>
    <t>عدم توفرها ضمن منطقتي</t>
  </si>
  <si>
    <t xml:space="preserve">عدم توفرها ضمن منطقتي </t>
  </si>
  <si>
    <t>Awareness / educational activities / psychosocial support Entertainement activities Hand crafts</t>
  </si>
  <si>
    <t>uuid:86b2914c-6318-4aa7-80e7-79bb6b825f5b</t>
  </si>
  <si>
    <t>86b2914c-6318-4aa7-80e7-79bb6b825f5b</t>
  </si>
  <si>
    <t>2021-01-21T10:31:33.054+03:00</t>
  </si>
  <si>
    <t>2021-01-21T11:12:44.530+03:00</t>
  </si>
  <si>
    <t>Most types of medicines are not available in the market Not available in the market at all Inaccessible due to cost Expired medicine</t>
  </si>
  <si>
    <t>Legumes and nuts e.g. hommos, fouls, beans, chick peas, lentils Vegetables (including leafy vegetables)</t>
  </si>
  <si>
    <t>Fear Sadness moodwings Econimic Conflict within community Problems Concentrating</t>
  </si>
  <si>
    <t xml:space="preserve">لأننا في زمن أزمة وحرب </t>
  </si>
  <si>
    <t>Speaking to a family member Prayer Has professional consultation Smoking</t>
  </si>
  <si>
    <t>بسبب انعدام الأمان</t>
  </si>
  <si>
    <t>Kidnapping Hired by armed groups Desire to join armed groups School dropout Child labour Begging Early marriage Physical abuse Neglect Sexual abuse Being orphaned or losing care Physical or psychological disabilities due to the war Psychological stress</t>
  </si>
  <si>
    <t>الحرف اليدوية المهنية</t>
  </si>
  <si>
    <t>Lack of awareness Security problems Lack of transportation Opening time not suitable for parents Distrust of staff or their activities</t>
  </si>
  <si>
    <t>uuid:3ecd4002-db36-4e7b-b828-160b7635dba8</t>
  </si>
  <si>
    <t>3ecd4002-db36-4e7b-b828-160b7635dba8</t>
  </si>
  <si>
    <t>2021-01-21T10:16:43.463+03:00</t>
  </si>
  <si>
    <t>2021-01-21T10:44:31.198+03:00</t>
  </si>
  <si>
    <t>محل تجاري</t>
  </si>
  <si>
    <t>عدم معرفة مراكز الخدمة</t>
  </si>
  <si>
    <t>Public primary health care facility</t>
  </si>
  <si>
    <t>تسبب أضرار بالصحة مثل التعفن والتهاب الامعاء</t>
  </si>
  <si>
    <t>لانو يواجهون تحديات خارج المنزل لتأمين الدخل والاحتياجات المطلوبة</t>
  </si>
  <si>
    <t>Kidnapping Early marriage Child labour</t>
  </si>
  <si>
    <t>بيع على البسطة بالشارع</t>
  </si>
  <si>
    <t>Children living on the street Children separated from their parents</t>
  </si>
  <si>
    <t>uuid:946f5efc-37fd-47fe-b55f-5498dc69486d</t>
  </si>
  <si>
    <t>946f5efc-37fd-47fe-b55f-5498dc69486d</t>
  </si>
  <si>
    <t>2021-01-21T10:46:52.175+03:00</t>
  </si>
  <si>
    <t>2021-01-21T11:57:55.325+03:00</t>
  </si>
  <si>
    <t>موظفة</t>
  </si>
  <si>
    <t>Inaccessible due to cost Expired medicine Not available in the market at all</t>
  </si>
  <si>
    <t>لا يوجد نساء حوامل أو مرضعات</t>
  </si>
  <si>
    <t>Family conflict Fear</t>
  </si>
  <si>
    <t xml:space="preserve">الفئة الاضعف وبسبب النزوح </t>
  </si>
  <si>
    <t>بسبب عدم معرفة الخدمة</t>
  </si>
  <si>
    <t>عدم معرفة الخدمة</t>
  </si>
  <si>
    <t>لأسباب أمنية</t>
  </si>
  <si>
    <t>Kidnapping Being orphaned or losing care Early marriage</t>
  </si>
  <si>
    <t>uuid:aad96bee-d59d-4ff5-8f76-e359790ace3d</t>
  </si>
  <si>
    <t>aad96bee-d59d-4ff5-8f76-e359790ace3d</t>
  </si>
  <si>
    <t>2021-01-20T14:18:39.415+03:00</t>
  </si>
  <si>
    <t>2021-01-21T11:26:54.874+03:00</t>
  </si>
  <si>
    <t>الام معلمة والاب مهندس</t>
  </si>
  <si>
    <t xml:space="preserve">مركز طبي </t>
  </si>
  <si>
    <t>العلاج كان بالمنزل</t>
  </si>
  <si>
    <t>Cereals or tubers (maize, porridge, rice, pasta, bread, rice, bulger, frikeh, kaak, pasta, indomy (noodles), manakish, thick grain-based porridge, potatoes, etc) Legumes and nuts e.g. hommos, fouls, beans, chick peas, lentils Vegetables (including leafy vegetables) Fruit (all types) Meat, Poultry, Offal (beef, goat, lamb, poultry), etc)</t>
  </si>
  <si>
    <t>Fruit (all types) Meat, Poultry, Offal (beef, goat, lamb, poultry), etc) Milk and Milk Products (milk, yoghurt, cheese, etc)</t>
  </si>
  <si>
    <t>لايستطيعون تأمين احتياجاتهم</t>
  </si>
  <si>
    <t>لايوجد خدمات بالمنطقة</t>
  </si>
  <si>
    <t>لايوجد في المنطقة</t>
  </si>
  <si>
    <t>Siblings School teachers Parents Relatives</t>
  </si>
  <si>
    <t>Sport activity Quraan Painting / re-creational activity</t>
  </si>
  <si>
    <t>uuid:b276ccb1-ed3a-441b-a456-6aa5c55184fd</t>
  </si>
  <si>
    <t>b276ccb1-ed3a-441b-a456-6aa5c55184fd</t>
  </si>
  <si>
    <t>2021-01-21T22:16:03.829+03:00</t>
  </si>
  <si>
    <t>2021-01-21T22:50:24.385+03:00</t>
  </si>
  <si>
    <t>اولادي يصرفون علي</t>
  </si>
  <si>
    <t>مركز تصوير مجاني</t>
  </si>
  <si>
    <t>لم يتم إعطاء ادوية</t>
  </si>
  <si>
    <t>لم يكن هناك مشافي</t>
  </si>
  <si>
    <t>Fear Anger Family conflict</t>
  </si>
  <si>
    <t>بسبب الأوضاع الصعبة</t>
  </si>
  <si>
    <t>السكوت</t>
  </si>
  <si>
    <t>لا اريد أن يعلم احد</t>
  </si>
  <si>
    <t>لا احد</t>
  </si>
  <si>
    <t>uuid:44c16d65-e484-4928-9ff6-f67c9fb93104</t>
  </si>
  <si>
    <t>44c16d65-e484-4928-9ff6-f67c9fb93104</t>
  </si>
  <si>
    <t>2021-01-21T22:51:57.127+03:00</t>
  </si>
  <si>
    <t>2021-01-21T23:33:09.745+03:00</t>
  </si>
  <si>
    <t>زوجي لا يريد</t>
  </si>
  <si>
    <t>لا يوجد اطفال كبار</t>
  </si>
  <si>
    <t>uuid:19ff9b04-a8f5-46ec-b76f-87b4d1a4381e</t>
  </si>
  <si>
    <t>19ff9b04-a8f5-46ec-b76f-87b4d1a4381e</t>
  </si>
  <si>
    <t>Fear Sadness Econimic</t>
  </si>
  <si>
    <t>Educational services Health services Skills building services</t>
  </si>
  <si>
    <t>Children living on the street</t>
  </si>
  <si>
    <t>2021-01-21T09:40:46.741+03:00</t>
  </si>
  <si>
    <t>2021-01-21T10:15:10.806+03:00</t>
  </si>
  <si>
    <t xml:space="preserve">راما العم </t>
  </si>
  <si>
    <t>Ma'arrat Tamasrin</t>
  </si>
  <si>
    <t>uuid:4e1deec1-641a-4735-9694-ce407dc94b9a</t>
  </si>
  <si>
    <t>4e1deec1-641a-4735-9694-ce407dc94b9a</t>
  </si>
  <si>
    <t>2021-01-21T10:28:35.061+03:00</t>
  </si>
  <si>
    <t>2021-01-21T11:02:03.307+03:00</t>
  </si>
  <si>
    <t>توعية عن الكورونا</t>
  </si>
  <si>
    <t xml:space="preserve">بسبب صعوبة التسجيل للحجز في المرفق الصحي </t>
  </si>
  <si>
    <t xml:space="preserve">بسبب صعوبة الحجز </t>
  </si>
  <si>
    <t>uuid:95cedafe-5863-44a8-9992-252122b000fc</t>
  </si>
  <si>
    <t>95cedafe-5863-44a8-9992-252122b000fc</t>
  </si>
  <si>
    <t>2021-01-21T11:09:30.750+03:00</t>
  </si>
  <si>
    <t>2021-01-21T11:36:34.045+03:00</t>
  </si>
  <si>
    <t>عاملان</t>
  </si>
  <si>
    <t>تزويد بالخدمات</t>
  </si>
  <si>
    <t>uuid:b480d2cd-b5d5-4fa7-8504-e94c16c2c61a</t>
  </si>
  <si>
    <t>b480d2cd-b5d5-4fa7-8504-e94c16c2c61a</t>
  </si>
  <si>
    <t>2021-01-21T11:50:20.019+03:00</t>
  </si>
  <si>
    <t>2021-01-21T12:18:41.605+03:00</t>
  </si>
  <si>
    <t>uuid:6217c811-b038-41c5-945a-5943ca6f7ba6</t>
  </si>
  <si>
    <t>6217c811-b038-41c5-945a-5943ca6f7ba6</t>
  </si>
  <si>
    <t>2021-01-21T12:34:19.153+03:00</t>
  </si>
  <si>
    <t>2021-01-21T12:55:36.029+03:00</t>
  </si>
  <si>
    <t>Fruit (all types) Cereals or tubers (maize, porridge, rice, pasta, bread, rice, bulger, frikeh, kaak, pasta, indomy (noodles), manakish, thick grain-based porridge, potatoes, etc)</t>
  </si>
  <si>
    <t>uuid:6cd63013-ff0b-46f5-8d66-9d04f3dbfff4</t>
  </si>
  <si>
    <t>6cd63013-ff0b-46f5-8d66-9d04f3dbfff4</t>
  </si>
  <si>
    <t>2021-01-21T10:12:02.582+03:00</t>
  </si>
  <si>
    <t>2021-01-21T10:40:49.057+03:00</t>
  </si>
  <si>
    <t>اشكيناز عبدو</t>
  </si>
  <si>
    <t>Kafr - Kafrehmul</t>
  </si>
  <si>
    <t>مساعدات اغاثية بسيطة</t>
  </si>
  <si>
    <t>تفيدنا في الكثير مما نحتاجه وخاصة سوء التغذية</t>
  </si>
  <si>
    <t>Sadness Problems sleeping Fear</t>
  </si>
  <si>
    <t>بسبب الظروف العامة</t>
  </si>
  <si>
    <t>Speaking to a family member Prayer Has professional consultation</t>
  </si>
  <si>
    <t>صعوبة الوصول لها بسبب الظروف الاقتصادية</t>
  </si>
  <si>
    <t>عدم السماح لهم بالذهاب من قبل الاهل</t>
  </si>
  <si>
    <t>بسبب انعدام الامان</t>
  </si>
  <si>
    <t>Kidnapping School dropout Child labour Begging Psychological stress</t>
  </si>
  <si>
    <t xml:space="preserve">العمل في،امور البناء </t>
  </si>
  <si>
    <t>Parents Community/social workers Women and Child support centers</t>
  </si>
  <si>
    <t>uuid:ce783ce4-57a0-4dcd-8cd9-b997c28c2053</t>
  </si>
  <si>
    <t>ce783ce4-57a0-4dcd-8cd9-b997c28c2053</t>
  </si>
  <si>
    <t>2021-01-21T10:56:24.902+03:00</t>
  </si>
  <si>
    <t>2021-01-21T11:24:45.816+03:00</t>
  </si>
  <si>
    <t>عمل بسيط وسلة غذائية</t>
  </si>
  <si>
    <t>اطفالي بحاجة لطبيب عينية وغير متوفر بالمرفق الصحي بالقرية</t>
  </si>
  <si>
    <t>معلومات كافية وتوعية حول الصحة العامة والتغذية</t>
  </si>
  <si>
    <t>Legumes and nuts e.g. hommos, fouls, beans, chick peas, lentils Oil/Fat (oils, fats, butter, ghee etc)</t>
  </si>
  <si>
    <t>Fear Sadness moodwings</t>
  </si>
  <si>
    <t>Children Elderly</t>
  </si>
  <si>
    <t>الخوف من الظروف العامة وضغط الحياة</t>
  </si>
  <si>
    <t>Speaking to a family member Has professional consultation Exercise</t>
  </si>
  <si>
    <t>بسبب بعد خيمنا عن المدارس،وانعدام الامان</t>
  </si>
  <si>
    <t>Kidnapping Early marriage Being orphaned or losing care Psychological stress</t>
  </si>
  <si>
    <t>Parents Women and Child support centers</t>
  </si>
  <si>
    <t>uuid:1c7b83d3-2e9b-458d-86e1-43eb9d1eacb9</t>
  </si>
  <si>
    <t>1c7b83d3-2e9b-458d-86e1-43eb9d1eacb9</t>
  </si>
  <si>
    <t>2021-01-21T11:56:17.529+03:00</t>
  </si>
  <si>
    <t>2021-01-21T12:24:17.711+03:00</t>
  </si>
  <si>
    <t>اشكينازعبدو</t>
  </si>
  <si>
    <t>امور تفيد الاسرة والعائلة بشكل عام</t>
  </si>
  <si>
    <t>Anger moodwings Problems Concentrating</t>
  </si>
  <si>
    <t xml:space="preserve">ضغوطات الحياة وتحمل المسؤولية </t>
  </si>
  <si>
    <t>صعوبة الوصول بسبب ضعف الانجابيات</t>
  </si>
  <si>
    <t>Kidnapping Physical abuse Being orphaned or losing care Psychological stress</t>
  </si>
  <si>
    <t>Siblings Parents Women and Child support centers</t>
  </si>
  <si>
    <t>Quraan Awareness / educational activities / psychosocial support Sport activity</t>
  </si>
  <si>
    <t>uuid:8bfd9a7c-861f-4f76-a831-66b54bd17ea1</t>
  </si>
  <si>
    <t>8bfd9a7c-861f-4f76-a831-66b54bd17ea1</t>
  </si>
  <si>
    <t>2021-01-21T10:19:07.959+03:00</t>
  </si>
  <si>
    <t>2021-01-21T10:37:08.301+03:00</t>
  </si>
  <si>
    <t>محمد العيسى</t>
  </si>
  <si>
    <t>Deir Hassan - Darhashan</t>
  </si>
  <si>
    <t>اليد العاملة</t>
  </si>
  <si>
    <t>مشفى حروق</t>
  </si>
  <si>
    <t>Cereals or tubers (maize, porridge, rice, pasta, bread, rice, bulger, frikeh, kaak, pasta, indomy (noodles), manakish, thick grain-based porridge, potatoes, etc) Fruit (all types)</t>
  </si>
  <si>
    <t>Fear Sadness Problems sleeping Problems Concentrating</t>
  </si>
  <si>
    <t>لانهم بحاجة لعناية</t>
  </si>
  <si>
    <t>Speaking to a family member Smoking Prayer</t>
  </si>
  <si>
    <t>الوضع المادي</t>
  </si>
  <si>
    <t>قلة الامان و الوضع المادي</t>
  </si>
  <si>
    <t>عادات و تقاليد</t>
  </si>
  <si>
    <t>Kidnapping School dropout Physical abuse</t>
  </si>
  <si>
    <t>Siblings Parents Relatives</t>
  </si>
  <si>
    <t>بسبب الوضع المادي</t>
  </si>
  <si>
    <t>uuid:3d379e80-de0a-41a0-930c-bc425e9769c0</t>
  </si>
  <si>
    <t>3d379e80-de0a-41a0-930c-bc425e9769c0</t>
  </si>
  <si>
    <t>2021-01-21T10:40:57.961+03:00</t>
  </si>
  <si>
    <t>2021-01-21T11:25:08.404+03:00</t>
  </si>
  <si>
    <t>كفالة مجاهد</t>
  </si>
  <si>
    <t>بحاجة لدكتور اطفال</t>
  </si>
  <si>
    <t>Cereals or tubers (maize, porridge, rice, pasta, bread, rice, bulger, frikeh, kaak, pasta, indomy (noodles), manakish, thick grain-based porridge, potatoes, etc) Eggs</t>
  </si>
  <si>
    <t>Fear Sadness Econimic Problems sleeping</t>
  </si>
  <si>
    <t>Children Adult Men</t>
  </si>
  <si>
    <t>لانهم بحاجة للعناية</t>
  </si>
  <si>
    <t>الوضع الاقتصادي</t>
  </si>
  <si>
    <t>School dropout Begging Neglect Physical abuse Being orphaned or losing care</t>
  </si>
  <si>
    <t>Siblings Parents Relatives School teachers</t>
  </si>
  <si>
    <t>Sport activity Painting / re-creational activity Entertainement activities</t>
  </si>
  <si>
    <t>Children separated from their parents Child-headed households Orphans living in the community</t>
  </si>
  <si>
    <t>uuid:8d5541d5-2332-49cd-8aa9-043b2537a319</t>
  </si>
  <si>
    <t>8d5541d5-2332-49cd-8aa9-043b2537a319</t>
  </si>
  <si>
    <t>2021-01-21T10:22:48.089+03:00</t>
  </si>
  <si>
    <t>2021-01-21T11:18:35.203+03:00</t>
  </si>
  <si>
    <t>محمد الحسن</t>
  </si>
  <si>
    <t>Dana</t>
  </si>
  <si>
    <t>نقطة طبية</t>
  </si>
  <si>
    <t>Most types of medicines are not available in the market Inaccessible due to cost Inaccessible due to transport or other logistical reason</t>
  </si>
  <si>
    <t>Transportation issues Security issues</t>
  </si>
  <si>
    <t>عدم الرغبة بلذهاب إلى المستشفى</t>
  </si>
  <si>
    <t>Econimic Anger Family conflict Conflict within community</t>
  </si>
  <si>
    <t>بسبب النزوح والاوضاع الصعبه</t>
  </si>
  <si>
    <t>Prayer Speaking to a friend Smoking</t>
  </si>
  <si>
    <t>قلة الامان وعادات وتقاليد</t>
  </si>
  <si>
    <t>الأوضاع الصعبه</t>
  </si>
  <si>
    <t>Begging Physical abuse Sexual abuse Psychological stress School dropout Hired by armed groups Neglect Early marriage</t>
  </si>
  <si>
    <t>Siblings Community/social workers Religious leaders</t>
  </si>
  <si>
    <t>Awareness / educational activities / psychosocial support Entertainement activities Quraan Sport activity</t>
  </si>
  <si>
    <t>uuid:86f9337a-29ab-459c-888c-766123c27135</t>
  </si>
  <si>
    <t>86f9337a-29ab-459c-888c-766123c27135</t>
  </si>
  <si>
    <t>2021-01-21T12:16:17.400+03:00</t>
  </si>
  <si>
    <t>2021-01-21T13:23:55.684+03:00</t>
  </si>
  <si>
    <t>عمل يدوي</t>
  </si>
  <si>
    <t>Pediatric medicine Non communicable diseases (NCD) drugs (chronic, cardiac, diabetes, hyper-tension, asthma)</t>
  </si>
  <si>
    <t>Econimic Anger</t>
  </si>
  <si>
    <t>بسبب الوضع الاقتصادي</t>
  </si>
  <si>
    <t>Speaking to a friend Prayer Smoking</t>
  </si>
  <si>
    <t>Kidnapping Sexual abuse</t>
  </si>
  <si>
    <t>حدائق</t>
  </si>
  <si>
    <t>Children separated from their parents Children who have been associated with fighting forces Orphans living in the community</t>
  </si>
  <si>
    <t>صغار</t>
  </si>
  <si>
    <t>بسبب الأم تدرس و الاب يعمل</t>
  </si>
  <si>
    <t>uuid:15558232-2fd7-4507-a0bc-52d39efb4b24</t>
  </si>
  <si>
    <t>15558232-2fd7-4507-a0bc-52d39efb4b24</t>
  </si>
  <si>
    <t>2021-01-21T12:43:58.803+03:00</t>
  </si>
  <si>
    <t>2021-01-21T13:21:47.212+03:00</t>
  </si>
  <si>
    <t xml:space="preserve">محمد الحسن </t>
  </si>
  <si>
    <t xml:space="preserve">سلة غذائية </t>
  </si>
  <si>
    <t xml:space="preserve">مزكر طبي </t>
  </si>
  <si>
    <t>Pediatric medicine Antibiotic Non communicable diseases (NCD) drugs (chronic, cardiac, diabetes, hyper-tension, asthma)</t>
  </si>
  <si>
    <t>Cultural factors Financial issues</t>
  </si>
  <si>
    <t xml:space="preserve">عدم الرغبة بلذهاب إلى المستشفى </t>
  </si>
  <si>
    <t>moodwings Econimic Fear Anxiety</t>
  </si>
  <si>
    <t>النزوح والاوضاع المعيشية الصعبة</t>
  </si>
  <si>
    <t>Educational services Extracurricular activities/women &amp; girls centers Skills building services</t>
  </si>
  <si>
    <t xml:space="preserve">قلة الامان </t>
  </si>
  <si>
    <t xml:space="preserve">عادات وتقاليد </t>
  </si>
  <si>
    <t>Sexual abuse Begging Physical abuse Neglect Early marriage</t>
  </si>
  <si>
    <t xml:space="preserve">قلة اهتمام </t>
  </si>
  <si>
    <t>Lack of awareness Opening time not suitable for parents</t>
  </si>
  <si>
    <t>uuid:2c80d7d7-ae64-4bfb-a092-de5431edbd95</t>
  </si>
  <si>
    <t>2c80d7d7-ae64-4bfb-a092-de5431edbd95</t>
  </si>
  <si>
    <t>2021-01-21T10:15:11.125+02:00</t>
  </si>
  <si>
    <t>2021-01-21T10:44:00.284+02:00</t>
  </si>
  <si>
    <t>مروة حلاق</t>
  </si>
  <si>
    <t>عن طريق سلل الإغاثة والمنظمات الانسانية</t>
  </si>
  <si>
    <t xml:space="preserve">نعم نحتاج مشفى توليد </t>
  </si>
  <si>
    <t xml:space="preserve">تحدثوا معنا عن المرض والكورونا والنظافة وغسيل الطعام </t>
  </si>
  <si>
    <t>Antibiotic Pediatric medicine</t>
  </si>
  <si>
    <t>High food prices/no money to buy Food is not available</t>
  </si>
  <si>
    <t>Fear Anxiety</t>
  </si>
  <si>
    <t>بسبب الوضع المعيشي والسكن بالمخيم خاصة فصل الشتاء</t>
  </si>
  <si>
    <t>لان الذي أعاني منه هو ضغط نفسي يذهب مع مرور الأيام اذا تحسن وضعنا المعيشي</t>
  </si>
  <si>
    <t>بسبب الفقر والوضع المعيشي وقلة الوعي</t>
  </si>
  <si>
    <t>Being orphaned or losing care Physical or psychological disabilities due to the war Psychological stress</t>
  </si>
  <si>
    <t>uuid:3dcae600-367d-41bc-8916-85b0691d4206</t>
  </si>
  <si>
    <t>3dcae600-367d-41bc-8916-85b0691d4206</t>
  </si>
  <si>
    <t>2021-01-21T10:57:47.806+02:00</t>
  </si>
  <si>
    <t>2021-01-21T11:26:52.460+02:00</t>
  </si>
  <si>
    <t>عن طريق المنظمات الانسانية</t>
  </si>
  <si>
    <t xml:space="preserve">التوليد </t>
  </si>
  <si>
    <t xml:space="preserve">تحدثوا عن الكورونا والدعم النفسي للطفل </t>
  </si>
  <si>
    <t>أطفالي أصيبوا بمرض القمل ولكني قمت بشراء علبة شامبو للقمل والحمد لله تم شفاؤهم</t>
  </si>
  <si>
    <t>Sadness Hopelessness Problems Concentrating</t>
  </si>
  <si>
    <t>بسبب فقدان الزوج وتحمل المسؤولية والنزوح</t>
  </si>
  <si>
    <t>بسبب قلة الوعي وبعد المدارس عن المخيمات</t>
  </si>
  <si>
    <t>Psychological stress Physical or psychological disabilities due to the war Kidnapping Early marriage Being orphaned or losing care</t>
  </si>
  <si>
    <t>uuid:859e1752-9bd9-4d0f-8709-6e1a34847fbe</t>
  </si>
  <si>
    <t>859e1752-9bd9-4d0f-8709-6e1a34847fbe</t>
  </si>
  <si>
    <t>2021-01-21T11:58:23.665+02:00</t>
  </si>
  <si>
    <t>2021-01-21T12:21:10.850+02:00</t>
  </si>
  <si>
    <t>الزوج يعمل بمعمل أعلاف</t>
  </si>
  <si>
    <t xml:space="preserve">مشافي توليد </t>
  </si>
  <si>
    <t>تحدثوا معنا عن مرض الكورونا</t>
  </si>
  <si>
    <t>Fear Anger Sadness moodwings Econimic Anxiety Family conflict Changes in Appetite</t>
  </si>
  <si>
    <t>بسبب الحرب وسوء الوضع المادي</t>
  </si>
  <si>
    <t>uuid:873e642c-eac4-4c90-b037-338128ae6d01</t>
  </si>
  <si>
    <t>873e642c-eac4-4c90-b037-338128ae6d01</t>
  </si>
  <si>
    <t>2021-01-21T10:27:53.585+03:00</t>
  </si>
  <si>
    <t>2021-01-21T10:58:34.381+03:00</t>
  </si>
  <si>
    <t>اماني العبدالله</t>
  </si>
  <si>
    <t>السله الشهريه ومساعدات من الاقرباء</t>
  </si>
  <si>
    <t>استفدت من المعلومات لأجل اولادي</t>
  </si>
  <si>
    <t>Reproductive health medicines Other</t>
  </si>
  <si>
    <t>ادويه مرخى عضلي</t>
  </si>
  <si>
    <t xml:space="preserve">لاجل المرض </t>
  </si>
  <si>
    <t>من اجل تعب الجسم</t>
  </si>
  <si>
    <t>Econimic Anger Anxiety</t>
  </si>
  <si>
    <t>لأنهم غير مستوعبين للوضع</t>
  </si>
  <si>
    <t>Prayer Speaking to a family member Smoking Violence</t>
  </si>
  <si>
    <t>Skills building services Educational services Health services</t>
  </si>
  <si>
    <t>بعد المسافه</t>
  </si>
  <si>
    <t>بسبب فقد الامان</t>
  </si>
  <si>
    <t>بسبب عمليات الخطف أو الخوف من العار</t>
  </si>
  <si>
    <t>Entertainement activities Quraan Painting / re-creational activity</t>
  </si>
  <si>
    <t>بسبب الخوف</t>
  </si>
  <si>
    <t>طفل عمره12 يعمل بتصليح السيارات</t>
  </si>
  <si>
    <t>uuid:41c78b18-b4b2-4f21-9efc-70dd4425c3e1</t>
  </si>
  <si>
    <t>41c78b18-b4b2-4f21-9efc-70dd4425c3e1</t>
  </si>
  <si>
    <t>2021-01-21T11:00:22.459+03:00</t>
  </si>
  <si>
    <t>2021-01-21T11:27:49.405+03:00</t>
  </si>
  <si>
    <t>سله شهريه....عمل الرجل</t>
  </si>
  <si>
    <t>Most types of medicines are not available in the market</t>
  </si>
  <si>
    <t>ادويه السعال والرشح</t>
  </si>
  <si>
    <t>Vegetables (including leafy vegetables) Cereals or tubers (maize, porridge, rice, pasta, bread, rice, bulger, frikeh, kaak, pasta, indomy (noodles), manakish, thick grain-based porridge, potatoes, etc) Condiments (spices, tea, coffee, sauces etc) or other miscellaneous food</t>
  </si>
  <si>
    <t>moodwings Fear Econimic</t>
  </si>
  <si>
    <t>لانهم يحملون المسؤوليه</t>
  </si>
  <si>
    <t>Speaking to a family member Prayer Smoking</t>
  </si>
  <si>
    <t>Other Skills building services</t>
  </si>
  <si>
    <t>مراكز دعم نفسي للطفل</t>
  </si>
  <si>
    <t>بسبب بعد المسافه وعدم الامان</t>
  </si>
  <si>
    <t>School dropout Early marriage Physical abuse Physical or psychological disabilities due to the war</t>
  </si>
  <si>
    <t>Women and Child support centers</t>
  </si>
  <si>
    <t>Quraan Sport activity Hand crafts Painting / re-creational activity Awareness / educational activities / psychosocial support Entertainement activities</t>
  </si>
  <si>
    <t>اعمار الاطفال22شهر و45 غير مؤهلات لدخول مدارس أو دورات</t>
  </si>
  <si>
    <t>uuid:e0f51115-5a20-4a66-ac0d-62948c928ad0</t>
  </si>
  <si>
    <t>e0f51115-5a20-4a66-ac0d-62948c928ad0</t>
  </si>
  <si>
    <t>2021-01-21T12:44:41.516+02:00</t>
  </si>
  <si>
    <t>2021-01-21T13:05:35.135+02:00</t>
  </si>
  <si>
    <t>ابتسام قبلان</t>
  </si>
  <si>
    <t>تحويل من مصدر</t>
  </si>
  <si>
    <t>عيادة متنقلة</t>
  </si>
  <si>
    <t xml:space="preserve">زيادة الوعي </t>
  </si>
  <si>
    <t>moodwings Problems sleeping</t>
  </si>
  <si>
    <t>ضيق المكان وعدم تواجد مرافق ترفبهية</t>
  </si>
  <si>
    <t>غير متواجدة</t>
  </si>
  <si>
    <t>عدم توافرها</t>
  </si>
  <si>
    <t>Psychological stress</t>
  </si>
  <si>
    <t>زيارةاقارب</t>
  </si>
  <si>
    <t>uuid:c414affd-03e4-43eb-bcc7-ad9aaf583445</t>
  </si>
  <si>
    <t>c414affd-03e4-43eb-bcc7-ad9aaf583445</t>
  </si>
  <si>
    <t>2021-01-21T11:45:55.776+03:00</t>
  </si>
  <si>
    <t>2021-01-21T12:09:30.189+03:00</t>
  </si>
  <si>
    <t>أماني العبدالله</t>
  </si>
  <si>
    <t>الرجل والطفل يعمل والسله الشهريه</t>
  </si>
  <si>
    <t xml:space="preserve">نعم </t>
  </si>
  <si>
    <t>التعلم من المعلومات الصحيه لأجل النظافه الشخصيه</t>
  </si>
  <si>
    <t>Vegetables (including leafy vegetables) Legumes and nuts e.g. hommos, fouls, beans, chick peas, lentils</t>
  </si>
  <si>
    <t>Anger Sadness Econimic Anxiety</t>
  </si>
  <si>
    <t>كونهم الفئه الاكثر تضررا</t>
  </si>
  <si>
    <t>بعد المكان وعدم توفر هذه الخدمات</t>
  </si>
  <si>
    <t>Skills building services Educational services Extracurricular activities/women &amp; girls centers</t>
  </si>
  <si>
    <t>عدم توفر الخدمه</t>
  </si>
  <si>
    <t>Kidnapping Desire to join armed groups School dropout Early marriage</t>
  </si>
  <si>
    <t>School teachers Community/social workers Women and Child support centers</t>
  </si>
  <si>
    <t>طفل عمره 12سنه يعمل بالحدادة</t>
  </si>
  <si>
    <t>uuid:e51a3ac0-0ac5-410c-ab1c-2c1cf94e7e1f</t>
  </si>
  <si>
    <t>e51a3ac0-0ac5-410c-ab1c-2c1cf94e7e1f</t>
  </si>
  <si>
    <t>2021-01-21T09:54:20.572+02:00</t>
  </si>
  <si>
    <t>2021-01-21T11:04:38.615+02:00</t>
  </si>
  <si>
    <t>منى الحاج رحمون</t>
  </si>
  <si>
    <t>لا بوجد</t>
  </si>
  <si>
    <t>بسبب عدم زيادة الوزن</t>
  </si>
  <si>
    <t>لانهم أكثر حساسية من غيرهم</t>
  </si>
  <si>
    <t>العادات التقاليد</t>
  </si>
  <si>
    <t>العادات والتقاليد وغياب الامان</t>
  </si>
  <si>
    <t>لان أعمارهم دون سن المدرسة</t>
  </si>
  <si>
    <t>uuid:78b9f89d-413f-4a67-ac6f-4d460a7eb112</t>
  </si>
  <si>
    <t>78b9f89d-413f-4a67-ac6f-4d460a7eb112</t>
  </si>
  <si>
    <t>2021-01-21T13:11:46.220+02:00</t>
  </si>
  <si>
    <t>2021-01-21T13:28:34.544+02:00</t>
  </si>
  <si>
    <t>بيع السلة</t>
  </si>
  <si>
    <t>Monthly</t>
  </si>
  <si>
    <t>Econimic Fear Anger</t>
  </si>
  <si>
    <t>لانهم اكثر ضعفا</t>
  </si>
  <si>
    <t>Kidnapping School dropout</t>
  </si>
  <si>
    <t>uuid:d544be17-2b4b-4706-b5dd-024cb60a20fd</t>
  </si>
  <si>
    <t>d544be17-2b4b-4706-b5dd-024cb60a20fd</t>
  </si>
  <si>
    <t>2021-01-21T09:50:22.521+02:00</t>
  </si>
  <si>
    <t>2021-01-21T11:06:28.487+02:00</t>
  </si>
  <si>
    <t>طلال صطوف الحاجي</t>
  </si>
  <si>
    <t>السلة الشهرية والاصدقاء</t>
  </si>
  <si>
    <t>المزيد من التوعية</t>
  </si>
  <si>
    <t>عدم وجود المرض</t>
  </si>
  <si>
    <t>Sadness Anxiety</t>
  </si>
  <si>
    <t>بسبب تحمل المسؤولية</t>
  </si>
  <si>
    <t>لا يفدم خدمات مادية</t>
  </si>
  <si>
    <t>بعد المسافة وعدم توفر واسطات النقل وغلاء الاجور</t>
  </si>
  <si>
    <t>بسبب بعد المسافة</t>
  </si>
  <si>
    <t>School dropout Early marriage</t>
  </si>
  <si>
    <t>Sport activity Entertainement activities</t>
  </si>
  <si>
    <t>العمل في المطعم لطفل ذكر عمر 16 سنة وهو معاق حركيا</t>
  </si>
  <si>
    <t>uuid:e8931f6a-d866-49cf-9982-7ade2d261a86</t>
  </si>
  <si>
    <t>e8931f6a-d866-49cf-9982-7ade2d261a86</t>
  </si>
  <si>
    <t>2021-01-21T10:39:59.567+02:00</t>
  </si>
  <si>
    <t>2021-01-21T10:48:58.669+02:00</t>
  </si>
  <si>
    <t>uuid:5d29ed4c-f49c-47b5-9b6f-9534b0f28996</t>
  </si>
  <si>
    <t>5d29ed4c-f49c-47b5-9b6f-9534b0f28996</t>
  </si>
  <si>
    <t>2021-01-21T10:30:40.129+02:00</t>
  </si>
  <si>
    <t>2021-01-21T10:50:49.779+02:00</t>
  </si>
  <si>
    <t>السلة الشهرية</t>
  </si>
  <si>
    <t>مشفى عام</t>
  </si>
  <si>
    <t>عدم الحاجة</t>
  </si>
  <si>
    <t>Anxiety Family conflict Fear</t>
  </si>
  <si>
    <t>بسبب الضعف وقلة الوعي</t>
  </si>
  <si>
    <t>Stigma Accessibility</t>
  </si>
  <si>
    <t>بسبب عدم توفرها في المنطقة</t>
  </si>
  <si>
    <t xml:space="preserve">بسبب عدم توفرها </t>
  </si>
  <si>
    <t>Early marriage Psychological stress</t>
  </si>
  <si>
    <t>uuid:12b6fbd7-29f2-411a-9fe1-9d3fcb577d8a</t>
  </si>
  <si>
    <t>12b6fbd7-29f2-411a-9fe1-9d3fcb577d8a</t>
  </si>
  <si>
    <t>2021-01-21T10:45:50.307+03:00</t>
  </si>
  <si>
    <t>2021-01-21T11:56:43.461+03:00</t>
  </si>
  <si>
    <t>سمر الخلف</t>
  </si>
  <si>
    <t xml:space="preserve">على سلة الاغاثة </t>
  </si>
  <si>
    <t xml:space="preserve">الاسعافات الاولية </t>
  </si>
  <si>
    <t xml:space="preserve">التأكيد على اهمية النظافة  وكيفية الاهتمام بالاطفال </t>
  </si>
  <si>
    <t xml:space="preserve">بسبب الوضع الصعب ادى الى مشاكل عنف بين افراد الاسرة </t>
  </si>
  <si>
    <t xml:space="preserve">لان النساء هي التي تعمل على تنضيف الاولاد والمنزل وامام المنزل فبتالي الام ممكن انها تقوم بتفريغ الغضب باطفالها وبسبب الوضع المعيشي يقوم الزوج بتفريغ غضبه بزوجته </t>
  </si>
  <si>
    <t>Prayer Other</t>
  </si>
  <si>
    <t xml:space="preserve">بحبس بقلبي اكتر الايام </t>
  </si>
  <si>
    <t xml:space="preserve">عدم توفر هذه الخدمات في المجتمع </t>
  </si>
  <si>
    <t xml:space="preserve">بسبب عدم توفر هذه الخدمات في هذا المجتمع </t>
  </si>
  <si>
    <t xml:space="preserve">بسبب العادات والتقاليد  </t>
  </si>
  <si>
    <t xml:space="preserve">خبز على التنور  عمالة خطرة ممكن الطفل يتعرض للحرق    </t>
  </si>
  <si>
    <t>Awareness / educational activities / psychosocial support Hand crafts</t>
  </si>
  <si>
    <t xml:space="preserve">بسبب انقطاع الاطفال عن المدرسة لمدة طويلة  واصبح عمرهم اكبر من انه يدخل صف اول او تاني </t>
  </si>
  <si>
    <t xml:space="preserve">طفلي يعمل لدى شخص للخبز على التنور </t>
  </si>
  <si>
    <t>uuid:b5406436-c528-4623-bdec-0f6cda9db01e</t>
  </si>
  <si>
    <t>b5406436-c528-4623-bdec-0f6cda9db01e</t>
  </si>
  <si>
    <t>2021-01-21T11:04:43.168+02:00</t>
  </si>
  <si>
    <t>2021-01-21T11:43:31.056+02:00</t>
  </si>
  <si>
    <t>الزوج يعمل اعمال حرة</t>
  </si>
  <si>
    <t>فريق تغذية تمت توعية النساء عن سوء التعذية</t>
  </si>
  <si>
    <t>Meat, Poultry, Offal (beef, goat, lamb, poultry), etc) Milk and Milk Products (milk, yoghurt, cheese, etc) Vegetables (including leafy vegetables)</t>
  </si>
  <si>
    <t>Sadness Anger</t>
  </si>
  <si>
    <t xml:space="preserve">لانه يتحمل مسؤولية أكثر </t>
  </si>
  <si>
    <t>بسبب التنشئة الاجتماعية</t>
  </si>
  <si>
    <t>School teachers</t>
  </si>
  <si>
    <t>Entertainement activities Quraan Awareness / educational activities / psychosocial support</t>
  </si>
  <si>
    <t>لانهم عمرهم لايسمح لهم بدخول المدارس</t>
  </si>
  <si>
    <t>uuid:6b12b55c-93a1-403e-8b39-02115c876c37</t>
  </si>
  <si>
    <t>6b12b55c-93a1-403e-8b39-02115c876c37</t>
  </si>
  <si>
    <t>2021-01-21T12:03:40.466+03:00</t>
  </si>
  <si>
    <t>2021-01-21T12:41:51.878+03:00</t>
  </si>
  <si>
    <t xml:space="preserve">سمر الخلف </t>
  </si>
  <si>
    <t>13</t>
  </si>
  <si>
    <t>16</t>
  </si>
  <si>
    <t xml:space="preserve">عن طريق السلة الاغاثة     </t>
  </si>
  <si>
    <t xml:space="preserve">دواء للكلوي   دواء للسكري </t>
  </si>
  <si>
    <t xml:space="preserve">علمت النساء والاطفال كيفية الوقاية من كوفيد 19 </t>
  </si>
  <si>
    <t>Fear Anger moodwings Econimic Family conflict</t>
  </si>
  <si>
    <t xml:space="preserve">لانهم محرمون من ابسط الحقوق </t>
  </si>
  <si>
    <t xml:space="preserve">بسبب عدم توفر المراكز المذكورة </t>
  </si>
  <si>
    <t>عدم وجود مراكز لهذه الخدمات</t>
  </si>
  <si>
    <t xml:space="preserve">عدم توفر التعليم بعد صف السادس </t>
  </si>
  <si>
    <t>Sport activity Hand crafts Awareness / educational activities / psychosocial support</t>
  </si>
  <si>
    <t xml:space="preserve">لاتوجد مدارس ضمن هذا المجتمع </t>
  </si>
  <si>
    <t>uuid:75c3ad7d-0e8f-4bb0-96ea-dec9f960487c</t>
  </si>
  <si>
    <t>75c3ad7d-0e8f-4bb0-96ea-dec9f960487c</t>
  </si>
  <si>
    <t>2021-01-21T11:40:27.060+02:00</t>
  </si>
  <si>
    <t>2021-01-21T11:51:46.756+02:00</t>
  </si>
  <si>
    <t>من السلة الشهرية</t>
  </si>
  <si>
    <t>Fear Sadness</t>
  </si>
  <si>
    <t>بسبب قلة الوعي والضعف</t>
  </si>
  <si>
    <t xml:space="preserve">عدم توفرها في المنطقة </t>
  </si>
  <si>
    <t>Sport activity Quraan Hand crafts</t>
  </si>
  <si>
    <t>uuid:6ce93c5c-8c0f-421b-93a9-a6e09efc5136</t>
  </si>
  <si>
    <t>6ce93c5c-8c0f-421b-93a9-a6e09efc5136</t>
  </si>
  <si>
    <t>2021-01-21T12:45:28.818+03:00</t>
  </si>
  <si>
    <t>2021-01-21T13:12:17.666+03:00</t>
  </si>
  <si>
    <t xml:space="preserve">التعليم بالمدرسة    مدرس </t>
  </si>
  <si>
    <t xml:space="preserve">طب اطفال ونسائية </t>
  </si>
  <si>
    <t>Inaccessible due to transport or other logistical reason</t>
  </si>
  <si>
    <t xml:space="preserve">الوقاية الصحية المحافظة على النظافة الشخصية </t>
  </si>
  <si>
    <t>Cereals or tubers (maize, porridge, rice, pasta, bread, rice, bulger, frikeh, kaak, pasta, indomy (noodles), manakish, thick grain-based porridge, potatoes, etc) Vegetables (including leafy vegetables) Fruit (all types) Eggs</t>
  </si>
  <si>
    <t xml:space="preserve">بسبب فقدان احد الاولاد  </t>
  </si>
  <si>
    <t>بسبب عدم توفرها في هذا المجتمع</t>
  </si>
  <si>
    <t xml:space="preserve">عدم وجود هذه الخدمات </t>
  </si>
  <si>
    <t xml:space="preserve">لم قمامة من الحاويات  </t>
  </si>
  <si>
    <t>uuid:f91998ea-b38d-4366-ad15-a4b228041fa7</t>
  </si>
  <si>
    <t>f91998ea-b38d-4366-ad15-a4b228041fa7</t>
  </si>
  <si>
    <t>2021-01-21T13:44:40.438+03:00</t>
  </si>
  <si>
    <t>2021-01-21T14:06:55.255+03:00</t>
  </si>
  <si>
    <t xml:space="preserve">سلة الاغاثة </t>
  </si>
  <si>
    <t xml:space="preserve">عن طريق سلة الاغاثة </t>
  </si>
  <si>
    <t xml:space="preserve">نعم طب اطفال وعيادة نسائية </t>
  </si>
  <si>
    <t xml:space="preserve">زيادة وعي </t>
  </si>
  <si>
    <t xml:space="preserve">لايوجد مراكز علاج </t>
  </si>
  <si>
    <t>Transportation issues Financial issues</t>
  </si>
  <si>
    <t xml:space="preserve">مشفى الدانا بعيد قليلا </t>
  </si>
  <si>
    <t>Anxiety Family conflict</t>
  </si>
  <si>
    <t>Adult Men Adult Women</t>
  </si>
  <si>
    <t xml:space="preserve">بسبب الوضع الصعب والضغوط </t>
  </si>
  <si>
    <t>Smoking Speaking to a friend</t>
  </si>
  <si>
    <t xml:space="preserve">لايوجد خدمات </t>
  </si>
  <si>
    <t xml:space="preserve">لايوجد مراكز </t>
  </si>
  <si>
    <t>uuid:26654d12-ea37-4b98-884c-232076447326</t>
  </si>
  <si>
    <t>26654d12-ea37-4b98-884c-232076447326</t>
  </si>
  <si>
    <t>2021-01-21T09:05:07.682+02:00</t>
  </si>
  <si>
    <t>2021-01-21T14:26:31.732+02:00</t>
  </si>
  <si>
    <t>نور بركات</t>
  </si>
  <si>
    <t>uuid:a4342080-bb31-4d5f-90b2-b9892ac69fb3</t>
  </si>
  <si>
    <t>a4342080-bb31-4d5f-90b2-b9892ac69fb3</t>
  </si>
  <si>
    <t>2021-01-21T09:57:49.766+02:00</t>
  </si>
  <si>
    <t>2021-01-21T10:54:53.785+02:00</t>
  </si>
  <si>
    <t>الابن يعمل ممرض ويساعد العائلة</t>
  </si>
  <si>
    <t>طبيب بولية وعظمية</t>
  </si>
  <si>
    <t>ادوية اسبرين وأدوية عصبية</t>
  </si>
  <si>
    <t>اكثر الأحيان يأتي دعم للمخيم غير كاف لكل العوائل الموجودة</t>
  </si>
  <si>
    <t>Anger moodwings Hopelessness</t>
  </si>
  <si>
    <t>Adult Women Elderly Adult Men</t>
  </si>
  <si>
    <t>الكبار بسبب تغيير الاوضاع بعد النزوح وتأثر الرجال نفسيا وجسديا بعد خروجه من المعتقل</t>
  </si>
  <si>
    <t>Speaking to a family member Prayer Withdrawal/Isolation</t>
  </si>
  <si>
    <t>Stigma Other</t>
  </si>
  <si>
    <t>لايوجد أحد يقدم المساعدة</t>
  </si>
  <si>
    <t>Sport activity Quraan Hand crafts Other</t>
  </si>
  <si>
    <t>مراكز تعليمية</t>
  </si>
  <si>
    <t>uuid:26b4434e-703e-47e9-a7ce-215a8d93f375</t>
  </si>
  <si>
    <t>26b4434e-703e-47e9-a7ce-215a8d93f375</t>
  </si>
  <si>
    <t>2021-01-21T11:00:23.549+02:00</t>
  </si>
  <si>
    <t>2021-01-21T11:37:16.755+02:00</t>
  </si>
  <si>
    <t>Primary health care facility Hospital</t>
  </si>
  <si>
    <t>طب اطفال</t>
  </si>
  <si>
    <t>لأني مسؤولية البيت والأطفال تقع على عاتقه</t>
  </si>
  <si>
    <t>Kidnapping Physical abuse Other</t>
  </si>
  <si>
    <t>من عدوى انتقال الامراض</t>
  </si>
  <si>
    <t>Awareness / educational activities / psychosocial support Sport activity Hand crafts Painting / re-creational activity Quraan Entertainement activities</t>
  </si>
  <si>
    <t>uuid:6eef978c-7206-4b01-98cf-b3f63e4c103d</t>
  </si>
  <si>
    <t>6eef978c-7206-4b01-98cf-b3f63e4c103d</t>
  </si>
  <si>
    <t>2021-01-21T10:42:55.764+03:00</t>
  </si>
  <si>
    <t>2021-01-21T11:06:59.727+03:00</t>
  </si>
  <si>
    <t xml:space="preserve">محمد العثمان </t>
  </si>
  <si>
    <t xml:space="preserve">مساعدات انسانية </t>
  </si>
  <si>
    <t>الوقاية من كورونا- الوقاية من اللشمانيا- النظافة وغسل اليدين</t>
  </si>
  <si>
    <t xml:space="preserve">اعالجها بنفسي لانني درست معهد صيدلي </t>
  </si>
  <si>
    <t xml:space="preserve">عدم الدراية بخدمات المنطقة </t>
  </si>
  <si>
    <t>Cereals or tubers (maize, porridge, rice, pasta, bread, rice, bulger, frikeh, kaak, pasta, indomy (noodles), manakish, thick grain-based porridge, potatoes, etc) Vegetables (including leafy vegetables) Fruit (all types) Sugar, Honey, sugar products Condiments (spices, tea, coffee, sauces etc) or other miscellaneous food</t>
  </si>
  <si>
    <t>Cereals or tubers (maize, porridge, rice, pasta, bread, rice, bulger, frikeh, kaak, pasta, indomy (noodles), manakish, thick grain-based porridge, potatoes, etc) Vegetables (including leafy vegetables) Milk and Milk Products (milk, yoghurt, cheese, etc) Sugar, Honey, sugar products</t>
  </si>
  <si>
    <t xml:space="preserve">فاعل خير </t>
  </si>
  <si>
    <t>uuid:41bb08ee-0747-4fc9-b762-6fa374f084b4</t>
  </si>
  <si>
    <t>41bb08ee-0747-4fc9-b762-6fa374f084b4</t>
  </si>
  <si>
    <t>2021-01-21T11:27:27.873+03:00</t>
  </si>
  <si>
    <t>2021-01-21T11:59:32.453+03:00</t>
  </si>
  <si>
    <t xml:space="preserve">محمد </t>
  </si>
  <si>
    <t xml:space="preserve">بيع غنم كل شهر </t>
  </si>
  <si>
    <t>Hospital Emergency services-ambulance Primary health care facility</t>
  </si>
  <si>
    <t xml:space="preserve">لقد اعطونا كل شيء يتعلق بالمرض </t>
  </si>
  <si>
    <t>uuid:03fe45d5-5be9-4065-8ad7-2cc3f4a44f1c</t>
  </si>
  <si>
    <t>03fe45d5-5be9-4065-8ad7-2cc3f4a44f1c</t>
  </si>
  <si>
    <t>2021-01-21T12:10:25.732+03:00</t>
  </si>
  <si>
    <t>2021-01-21T12:36:54.230+03:00</t>
  </si>
  <si>
    <t>ضمان زيتون بشكل سنوي</t>
  </si>
  <si>
    <t xml:space="preserve">حتى لا يحدث أمراض للطفل </t>
  </si>
  <si>
    <t>uuid:ab4a8d3c-b0e0-407d-ad97-a948215bdcc2</t>
  </si>
  <si>
    <t>ab4a8d3c-b0e0-407d-ad97-a948215bdcc2</t>
  </si>
  <si>
    <t>2021-01-21T12:40:19.051+03:00</t>
  </si>
  <si>
    <t>2021-01-21T13:09:13.203+03:00</t>
  </si>
  <si>
    <t xml:space="preserve">عامل في سوق الخضرة </t>
  </si>
  <si>
    <t>Hospital Emergency services-ambulance</t>
  </si>
  <si>
    <t>uuid:40addee8-7ae9-4761-9f02-f3f183f5cc52</t>
  </si>
  <si>
    <t>40addee8-7ae9-4761-9f02-f3f183f5cc52</t>
  </si>
  <si>
    <t>2021-01-21T13:35:59.528+03:00</t>
  </si>
  <si>
    <t>2021-01-21T14:03:07.140+03:00</t>
  </si>
  <si>
    <t xml:space="preserve">صاحب مشتل زراعة  </t>
  </si>
  <si>
    <t>Some types of medicines are not available in the market Expired medicine</t>
  </si>
  <si>
    <t>لم يتعرض أحد من العائلة لهذه الامراض</t>
  </si>
  <si>
    <t>uuid:006ea8f6-8d2e-40a2-9cba-6561546e9ca7</t>
  </si>
  <si>
    <t>006ea8f6-8d2e-40a2-9cba-6561546e9ca7</t>
  </si>
  <si>
    <t>2021-01-21T09:44:47.585+03:00</t>
  </si>
  <si>
    <t>2021-01-21T10:22:50.466+03:00</t>
  </si>
  <si>
    <t>وردة الغزول</t>
  </si>
  <si>
    <t xml:space="preserve">مساعدات </t>
  </si>
  <si>
    <t>Inaccessible due to cost Inaccessible due to transport or other logistical reason Not available in the market at all</t>
  </si>
  <si>
    <t>كيفية ارضاع الطفل _كيفية تنظيم الأسرة</t>
  </si>
  <si>
    <t>Oil/Fat (oils, fats, butter, ghee etc) Condiments (spices, tea, coffee, sauces etc) or other miscellaneous food Milk and Milk Products (milk, yoghurt, cheese, etc)</t>
  </si>
  <si>
    <t>Milk and Milk Products (milk, yoghurt, cheese, etc) Oil/Fat (oils, fats, butter, ghee etc) Condiments (spices, tea, coffee, sauces etc) or other miscellaneous food</t>
  </si>
  <si>
    <t>uuid:c9db1c9b-f6eb-4efb-b899-0a23e9dd5a4b</t>
  </si>
  <si>
    <t>c9db1c9b-f6eb-4efb-b899-0a23e9dd5a4b</t>
  </si>
  <si>
    <t>2021-01-21T10:34:53.438+03:00</t>
  </si>
  <si>
    <t>2021-01-21T11:05:22.247+03:00</t>
  </si>
  <si>
    <t>Reproductive health medicines</t>
  </si>
  <si>
    <t>At home alone Hospital for normal delivery At private primary health care centre/hospital</t>
  </si>
  <si>
    <t>تحدث الولادة فجأة</t>
  </si>
  <si>
    <t>Oil/Fat (oils, fats, butter, ghee etc) Cereals or tubers (maize, porridge, rice, pasta, bread, rice, bulger, frikeh, kaak, pasta, indomy (noodles), manakish, thick grain-based porridge, potatoes, etc)</t>
  </si>
  <si>
    <t>uuid:042dfd97-955c-4b99-b924-f8ab2ca6ee91</t>
  </si>
  <si>
    <t>042dfd97-955c-4b99-b924-f8ab2ca6ee91</t>
  </si>
  <si>
    <t>2021-01-21T11:16:03.416+03:00</t>
  </si>
  <si>
    <t>2021-01-21T11:40:16.446+03:00</t>
  </si>
  <si>
    <t>مساعدات وإحسان</t>
  </si>
  <si>
    <t>Cereals or tubers (maize, porridge, rice, pasta, bread, rice, bulger, frikeh, kaak, pasta, indomy (noodles), manakish, thick grain-based porridge, potatoes, etc) Vegetables (including leafy vegetables) Oil/Fat (oils, fats, butter, ghee etc)</t>
  </si>
  <si>
    <t>uuid:93654a51-8fa5-46dc-b725-19f5a771e2bb</t>
  </si>
  <si>
    <t>93654a51-8fa5-46dc-b725-19f5a771e2bb</t>
  </si>
  <si>
    <t>2021-01-21T11:55:37.331+03:00</t>
  </si>
  <si>
    <t>2021-01-21T12:21:13.058+03:00</t>
  </si>
  <si>
    <t>أدوية الأمراض الجلدية</t>
  </si>
  <si>
    <t>صعوبة الحجز بالمراكز</t>
  </si>
  <si>
    <t>يسبب التهاب امعاء</t>
  </si>
  <si>
    <t>uuid:80cb12b6-e193-44bf-ae64-934da1d2e0b3</t>
  </si>
  <si>
    <t>80cb12b6-e193-44bf-ae64-934da1d2e0b3</t>
  </si>
  <si>
    <t>2021-01-21T09:42:18.950+03:00</t>
  </si>
  <si>
    <t>2021-01-21T14:54:29.357+03:00</t>
  </si>
  <si>
    <t>عبد العزيز بايرلي</t>
  </si>
  <si>
    <t>عمل بالحدادة</t>
  </si>
  <si>
    <t>مركز علاج فيزيايي</t>
  </si>
  <si>
    <t>Fear Hopelessness Econimic</t>
  </si>
  <si>
    <t>مساعدة الاب في دخل البيت</t>
  </si>
  <si>
    <t>uuid:6e0323af-b0ba-4c24-a4ed-51a7f90936a8</t>
  </si>
  <si>
    <t>6e0323af-b0ba-4c24-a4ed-51a7f90936a8</t>
  </si>
  <si>
    <t>2021-01-21T10:55:16.422+03:00</t>
  </si>
  <si>
    <t>2021-01-21T14:54:46.881+03:00</t>
  </si>
  <si>
    <t>سلة المساعدة</t>
  </si>
  <si>
    <t>تواجد مراكز صحية</t>
  </si>
  <si>
    <t>Family conflict Fear Anger</t>
  </si>
  <si>
    <t>لانهم ضعفاء</t>
  </si>
  <si>
    <t>Early marriage</t>
  </si>
  <si>
    <t>Neighbours</t>
  </si>
  <si>
    <t>uuid:4ccb2679-067e-4167-bb00-0adb3b3c9066</t>
  </si>
  <si>
    <t>4ccb2679-067e-4167-bb00-0adb3b3c9066</t>
  </si>
  <si>
    <t>2021-01-21T11:22:26.083+03:00</t>
  </si>
  <si>
    <t>2021-01-21T14:55:00.321+03:00</t>
  </si>
  <si>
    <t>بيع الخضر</t>
  </si>
  <si>
    <t>Problems sleeping Hopelessness Econimic</t>
  </si>
  <si>
    <t>uuid:645b457e-e105-48c5-ad4d-7f7491b6fa5c</t>
  </si>
  <si>
    <t>645b457e-e105-48c5-ad4d-7f7491b6fa5c</t>
  </si>
  <si>
    <t>2021-01-21T09:50:44.109+02:00</t>
  </si>
  <si>
    <t>2021-01-21T12:25:27.737+02:00</t>
  </si>
  <si>
    <t>سلام حسن أبو حمدان</t>
  </si>
  <si>
    <t>Hazano</t>
  </si>
  <si>
    <t>الاعتماد على المساعدات المقدمة من المنظمات الإنسانية</t>
  </si>
  <si>
    <t>مشفى يتوفر فيه كل الاختصاصات الطبية</t>
  </si>
  <si>
    <t>Pediatric medicine Non communicable diseases (NCD) drugs (chronic, cardiac, diabetes, hyper-tension, asthma) Antibiotic</t>
  </si>
  <si>
    <t>Not enough milk Started using contraception</t>
  </si>
  <si>
    <t>الخوف من إصابة الأطفال بالتهاب الأمعاء</t>
  </si>
  <si>
    <t>Family conflict Inability to carry out work or daily tasks Conflict within community Anger Econimic Hopelessness</t>
  </si>
  <si>
    <t>بسبب الإعاقة التى يعانون منها الاطفال 
وكبار السن نتيجة العجز</t>
  </si>
  <si>
    <t>بسبب الانشغال برعاية الأطفال ..وصعوبة الوصول</t>
  </si>
  <si>
    <t>بسبب الإعاقة والتنمر من قبل اصدقاء المدرسة</t>
  </si>
  <si>
    <t>Kidnapping School dropout Being orphaned or losing care Physical abuse Physical or psychological disabilities due to the war</t>
  </si>
  <si>
    <t>بسبب إعاقة التى يعانون منها الاطفال</t>
  </si>
  <si>
    <t>uuid:cb005997-1c60-46f4-ab71-d0ac156aa0c3</t>
  </si>
  <si>
    <t>cb005997-1c60-46f4-ab71-d0ac156aa0c3</t>
  </si>
  <si>
    <t>2021-01-21T11:04:33.510+02:00</t>
  </si>
  <si>
    <t>2021-01-21T11:44:00.806+02:00</t>
  </si>
  <si>
    <t xml:space="preserve">عمال يومية </t>
  </si>
  <si>
    <t xml:space="preserve">توفير مشفى يحتوي كافة الاختصاصات الطبيةومشفى للتوليد </t>
  </si>
  <si>
    <t>Inaccessible due to cost Inaccessible due to transport or other logistical reason Most types of medicines are not available in the market</t>
  </si>
  <si>
    <t>Meat, Poultry, Offal (beef, goat, lamb, poultry), etc)</t>
  </si>
  <si>
    <t>Sadness Anxiety Inability to carry out work or daily tasks Anger</t>
  </si>
  <si>
    <t xml:space="preserve">بسبب موت أبنائها </t>
  </si>
  <si>
    <t>Health services Skills building services Extracurricular activities/women &amp; girls centers</t>
  </si>
  <si>
    <t xml:space="preserve">عدم التوفر وعدم الإمكانية الوصول </t>
  </si>
  <si>
    <t xml:space="preserve">بسبب عدم التوفر </t>
  </si>
  <si>
    <t>بسبب الضوابط الدينية</t>
  </si>
  <si>
    <t>Being orphaned or losing care Kidnapping Child labour School dropout</t>
  </si>
  <si>
    <t xml:space="preserve">اعمال العتالة </t>
  </si>
  <si>
    <t>Parents Relatives Community/social workers Women and Child support centers</t>
  </si>
  <si>
    <t xml:space="preserve">لتأمين المعيشة الأهل </t>
  </si>
  <si>
    <t xml:space="preserve">بسبب الحاجة لتأمين المعيشة </t>
  </si>
  <si>
    <t>uuid:737b4055-f42b-4f38-b310-4ab9238e0083</t>
  </si>
  <si>
    <t>737b4055-f42b-4f38-b310-4ab9238e0083</t>
  </si>
  <si>
    <t>2021-01-21T13:02:05.691+02:00</t>
  </si>
  <si>
    <t>2021-01-21T13:55:19.805+02:00</t>
  </si>
  <si>
    <t>عمال يومية</t>
  </si>
  <si>
    <t>توفير حليب للاطفال ومستلزمات رعاية الطفل</t>
  </si>
  <si>
    <t>جلسة عن أهمية النظافة العامة وتم تقديم المنظفات</t>
  </si>
  <si>
    <t>بسبب عدم الإصابة مثل هذه الأمراض</t>
  </si>
  <si>
    <t>Oil/Fat (oils, fats, butter, ghee etc)</t>
  </si>
  <si>
    <t>Anxiety Econimic Sadness</t>
  </si>
  <si>
    <t>بسبب سوء الظروف المعيشية</t>
  </si>
  <si>
    <t>بسبب عدم معرفة المنطقة</t>
  </si>
  <si>
    <t>بسبب عدم المعرفة ضمن المنطقة</t>
  </si>
  <si>
    <t>بسبب عدم المعرفة بالمنطقة وعدم وجود أشخاص مساعدين</t>
  </si>
  <si>
    <t>School dropout Child labour Kidnapping</t>
  </si>
  <si>
    <t>بيع الخبز في الشارع</t>
  </si>
  <si>
    <t>Parents Relatives Neighbours Siblings</t>
  </si>
  <si>
    <t>بسبب الاعتماد على الأطفال في تأمين مستلزمات الحياة</t>
  </si>
  <si>
    <t>بسبب العمل خارج المنزل</t>
  </si>
  <si>
    <t>بسبب سوء الظروف المعيشية ومساعدة الأهل في تأمين الاحتياجات</t>
  </si>
  <si>
    <t>uuid:f8dc6dec-ff99-4951-9870-0241b3255912</t>
  </si>
  <si>
    <t>f8dc6dec-ff99-4951-9870-0241b3255912</t>
  </si>
  <si>
    <t>2021-01-21T12:03:40.554+03:00</t>
  </si>
  <si>
    <t>2021-01-21T15:07:07.543+03:00</t>
  </si>
  <si>
    <t>ديبو حاج حمود</t>
  </si>
  <si>
    <t>Harim</t>
  </si>
  <si>
    <t>سلف و بعض المساعدات</t>
  </si>
  <si>
    <t>مركز صحي وعيادات متنقلة</t>
  </si>
  <si>
    <t>ذهبت إلى صيدلية</t>
  </si>
  <si>
    <t>Legumes and nuts e.g. hommos, fouls, beans, chick peas, lentils Vegetables (including leafy vegetables) Eggs</t>
  </si>
  <si>
    <t>Milk and Milk Products (milk, yoghurt, cheese, etc) Eggs</t>
  </si>
  <si>
    <t>uuid:d820694f-bd7e-4f30-819d-1958711b8e1a</t>
  </si>
  <si>
    <t>d820694f-bd7e-4f30-819d-1958711b8e1a</t>
  </si>
  <si>
    <t>2021-01-21T12:34:18.462+03:00</t>
  </si>
  <si>
    <t>2021-01-21T12:47:59.538+03:00</t>
  </si>
  <si>
    <t>معلم مدرسة</t>
  </si>
  <si>
    <t>مشفى جراحة وعمليات وعظمية وغسيل كلى وتفتيت حصى</t>
  </si>
  <si>
    <t>جلسة عن الإرضاع الطبيعي وجلسة عن الكورونا ونقص التغذية</t>
  </si>
  <si>
    <t>Non communicable diseases (NCD) drugs (chronic, cardiac, diabetes, hyper-tension, asthma) Antibiotic Pediatric medicine</t>
  </si>
  <si>
    <t>uuid:c31ac532-4eb4-4ea8-852d-e6bc2f2cfb97</t>
  </si>
  <si>
    <t>c31ac532-4eb4-4ea8-852d-e6bc2f2cfb97</t>
  </si>
  <si>
    <t>2021-01-21T12:52:20.189+03:00</t>
  </si>
  <si>
    <t>2021-01-21T13:17:33.842+03:00</t>
  </si>
  <si>
    <t>Emergency services-ambulance Hospital</t>
  </si>
  <si>
    <t>عمليات القلب والحروق</t>
  </si>
  <si>
    <t>Some types of medicines are not available in the market Inaccessible due to cost Not available in the market at all</t>
  </si>
  <si>
    <t>أحضرت دواء من الصيدلية</t>
  </si>
  <si>
    <t>Vegetables (including leafy vegetables) Eggs Oil/Fat (oils, fats, butter, ghee etc)</t>
  </si>
  <si>
    <t>Legumes and nuts e.g. hommos, fouls, beans, chick peas, lentils Cereals or tubers (maize, porridge, rice, pasta, bread, rice, bulger, frikeh, kaak, pasta, indomy (noodles), manakish, thick grain-based porridge, potatoes, etc) Oil/Fat (oils, fats, butter, ghee etc)</t>
  </si>
  <si>
    <t>uuid:8c19ecfb-f42d-483a-b903-c362354c9e80</t>
  </si>
  <si>
    <t>8c19ecfb-f42d-483a-b903-c362354c9e80</t>
  </si>
  <si>
    <t>2021-01-21T14:24:51.127+03:00</t>
  </si>
  <si>
    <t>2021-01-21T14:30:19.716+03:00</t>
  </si>
  <si>
    <t>المعونة والمساعدات</t>
  </si>
  <si>
    <t>مشفى</t>
  </si>
  <si>
    <t>لايوجد مشفى ذهبت إلى الصيدلية</t>
  </si>
  <si>
    <t>uuid:5ac4d8ca-4145-4091-b70d-b8eb30fd60d8</t>
  </si>
  <si>
    <t>5ac4d8ca-4145-4091-b70d-b8eb30fd60d8</t>
  </si>
  <si>
    <t>2021-01-21T09:45:50.173+03:00</t>
  </si>
  <si>
    <t>2021-01-21T09:58:18.321+03:00</t>
  </si>
  <si>
    <t>رانيا سريو</t>
  </si>
  <si>
    <t>الاب ملتحق بالجيش الحر</t>
  </si>
  <si>
    <t xml:space="preserve">نحتاج مشفى </t>
  </si>
  <si>
    <t>Cereals or tubers (maize, porridge, rice, pasta, bread, rice, bulger, frikeh, kaak, pasta, indomy (noodles), manakish, thick grain-based porridge, potatoes, etc) Vegetables (including leafy vegetables) Sugar, Honey, sugar products Oil/Fat (oils, fats, butter, ghee etc) Condiments (spices, tea, coffee, sauces etc) or other miscellaneous food</t>
  </si>
  <si>
    <t>Cereals or tubers (maize, porridge, rice, pasta, bread, rice, bulger, frikeh, kaak, pasta, indomy (noodles), manakish, thick grain-based porridge, potatoes, etc) Vegetables (including leafy vegetables) Fruit (all types) Milk and Milk Products (milk, yoghurt, cheese, etc) Oil/Fat (oils, fats, butter, ghee etc) Condiments (spices, tea, coffee, sauces etc) or other miscellaneous food</t>
  </si>
  <si>
    <t>uuid:f445ce6b-49ec-4baf-b476-22523c0e1a27</t>
  </si>
  <si>
    <t>f445ce6b-49ec-4baf-b476-22523c0e1a27</t>
  </si>
  <si>
    <t>2021-01-21T10:09:54.349+03:00</t>
  </si>
  <si>
    <t>2021-01-21T10:18:14.464+03:00</t>
  </si>
  <si>
    <t>الاب يعمل في بيع الاحذية</t>
  </si>
  <si>
    <t>نحتاج لمشفى</t>
  </si>
  <si>
    <t>Inaccessible due to cost Some types of medicines are not available in the market Inaccessible due to transport or other logistical reason</t>
  </si>
  <si>
    <t>لا يوجد مشفى بالمنطقة</t>
  </si>
  <si>
    <t>Cereals or tubers (maize, porridge, rice, pasta, bread, rice, bulger, frikeh, kaak, pasta, indomy (noodles), manakish, thick grain-based porridge, potatoes, etc) Vegetables (including leafy vegetables) Milk and Milk Products (milk, yoghurt, cheese, etc) Meat, Poultry, Offal (beef, goat, lamb, poultry), etc)</t>
  </si>
  <si>
    <t>Cereals or tubers (maize, porridge, rice, pasta, bread, rice, bulger, frikeh, kaak, pasta, indomy (noodles), manakish, thick grain-based porridge, potatoes, etc) Vegetables (including leafy vegetables) Meat, Poultry, Offal (beef, goat, lamb, poultry), etc) Oil/Fat (oils, fats, butter, ghee etc) Condiments (spices, tea, coffee, sauces etc) or other miscellaneous food</t>
  </si>
  <si>
    <t>uuid:b0f8b325-55bb-4d12-a202-7d753a5165b4</t>
  </si>
  <si>
    <t>b0f8b325-55bb-4d12-a202-7d753a5165b4</t>
  </si>
  <si>
    <t>2021-01-21T10:24:36.014+03:00</t>
  </si>
  <si>
    <t>2021-01-21T13:39:42.527+03:00</t>
  </si>
  <si>
    <t>من المعونات</t>
  </si>
  <si>
    <t>نحتاج مشفى</t>
  </si>
  <si>
    <t>لا يوجد مشفى</t>
  </si>
  <si>
    <t>uuid:1982b4dd-7b1d-4e74-be8a-439356289bba</t>
  </si>
  <si>
    <t>1982b4dd-7b1d-4e74-be8a-439356289bba</t>
  </si>
  <si>
    <t>2021-01-21T10:45:10.446+03:00</t>
  </si>
  <si>
    <t>2021-01-21T10:50:13.697+03:00</t>
  </si>
  <si>
    <t>الاب يعمل في اصلاح السيارات</t>
  </si>
  <si>
    <t>uuid:78c3f0d3-c60e-4698-ad1d-2dacabcf34b3</t>
  </si>
  <si>
    <t>78c3f0d3-c60e-4698-ad1d-2dacabcf34b3</t>
  </si>
  <si>
    <t>2021-01-21T11:12:54.467+03:00</t>
  </si>
  <si>
    <t>2021-01-21T12:36:07.886+03:00</t>
  </si>
  <si>
    <t>الاب يعمل بالعتالة</t>
  </si>
  <si>
    <t>نحنا نحتاج لمشفى</t>
  </si>
  <si>
    <t>Cereals or tubers (maize, porridge, rice, pasta, bread, rice, bulger, frikeh, kaak, pasta, indomy (noodles), manakish, thick grain-based porridge, potatoes, etc) Legumes and nuts e.g. hommos, fouls, beans, chick peas, lentils Oil/Fat (oils, fats, butter, ghee etc) Condiments (spices, tea, coffee, sauces etc) or other miscellaneous food</t>
  </si>
  <si>
    <t>uuid:1f0e02c2-58c3-49ea-92a8-70ef1e805b65</t>
  </si>
  <si>
    <t>1f0e02c2-58c3-49ea-92a8-70ef1e805b65</t>
  </si>
  <si>
    <t>2021-01-21T11:27:06.143+03:00</t>
  </si>
  <si>
    <t>2021-01-21T11:36:18.928+03:00</t>
  </si>
  <si>
    <t>الاب يعمل في منظمة srd</t>
  </si>
  <si>
    <t>لا يوجد</t>
  </si>
  <si>
    <t>Inaccessible due to cost Expired medicine</t>
  </si>
  <si>
    <t>لقد زارتني منظمة sda وتحدثت معي عن الليشمانيا والكوفيد</t>
  </si>
  <si>
    <t>Hospital for normal delivery Hospital for surgery/ C-section At private primary health care centre/hospital</t>
  </si>
  <si>
    <t>Cereals or tubers (maize, porridge, rice, pasta, bread, rice, bulger, frikeh, kaak, pasta, indomy (noodles), manakish, thick grain-based porridge, potatoes, etc) Vegetables (including leafy vegetables) Meat, Poultry, Offal (beef, goat, lamb, poultry), etc)</t>
  </si>
  <si>
    <t>Cereals or tubers (maize, porridge, rice, pasta, bread, rice, bulger, frikeh, kaak, pasta, indomy (noodles), manakish, thick grain-based porridge, potatoes, etc) Meat, Poultry, Offal (beef, goat, lamb, poultry), etc) Milk and Milk Products (milk, yoghurt, cheese, etc) Condiments (spices, tea, coffee, sauces etc) or other miscellaneous food Fish</t>
  </si>
  <si>
    <t>uuid:30b67c09-7fee-47c8-ab29-aac793584e66</t>
  </si>
  <si>
    <t>30b67c09-7fee-47c8-ab29-aac793584e66</t>
  </si>
  <si>
    <t>2021-01-21T11:58:30.051+03:00</t>
  </si>
  <si>
    <t>2021-01-21T12:08:26.300+03:00</t>
  </si>
  <si>
    <t>الاب يعمل بالحدادة</t>
  </si>
  <si>
    <t>Hospital Emergency services-ambulance Specialist services</t>
  </si>
  <si>
    <t xml:space="preserve">نحتاج مشفى لعلاج الامراض الخطيرة كالسىطان والتهاب الكبد
</t>
  </si>
  <si>
    <t>زارتني منظمة dsa</t>
  </si>
  <si>
    <t>Vegetables (including leafy vegetables) Meat, Poultry, Offal (beef, goat, lamb, poultry), etc) Sugar, Honey, sugar products Oil/Fat (oils, fats, butter, ghee etc) Condiments (spices, tea, coffee, sauces etc) or other miscellaneous food</t>
  </si>
  <si>
    <t>Meat, Poultry, Offal (beef, goat, lamb, poultry), etc) Vegetables (including leafy vegetables) Milk and Milk Products (milk, yoghurt, cheese, etc) Sugar, Honey, sugar products Oil/Fat (oils, fats, butter, ghee etc)</t>
  </si>
  <si>
    <t>uuid:ecc73447-919c-4c7b-b0bf-f7791f9ada14</t>
  </si>
  <si>
    <t>ecc73447-919c-4c7b-b0bf-f7791f9ada14</t>
  </si>
  <si>
    <t>2021-01-21T09:48:09.332+03:00</t>
  </si>
  <si>
    <t>2021-01-21T11:03:11.369+03:00</t>
  </si>
  <si>
    <t>زكرياعباس</t>
  </si>
  <si>
    <t>معونات</t>
  </si>
  <si>
    <t>نرجوا دعم اكثر</t>
  </si>
  <si>
    <t>لامانع عن طريق التواصل الاجتماعي</t>
  </si>
  <si>
    <t>More than that</t>
  </si>
  <si>
    <t>لايوجد فتره محدده</t>
  </si>
  <si>
    <t>Fear Anger Problems sleeping</t>
  </si>
  <si>
    <t>لااعرف</t>
  </si>
  <si>
    <t>لا يجوز</t>
  </si>
  <si>
    <t>uuid:c4a27442-ea9d-4b5f-b9b8-b2dba231395c</t>
  </si>
  <si>
    <t>c4a27442-ea9d-4b5f-b9b8-b2dba231395c</t>
  </si>
  <si>
    <t>2021-01-21T09:27:49.528+02:00</t>
  </si>
  <si>
    <t>2021-01-21T12:05:19.684+02:00</t>
  </si>
  <si>
    <t>ريما طكو</t>
  </si>
  <si>
    <t>باعو سيارة وعم يصرفون منها</t>
  </si>
  <si>
    <t>معلومات عن كوفيد 19</t>
  </si>
  <si>
    <t>Cereals or tubers (maize, porridge, rice, pasta, bread, rice, bulger, frikeh, kaak, pasta, indomy (noodles), manakish, thick grain-based porridge, potatoes, etc) Legumes and nuts e.g. hommos, fouls, beans, chick peas, lentils Vegetables (including leafy vegetables) Fish Oil/Fat (oils, fats, butter, ghee etc) Condiments (spices, tea, coffee, sauces etc) or other miscellaneous food</t>
  </si>
  <si>
    <t>uuid:c1cc890c-93b0-4bdc-9a82-b2dda8c17f9c</t>
  </si>
  <si>
    <t>c1cc890c-93b0-4bdc-9a82-b2dda8c17f9c</t>
  </si>
  <si>
    <t>2021-01-21T11:50:47.969+03:00</t>
  </si>
  <si>
    <t>2021-01-21T12:40:36.075+03:00</t>
  </si>
  <si>
    <t>معونات
عمل حر</t>
  </si>
  <si>
    <t>معلومات مفيده</t>
  </si>
  <si>
    <t>تواصل اجتماعي</t>
  </si>
  <si>
    <t>Legumes and nuts e.g. hommos, fouls, beans, chick peas, lentils Vegetables (including leafy vegetables) Fruit (all types) Milk and Milk Products (milk, yoghurt, cheese, etc) Oil/Fat (oils, fats, butter, ghee etc) Condiments (spices, tea, coffee, sauces etc) or other miscellaneous food</t>
  </si>
  <si>
    <t>Legumes and nuts e.g. hommos, fouls, beans, chick peas, lentils Vegetables (including leafy vegetables) Fruit (all types) Oil/Fat (oils, fats, butter, ghee etc) Condiments (spices, tea, coffee, sauces etc) or other miscellaneous food</t>
  </si>
  <si>
    <t>Fear Anger Problems sleeping Econimic</t>
  </si>
  <si>
    <t>Elderly Adult Women</t>
  </si>
  <si>
    <t>لااعلم</t>
  </si>
  <si>
    <t>uuid:fcdea512-2a02-401f-bdad-6ca5220c5892</t>
  </si>
  <si>
    <t>fcdea512-2a02-401f-bdad-6ca5220c5892</t>
  </si>
  <si>
    <t>2021-01-21T10:07:54.170+02:00</t>
  </si>
  <si>
    <t>2021-01-21T11:58:51.102+02:00</t>
  </si>
  <si>
    <t>تبرعات من أهل الخير</t>
  </si>
  <si>
    <t>مستشفى</t>
  </si>
  <si>
    <t>uuid:c11e0adb-85d5-4dbd-ba89-1de527d9745d</t>
  </si>
  <si>
    <t>c11e0adb-85d5-4dbd-ba89-1de527d9745d</t>
  </si>
  <si>
    <t>2021-01-21T13:13:52.246+03:00</t>
  </si>
  <si>
    <t>2021-01-21T13:59:03.278+03:00</t>
  </si>
  <si>
    <t>معونات
مساعدات</t>
  </si>
  <si>
    <t>عدد زيارات اكثر</t>
  </si>
  <si>
    <t>لا.اصابات لدينا</t>
  </si>
  <si>
    <t>Legumes and nuts e.g. hommos, fouls, beans, chick peas, lentils Milk and Milk Products (milk, yoghurt, cheese, etc) Eggs Condiments (spices, tea, coffee, sauces etc) or other miscellaneous food Oil/Fat (oils, fats, butter, ghee etc)</t>
  </si>
  <si>
    <t>Milk and Milk Products (milk, yoghurt, cheese, etc) Vegetables (including leafy vegetables) Legumes and nuts e.g. hommos, fouls, beans, chick peas, lentils Oil/Fat (oils, fats, butter, ghee etc)</t>
  </si>
  <si>
    <t>Inability to carry out work or daily tasks Econimic Fear</t>
  </si>
  <si>
    <t>Elderly Children</t>
  </si>
  <si>
    <t>طبيعتهم</t>
  </si>
  <si>
    <t>الوضع غير أمن</t>
  </si>
  <si>
    <t>Kidnapping School dropout Neglect Being orphaned or losing care</t>
  </si>
  <si>
    <t>Siblings Parents Women and Child support centers Community/social workers</t>
  </si>
  <si>
    <t>Orphans living in the community Children who have been associated with fighting forces</t>
  </si>
  <si>
    <t>من اجل العيش</t>
  </si>
  <si>
    <t>uuid:df02ac31-362c-416a-9397-a93ced4a149f</t>
  </si>
  <si>
    <t>df02ac31-362c-416a-9397-a93ced4a149f</t>
  </si>
  <si>
    <t>2021-01-21T10:21:56.557+02:00</t>
  </si>
  <si>
    <t>2021-01-21T12:02:38.944+02:00</t>
  </si>
  <si>
    <t>راتب الابن</t>
  </si>
  <si>
    <t>مركز صحي وأدوية</t>
  </si>
  <si>
    <t>Cereals or tubers (maize, porridge, rice, pasta, bread, rice, bulger, frikeh, kaak, pasta, indomy (noodles), manakish, thick grain-based porridge, potatoes, etc) Vegetables (including leafy vegetables) Legumes and nuts e.g. hommos, fouls, beans, chick peas, lentils Eggs Sugar, Honey, sugar products</t>
  </si>
  <si>
    <t>Cereals or tubers (maize, porridge, rice, pasta, bread, rice, bulger, frikeh, kaak, pasta, indomy (noodles), manakish, thick grain-based porridge, potatoes, etc) Legumes and nuts e.g. hommos, fouls, beans, chick peas, lentils Eggs Sugar, Honey, sugar products Oil/Fat (oils, fats, butter, ghee etc) Condiments (spices, tea, coffee, sauces etc) or other miscellaneous food</t>
  </si>
  <si>
    <t>uuid:53e3ae2e-7aed-41fe-93f9-df621c070f4e</t>
  </si>
  <si>
    <t>53e3ae2e-7aed-41fe-93f9-df621c070f4e</t>
  </si>
  <si>
    <t>2021-01-21T14:06:56.952+03:00</t>
  </si>
  <si>
    <t>2021-01-21T14:40:37.453+03:00</t>
  </si>
  <si>
    <t>بعض الاطباء الاختصاصين</t>
  </si>
  <si>
    <t>Fear Econimic Sadness Problems Concentrating</t>
  </si>
  <si>
    <t>Smoking Prayer Speaking to a family member</t>
  </si>
  <si>
    <t>من اجل نظره المجتمع</t>
  </si>
  <si>
    <t>Kidnapping Desire to join armed groups School dropout Neglect Being orphaned or losing care Psychological stress</t>
  </si>
  <si>
    <t>Women and Child support centers Religious leaders Siblings Parents</t>
  </si>
  <si>
    <t>uuid:50b8597c-b98b-4910-a3e8-40987e02c2ff</t>
  </si>
  <si>
    <t>50b8597c-b98b-4910-a3e8-40987e02c2ff</t>
  </si>
  <si>
    <t>2021-01-21T10:37:45.485+02:00</t>
  </si>
  <si>
    <t>2021-01-21T12:02:11.300+02:00</t>
  </si>
  <si>
    <t>الزوج يعمل مع الفصائل لديه راتب</t>
  </si>
  <si>
    <t>Cereals or tubers (maize, porridge, rice, pasta, bread, rice, bulger, frikeh, kaak, pasta, indomy (noodles), manakish, thick grain-based porridge, potatoes, etc) Legumes and nuts e.g. hommos, fouls, beans, chick peas, lentils Eggs Oil/Fat (oils, fats, butter, ghee etc)</t>
  </si>
  <si>
    <t>uuid:a2a9b7d9-d376-4fd1-b799-b5f0f02514e2</t>
  </si>
  <si>
    <t>a2a9b7d9-d376-4fd1-b799-b5f0f02514e2</t>
  </si>
  <si>
    <t>2021-01-21T11:17:34.304+02:00</t>
  </si>
  <si>
    <t>2021-01-21T13:34:04.639+02:00</t>
  </si>
  <si>
    <t>الام تعمل  مستخدمة</t>
  </si>
  <si>
    <t>الدواء</t>
  </si>
  <si>
    <t>عالجته الام بالمنزل</t>
  </si>
  <si>
    <t>Cereals or tubers (maize, porridge, rice, pasta, bread, rice, bulger, frikeh, kaak, pasta, indomy (noodles), manakish, thick grain-based porridge, potatoes, etc) Legumes and nuts e.g. hommos, fouls, beans, chick peas, lentils Vegetables (including leafy vegetables) Meat, Poultry, Offal (beef, goat, lamb, poultry), etc) Milk and Milk Products (milk, yoghurt, cheese, etc) Sugar, Honey, sugar products Oil/Fat (oils, fats, butter, ghee etc) Condiments (spices, tea, coffee, sauces etc) or other miscellaneous food</t>
  </si>
  <si>
    <t>uuid:310e724a-980d-4753-9c88-02301ad6434d</t>
  </si>
  <si>
    <t>310e724a-980d-4753-9c88-02301ad6434d</t>
  </si>
  <si>
    <t>2021-01-21T09:49:06.160+03:00</t>
  </si>
  <si>
    <t>2021-01-21T10:14:03.096+03:00</t>
  </si>
  <si>
    <t>نورة المرعي</t>
  </si>
  <si>
    <t>اعمال حرة متقطعة</t>
  </si>
  <si>
    <t>مركز طبي قريب</t>
  </si>
  <si>
    <t>Some types of medicines are not available in the market Most types of medicines are not available in the market Inaccessible due to transport or other logistical reason</t>
  </si>
  <si>
    <t>درجة سوء التغذية قلت انخفضت لدى الطفلة</t>
  </si>
  <si>
    <t>يوجد مجموعة واتس في المجال الصحي تابعة للمخيم</t>
  </si>
  <si>
    <t>بعد المشفى عن مكان الاقامة</t>
  </si>
  <si>
    <t>Milk and Milk Products (milk, yoghurt, cheese, etc) Cereals or tubers (maize, porridge, rice, pasta, bread, rice, bulger, frikeh, kaak, pasta, indomy (noodles), manakish, thick grain-based porridge, potatoes, etc)</t>
  </si>
  <si>
    <t>uuid:7c25b1e6-3f33-4b87-bfbc-33f27e9bbdf1</t>
  </si>
  <si>
    <t>7c25b1e6-3f33-4b87-bfbc-33f27e9bbdf1</t>
  </si>
  <si>
    <t>2021-01-21T10:21:35.198+03:00</t>
  </si>
  <si>
    <t>2021-01-21T14:59:22.450+03:00</t>
  </si>
  <si>
    <t>الزوج عامل لدى الفصائل</t>
  </si>
  <si>
    <t>لايوجد مركز طبي قريب من المخيم</t>
  </si>
  <si>
    <t>مفيدة من اجل التوعية حول الامراض</t>
  </si>
  <si>
    <t>التوعية عن طريق وسائل التواصل مفيدة في حال عدن القدرة على الوصول الى المشافي</t>
  </si>
  <si>
    <t>Legumes and nuts e.g. hommos, fouls, beans, chick peas, lentils Milk and Milk Products (milk, yoghurt, cheese, etc) Vegetables (including leafy vegetables) Fruit (all types)</t>
  </si>
  <si>
    <t>uuid:6a395c1e-fc43-4ed0-af46-9a15d4298a72</t>
  </si>
  <si>
    <t>6a395c1e-fc43-4ed0-af46-9a15d4298a72</t>
  </si>
  <si>
    <t>Emergency services-ambulance Primary health care facility Hospital</t>
  </si>
  <si>
    <t>2021-01-21T12:36:08.724+03:00</t>
  </si>
  <si>
    <t>2021-01-21T12:49:44.298+03:00</t>
  </si>
  <si>
    <t>محل مواد غذائية</t>
  </si>
  <si>
    <t>عدم وجود مراكز لعلاج الامراض المزمنة</t>
  </si>
  <si>
    <t>uuid:f9091798-67ad-43eb-8a1a-af21875e6e5d</t>
  </si>
  <si>
    <t>f9091798-67ad-43eb-8a1a-af21875e6e5d</t>
  </si>
  <si>
    <t>2021-01-21T10:02:29.750+03:00</t>
  </si>
  <si>
    <t>2021-01-21T10:47:43.218+03:00</t>
  </si>
  <si>
    <t>سوسن الضبعان</t>
  </si>
  <si>
    <t>Sarmada</t>
  </si>
  <si>
    <t>Inaccessible due to security risks Inaccessible due to cost</t>
  </si>
  <si>
    <t>Milk and Milk Products (milk, yoghurt, cheese, etc) Vegetables (including leafy vegetables)</t>
  </si>
  <si>
    <t>Milk and Milk Products (milk, yoghurt, cheese, etc)</t>
  </si>
  <si>
    <t>Anger Econimic</t>
  </si>
  <si>
    <t xml:space="preserve">بسبب الظروف </t>
  </si>
  <si>
    <t>بسبب المسافات</t>
  </si>
  <si>
    <t>يسبب المسافات البعيدة</t>
  </si>
  <si>
    <t>بسبب العادات والتقاليد وقلة الامان</t>
  </si>
  <si>
    <t>School dropout Neglect Psychological stress</t>
  </si>
  <si>
    <t>بسبب صعوبة المواصلات وغلاء التكلفة</t>
  </si>
  <si>
    <t>بسبب خروجهم من المنزل</t>
  </si>
  <si>
    <t>uuid:d0a6ac4f-92ac-45a9-8cdb-54d6a2bf7c60</t>
  </si>
  <si>
    <t>d0a6ac4f-92ac-45a9-8cdb-54d6a2bf7c60</t>
  </si>
  <si>
    <t>2021-01-21T11:13:33.651+03:00</t>
  </si>
  <si>
    <t>2021-01-21T11:30:39.780+03:00</t>
  </si>
  <si>
    <t>استقراض مبلغ مالي من الاقارب</t>
  </si>
  <si>
    <t xml:space="preserve">معلومات مفيدة طبية </t>
  </si>
  <si>
    <t>لم يتعرض للاصابة بهذا المرض</t>
  </si>
  <si>
    <t>Sadness Anger Econimic</t>
  </si>
  <si>
    <t>بسبب الاهمال الذي يعانون منه</t>
  </si>
  <si>
    <t>Lack of awareness of the services Accessibility</t>
  </si>
  <si>
    <t>بسبب صعوبة المواصلات</t>
  </si>
  <si>
    <t>بسبب عدم توفر المواصلات وبعد المسافة</t>
  </si>
  <si>
    <t>بسبب العادات والتقاليد وعدم توفر الأمان</t>
  </si>
  <si>
    <t>عدم توفر الخدمات التعليمية في المخيم</t>
  </si>
  <si>
    <t>بسبب خروجهم من المنزل وبسبب الضغوط التي يعانون منها</t>
  </si>
  <si>
    <t>uuid:e40fa95c-68b0-4a11-b0fa-2fe3e513a056</t>
  </si>
  <si>
    <t>e40fa95c-68b0-4a11-b0fa-2fe3e513a056</t>
  </si>
  <si>
    <t>2021-01-21T11:41:10.207+03:00</t>
  </si>
  <si>
    <t>2021-01-21T12:15:33.235+03:00</t>
  </si>
  <si>
    <t>العمل الحر</t>
  </si>
  <si>
    <t>Most types of medicines are not available in the market Inaccessible due to transport or other logistical reason Inaccessible due to cost</t>
  </si>
  <si>
    <t>لم يتعرض للاصابة بهذه الامراض</t>
  </si>
  <si>
    <t>Anger Sadness Econimic</t>
  </si>
  <si>
    <t>بسبب الاهمال والظروف السيئة</t>
  </si>
  <si>
    <t>بسبب بعد المسافات وعدم توفر المواصلات</t>
  </si>
  <si>
    <t>بسبب بعد المسافة وعدم توفر الواصلات</t>
  </si>
  <si>
    <t>School dropout Physical abuse Neglect Psychological stress</t>
  </si>
  <si>
    <t>بسبب عدم توفرها في المخيم وبعد المسافات الي الاماكن المجاورة</t>
  </si>
  <si>
    <t>قضاء الوقت خارج المنزل واللعب</t>
  </si>
  <si>
    <t>uuid:3be9335c-34ec-45c2-96e2-3430094ca95e</t>
  </si>
  <si>
    <t>3be9335c-34ec-45c2-96e2-3430094ca95e</t>
  </si>
  <si>
    <t>2021-01-21T13:25:43.052+03:00</t>
  </si>
  <si>
    <t>2021-01-21T14:13:14.732+03:00</t>
  </si>
  <si>
    <t>جلسات توعية</t>
  </si>
  <si>
    <t>لامكانية التواصل بشكل مستمر</t>
  </si>
  <si>
    <t>بسبب الوضع الراهن</t>
  </si>
  <si>
    <t>بسبب عدم توفرها مجانا</t>
  </si>
  <si>
    <t>School dropout Child labour Early marriage</t>
  </si>
  <si>
    <t>اعمال تهدد حياتهم بالخطر ولاتناسب اعمارهم</t>
  </si>
  <si>
    <t>Awareness / educational activities / psychosocial support Hand crafts Quraan</t>
  </si>
  <si>
    <t>تحت سن الدراسة</t>
  </si>
  <si>
    <t>الخروج للعب</t>
  </si>
  <si>
    <t>uuid:1ada61a7-7312-4948-ac22-622958526116</t>
  </si>
  <si>
    <t>1ada61a7-7312-4948-ac22-622958526116</t>
  </si>
  <si>
    <t>2021-01-21T10:14:45.133+02:00</t>
  </si>
  <si>
    <t>2021-01-21T11:09:40.212+02:00</t>
  </si>
  <si>
    <t>محمود السليمان</t>
  </si>
  <si>
    <t>يقوم بأخذ بعض المال من اقربائه</t>
  </si>
  <si>
    <t>Some types of medicines are not available in the market Inaccessible due to transport or other logistical reason</t>
  </si>
  <si>
    <t xml:space="preserve"> الأفضلية لدعم التعليم </t>
  </si>
  <si>
    <t xml:space="preserve">لم يتعرضوا لهذه الأمراض </t>
  </si>
  <si>
    <t>Vegetables (including leafy vegetables)</t>
  </si>
  <si>
    <t>Sadness moodwings Econimic Anxiety Changes in Appetite Problems sleeping Inability to carry out work or daily tasks Anger</t>
  </si>
  <si>
    <t xml:space="preserve">من الأوضاع الصعبه </t>
  </si>
  <si>
    <t>Smoking</t>
  </si>
  <si>
    <t>المواصلات</t>
  </si>
  <si>
    <t>غير مسموح خوفا عليهم</t>
  </si>
  <si>
    <t>School dropout Psychological stress</t>
  </si>
  <si>
    <t>uuid:d42edf81-8ebb-4bf4-a0a6-c3a93904b912</t>
  </si>
  <si>
    <t>d42edf81-8ebb-4bf4-a0a6-c3a93904b912</t>
  </si>
  <si>
    <t>2021-01-21T11:23:09.503+02:00</t>
  </si>
  <si>
    <t>2021-01-21T11:47:17.073+02:00</t>
  </si>
  <si>
    <t>لم يصبهم مرض</t>
  </si>
  <si>
    <t>Anger Sadness Econimic Changes in Appetite Problems sleeping</t>
  </si>
  <si>
    <t xml:space="preserve">نخاف عليهم من الوضع </t>
  </si>
  <si>
    <t>المدرسة بعيدة</t>
  </si>
  <si>
    <t>uuid:d0d10164-ccc1-4a17-a7c6-565949003b49</t>
  </si>
  <si>
    <t>d0d10164-ccc1-4a17-a7c6-565949003b49</t>
  </si>
  <si>
    <t>2021-01-21T13:48:39.777+02:00</t>
  </si>
  <si>
    <t>2021-01-21T14:10:33.891+02:00</t>
  </si>
  <si>
    <t xml:space="preserve">لا </t>
  </si>
  <si>
    <t>Fruit (all types) Vegetables (including leafy vegetables) Legumes and nuts e.g. hommos, fouls, beans, chick peas, lentils</t>
  </si>
  <si>
    <t>Fear Anger Sadness moodwings Econimic Anxiety Family conflict Changes in Appetite Hopelessness Problems sleeping Conflict within community Inability to carry out work or daily tasks Problems Concentrating</t>
  </si>
  <si>
    <t xml:space="preserve">بسبب الوضع الراهن في البلد وعدم الاستقرار </t>
  </si>
  <si>
    <t>Prayer Smoking Speaking to a family member Speaking to a friend Exercise Has professional consultation</t>
  </si>
  <si>
    <t>Kidnapping School dropout Child labour Begging Early marriage Physical abuse Neglect Sexual abuse Psychological stress Physical or psychological disabilities due to the war</t>
  </si>
  <si>
    <t xml:space="preserve">العمل في مغسلة </t>
  </si>
  <si>
    <t>Religious leaders Siblings Neighbours School teachers Parents Relatives Community/social workers</t>
  </si>
  <si>
    <t>uuid:74e01320-2807-4979-a40b-c5d4cb06fbd4</t>
  </si>
  <si>
    <t>74e01320-2807-4979-a40b-c5d4cb06fbd4</t>
  </si>
  <si>
    <t>2021-01-21T11:34:44.908+02:00</t>
  </si>
  <si>
    <t>2021-01-21T12:04:02.646+02:00</t>
  </si>
  <si>
    <t xml:space="preserve">نجاح صالح العمر </t>
  </si>
  <si>
    <t>Public transit</t>
  </si>
  <si>
    <t>Security issues Financial issues</t>
  </si>
  <si>
    <t xml:space="preserve">بسبب الوضع الاقتصادي </t>
  </si>
  <si>
    <t>Anger moodwings Econimic Anxiety Problems sleeping</t>
  </si>
  <si>
    <t>Adult Women Adult Men Elderly</t>
  </si>
  <si>
    <t xml:space="preserve">بسبب الاوضاع الامنية </t>
  </si>
  <si>
    <t>Painting / re-creational activity Awareness / educational activities / psychosocial support Entertainement activities</t>
  </si>
  <si>
    <t>Children living on the street Children separated from their parents Child-headed households</t>
  </si>
  <si>
    <t xml:space="preserve">لايوجد </t>
  </si>
  <si>
    <t xml:space="preserve">لايوجد شيء يفعلونه </t>
  </si>
  <si>
    <t>uuid:224ea3e4-8f26-487d-93c3-d3e3d9930186</t>
  </si>
  <si>
    <t>224ea3e4-8f26-487d-93c3-d3e3d9930186</t>
  </si>
  <si>
    <t>2021-01-21T12:37:29.006+02:00</t>
  </si>
  <si>
    <t>2021-01-21T13:11:14.182+02:00</t>
  </si>
  <si>
    <t xml:space="preserve">بسبب الاوضاع  الاقتصادية </t>
  </si>
  <si>
    <t>Anger Sadness moodwings</t>
  </si>
  <si>
    <t>Adult Women Children Elderly</t>
  </si>
  <si>
    <t>بسبب ضغوطات الحياة</t>
  </si>
  <si>
    <t xml:space="preserve">بسبب بعد المسافة </t>
  </si>
  <si>
    <t>Hand crafts Awareness / educational activities / psychosocial support Entertainement activities</t>
  </si>
  <si>
    <t xml:space="preserve">لا يوجد شيء يفعلونه </t>
  </si>
  <si>
    <t>uuid:ce413e0a-93a4-487f-b0c5-01a3f94d30e8</t>
  </si>
  <si>
    <t>ce413e0a-93a4-487f-b0c5-01a3f94d30e8</t>
  </si>
  <si>
    <t>2021-01-21T14:40:34.880+02:00</t>
  </si>
  <si>
    <t>2021-01-21T15:01:11.093+02:00</t>
  </si>
  <si>
    <t xml:space="preserve">تاجر </t>
  </si>
  <si>
    <t>Security issues</t>
  </si>
  <si>
    <t>Fear Anger moodwings Changes in Appetite</t>
  </si>
  <si>
    <t xml:space="preserve">بسبب الاوضاع الراهنة </t>
  </si>
  <si>
    <t>Skills building services Health services</t>
  </si>
  <si>
    <t>Kidnapping Desire to join armed groups</t>
  </si>
  <si>
    <t>Community/social workers Women and Child support centers</t>
  </si>
  <si>
    <t>Awareness / educational activities / psychosocial support Entertainement activities Painting / re-creational activity</t>
  </si>
  <si>
    <t>uuid:3c2f6d44-f08e-4b12-87ae-8d0a54fe665c</t>
  </si>
  <si>
    <t>3c2f6d44-f08e-4b12-87ae-8d0a54fe665c</t>
  </si>
  <si>
    <t>2021-01-21T10:15:28.459+02:00</t>
  </si>
  <si>
    <t>2021-01-21T10:48:28.913+02:00</t>
  </si>
  <si>
    <t>فاطمه رسيلي</t>
  </si>
  <si>
    <t>اعمال حره</t>
  </si>
  <si>
    <t>Transportation issues No services available</t>
  </si>
  <si>
    <t>Anger Sadness moodwings Econimic Family conflict Changes in Appetite Problems sleeping</t>
  </si>
  <si>
    <t>بسبب شدة وسوء الظروف المعيشية</t>
  </si>
  <si>
    <t>لأنها بعيدة</t>
  </si>
  <si>
    <t>بسبب قلة الامان</t>
  </si>
  <si>
    <t>Hand crafts Quraan Awareness / educational activities / psychosocial support Entertainement activities</t>
  </si>
  <si>
    <t>بسبب بعد المدرسة</t>
  </si>
  <si>
    <t>لا يوجد شيء يفعلونه</t>
  </si>
  <si>
    <t>uuid:4d67c7f8-5424-495c-9d45-5a649a63ad68</t>
  </si>
  <si>
    <t>4d67c7f8-5424-495c-9d45-5a649a63ad68</t>
  </si>
  <si>
    <t>2021-01-21T11:26:44.495+02:00</t>
  </si>
  <si>
    <t>2021-01-21T11:54:42.260+02:00</t>
  </si>
  <si>
    <t>Anger moodwings Family conflict</t>
  </si>
  <si>
    <t>بسبب الوضع المعيشي</t>
  </si>
  <si>
    <t>بسبب عدم وجود خدمات</t>
  </si>
  <si>
    <t>بسبب عدم وجود خدمات في المخيم</t>
  </si>
  <si>
    <t>بسبب قله الامان</t>
  </si>
  <si>
    <t>Kidnapping Neglect Psychological stress</t>
  </si>
  <si>
    <t>بسبب صغر سنه</t>
  </si>
  <si>
    <t>uuid:8cbb53d9-4181-48ae-8677-58dbea43f1df</t>
  </si>
  <si>
    <t>8cbb53d9-4181-48ae-8677-58dbea43f1df</t>
  </si>
  <si>
    <t>2021-01-21T09:18:50.534+02:00</t>
  </si>
  <si>
    <t>2021-01-21T09:37:23.822+02:00</t>
  </si>
  <si>
    <t>بشار الاسماعيل</t>
  </si>
  <si>
    <t>Atma</t>
  </si>
  <si>
    <t>العمل في سوبرماركت . اغاثات انسانية(( سلة شهرية))</t>
  </si>
  <si>
    <t xml:space="preserve">مركز اسعاف ثابت </t>
  </si>
  <si>
    <t>سوء الوضع المعيشي 
انعدام الأمن</t>
  </si>
  <si>
    <t>عدم توفر اماكن تعليمية قريبة</t>
  </si>
  <si>
    <t>عدم وجود اماكن تعليمية قريبة</t>
  </si>
  <si>
    <t>Lack of awareness Lack of transportation Security problems</t>
  </si>
  <si>
    <t>من اجل الدراسة</t>
  </si>
  <si>
    <t>uuid:aeaea4ba-9c10-4f47-a7d5-f138ffe13abf</t>
  </si>
  <si>
    <t>aeaea4ba-9c10-4f47-a7d5-f138ffe13abf</t>
  </si>
  <si>
    <t>2021-01-21T09:50:05.456+02:00</t>
  </si>
  <si>
    <t>2021-01-21T10:14:50.346+02:00</t>
  </si>
  <si>
    <t>عمل يدوي - سلة شهرية</t>
  </si>
  <si>
    <t>طبيب عيون
طبيب عظمية 
طبيب اعصاب</t>
  </si>
  <si>
    <t>صعوبة تأمين مستلزمات المنزل</t>
  </si>
  <si>
    <t>uuid:fb4703c9-9c39-47ec-9b99-a23dd31023a5</t>
  </si>
  <si>
    <t>fb4703c9-9c39-47ec-9b99-a23dd31023a5</t>
  </si>
  <si>
    <t>2021-01-21T10:26:59.622+02:00</t>
  </si>
  <si>
    <t>2021-01-21T11:02:39.429+02:00</t>
  </si>
  <si>
    <t>سلة شهرية 
اعمال يدوية</t>
  </si>
  <si>
    <t>طبيب اطفال</t>
  </si>
  <si>
    <t>بسبب سوء الوضع المعيشي 
ضيق مكان السكن</t>
  </si>
  <si>
    <t>لايوجد مواصلات 
لايوجد وقت كافي</t>
  </si>
  <si>
    <t>سوء الوضع الأمني</t>
  </si>
  <si>
    <t>Kidnapping School dropout Begging Being orphaned or losing care Psychological stress</t>
  </si>
  <si>
    <t>Religious leaders School teachers Parents</t>
  </si>
  <si>
    <t>Sport activity Quraan Hand crafts Painting / re-creational activity Entertainement activities</t>
  </si>
  <si>
    <t>لايوجد اطفال بسن الدخول للمدرسة</t>
  </si>
  <si>
    <t>uuid:f20fc610-2581-4bd3-8b26-0bd3f0f0ddbd</t>
  </si>
  <si>
    <t>f20fc610-2581-4bd3-8b26-0bd3f0f0ddbd</t>
  </si>
  <si>
    <t>2021-01-21T11:02:51.540+02:00</t>
  </si>
  <si>
    <t>2021-01-21T11:45:02.461+02:00</t>
  </si>
  <si>
    <t>عامل يدوي - سلة شهرية</t>
  </si>
  <si>
    <t xml:space="preserve">طبيب اطفال 
</t>
  </si>
  <si>
    <t>التواصل الدائم عن طريق الواتس اب</t>
  </si>
  <si>
    <t>Vegetables (including leafy vegetables) Fruit (all types)</t>
  </si>
  <si>
    <t>moodwings Anger Sadness Fear</t>
  </si>
  <si>
    <t>Adult Women Adult Men Elderly Children</t>
  </si>
  <si>
    <t>النزوح 
سوء الوضع الامني والاقتصادي</t>
  </si>
  <si>
    <t>Kidnapping Desire to join armed groups School dropout Child labour Begging Early marriage Being orphaned or losing care</t>
  </si>
  <si>
    <t>العمل باعمال شاقة</t>
  </si>
  <si>
    <t>uuid:21f8ad7f-1fcb-4eb7-af91-48bf11d98855</t>
  </si>
  <si>
    <t>21f8ad7f-1fcb-4eb7-af91-48bf11d98855</t>
  </si>
  <si>
    <t>2021-01-21T09:20:13.304+03:00</t>
  </si>
  <si>
    <t>2021-01-21T14:16:31.411+03:00</t>
  </si>
  <si>
    <t>فاتن عبدالله الخليل</t>
  </si>
  <si>
    <t>الزوج عامل بدخل بسيط بالاضافة لسلة مساعدات انسانية</t>
  </si>
  <si>
    <t>توعية عن فيروس كورونا وكيفية الوقاية منه</t>
  </si>
  <si>
    <t>أهمية الحفاظ على التباعد الاجتماعي واخد تدابير الوقاية</t>
  </si>
  <si>
    <t>Vegetables (including leafy vegetables) Fruit (all types) Legumes and nuts e.g. hommos, fouls, beans, chick peas, lentils</t>
  </si>
  <si>
    <t>ادخال الاغذية بالتدريج حسب عمر الطفل</t>
  </si>
  <si>
    <t>Changes in Appetite Problems sleeping Fear</t>
  </si>
  <si>
    <t>الفئة الاكثر ضعفا في المجتمع..تحمل مسؤولية اكبر</t>
  </si>
  <si>
    <t>Prayer Has professional consultation Exercise Speaking to a friend</t>
  </si>
  <si>
    <t>عادات وتقاليد بسبب الخوف من الخطف</t>
  </si>
  <si>
    <t>Kidnapping Child labour Physical abuse</t>
  </si>
  <si>
    <t>عمالة تؤذي الطفل مثل حمل الاوزان الثقيلة</t>
  </si>
  <si>
    <t>Siblings Parents Relatives School teachers Community/social workers</t>
  </si>
  <si>
    <t>Sport activity Quraan Hand crafts Awareness / educational activities / psychosocial support Painting / re-creational activity</t>
  </si>
  <si>
    <t>عمر الطفل صغير غير مؤهل لدخول المدرسة</t>
  </si>
  <si>
    <t>uuid:ca483619-04ce-4c11-99a8-070876e12e27</t>
  </si>
  <si>
    <t>ca483619-04ce-4c11-99a8-070876e12e27</t>
  </si>
  <si>
    <t>2021-01-21T09:52:22.926+03:00</t>
  </si>
  <si>
    <t>2021-01-21T14:27:34.109+03:00</t>
  </si>
  <si>
    <t>الاب عامل يوجد سلة مساعدات انسانية</t>
  </si>
  <si>
    <t xml:space="preserve"> فيروس كورونا وكيفية الوقاية منه اهمية الحجر الصحي في حالة الاصابة بالفيروس</t>
  </si>
  <si>
    <t>الحفاظ على التباعد وتحديد اوقات محددة للمراجعة والمتابعة</t>
  </si>
  <si>
    <t>Hospital for normal delivery Hospital for surgery/ C-section At home with traditional midwife or non-professional</t>
  </si>
  <si>
    <t xml:space="preserve">ما حسنت توصل للمشفى بسبب المواصلات. وسوء الخدمات من تعبيد للطرقات </t>
  </si>
  <si>
    <t>Legumes and nuts e.g. hommos, fouls, beans, chick peas, lentils Fruit (all types) Vegetables (including leafy vegetables)</t>
  </si>
  <si>
    <t>اختبار حساسية الطفل واطعامه بالتدريج</t>
  </si>
  <si>
    <t>Changes in Appetite Sadness Fear Anger</t>
  </si>
  <si>
    <t xml:space="preserve">لانن الفئة الاضعف بالمجتمع </t>
  </si>
  <si>
    <t>Speaking to a friend Prayer Exercise Has professional consultation</t>
  </si>
  <si>
    <t>شغل الام في المنزل ورفض الزوج من ذهاب زوجته الي مراكز النساء</t>
  </si>
  <si>
    <t>عادات وتقاليد بسبب تعصب الاهل</t>
  </si>
  <si>
    <t xml:space="preserve">الخوف من الخطف </t>
  </si>
  <si>
    <t>Kidnapping School dropout Child labour Early marriage Physical abuse Sexual abuse Physical or psychological disabilities due to the war</t>
  </si>
  <si>
    <t>الطفل غير قادر ع حمل الاوزان الثقيلة.. عمالة تؤذي الطفل</t>
  </si>
  <si>
    <t>School teachers Relatives Community/social workers Women and Child support centers</t>
  </si>
  <si>
    <t>Quraan Hand crafts Painting / re-creational activity Awareness / educational activities / psychosocial support Entertainement activities</t>
  </si>
  <si>
    <t>الطفل صغير غير مؤهل لدخول المدرسة</t>
  </si>
  <si>
    <t>uuid:1aaf464c-2bf6-434b-9038-59184dc30646</t>
  </si>
  <si>
    <t>1aaf464c-2bf6-434b-9038-59184dc30646</t>
  </si>
  <si>
    <t>2021-01-21T10:17:33.893+03:00</t>
  </si>
  <si>
    <t>2021-01-21T14:35:21.272+03:00</t>
  </si>
  <si>
    <t>الام معلمة مدرسة ويوجد سلة مساعدات انسانية</t>
  </si>
  <si>
    <t xml:space="preserve"> القمل والجرب توعية عند فيروس كورونا</t>
  </si>
  <si>
    <t>اغذية محددة تناسب عمر الطفل خوفا من سوء الامتصاص او سوء التغذية.. ادخال الاغذية بالتدريج واختبار حساسية الطفل</t>
  </si>
  <si>
    <t>Fear Sadness moodwings Changes in Appetite Problems sleeping Problems Concentrating</t>
  </si>
  <si>
    <t>بسبب الضغوطات الاجتماعية والمسؤولية الكبيرة الملقاة على عاتق المرأة</t>
  </si>
  <si>
    <t>Prayer Exercise</t>
  </si>
  <si>
    <t>مافي آمان خوف من الخطف</t>
  </si>
  <si>
    <t>Kidnapping Hired by armed groups School dropout Child labour Begging Early marriage Physical abuse Neglect Sexual abuse Being orphaned or losing care Physical or psychological disabilities due to the war Psychological stress</t>
  </si>
  <si>
    <t>اعمال شاقة على الطفل مثل حداد واعمال البناء</t>
  </si>
  <si>
    <t>School teachers Parents Relatives Community/social workers Women and Child support centers</t>
  </si>
  <si>
    <t>uuid:86d2c37c-3c0a-48d0-9315-ec86438e5a3c</t>
  </si>
  <si>
    <t>86d2c37c-3c0a-48d0-9315-ec86438e5a3c</t>
  </si>
  <si>
    <t>2021-01-21T11:25:58.097+03:00</t>
  </si>
  <si>
    <t>2021-01-21T14:59:14.401+03:00</t>
  </si>
  <si>
    <t>سلة مساعدات انسانية. الاب عاطل عن العمل</t>
  </si>
  <si>
    <t>توعية عن امراض القمل والجرب والنظافة الشخصية والامراض المعدية</t>
  </si>
  <si>
    <t>اهمية الحفاظ على التباعد والابتعاد عن الازدحام</t>
  </si>
  <si>
    <t>Hospital for normal delivery Hospital for surgery/ C-section At home with skilled birth attendant</t>
  </si>
  <si>
    <t>صعوبة الوصول الي المشفى بسبب سوء الخدمات ووضع الطرقات  وبعد المسافة</t>
  </si>
  <si>
    <t>Cereals or tubers (maize, porridge, rice, pasta, bread, rice, bulger, frikeh, kaak, pasta, indomy (noodles), manakish, thick grain-based porridge, potatoes, etc) Milk and Milk Products (milk, yoghurt, cheese, etc) Oil/Fat (oils, fats, butter, ghee etc)</t>
  </si>
  <si>
    <t>Vegetables (including leafy vegetables) Meat, Poultry, Offal (beef, goat, lamb, poultry), etc)</t>
  </si>
  <si>
    <t>بطعمي طفلي بالتدريج وبكمية وقوام مناسبين حسب عمره</t>
  </si>
  <si>
    <t>High food prices/no money to buy Market is too far Other</t>
  </si>
  <si>
    <t>سوء الخدمات من ترصيف للطرقات وقلة المواصلات وبعد السوق عن المنزل</t>
  </si>
  <si>
    <t>Fear moodwings Changes in Appetite Problems sleeping Hopelessness Problems Concentrating Family conflict</t>
  </si>
  <si>
    <t>Adult Women Elderly Children</t>
  </si>
  <si>
    <t>الفئة الاكثر ضعفا في المجتمع.. لا يوجد معيل لكبار السن</t>
  </si>
  <si>
    <t>Speaking to a friend Prayer Has professional consultation Violence</t>
  </si>
  <si>
    <t xml:space="preserve">رفض الزوج من خروج زوجته </t>
  </si>
  <si>
    <t>تعصب من الاهل وحسب البيئة الاجتماعية وقلة الآمان والخوف من الخطف والعنف الجنسي</t>
  </si>
  <si>
    <t>خوف من الخطف والعنف الجنسي</t>
  </si>
  <si>
    <t>Kidnapping Hired by armed groups School dropout Child labour Begging Early marriage Physical abuse Neglect Sexual abuse Being orphaned or losing care Physical or psychological disabilities due to the war</t>
  </si>
  <si>
    <t>الطفل يعمل في جمع مواد بلاستيكية لبيعها   وهو شي يضر بصحة الطفل</t>
  </si>
  <si>
    <t>يعمل الطفل لتقديم المساعدة للاسرة</t>
  </si>
  <si>
    <t>Lack of awareness Lack of transportation Other</t>
  </si>
  <si>
    <t>الفقر والجهل</t>
  </si>
  <si>
    <t>يعمل الطفل في جمع الاشياء البلاستيكة وبيعها لتقديم المساعدة للاسرة</t>
  </si>
  <si>
    <t>uuid:65443d5f-06a0-438a-b7a0-a0f486a49e70</t>
  </si>
  <si>
    <t>65443d5f-06a0-438a-b7a0-a0f486a49e70</t>
  </si>
  <si>
    <t>2021-01-21T11:58:49.765+03:00</t>
  </si>
  <si>
    <t>2021-01-21T15:07:15.744+03:00</t>
  </si>
  <si>
    <t>سلة مساعدات انسانية والاب والأبن الاكبر عاملين</t>
  </si>
  <si>
    <t>Inaccessible due to transport or other logistical reason Inaccessible due to cost</t>
  </si>
  <si>
    <t>كيفية الوقاية من فيروس كورونا...</t>
  </si>
  <si>
    <t xml:space="preserve">للحفاظ على التباعد الاجتماعي </t>
  </si>
  <si>
    <t>Cereals or tubers (maize, porridge, rice, pasta, bread, rice, bulger, frikeh, kaak, pasta, indomy (noodles), manakish, thick grain-based porridge, potatoes, etc) Milk and Milk Products (milk, yoghurt, cheese, etc) Oil/Fat (oils, fats, butter, ghee etc) Condiments (spices, tea, coffee, sauces etc) or other miscellaneous food</t>
  </si>
  <si>
    <t>Vegetables (including leafy vegetables) Legumes and nuts e.g. hommos, fouls, beans, chick peas, lentils Milk and Milk Products (milk, yoghurt, cheese, etc)</t>
  </si>
  <si>
    <t>بدخل الاغذية لطفلي حسب عمره بعطي اول شي نوع واحد من الاغذية لمدة ثلاث ايام حتى شوفو تحسس ولا لئ وكمية وقوام مناسبين</t>
  </si>
  <si>
    <t>Market is too far High food prices/no money to buy Other</t>
  </si>
  <si>
    <t>الدخل غير كافي</t>
  </si>
  <si>
    <t>Fear Anger Sadness Changes in Appetite Problems sleeping Problems Concentrating Family conflict</t>
  </si>
  <si>
    <t>Children Adult Women Adult Men</t>
  </si>
  <si>
    <t>العمل الشاق والتحمل مسؤوليات كبيرة ولان الطفل يتأثر بشكل كبير بالمجتمع وهو الفئة الاضعف في المجتمع</t>
  </si>
  <si>
    <t>Speaking to a family member Speaking to a friend Exercise Prayer Withdrawal/Isolation</t>
  </si>
  <si>
    <t>المواصلات وبعد المراكز</t>
  </si>
  <si>
    <t xml:space="preserve"> قلة الوعي عند الاهل والتعصب لخروج الفتاة من المنزل</t>
  </si>
  <si>
    <t>الخوف من الخطف وطبيعية البيئة الاجتماعية</t>
  </si>
  <si>
    <t>عمالة مؤذية للطفل مثل حداد</t>
  </si>
  <si>
    <t>التكاليف المعيشية وعمل الطفل لمساعدة الاب في الدخل</t>
  </si>
  <si>
    <t>عمل الطفل لتقديم المساعدة للاسرة</t>
  </si>
  <si>
    <t>الطفل يعمل في البناء والعمار لمساعدة الاب في الدخل</t>
  </si>
  <si>
    <t>uuid:735651db-15c3-4f27-b646-e4e2a28afef8</t>
  </si>
  <si>
    <t>735651db-15c3-4f27-b646-e4e2a28afef8</t>
  </si>
  <si>
    <t>2021-01-21T09:51:52.287+02:00</t>
  </si>
  <si>
    <t>2021-01-21T10:30:04.085+02:00</t>
  </si>
  <si>
    <t>إيفين داود</t>
  </si>
  <si>
    <t>سيارة قلاب</t>
  </si>
  <si>
    <t>مشفى قلبية...دكتورة جلدية</t>
  </si>
  <si>
    <t>Other Pediatric medicine</t>
  </si>
  <si>
    <t>دواء للسعال والمسكنات</t>
  </si>
  <si>
    <t>Fear Other</t>
  </si>
  <si>
    <t>تبول لا إرادي</t>
  </si>
  <si>
    <t>بسبب القصف...</t>
  </si>
  <si>
    <t>لايوجد مراكز</t>
  </si>
  <si>
    <t>لايوجد مراكز....</t>
  </si>
  <si>
    <t>لا يوجد أمان....بسبب العادات والتقاليد</t>
  </si>
  <si>
    <t>Kidnapping Physical abuse</t>
  </si>
  <si>
    <t>حدائق..</t>
  </si>
  <si>
    <t>uuid:986bc2cc-f1a3-4f79-b887-dfec39cb1570</t>
  </si>
  <si>
    <t>986bc2cc-f1a3-4f79-b887-dfec39cb1570</t>
  </si>
  <si>
    <t>2021-01-21T10:35:58.987+02:00</t>
  </si>
  <si>
    <t>2021-01-21T10:48:52.504+02:00</t>
  </si>
  <si>
    <t>تم علاجه في المنزل</t>
  </si>
  <si>
    <t>Fear Problems sleeping</t>
  </si>
  <si>
    <t>بسبب الخوف من الطيارة...والحرب</t>
  </si>
  <si>
    <t>لا أحب الخروج من المنزل</t>
  </si>
  <si>
    <t>Hand crafts Painting / re-creational activity</t>
  </si>
  <si>
    <t>uuid:ed003254-ca36-4216-8ff7-da14efde8caa</t>
  </si>
  <si>
    <t>ed003254-ca36-4216-8ff7-da14efde8caa</t>
  </si>
  <si>
    <t>2021-01-21T11:53:04.336+02:00</t>
  </si>
  <si>
    <t>2021-01-21T12:12:39.699+02:00</t>
  </si>
  <si>
    <t>تعمل الفتاة كاتبة لدى طبيب</t>
  </si>
  <si>
    <t>طبيب عظيمة وحروق</t>
  </si>
  <si>
    <t>أدوية إلتهاب المفاصل</t>
  </si>
  <si>
    <t>Anger Family conflict</t>
  </si>
  <si>
    <t>بسبب كبر السن</t>
  </si>
  <si>
    <t>بسبب الخوف وعدم الأمان</t>
  </si>
  <si>
    <t>uuid:9f30ef36-0543-447f-bec8-f446728e3555</t>
  </si>
  <si>
    <t>9f30ef36-0543-447f-bec8-f446728e3555</t>
  </si>
  <si>
    <t>Painting / re-creational activity</t>
  </si>
  <si>
    <t>2021-01-21T09:27:17.218+03:00</t>
  </si>
  <si>
    <t>2021-01-21T13:57:54.564+03:00</t>
  </si>
  <si>
    <t>ندوه المحمود</t>
  </si>
  <si>
    <t>السلل الغذائية..وشغل بسيط للأب</t>
  </si>
  <si>
    <t>Primary health care facility Hospital Specialist services Emergency services-ambulance</t>
  </si>
  <si>
    <t>عيادات عينية ....</t>
  </si>
  <si>
    <t>كانت جلسات عن الكورونا وكيفية الوقاية منه</t>
  </si>
  <si>
    <t xml:space="preserve">لأخذ الاجراءات المناسبة والتباعد الإجتماعي </t>
  </si>
  <si>
    <t xml:space="preserve">بعض التحاليل الطبية : تحاليل النمو </t>
  </si>
  <si>
    <t>يجب إدخال الاغذية بالتدريج</t>
  </si>
  <si>
    <t>Anger Fear Sadness Anxiety Family conflict</t>
  </si>
  <si>
    <t xml:space="preserve">لانهم اكثر ضعفا في المجتمع </t>
  </si>
  <si>
    <t xml:space="preserve"> بسبب العادات والتقاليد</t>
  </si>
  <si>
    <t>بسبب التعصب من الاهل والبيئة الإجتماعية المحيطة</t>
  </si>
  <si>
    <t>عدم توفر الأمان بالمنطقة</t>
  </si>
  <si>
    <t>Kidnapping School dropout Being orphaned or losing care Neglect</t>
  </si>
  <si>
    <t>Parents Relatives School teachers</t>
  </si>
  <si>
    <t>Awareness / educational activities / psychosocial support Sport activity Hand crafts Entertainement activities</t>
  </si>
  <si>
    <t>uuid:763adcd9-019d-4a6e-854e-0c87c10da31d</t>
  </si>
  <si>
    <t>763adcd9-019d-4a6e-854e-0c87c10da31d</t>
  </si>
  <si>
    <t>2021-01-21T10:03:35.421+03:00</t>
  </si>
  <si>
    <t>2021-01-21T14:26:54.882+03:00</t>
  </si>
  <si>
    <t xml:space="preserve">سلتين غذائية - يعمل الأب أعمال حرة </t>
  </si>
  <si>
    <t xml:space="preserve">عيادة جلدية - عيادة عينية </t>
  </si>
  <si>
    <t>جلسات عن مخاطر الكورونا</t>
  </si>
  <si>
    <t xml:space="preserve">الإحتفاظ على التباعد الإجتماعي لتقليل من الخطورة على كبار السن </t>
  </si>
  <si>
    <t>At private primary health care centre/hospital Hospital for normal delivery Hospital for surgery/ C-section</t>
  </si>
  <si>
    <t>Family conflict Fear Sadness Anxiety Problems sleeping Anger</t>
  </si>
  <si>
    <t>العنف من قبل الزوج</t>
  </si>
  <si>
    <t>Speaking to a friend Speaking to a family member Exercise Prayer</t>
  </si>
  <si>
    <t>عدم الامان</t>
  </si>
  <si>
    <t xml:space="preserve">بعد المسافة عن مكان الإقامة وعدم الأمان </t>
  </si>
  <si>
    <t>عدم توفر الآمان</t>
  </si>
  <si>
    <t>School dropout Being orphaned or losing care Kidnapping Psychological stress Neglect</t>
  </si>
  <si>
    <t>Relatives Community/social workers Parents</t>
  </si>
  <si>
    <t>Awareness / educational activities / psychosocial support Entertainement activities Quraan</t>
  </si>
  <si>
    <t>uuid:f93c8f18-1c7f-4d14-a781-fb5748aa8f07</t>
  </si>
  <si>
    <t>f93c8f18-1c7f-4d14-a781-fb5748aa8f07</t>
  </si>
  <si>
    <t>2021-01-21T10:58:57.051+03:00</t>
  </si>
  <si>
    <t>2021-01-21T14:41:45.762+03:00</t>
  </si>
  <si>
    <t>سلة غذائية وكفالة يتيم</t>
  </si>
  <si>
    <t>Emergency services-ambulance Specialist services Hospital Primary health care facility</t>
  </si>
  <si>
    <t>Inaccessible due to cost Inaccessible due to transport or other logistical reason Some types of medicines are not available in the market</t>
  </si>
  <si>
    <t xml:space="preserve">جلسات كورونا - نظافة شخصية - الأمراض المعدية </t>
  </si>
  <si>
    <t>Cereals or tubers (maize, porridge, rice, pasta, bread, rice, bulger, frikeh, kaak, pasta, indomy (noodles), manakish, thick grain-based porridge, potatoes, etc) Legumes and nuts e.g. hommos, fouls, beans, chick peas, lentils Eggs</t>
  </si>
  <si>
    <t>Sadness Problems sleeping Inability to carry out work or daily tasks Fear Anxiety</t>
  </si>
  <si>
    <t>لانها تعاني مع اطفالها بعد فقدان زوجها</t>
  </si>
  <si>
    <t>عدم توفر الامان وبعد المسافة</t>
  </si>
  <si>
    <t>عدم توفر الامان</t>
  </si>
  <si>
    <t>Kidnapping School dropout Physical abuse Neglect</t>
  </si>
  <si>
    <t>Religious leaders Relatives</t>
  </si>
  <si>
    <t>بعد المسافة ...وعدم توفر المادة</t>
  </si>
  <si>
    <t>uuid:2607e85c-b1fa-4ef4-a008-89d8bc33ec97</t>
  </si>
  <si>
    <t>2607e85c-b1fa-4ef4-a008-89d8bc33ec97</t>
  </si>
  <si>
    <t>2021-01-21T11:26:01.039+03:00</t>
  </si>
  <si>
    <t>2021-01-21T14:53:48.967+03:00</t>
  </si>
  <si>
    <t xml:space="preserve">عمل الاب على عربة بيع الخبز </t>
  </si>
  <si>
    <t>جلسات توعية عن الكورونا</t>
  </si>
  <si>
    <t>Anger Fear Sadness Econimic Anxiety Family conflict</t>
  </si>
  <si>
    <t xml:space="preserve">بسبب عصبية الزوج وعدم ثقته بالمجتمع </t>
  </si>
  <si>
    <t>Stigma Security</t>
  </si>
  <si>
    <t>بسبب عصبية الزوج</t>
  </si>
  <si>
    <t>Kidnapping Being orphaned or losing care Physical or psychological disabilities due to the war Neglect Desire to join armed groups</t>
  </si>
  <si>
    <t>Community/social workers School teachers Parents</t>
  </si>
  <si>
    <t>Entertainement activities Sport activity Hand crafts</t>
  </si>
  <si>
    <t>Children living on the street Children who have been associated with fighting forces Orphans living in the community</t>
  </si>
  <si>
    <t>uuid:c2669f3c-f554-4e17-b829-b4d12555014f</t>
  </si>
  <si>
    <t>c2669f3c-f554-4e17-b829-b4d12555014f</t>
  </si>
  <si>
    <t>2021-01-21T10:35:24.741+03:00</t>
  </si>
  <si>
    <t>2021-01-21T11:07:36.993+03:00</t>
  </si>
  <si>
    <t>سلاف سعيد</t>
  </si>
  <si>
    <t>عمل الزوج ميكانيكي</t>
  </si>
  <si>
    <t>مشفى حروق واطفال</t>
  </si>
  <si>
    <t>التوعية بأمور النظافة والوقاية من الأمراض التنفسية</t>
  </si>
  <si>
    <t>ممكن عمل مجموعة توعية للمخيم عن طريق الوتس لعدم قدرة العائلة على إستقبال العاملين بشكل دائم</t>
  </si>
  <si>
    <t>بسبب قلة المال</t>
  </si>
  <si>
    <t>بسبب الوحام وعدم القابلية على الطعام</t>
  </si>
  <si>
    <t>Fear Problems sleeping Econimic</t>
  </si>
  <si>
    <t>لأنهم يعانون من تسريب مياه من سقف الغرفة ويخافون من سقوط السقف أثناء المطر</t>
  </si>
  <si>
    <t>نوكل امرنا لله</t>
  </si>
  <si>
    <t>Health services Skills building services</t>
  </si>
  <si>
    <t>بسبب المواصلات ورفض الاسرة</t>
  </si>
  <si>
    <t>لان الأقارب جميعهم يسكنون في اماكن قريبة</t>
  </si>
  <si>
    <t>مخاطر الطريق</t>
  </si>
  <si>
    <t>uuid:87541d2e-4798-46c8-b209-1b274abf3aed</t>
  </si>
  <si>
    <t>87541d2e-4798-46c8-b209-1b274abf3aed</t>
  </si>
  <si>
    <t>2021-01-21T11:12:14.383+03:00</t>
  </si>
  <si>
    <t>2021-01-21T11:42:31.011+03:00</t>
  </si>
  <si>
    <t>عمل الزوج عامل حداد</t>
  </si>
  <si>
    <t>مشفى حروق وعظمية وجلديةمعظم</t>
  </si>
  <si>
    <t>Some types of medicines are not available in the market Inaccessible due to cost Other, specify</t>
  </si>
  <si>
    <t>معظم الادوية غير متوفرة في مرفق الصحة</t>
  </si>
  <si>
    <t>Anger Family conflict Conflict within community</t>
  </si>
  <si>
    <t>بسبب الضغط لأنهم مسؤولين عن عائلة والمال لايلبي الاحتياجاتتأقلنا</t>
  </si>
  <si>
    <t>Prayer Speaking to a family member Smoking</t>
  </si>
  <si>
    <t>Accessibility Other</t>
  </si>
  <si>
    <t>نحاول التأقلم</t>
  </si>
  <si>
    <t>لأنها غيرمتوفرة في المنطقة</t>
  </si>
  <si>
    <t>لغياب الأمان ولعدم توفر مواصلات</t>
  </si>
  <si>
    <t>Kidnapping Being orphaned or losing care Sexual abuse Physical abuse</t>
  </si>
  <si>
    <t>Awareness / educational activities / psychosocial support Hand crafts Entertainement activities</t>
  </si>
  <si>
    <t>uuid:06f139c6-447d-4d72-8702-3b8d746315f9</t>
  </si>
  <si>
    <t>06f139c6-447d-4d72-8702-3b8d746315f9</t>
  </si>
  <si>
    <t>2021-01-21T12:30:32.946+03:00</t>
  </si>
  <si>
    <t>2021-01-21T12:46:55.387+03:00</t>
  </si>
  <si>
    <t>مشفى حروق وعيادات كلى</t>
  </si>
  <si>
    <t>Some types of medicines are not available in the market Other, specify</t>
  </si>
  <si>
    <t>لايوجد مال</t>
  </si>
  <si>
    <t>عملولنا جلسات توعية بالامراض</t>
  </si>
  <si>
    <t>Fear moodwings Family conflict Problems Concentrating</t>
  </si>
  <si>
    <t>لأنهم الاضعف</t>
  </si>
  <si>
    <t>لانعرف أين تقدم</t>
  </si>
  <si>
    <t>مدارس بعيدة</t>
  </si>
  <si>
    <t>مافي أمان وعاداتنا مابتسمح</t>
  </si>
  <si>
    <t>Kidnapping Early marriage Neglect</t>
  </si>
  <si>
    <t>Siblings School teachers Parents</t>
  </si>
  <si>
    <t>ابني يعمل ليساعدني في المصروف</t>
  </si>
  <si>
    <t>uuid:9cbe9e70-7faa-4eab-871c-3eaec7c26206</t>
  </si>
  <si>
    <t>9cbe9e70-7faa-4eab-871c-3eaec7c26206</t>
  </si>
  <si>
    <t>2021-01-19T16:45:52.970+03:00</t>
  </si>
  <si>
    <t>2021-01-21T16:04:54.637+03:00</t>
  </si>
  <si>
    <t>Hanan Alkhder</t>
  </si>
  <si>
    <t xml:space="preserve">بيع سلة غذائية الشهرية </t>
  </si>
  <si>
    <t>نعم :
 العيادة العينية - عيادة جلدية</t>
  </si>
  <si>
    <t>أدوية تتعلق بالأمراض الجلدية ( مراهم - بخاخ جلدي )</t>
  </si>
  <si>
    <t>Fear Sadness Anxiety Family conflict</t>
  </si>
  <si>
    <t>لان النساء والأطفال اكثر ضعفا بالمجمتع</t>
  </si>
  <si>
    <t>Speaking to a family member Speaking to a friend Has professional consultation</t>
  </si>
  <si>
    <t>Kidnapping School dropout Physical abuse Being orphaned or losing care Child labour</t>
  </si>
  <si>
    <t xml:space="preserve">بيع المواد الغذائية في الشوارع - بيع الدخان بين السيارات  - بيع الازهار على عربة </t>
  </si>
  <si>
    <t>Sport activity Hand crafts Quraan Painting / re-creational activity Entertainement activities</t>
  </si>
  <si>
    <t>uuid:ab00c0db-aba9-4f24-94d5-066e63baebfd</t>
  </si>
  <si>
    <t>ab00c0db-aba9-4f24-94d5-066e63baebfd</t>
  </si>
  <si>
    <t>202101191335</t>
  </si>
  <si>
    <t>2021-01-21T10:43:24.734+03:00</t>
  </si>
  <si>
    <t>2021-01-21T16:09:25.374+03:00</t>
  </si>
  <si>
    <t xml:space="preserve">بيع سلة الإغاثة الشهرية - الأم تعمل خياطة </t>
  </si>
  <si>
    <t>Hospital Emergency services-ambulance Specialist services Primary health care facility</t>
  </si>
  <si>
    <t>Condiments (spices, tea, coffee, sauces etc) or other miscellaneous food Cereals or tubers (maize, porridge, rice, pasta, bread, rice, bulger, frikeh, kaak, pasta, indomy (noodles), manakish, thick grain-based porridge, potatoes, etc)</t>
  </si>
  <si>
    <t>Fear Sadness Anxiety Problems sleeping</t>
  </si>
  <si>
    <t>بسبب وضع المعيشة السيء</t>
  </si>
  <si>
    <t>Exercise Speaking to a family member</t>
  </si>
  <si>
    <t>Kidnapping Child labour</t>
  </si>
  <si>
    <t>بيع علب بلاستيكية يتم جلبها من الطريق</t>
  </si>
  <si>
    <t>عن طريق بيع القطع البلاستيكية</t>
  </si>
  <si>
    <t>uuid:caf825a1-6b01-43d6-8576-832c4bc3fa73</t>
  </si>
  <si>
    <t>caf825a1-6b01-43d6-8576-832c4bc3fa73</t>
  </si>
  <si>
    <t>2021-01-21T12:02:54.790+03:00</t>
  </si>
  <si>
    <t>2021-01-21T16:13:44.368+03:00</t>
  </si>
  <si>
    <t xml:space="preserve">بيع سلة الاغاثة -  آب الأسرة يعمل نجار ( محل موبيلا) </t>
  </si>
  <si>
    <t>Cereals or tubers (maize, porridge, rice, pasta, bread, rice, bulger, frikeh, kaak, pasta, indomy (noodles), manakish, thick grain-based porridge, potatoes, etc) Condiments (spices, tea, coffee, sauces etc) or other miscellaneous food Vegetables (including leafy vegetables)</t>
  </si>
  <si>
    <t>لأن حليب الأم كافي</t>
  </si>
  <si>
    <t>Fear Sadness Anxiety</t>
  </si>
  <si>
    <t xml:space="preserve">بسبب ظروف المعيشة والنزوح من مكان الى أخر </t>
  </si>
  <si>
    <t>Speaking to a family member Speaking to a friend Exercise Prayer Has professional consultation</t>
  </si>
  <si>
    <t>بسبب بعد المرافق عن مكان الإقامة</t>
  </si>
  <si>
    <t>يجب وجود محرم مع النساء او الفتيات اثناء الخروج بسبب نظرة المجتمع لهن</t>
  </si>
  <si>
    <t>Kidnapping School dropout Desire to join armed groups Neglect</t>
  </si>
  <si>
    <t>Sport activity Hand crafts Entertainement activities</t>
  </si>
  <si>
    <t>لانه صغير لايطابق عمر المدرسة</t>
  </si>
  <si>
    <t>uuid:65bf0a04-1725-43c7-9e10-f965f2d68eb0</t>
  </si>
  <si>
    <t>65bf0a04-1725-43c7-9e10-f965f2d68eb0</t>
  </si>
  <si>
    <t>2021-01-21T15:01:11.994+03:00</t>
  </si>
  <si>
    <t>2021-01-21T16:17:36.494+03:00</t>
  </si>
  <si>
    <t xml:space="preserve">Hanan Alkhder </t>
  </si>
  <si>
    <t xml:space="preserve">عامل بناء </t>
  </si>
  <si>
    <t>Hospital Primary health care facility Emergency services-ambulance Specialist services</t>
  </si>
  <si>
    <t>جلسات توعية حول كوفيد 19 واتخاد التدابير والوقائية</t>
  </si>
  <si>
    <t>يجب ادخال الاغدية بالتدريج وكمية  وقوام مناسب . إختبار الحساسية من نوع الغداء</t>
  </si>
  <si>
    <t>Fear Anxiety Anger Sadness</t>
  </si>
  <si>
    <t>من لوضع  المعيشي السيئ</t>
  </si>
  <si>
    <t>Exercise Prayer Has professional consultation</t>
  </si>
  <si>
    <t>Neglect Being orphaned or losing care Kidnapping</t>
  </si>
  <si>
    <t>Lack of transportation Opening time not suitable for parents</t>
  </si>
  <si>
    <t>uuid:d10b4d3d-4e3d-4c37-b29b-4c9931a03877</t>
  </si>
  <si>
    <t>d10b4d3d-4e3d-4c37-b29b-4c9931a03877</t>
  </si>
  <si>
    <t>2021-01-21T09:28:49.281+03:00</t>
  </si>
  <si>
    <t>2021-01-21T15:06:50.626+03:00</t>
  </si>
  <si>
    <t>ختام الحسن</t>
  </si>
  <si>
    <t>عمل الأم بالنسيج_ بيع إغاثة</t>
  </si>
  <si>
    <t>Condiments (spices, tea, coffee, sauces etc) or other miscellaneous food Legumes and nuts e.g. hommos, fouls, beans, chick peas, lentils</t>
  </si>
  <si>
    <t xml:space="preserve">إدخال الأغذية التكميلية بالتدريج </t>
  </si>
  <si>
    <t>Family conflict Econimic moodwings Fear</t>
  </si>
  <si>
    <t>Elderly Children Adult Women</t>
  </si>
  <si>
    <t>بسبب وضع المعيشة السيئ</t>
  </si>
  <si>
    <t>Speaking to a family member Has professional consultation</t>
  </si>
  <si>
    <t>الخوف  _الرفقة السيئة</t>
  </si>
  <si>
    <t>Desire to join armed groups School dropout</t>
  </si>
  <si>
    <t>عمل في مهنة حدادة</t>
  </si>
  <si>
    <t>uuid:3e8450b8-db91-4134-b43b-1869a08b2364</t>
  </si>
  <si>
    <t>3e8450b8-db91-4134-b43b-1869a08b2364</t>
  </si>
  <si>
    <t>2021-01-21T10:23:52.027+03:00</t>
  </si>
  <si>
    <t>2021-01-21T15:10:56.161+03:00</t>
  </si>
  <si>
    <t>بيع سلة الإغاثة</t>
  </si>
  <si>
    <t>Primary health care facility Specialist services Emergency services-ambulance</t>
  </si>
  <si>
    <t>عن طريق جلسات تتعلق بعلاج بسوء التغدية _تغذية الرضع_ نظافة شخصية _</t>
  </si>
  <si>
    <t>Legumes and nuts e.g. hommos, fouls, beans, chick peas, lentils Cereals or tubers (maize, porridge, rice, pasta, bread, rice, bulger, frikeh, kaak, pasta, indomy (noodles), manakish, thick grain-based porridge, potatoes, etc)</t>
  </si>
  <si>
    <t>الوضع الاجتماعي _الفقر _لأن النساء هم اكثر عرضة للخطر في المجتمع</t>
  </si>
  <si>
    <t>بسب نظرة المجتمع لها كونها فتاة في سن المراهقة</t>
  </si>
  <si>
    <t>بسبب وجود فئات مختلفة في المجتمع (مناطق متعدد)</t>
  </si>
  <si>
    <t>School dropout Kidnapping Neglect</t>
  </si>
  <si>
    <t>uuid:8b77e98c-4c67-4767-a6aa-0d7759f915a0</t>
  </si>
  <si>
    <t>8b77e98c-4c67-4767-a6aa-0d7759f915a0</t>
  </si>
  <si>
    <t>2021-01-21T11:53:33.893+03:00</t>
  </si>
  <si>
    <t>2021-01-21T15:11:49.506+03:00</t>
  </si>
  <si>
    <t>عمل الاب بأعمال حرة</t>
  </si>
  <si>
    <t>ولادة مفاجئه وعدم وجود مواصلات للدهاب لمشفى الولادة</t>
  </si>
  <si>
    <t>الفئة المستضعفة</t>
  </si>
  <si>
    <t>Being orphaned or losing care Kidnapping</t>
  </si>
  <si>
    <t>School teachers Community/social workers</t>
  </si>
  <si>
    <t>Painting / re-creational activity Sport activity</t>
  </si>
  <si>
    <t>عمر الطفل غير مناسب لعمر المدرسة</t>
  </si>
  <si>
    <t>uuid:38281b63-650d-4ecd-92f4-0d18933f236e</t>
  </si>
  <si>
    <t>38281b63-650d-4ecd-92f4-0d18933f236e</t>
  </si>
  <si>
    <t>2021-01-21T12:23:41.046+03:00</t>
  </si>
  <si>
    <t>2021-01-21T15:12:38.317+03:00</t>
  </si>
  <si>
    <t>بيع سلة الإغاثة الشهرية</t>
  </si>
  <si>
    <t>Emergency services-ambulance Primary health care facility Specialist services Hospital</t>
  </si>
  <si>
    <t>جلسات توعية صحية تتعلق بالنظافة الشخصية _ جلسات دعم نفسي واجتماعي</t>
  </si>
  <si>
    <t>كثرة التنوع بالأطعمة كل يوم مضرة بصحة الطفل</t>
  </si>
  <si>
    <t>Fear Sadness Anxiety Hopelessness</t>
  </si>
  <si>
    <t>لأنهم فئة مستهدفة</t>
  </si>
  <si>
    <t>Has professional consultation Speaking to a friend Prayer</t>
  </si>
  <si>
    <t>بيع المواد غذائية في الشارع_عامل بناء</t>
  </si>
  <si>
    <t>uuid:bc9a6fa6-57b3-46c2-9dce-17197a6a79bc</t>
  </si>
  <si>
    <t>bc9a6fa6-57b3-46c2-9dce-17197a6a79bc</t>
  </si>
  <si>
    <t>2021-01-21T13:32:02.686+03:00</t>
  </si>
  <si>
    <t>2021-01-21T15:13:31.246+03:00</t>
  </si>
  <si>
    <t>حميده اليوسف</t>
  </si>
  <si>
    <t>اب عامل مع سلل غذائيه</t>
  </si>
  <si>
    <t>جلسات عن مرض الكورونا وكيفيه الوقايه منه</t>
  </si>
  <si>
    <t>بسبب اخذ التدابير الوقائيه</t>
  </si>
  <si>
    <t>ادويه امراض العين وتحاليل الطبيه</t>
  </si>
  <si>
    <t>Family conflict</t>
  </si>
  <si>
    <t>بسبب الوضع المعيشي مما يجعل الوالد اكثر عصبيه ودائما على صراع مع العائله</t>
  </si>
  <si>
    <t>بسبب تعصب الزوج</t>
  </si>
  <si>
    <t>بسبب عدم الأمان وانتشار الخطف</t>
  </si>
  <si>
    <t>Kidnapping Neglect</t>
  </si>
  <si>
    <t>uuid:4362b57c-e2f1-49fb-8468-4cea336c1b34</t>
  </si>
  <si>
    <t>4362b57c-e2f1-49fb-8468-4cea336c1b34</t>
  </si>
  <si>
    <t>2021-01-21T13:53:06.963+03:00</t>
  </si>
  <si>
    <t>2021-01-21T14:11:20.827+03:00</t>
  </si>
  <si>
    <t xml:space="preserve">سلل غذائيه </t>
  </si>
  <si>
    <t>جلسات عن مرض الكورونا وامراض القمل والجرب</t>
  </si>
  <si>
    <t>بسبب اخذ التدابير الوقائيه من الأمراض</t>
  </si>
  <si>
    <t>بعض التحاليل النمو</t>
  </si>
  <si>
    <t>Vegetables (including leafy vegetables) Oil/Fat (oils, fats, butter, ghee etc) Condiments (spices, tea, coffee, sauces etc) or other miscellaneous food</t>
  </si>
  <si>
    <t>بسبب تحمل مسؤوليه اكبر من طاقتها</t>
  </si>
  <si>
    <t>بسبب عدم توفر الأمان</t>
  </si>
  <si>
    <t>Child labour Neglect Being orphaned or losing care</t>
  </si>
  <si>
    <t>صيانه دراجات ناريه</t>
  </si>
  <si>
    <t>School teachers Relatives</t>
  </si>
  <si>
    <t>بسبب ترك المدرسه والعمل لجلب المال</t>
  </si>
  <si>
    <t>بسبب عدم وجود معيل للعيله مما ادى الى ترك الطفل للمدرسه والعمل لكسب المال</t>
  </si>
  <si>
    <t>uuid:ccfa2091-de43-4908-aee4-c92c07cade9a</t>
  </si>
  <si>
    <t>ccfa2091-de43-4908-aee4-c92c07cade9a</t>
  </si>
  <si>
    <t>2021-01-21T14:12:18.351+03:00</t>
  </si>
  <si>
    <t>2021-01-21T14:28:10.378+03:00</t>
  </si>
  <si>
    <t>عمل الوالد مع سلل غذائيه</t>
  </si>
  <si>
    <t>عيادات عينيه وعيادات جلديه</t>
  </si>
  <si>
    <t xml:space="preserve">عن الكورونا والامراض الجلديه مثل الجرب والقمل </t>
  </si>
  <si>
    <t xml:space="preserve">لعدم نقل العدوى </t>
  </si>
  <si>
    <t>تحاليل الطبيه وادويه لامراض العيون</t>
  </si>
  <si>
    <t>بسبب الوضع الغير أمن</t>
  </si>
  <si>
    <t>بسبب رفض الزوج</t>
  </si>
  <si>
    <t>بسبب عدم توفر الأمان والعادات والتقاليد</t>
  </si>
  <si>
    <t>uuid:2907f6a7-59e5-4ec4-9c59-fd0b601ceffb</t>
  </si>
  <si>
    <t>2907f6a7-59e5-4ec4-9c59-fd0b601ceffb</t>
  </si>
  <si>
    <t>2021-01-21T14:29:00.397+03:00</t>
  </si>
  <si>
    <t>2021-01-21T14:41:59.063+03:00</t>
  </si>
  <si>
    <t>جلسات عن الكورونا وامراض الجلديه</t>
  </si>
  <si>
    <t>بسبب منع العدوى بين المرضى</t>
  </si>
  <si>
    <t>مراهم جلديه وتحاليل طبيه</t>
  </si>
  <si>
    <t>Vegetables (including leafy vegetables) Fruit (all types) Oil/Fat (oils, fats, butter, ghee etc) Condiments (spices, tea, coffee, sauces etc) or other miscellaneous food</t>
  </si>
  <si>
    <t>Problems sleeping moodwings Inability to carry out work or daily tasks</t>
  </si>
  <si>
    <t>بسبب الحمل والحاله النفسيه</t>
  </si>
  <si>
    <t>بسبب عدم توفر الأمان والطمأنينه</t>
  </si>
  <si>
    <t>Child labour School dropout Kidnapping</t>
  </si>
  <si>
    <t>صيانه دراجات الناريه واعمال الباطون واعمال بالعماره</t>
  </si>
  <si>
    <t>uuid:6a5a4107-4216-4b53-9f37-fdfb62552215</t>
  </si>
  <si>
    <t>6a5a4107-4216-4b53-9f37-fdfb62552215</t>
  </si>
  <si>
    <t>2021-01-21T14:42:56.855+03:00</t>
  </si>
  <si>
    <t>2021-01-21T14:57:42.824+03:00</t>
  </si>
  <si>
    <t>عمل الأب بمحل سمانه وسلل غذائيه</t>
  </si>
  <si>
    <t>جلسه عن الأمراض المعديه والكورونا والوقايه منها</t>
  </si>
  <si>
    <t>بسبب الوضع المعيشي السيئ وعدم تلبيه احتياجات المنزل</t>
  </si>
  <si>
    <t>بسبب بعد المسافه والعادات والتقاليد</t>
  </si>
  <si>
    <t>بعد المسافات والعادات والتقاليد</t>
  </si>
  <si>
    <t>بسبب الخطف وعدم الأمان في المخيمات</t>
  </si>
  <si>
    <t>Kidnapping Early marriage Neglect Psychological stress</t>
  </si>
  <si>
    <t>uuid:2b81f9f1-75d7-457d-9ef5-60e802a31f4a</t>
  </si>
  <si>
    <t>2b81f9f1-75d7-457d-9ef5-60e802a31f4a</t>
  </si>
  <si>
    <t>2021-01-21T10:17:42.710+02:00</t>
  </si>
  <si>
    <t>2021-01-21T14:17:57.028+02:00</t>
  </si>
  <si>
    <t>عزام الرحال</t>
  </si>
  <si>
    <t>من بيع الاغنام ومشتقاتها من البان واجبان</t>
  </si>
  <si>
    <t>مستوصف ودكتور</t>
  </si>
  <si>
    <t>Econimic Inability to carry out work or daily tasks</t>
  </si>
  <si>
    <t>لصعوبة المعيشه والبيئه المحيطه وقلة الاحتياجات الضروريه</t>
  </si>
  <si>
    <t>لعدم توفرها في المنطقه</t>
  </si>
  <si>
    <t>Skills building services Extracurricular activities/women &amp; girls centers Health services</t>
  </si>
  <si>
    <t>لقلة الوعي وعدم توافرها في المنطقه</t>
  </si>
  <si>
    <t>School dropout Neglect Early marriage</t>
  </si>
  <si>
    <t>Hand crafts Entertainement activities Awareness / educational activities / psychosocial support</t>
  </si>
  <si>
    <t>uuid:fbc5a09b-f490-4af0-a3b6-f4dd376b0e69</t>
  </si>
  <si>
    <t>fbc5a09b-f490-4af0-a3b6-f4dd376b0e69</t>
  </si>
  <si>
    <t>2021-01-21T10:40:21.879+02:00</t>
  </si>
  <si>
    <t>2021-01-21T12:18:05.978+02:00</t>
  </si>
  <si>
    <t>من اغنام كانت لديهم سابقا قامو ببيعها من اجل المعيشه</t>
  </si>
  <si>
    <t>بحاجه الى خدمات طبيه ولكنها غير موجوده</t>
  </si>
  <si>
    <t>Legumes and nuts e.g. hommos, fouls, beans, chick peas, lentils Vegetables (including leafy vegetables) Milk and Milk Products (milk, yoghurt, cheese, etc)</t>
  </si>
  <si>
    <t>بسبب الظروف المعيشيه الصعبه وقلت الخدمات والضغوط النفسيه</t>
  </si>
  <si>
    <t>قلة الوعي وعدم توفر الخدمات</t>
  </si>
  <si>
    <t>صعوبه في المواصلات وعدم وجود مراكز لبناء المهارات</t>
  </si>
  <si>
    <t>لعدم توفر مواصلات وبعد المسافه</t>
  </si>
  <si>
    <t>uuid:cc57faab-9dbb-49ba-8d99-c6a551a94ade</t>
  </si>
  <si>
    <t>cc57faab-9dbb-49ba-8d99-c6a551a94ade</t>
  </si>
  <si>
    <t>2021-01-21T11:51:38.109+02:00</t>
  </si>
  <si>
    <t>2021-01-21T12:18:39.809+02:00</t>
  </si>
  <si>
    <t>لايوجد مدخول</t>
  </si>
  <si>
    <t>مركز طبي</t>
  </si>
  <si>
    <t>صعوبة المواصلات</t>
  </si>
  <si>
    <t>Econimic Anxiety</t>
  </si>
  <si>
    <t>لصعوبة المعيشه وقلة اليد العامله</t>
  </si>
  <si>
    <t>لعدم وجود المواصلات</t>
  </si>
  <si>
    <t>لسوء المواصلات وقلة الوعي</t>
  </si>
  <si>
    <t>Early marriage Neglect School dropout</t>
  </si>
  <si>
    <t>لايوجد مواصلات ولا مدارس قريبه على المنطقه</t>
  </si>
  <si>
    <t>uuid:71e12b28-0b1f-4510-a065-8a6d64167340</t>
  </si>
  <si>
    <t>71e12b28-0b1f-4510-a065-8a6d64167340</t>
  </si>
  <si>
    <t>2021-01-21T13:53:53.925+02:00</t>
  </si>
  <si>
    <t>2021-01-21T14:17:14.230+02:00</t>
  </si>
  <si>
    <t>Hospital Emergency services-ambulance Primary health care facility Specialist services</t>
  </si>
  <si>
    <t>Cereals or tubers (maize, porridge, rice, pasta, bread, rice, bulger, frikeh, kaak, pasta, indomy (noodles), manakish, thick grain-based porridge, potatoes, etc) Vegetables (including leafy vegetables) Legumes and nuts e.g. hommos, fouls, beans, chick peas, lentils Condiments (spices, tea, coffee, sauces etc) or other miscellaneous food</t>
  </si>
  <si>
    <t xml:space="preserve">بسبب غلاء الاسعار وصعوبة المعيشه </t>
  </si>
  <si>
    <t>uuid:22af5a71-16c1-46b3-96c3-053afe1a9526</t>
  </si>
  <si>
    <t>22af5a71-16c1-46b3-96c3-053afe1a9526</t>
  </si>
  <si>
    <t>نوره ضبع</t>
  </si>
  <si>
    <t>Speaking to a family member Speaking to a friend</t>
  </si>
  <si>
    <t>البعد المكاني</t>
  </si>
  <si>
    <t>2021-01-21T11:53:45.182+03:00</t>
  </si>
  <si>
    <t>2021-01-21T12:20:56.689+03:00</t>
  </si>
  <si>
    <t>السلة الغذائية</t>
  </si>
  <si>
    <t>مستوصف</t>
  </si>
  <si>
    <t>غير منتظم</t>
  </si>
  <si>
    <t xml:space="preserve">عن طريق الوتس اب </t>
  </si>
  <si>
    <t>غير ملائم التنوع للطفل الصغير</t>
  </si>
  <si>
    <t>بسبب البعد</t>
  </si>
  <si>
    <t>بسبب البعد وعدم الامان</t>
  </si>
  <si>
    <t>بسبب البعد المكاني</t>
  </si>
  <si>
    <t>Awareness / educational activities / psychosocial support Sport activity</t>
  </si>
  <si>
    <t>uuid:14064551-2485-4080-92f9-06496b3760b2</t>
  </si>
  <si>
    <t>14064551-2485-4080-92f9-06496b3760b2</t>
  </si>
  <si>
    <t>2021-01-21T12:25:20.012+03:00</t>
  </si>
  <si>
    <t>2021-01-21T12:51:14.242+03:00</t>
  </si>
  <si>
    <t>المعونة الشهرية - عمل الزوج ان امكن</t>
  </si>
  <si>
    <t>نعم زيادة الوعي</t>
  </si>
  <si>
    <t xml:space="preserve">الوتس اب </t>
  </si>
  <si>
    <t>New pregnancy</t>
  </si>
  <si>
    <t>لينمو بشكل جيد</t>
  </si>
  <si>
    <t>Problems sleeping Fear</t>
  </si>
  <si>
    <t>لانهم الاضعف</t>
  </si>
  <si>
    <t>Quraan Painting / re-creational activity Awareness / educational activities / psychosocial support</t>
  </si>
  <si>
    <t>uuid:8ea57931-55fc-4dbe-88aa-ad61093d231b</t>
  </si>
  <si>
    <t>8ea57931-55fc-4dbe-88aa-ad61093d231b</t>
  </si>
  <si>
    <t>2021-01-21T12:52:45.709+03:00</t>
  </si>
  <si>
    <t>2021-01-21T13:13:25.959+03:00</t>
  </si>
  <si>
    <t>Inaccessible due to security risks</t>
  </si>
  <si>
    <t>Fear Anger Sadness</t>
  </si>
  <si>
    <t>هو الكسؤول عن تلبية احتياج العائلة</t>
  </si>
  <si>
    <t>uuid:c98d6117-63ac-49e1-b621-026906cccf92</t>
  </si>
  <si>
    <t>c98d6117-63ac-49e1-b621-026906cccf92</t>
  </si>
  <si>
    <t>2021-01-21T13:42:19.451+03:00</t>
  </si>
  <si>
    <t>2021-01-21T14:03:56.368+03:00</t>
  </si>
  <si>
    <t>مستوصف - نقطة طبية</t>
  </si>
  <si>
    <t>زيادة الوعي وتعليمات</t>
  </si>
  <si>
    <t>Anger Hopelessness</t>
  </si>
  <si>
    <t>الفئة الضعيفة</t>
  </si>
  <si>
    <t>البعد المكاني والامان</t>
  </si>
  <si>
    <t>بسبب الامن</t>
  </si>
  <si>
    <t>uuid:bab6c696-fa91-4de2-b2fc-f34985943458</t>
  </si>
  <si>
    <t>bab6c696-fa91-4de2-b2fc-f34985943458</t>
  </si>
  <si>
    <t>2021-01-21T10:45:52.929+03:00</t>
  </si>
  <si>
    <t>افراح الحجازي</t>
  </si>
  <si>
    <t>Salqin</t>
  </si>
  <si>
    <t>فاعل خير</t>
  </si>
  <si>
    <t>جاء فريق سيما وتحدث عن الكورونة وطرق الوقاية</t>
  </si>
  <si>
    <t>Non communicable diseases (NCD) drugs (chronic, cardiac, diabetes, hyper-tension, asthma) Pediatric medicine Other</t>
  </si>
  <si>
    <t>High food prices/no money to buy Other Market is too far</t>
  </si>
  <si>
    <t>Other Prayer Speaking to a family member Speaking to a friend</t>
  </si>
  <si>
    <t>لا يوجد أي خدمات في المخيم</t>
  </si>
  <si>
    <t>Child labour</t>
  </si>
  <si>
    <t>يعملون في قطاف الزيتون</t>
  </si>
  <si>
    <t xml:space="preserve">افراح الحجازي </t>
  </si>
  <si>
    <t>Being orphaned or losing care</t>
  </si>
  <si>
    <t>2021-01-21T09:54:47.936+02:00</t>
  </si>
  <si>
    <t>2021-01-21T10:42:32.749+02:00</t>
  </si>
  <si>
    <t>محمد بلال</t>
  </si>
  <si>
    <t>المواد الاغاثية</t>
  </si>
  <si>
    <t>مشفى توليد / مشفى جراحي / مشفى عيون</t>
  </si>
  <si>
    <t>التوعية حول مخاطر كورونا واساليب الوقاية</t>
  </si>
  <si>
    <t>اعطاء الدواء بشكل فردي ضمن المنزل</t>
  </si>
  <si>
    <t>Reproductive health medicines Pediatric medicine Non communicable diseases (NCD) drugs (chronic, cardiac, diabetes, hyper-tension, asthma) Antibiotic</t>
  </si>
  <si>
    <t>Fruit (all types) Eggs Condiments (spices, tea, coffee, sauces etc) or other miscellaneous food</t>
  </si>
  <si>
    <t xml:space="preserve">التفكير الزائد بالعائلة </t>
  </si>
  <si>
    <t xml:space="preserve">لا توجد هذه الخدمات </t>
  </si>
  <si>
    <t>عقلية الوالدين</t>
  </si>
  <si>
    <t>School dropout Kidnapping Desire to join armed groups Begging Child labour Being orphaned or losing care Physical or psychological disabilities due to the war Psychological stress</t>
  </si>
  <si>
    <t>عامل يومية</t>
  </si>
  <si>
    <t>Quraan Awareness / educational activities / psychosocial support Hand crafts Sport activity</t>
  </si>
  <si>
    <t>اعمار بعض الاطفال تحت سن المدرسة</t>
  </si>
  <si>
    <t>uuid:c719bfb3-f056-45ad-9ebb-c8e9b1972e94</t>
  </si>
  <si>
    <t>c719bfb3-f056-45ad-9ebb-c8e9b1972e94</t>
  </si>
  <si>
    <t>2021-01-21T12:51:25.202+03:00</t>
  </si>
  <si>
    <t>2021-01-21T13:24:23.307+03:00</t>
  </si>
  <si>
    <t xml:space="preserve">تجارة </t>
  </si>
  <si>
    <t>Cereals or tubers (maize, porridge, rice, pasta, bread, rice, bulger, frikeh, kaak, pasta, indomy (noodles), manakish, thick grain-based porridge, potatoes, etc) Oil/Fat (oils, fats, butter, ghee etc) Condiments (spices, tea, coffee, sauces etc) or other miscellaneous food Fruit (all types)</t>
  </si>
  <si>
    <t>Anger Sadness Hopelessness</t>
  </si>
  <si>
    <t>بسبب النزوح والخوف</t>
  </si>
  <si>
    <t>لا يوجد أي مركز للتعليم</t>
  </si>
  <si>
    <t>لا يوجد أي مركز</t>
  </si>
  <si>
    <t>لا يوجد أمان  وخوف من الخطف</t>
  </si>
  <si>
    <t>Kidnapping Desire to join armed groups School dropout Child labour Physical abuse</t>
  </si>
  <si>
    <t>في الحدادة</t>
  </si>
  <si>
    <t>Sport activity Entertainement activities Quraan Hand crafts</t>
  </si>
  <si>
    <t>لا يوجد مدرسة للتعليم</t>
  </si>
  <si>
    <t>uuid:a91e76cc-3ab9-48a8-a290-c659f1565168</t>
  </si>
  <si>
    <t>a91e76cc-3ab9-48a8-a290-c659f1565168</t>
  </si>
  <si>
    <t>2021-01-21T10:55:46.648+02:00</t>
  </si>
  <si>
    <t>2021-01-21T11:31:57.099+02:00</t>
  </si>
  <si>
    <t>معونة المنظمات</t>
  </si>
  <si>
    <t xml:space="preserve">مستوصف جوال </t>
  </si>
  <si>
    <t>Other, specify Inaccessible due to cost</t>
  </si>
  <si>
    <t>لا يقدمون الأدوية المجانية فقط راشيتات طبية</t>
  </si>
  <si>
    <t>اساليب الوقاية حول كورونا</t>
  </si>
  <si>
    <t>Cereals or tubers (maize, porridge, rice, pasta, bread, rice, bulger, frikeh, kaak, pasta, indomy (noodles), manakish, thick grain-based porridge, potatoes, etc) Legumes and nuts e.g. hommos, fouls, beans, chick peas, lentils Vegetables (including leafy vegetables) Condiments (spices, tea, coffee, sauces etc) or other miscellaneous food</t>
  </si>
  <si>
    <t>Sadness Problems Concentrating</t>
  </si>
  <si>
    <t>غياب مقدم الرعاية</t>
  </si>
  <si>
    <t>لا يوجد خدمات ضمن المخيم</t>
  </si>
  <si>
    <t>لا يوجد خدمات تعليمية ضمن المخيم</t>
  </si>
  <si>
    <t>Kidnapping School dropout Child labour</t>
  </si>
  <si>
    <t>اعمال يومية شاقة</t>
  </si>
  <si>
    <t xml:space="preserve">لا يوجد كفاءات </t>
  </si>
  <si>
    <t>Lack of transportation Distrust of staff or their activities</t>
  </si>
  <si>
    <t>من اجل العمل</t>
  </si>
  <si>
    <t xml:space="preserve">العمل من اجل المعيشة </t>
  </si>
  <si>
    <t>uuid:3f888c90-56d8-49c0-bf7e-d35e07f90bca</t>
  </si>
  <si>
    <t>3f888c90-56d8-49c0-bf7e-d35e07f90bca</t>
  </si>
  <si>
    <t>2021-01-21T13:24:32.109+03:00</t>
  </si>
  <si>
    <t>2021-01-21T13:46:48.341+03:00</t>
  </si>
  <si>
    <t>مساعدة من الاهل</t>
  </si>
  <si>
    <t>جلسة عن الكورونا</t>
  </si>
  <si>
    <t>بسبب الضرب والرعب</t>
  </si>
  <si>
    <t>لا يوجد مراكز</t>
  </si>
  <si>
    <t>Kidnapping Child labour School dropout Early marriage</t>
  </si>
  <si>
    <t>التقاط الحطب</t>
  </si>
  <si>
    <t>Sport activity Hand crafts Quraan Entertainement activities</t>
  </si>
  <si>
    <t>لا توجد مدرسة</t>
  </si>
  <si>
    <t>uuid:1b622310-80d0-42ef-aa5a-34b6850bcf7d</t>
  </si>
  <si>
    <t>1b622310-80d0-42ef-aa5a-34b6850bcf7d</t>
  </si>
  <si>
    <t>2021-01-21T12:01:21.238+02:00</t>
  </si>
  <si>
    <t>2021-01-21T13:02:35.930+02:00</t>
  </si>
  <si>
    <t>الأغاثة</t>
  </si>
  <si>
    <t>جراحة عظمية/مفاصل_قسم جلدية مختص</t>
  </si>
  <si>
    <t>التوعية حول اساليب وقاية من الكورونا وتوزيع مواد للوقاية</t>
  </si>
  <si>
    <t>Fear Anger Sadness moodwings Econimic Family conflict Changes in Appetite Problems sleeping Problems Concentrating Inability to carry out work or daily tasks</t>
  </si>
  <si>
    <t>لانه مسؤل عن العائلة</t>
  </si>
  <si>
    <t>الوضع الأمني</t>
  </si>
  <si>
    <t>School dropout Kidnapping Desire to join armed groups Child labour Begging Early marriage Being orphaned or losing care Physical or psychological disabilities due to the war Psychological stress</t>
  </si>
  <si>
    <t>الاعمال الشاقة</t>
  </si>
  <si>
    <t>Parents Relatives Doctor</t>
  </si>
  <si>
    <t>Lack of transportation Security problems Lack of awareness</t>
  </si>
  <si>
    <t>uuid:fa4ea170-0296-458e-86c5-590740f4171b</t>
  </si>
  <si>
    <t>fa4ea170-0296-458e-86c5-590740f4171b</t>
  </si>
  <si>
    <t>2021-01-21T14:10:57.819+03:00</t>
  </si>
  <si>
    <t>2021-01-21T14:32:48.091+03:00</t>
  </si>
  <si>
    <t xml:space="preserve"> افراح الحجازي</t>
  </si>
  <si>
    <t xml:space="preserve">صدقة </t>
  </si>
  <si>
    <t>جلسة عن الكورونا وطرق الوقاية</t>
  </si>
  <si>
    <t>Antibiotic Pediatric medicine Other</t>
  </si>
  <si>
    <t>ادوية من أجل الضمور</t>
  </si>
  <si>
    <t>٤</t>
  </si>
  <si>
    <t>Oil/Fat (oils, fats, butter, ghee etc) Condiments (spices, tea, coffee, sauces etc) or other miscellaneous food Cereals or tubers (maize, porridge, rice, pasta, bread, rice, bulger, frikeh, kaak, pasta, indomy (noodles), manakish, thick grain-based porridge, potatoes, etc)</t>
  </si>
  <si>
    <t>Anger Sadness Anxiety</t>
  </si>
  <si>
    <t xml:space="preserve">بسبب الضغط النفسي الكبير </t>
  </si>
  <si>
    <t xml:space="preserve">الوصمة </t>
  </si>
  <si>
    <t>خوف من الخطف</t>
  </si>
  <si>
    <t>Sport activity Quraan Hand crafts Entertainement activities</t>
  </si>
  <si>
    <t xml:space="preserve">لا توجد مدارس </t>
  </si>
  <si>
    <t>uuid:3db25dd2-fe79-4150-9f12-d6a474753eac</t>
  </si>
  <si>
    <t>3db25dd2-fe79-4150-9f12-d6a474753eac</t>
  </si>
  <si>
    <t>2021-01-21T13:19:42.888+02:00</t>
  </si>
  <si>
    <t>2021-01-21T13:48:40.372+02:00</t>
  </si>
  <si>
    <t>مستوصف طبي / مشفى عيون / مشفى جراحي تخصصي</t>
  </si>
  <si>
    <t>Inaccessible due to cost Other, specify</t>
  </si>
  <si>
    <t>الادوية تركية غير فعالة</t>
  </si>
  <si>
    <t>التوعية حول الوقاية من كورونا / سوء تغذية وكيفية التعامل مع الاطفال الذين بحاجة الى تغذية</t>
  </si>
  <si>
    <t>لا يوجد عيادة متخصصة</t>
  </si>
  <si>
    <t>Cereals or tubers (maize, porridge, rice, pasta, bread, rice, bulger, frikeh, kaak, pasta, indomy (noodles), manakish, thick grain-based porridge, potatoes, etc) Legumes and nuts e.g. hommos, fouls, beans, chick peas, lentils Eggs Condiments (spices, tea, coffee, sauces etc) or other miscellaneous food Oil/Fat (oils, fats, butter, ghee etc)</t>
  </si>
  <si>
    <t>Econimic Anger Sadness</t>
  </si>
  <si>
    <t>رب الاسرة</t>
  </si>
  <si>
    <t>Withdrawal/Isolation</t>
  </si>
  <si>
    <t>عدم التفرغ</t>
  </si>
  <si>
    <t>ثقافة المجتمع / الوضع الامني</t>
  </si>
  <si>
    <t>Kidnapping Physical abuse Physical or psychological disabilities due to the war Psychological stress</t>
  </si>
  <si>
    <t>Quraan Awareness / educational activities / psychosocial support Painting / re-creational activity</t>
  </si>
  <si>
    <t>Children living on the street Orphans living in the community Child-headed households</t>
  </si>
  <si>
    <t>uuid:b074a232-aa51-4853-93a3-7e5fbc25e775</t>
  </si>
  <si>
    <t>b074a232-aa51-4853-93a3-7e5fbc25e775</t>
  </si>
  <si>
    <t>2021-01-21T15:08:42.336+03:00</t>
  </si>
  <si>
    <t>2021-01-21T16:21:09.362+03:00</t>
  </si>
  <si>
    <t>عامل توعية صحية</t>
  </si>
  <si>
    <t>Cereals or tubers (maize, porridge, rice, pasta, bread, rice, bulger, frikeh, kaak, pasta, indomy (noodles), manakish, thick grain-based porridge, potatoes, etc) Condiments (spices, tea, coffee, sauces etc) or other miscellaneous food Oil/Fat (oils, fats, butter, ghee etc) Milk and Milk Products (milk, yoghurt, cheese, etc)</t>
  </si>
  <si>
    <t>لا توجد عندي اي مشكلة</t>
  </si>
  <si>
    <t>لان المجتمع لا يسمح</t>
  </si>
  <si>
    <t>uuid:3fda2dfc-f155-4294-bf2c-3d60cc5da8fd</t>
  </si>
  <si>
    <t>3fda2dfc-f155-4294-bf2c-3d60cc5da8fd</t>
  </si>
  <si>
    <t>2021-01-21T14:01:51.784+02:00</t>
  </si>
  <si>
    <t>2021-01-21T15:32:21.436+02:00</t>
  </si>
  <si>
    <t>عمل خاص / محل خضروات</t>
  </si>
  <si>
    <t>رقم دكتور عبر النت للاستشارات مياس</t>
  </si>
  <si>
    <t>للحد من انتشار كورونا</t>
  </si>
  <si>
    <t>Cereals or tubers (maize, porridge, rice, pasta, bread, rice, bulger, frikeh, kaak, pasta, indomy (noodles), manakish, thick grain-based porridge, potatoes, etc) Legumes and nuts e.g. hommos, fouls, beans, chick peas, lentils Fruit (all types) Vegetables (including leafy vegetables) Milk and Milk Products (milk, yoghurt, cheese, etc) Meat, Poultry, Offal (beef, goat, lamb, poultry), etc) Eggs Condiments (spices, tea, coffee, sauces etc) or other miscellaneous food</t>
  </si>
  <si>
    <t>Anger Econimic Family conflict Problems sleeping</t>
  </si>
  <si>
    <t>بس التقدم بالعمر وعدم القدرة على تحمل ضغوطات الحياة</t>
  </si>
  <si>
    <t>قلة الأمان</t>
  </si>
  <si>
    <t>قلة الامان</t>
  </si>
  <si>
    <t>School dropout Child labour Begging Early marriage Physical abuse Neglect Being orphaned or losing care Physical or psychological disabilities due to the war Psychological stress</t>
  </si>
  <si>
    <t>المهن الخطيرة</t>
  </si>
  <si>
    <t>uuid:344a0808-27de-4f9c-9d40-b5de564e2b1d</t>
  </si>
  <si>
    <t>344a0808-27de-4f9c-9d40-b5de564e2b1d</t>
  </si>
  <si>
    <t>2021-01-21T15:31:45.448+03:00</t>
  </si>
  <si>
    <t>2021-01-21T16:21:21.978+03:00</t>
  </si>
  <si>
    <t>Anxiety Sadness Problems sleeping</t>
  </si>
  <si>
    <t>خوف ع الاولاد</t>
  </si>
  <si>
    <t>Speaking to a friend Speaking to a family member Prayer</t>
  </si>
  <si>
    <t>حلاقة</t>
  </si>
  <si>
    <t>Sport activity Entertainement activities Hand crafts</t>
  </si>
  <si>
    <t>uuid:480a926a-2b24-4c8e-80a2-8ce2029cc2ae</t>
  </si>
  <si>
    <t>480a926a-2b24-4c8e-80a2-8ce2029cc2ae</t>
  </si>
  <si>
    <t>2021-01-21T14:46:49.103+02:00</t>
  </si>
  <si>
    <t>2021-01-21T15:32:31.635+02:00</t>
  </si>
  <si>
    <t>عمل خاص / تجارة</t>
  </si>
  <si>
    <t>مشفى عيون / خدمات دعم نفسي اجتماعي</t>
  </si>
  <si>
    <t>Some types of medicines are not available in the market Most types of medicines are not available in the market Expired medicine</t>
  </si>
  <si>
    <t>توعية بمواضيع صحية</t>
  </si>
  <si>
    <t>Fear Anger Sadness moodwings Econimic Anxiety Changes in Appetite Problems sleeping</t>
  </si>
  <si>
    <t>كثرة التفكير في تدبر امر العائلة</t>
  </si>
  <si>
    <t>قلة المعرفة بوجودها</t>
  </si>
  <si>
    <t>Kidnapping School dropout Child labour Physical or psychological disabilities due to the war Psychological stress Sexual abuse Neglect Physical abuse Early marriage</t>
  </si>
  <si>
    <t>الاعمال التي لا تحفظ له كرامته</t>
  </si>
  <si>
    <t>Siblings Parents Relatives Community/social workers</t>
  </si>
  <si>
    <t>Sport activity Awareness / educational activities / psychosocial support Entertainement activities</t>
  </si>
  <si>
    <t>Children living on the street Orphans living in the community Children who have been associated with fighting forces Child-headed households Children separated from their parents</t>
  </si>
  <si>
    <t>uuid:948e242a-b380-4b24-b1a4-bb9274d74de6</t>
  </si>
  <si>
    <t>948e242a-b380-4b24-b1a4-bb9274d74de6</t>
  </si>
  <si>
    <t>2021-01-21T09:44:52.156+02:00</t>
  </si>
  <si>
    <t>2021-01-21T10:11:41.089+02:00</t>
  </si>
  <si>
    <t>ثناء الخلف</t>
  </si>
  <si>
    <t xml:space="preserve">معونات احيانا نحتاج الا استلاف من الأقارب </t>
  </si>
  <si>
    <t>عينية وجراحة وسنية</t>
  </si>
  <si>
    <t>Inaccessible due to cost Most types of medicines are not available in the market Inaccessible due to transport or other logistical reason</t>
  </si>
  <si>
    <t>الوقاية من الكورونا</t>
  </si>
  <si>
    <t>Anger moodwings Econimic Family conflict Problems sleeping</t>
  </si>
  <si>
    <t>لانه اقل ضعفا</t>
  </si>
  <si>
    <t>بعد المراكز وعادات وتقاليد</t>
  </si>
  <si>
    <t>وصمة والعادات والتقاليد</t>
  </si>
  <si>
    <t>Child labour Begging Early marriage Neglect</t>
  </si>
  <si>
    <t>اعمال بناء والتحطيب واعمل صيانه</t>
  </si>
  <si>
    <t>بسبب ضيق المنزل يلعبون في خارج الخيمه</t>
  </si>
  <si>
    <t>uuid:d82eb1d5-94f0-49f0-b42e-35771e728fac</t>
  </si>
  <si>
    <t>d82eb1d5-94f0-49f0-b42e-35771e728fac</t>
  </si>
  <si>
    <t>2021-01-21T10:27:31.155+02:00</t>
  </si>
  <si>
    <t>2021-01-21T10:42:49.775+02:00</t>
  </si>
  <si>
    <t>جلدية ولقاحات وعظمية</t>
  </si>
  <si>
    <t xml:space="preserve">الوقاية من الكورونا </t>
  </si>
  <si>
    <t>صعوبة الوصول</t>
  </si>
  <si>
    <t>Cereals or tubers (maize, porridge, rice, pasta, bread, rice, bulger, frikeh, kaak, pasta, indomy (noodles), manakish, thick grain-based porridge, potatoes, etc) Vegetables (including leafy vegetables) Legumes and nuts e.g. hommos, fouls, beans, chick peas, lentils Oil/Fat (oils, fats, butter, ghee etc) Sugar, Honey, sugar products</t>
  </si>
  <si>
    <t>حليب ثدي يكفي</t>
  </si>
  <si>
    <t>Anger moodwings Econimic Anxiety Changes in Appetite Hopelessness</t>
  </si>
  <si>
    <t xml:space="preserve">الان اكثر عرضة لخطر </t>
  </si>
  <si>
    <t>Security Accessibility</t>
  </si>
  <si>
    <t>بعد المسافة لانها متوفرة في المدينة</t>
  </si>
  <si>
    <t>الوصمة والعادات والتقاليد</t>
  </si>
  <si>
    <t>اعمال صيانة السيارات</t>
  </si>
  <si>
    <t>Parents Neighbours</t>
  </si>
  <si>
    <t>Entertainement activities Hand crafts</t>
  </si>
  <si>
    <t>عماله الاطفال</t>
  </si>
  <si>
    <t>اليأس وكره الواقع</t>
  </si>
  <si>
    <t>تامين الدخل للعائلة</t>
  </si>
  <si>
    <t>uuid:0e059321-2db5-495e-8727-c4e53d63440a</t>
  </si>
  <si>
    <t>0e059321-2db5-495e-8727-c4e53d63440a</t>
  </si>
  <si>
    <t>2021-01-21T11:06:40.174+02:00</t>
  </si>
  <si>
    <t>2021-01-21T11:18:42.254+02:00</t>
  </si>
  <si>
    <t>عمل الام وبنتها</t>
  </si>
  <si>
    <t>عيادات عصبية لان لديها ولد مريض عصبي الصرع</t>
  </si>
  <si>
    <t>Most types of medicines are not available in the market Inaccessible due to cost Inaccessible due to security risks</t>
  </si>
  <si>
    <t xml:space="preserve">أدوية عصبي </t>
  </si>
  <si>
    <t>Cereals or tubers (maize, porridge, rice, pasta, bread, rice, bulger, frikeh, kaak, pasta, indomy (noodles), manakish, thick grain-based porridge, potatoes, etc) Sugar, Honey, sugar products Oil/Fat (oils, fats, butter, ghee etc) Condiments (spices, tea, coffee, sauces etc) or other miscellaneous food</t>
  </si>
  <si>
    <t>High food prices/no money to buy Market is too far Food is not available</t>
  </si>
  <si>
    <t>Fear Anger moodwings Family conflict Econimic Inability to carry out work or daily tasks</t>
  </si>
  <si>
    <t>عدم القدرة على التاقلم</t>
  </si>
  <si>
    <t>Smoking Withdrawal/Isolation</t>
  </si>
  <si>
    <t>Accessibility Security Stigma</t>
  </si>
  <si>
    <t>بعد المسافة وصمة</t>
  </si>
  <si>
    <t>School dropout Child labour Physical abuse Neglect Alcohol/substance misuse</t>
  </si>
  <si>
    <t>التحطيب والصيانة</t>
  </si>
  <si>
    <t>Neighbours Relatives</t>
  </si>
  <si>
    <t>عمال بناء</t>
  </si>
  <si>
    <t>uuid:0d422a87-65f5-41d4-b12f-ed7ef723a20c</t>
  </si>
  <si>
    <t>0d422a87-65f5-41d4-b12f-ed7ef723a20c</t>
  </si>
  <si>
    <t>2021-01-21T11:51:17.436+02:00</t>
  </si>
  <si>
    <t>2021-01-21T12:05:53.320+02:00</t>
  </si>
  <si>
    <t>30</t>
  </si>
  <si>
    <t xml:space="preserve">سلة غذائية ولم نفايات </t>
  </si>
  <si>
    <t>مراكز صحية بشكل كامل</t>
  </si>
  <si>
    <t>Not enough milk Other</t>
  </si>
  <si>
    <t>معتقدات خاطئة</t>
  </si>
  <si>
    <t>Cereals or tubers (maize, porridge, rice, pasta, bread, rice, bulger, frikeh, kaak, pasta, indomy (noodles), manakish, thick grain-based porridge, potatoes, etc) Condiments (spices, tea, coffee, sauces etc) or other miscellaneous food Oil/Fat (oils, fats, butter, ghee etc)</t>
  </si>
  <si>
    <t>الطفل لا يحتاج إلى الحليب</t>
  </si>
  <si>
    <t>High food prices/no money to buy Market is not safe Food is not available</t>
  </si>
  <si>
    <t>No services Other</t>
  </si>
  <si>
    <t>يحتاج إلى مفصل</t>
  </si>
  <si>
    <t>Anger Changes in Appetite Hopelessness Problems sleeping Econimic Anxiety Sadness</t>
  </si>
  <si>
    <t>الزوج لأنه مصاب المراة نتيجة الظروف المالية</t>
  </si>
  <si>
    <t>Extracurricular activities/women &amp; girls centers Educational services Skills building services Health services</t>
  </si>
  <si>
    <t>الموصلات والأمان</t>
  </si>
  <si>
    <t>School dropout Child labour Physical abuse Neglect Psychological stress</t>
  </si>
  <si>
    <t>لم النفايات</t>
  </si>
  <si>
    <t>لا يوجد اطفال لعمر المطلوب</t>
  </si>
  <si>
    <t>uuid:10196147-30b2-4db8-96a7-00e9f06fb7cb</t>
  </si>
  <si>
    <t>10196147-30b2-4db8-96a7-00e9f06fb7cb</t>
  </si>
  <si>
    <t>2021-01-21T12:51:01.551+02:00</t>
  </si>
  <si>
    <t>2021-01-21T12:57:39.659+02:00</t>
  </si>
  <si>
    <t xml:space="preserve">عمل الزوج </t>
  </si>
  <si>
    <t>جراحه عامه</t>
  </si>
  <si>
    <t>Legumes and nuts e.g. hommos, fouls, beans, chick peas, lentils Vegetables (including leafy vegetables) Meat, Poultry, Offal (beef, goat, lamb, poultry), etc) Oil/Fat (oils, fats, butter, ghee etc)</t>
  </si>
  <si>
    <t>Lack of awareness of the services Accessibility Stigma</t>
  </si>
  <si>
    <t>وجود في المجتمع فئات مختلفة</t>
  </si>
  <si>
    <t>Child labour Begging Early marriage</t>
  </si>
  <si>
    <t>عمال في بيع الاكلات السريعة</t>
  </si>
  <si>
    <t>uuid:1b6d13e7-c9bb-458b-aacd-e4e436a7b241</t>
  </si>
  <si>
    <t>1b6d13e7-c9bb-458b-aacd-e4e436a7b241</t>
  </si>
  <si>
    <t>2021-01-21T13:50:10.620+02:00</t>
  </si>
  <si>
    <t>2021-01-21T15:20:57.198+02:00</t>
  </si>
  <si>
    <t>كل شي متوفر</t>
  </si>
  <si>
    <t>نعم مفيدة وخصوصا الوقاية من الكورونا</t>
  </si>
  <si>
    <t>عن طريق مجموعات الواتس</t>
  </si>
  <si>
    <t>لم اصب</t>
  </si>
  <si>
    <t>Cereals or tubers (maize, porridge, rice, pasta, bread, rice, bulger, frikeh, kaak, pasta, indomy (noodles), manakish, thick grain-based porridge, potatoes, etc) Legumes and nuts e.g. hommos, fouls, beans, chick peas, lentils Vegetables (including leafy vegetables) Oil/Fat (oils, fats, butter, ghee etc) Condiments (spices, tea, coffee, sauces etc) or other miscellaneous food</t>
  </si>
  <si>
    <t>moodwings Anxiety Problems sleeping</t>
  </si>
  <si>
    <t>لان ظروف صعبة عدم قدرة على التاقلم</t>
  </si>
  <si>
    <t>لعدم وجود مراكز خدمه كافية</t>
  </si>
  <si>
    <t>الحاجة إلى مرافق</t>
  </si>
  <si>
    <t>لم يصبح بعمر المناسب</t>
  </si>
  <si>
    <t>Opening time not suitable for parents Lack of awareness</t>
  </si>
  <si>
    <t>uuid:4d7131a9-db14-4ff1-9e57-05f4f9c5f316</t>
  </si>
  <si>
    <t>4d7131a9-db14-4ff1-9e57-05f4f9c5f316</t>
  </si>
  <si>
    <t>2021-01-21T14:03:26.318+02:00</t>
  </si>
  <si>
    <t>2021-01-21T15:21:37.188+02:00</t>
  </si>
  <si>
    <t>عمل الفتيات البالغات في الاسرة</t>
  </si>
  <si>
    <t>جلدية وسنية</t>
  </si>
  <si>
    <t>Some types of medicines are not available in the market Not available in the market at all Inaccessible due to cost</t>
  </si>
  <si>
    <t>Fear moodwings Econimic Hopelessness</t>
  </si>
  <si>
    <t>بسبب حمل اعباء البيت والتكاليف</t>
  </si>
  <si>
    <t>الام لا ترغب في خروج بناتها</t>
  </si>
  <si>
    <t>العادات والتقاليد وقلة في الامان</t>
  </si>
  <si>
    <t>وضع الأمني</t>
  </si>
  <si>
    <t>School dropout Kidnapping Sexual abuse</t>
  </si>
  <si>
    <t>قلة الأمان في المجتمع المحيط</t>
  </si>
  <si>
    <t>لان لايستطيع الخروج من المنزل</t>
  </si>
  <si>
    <t>uuid:bcf3ba0f-e750-4268-acbe-9aec1a58be5d</t>
  </si>
  <si>
    <t>bcf3ba0f-e750-4268-acbe-9aec1a58be5d</t>
  </si>
  <si>
    <t>2021-01-21T12:51:06.974+03:00</t>
  </si>
  <si>
    <t>2021-01-21T15:27:54.306+03:00</t>
  </si>
  <si>
    <t>هشام الشيخ</t>
  </si>
  <si>
    <t>أعمال بناء وزراعة</t>
  </si>
  <si>
    <t>لم اعاني منها</t>
  </si>
  <si>
    <t>Anger Problems sleeping Family conflict Problems Concentrating</t>
  </si>
  <si>
    <t>بسبب كبار السن وصغار السن يحتاجون اهتمام زائد</t>
  </si>
  <si>
    <t>Speaking to a friend Other</t>
  </si>
  <si>
    <t>المشي خارج المخيم</t>
  </si>
  <si>
    <t>عدم وجود خدمة في المخيم تعرض عليهم</t>
  </si>
  <si>
    <t>Early marriage Physical abuse Neglect Hired by armed groups</t>
  </si>
  <si>
    <t>Religious leaders Relatives Doctor</t>
  </si>
  <si>
    <t>uuid:36bf0f5a-56d8-4d71-83ea-f0ab1d90c1ee</t>
  </si>
  <si>
    <t>36bf0f5a-56d8-4d71-83ea-f0ab1d90c1ee</t>
  </si>
  <si>
    <t>2021-01-21T13:47:21.777+03:00</t>
  </si>
  <si>
    <t>2021-01-21T15:22:16.419+03:00</t>
  </si>
  <si>
    <t>محل البسة</t>
  </si>
  <si>
    <t>لم اصاب بذلك</t>
  </si>
  <si>
    <t>moodwings Anger Problems sleeping Problems Concentrating</t>
  </si>
  <si>
    <t>زيادة المسؤولية
والحاجة الى الاهتمام</t>
  </si>
  <si>
    <t>Physical abuse Neglect Hired by armed groups</t>
  </si>
  <si>
    <t>School teachers Relatives Doctor</t>
  </si>
  <si>
    <t>Hand crafts Painting / re-creational activity Awareness / educational activities / psychosocial support Quraan</t>
  </si>
  <si>
    <t>uuid:c5acd647-ad36-4075-813e-946560509638</t>
  </si>
  <si>
    <t>c5acd647-ad36-4075-813e-946560509638</t>
  </si>
  <si>
    <t>2021-01-21T10:12:13.406+03:00</t>
  </si>
  <si>
    <t>2021-01-21T14:33:54.781+03:00</t>
  </si>
  <si>
    <t>الحاجة إلى وجود خدمة سماعات ونظارات للاطفال</t>
  </si>
  <si>
    <t>Most types of medicines are not available in the market Other, specify</t>
  </si>
  <si>
    <t>فساد بمركز الخدمة الطبية</t>
  </si>
  <si>
    <t>Fear Anger Family conflict Problems sleeping</t>
  </si>
  <si>
    <t>Adult Men Children</t>
  </si>
  <si>
    <t>لان الأطفال صغار
والكبير بحمل نفسه فوق طاقته كثر التفكير</t>
  </si>
  <si>
    <t>عدم وجود خدمة في المخيم</t>
  </si>
  <si>
    <t>Physical abuse Neglect School dropout Physical or psychological disabilities due to the war</t>
  </si>
  <si>
    <t>School teachers Community leaders (trusted people in the community)</t>
  </si>
  <si>
    <t>Distrust of staff or their activities Lack of transportation</t>
  </si>
  <si>
    <t>uuid:78c3051c-6c20-4cfa-bd7c-5aa414cee927</t>
  </si>
  <si>
    <t>78c3051c-6c20-4cfa-bd7c-5aa414cee927</t>
  </si>
  <si>
    <t>2021-01-21T10:33:47.634+03:00</t>
  </si>
  <si>
    <t>2021-01-21T14:34:16.383+03:00</t>
  </si>
  <si>
    <t>أعمال زراعية من قبل النساء</t>
  </si>
  <si>
    <t>Anger Econimic Anxiety Problems sleeping</t>
  </si>
  <si>
    <t>ناتج عن زيادة الضغط والمسؤوليات</t>
  </si>
  <si>
    <t>Neglect School dropout Psychological stress</t>
  </si>
  <si>
    <t>uuid:09846eb0-6590-4012-aab8-13c6afac5742</t>
  </si>
  <si>
    <t>09846eb0-6590-4012-aab8-13c6afac5742</t>
  </si>
  <si>
    <t>2021-01-21T10:47:27.221+03:00</t>
  </si>
  <si>
    <t>2021-01-21T14:34:56.070+03:00</t>
  </si>
  <si>
    <t>لم أتعرض للإصابة بها</t>
  </si>
  <si>
    <t>Econimic Family conflict Anxiety Other</t>
  </si>
  <si>
    <t>وجود إعاقة عقلية لابني</t>
  </si>
  <si>
    <t>لان الصغار صغار
والكبار يحتاجون اهتمام خاص</t>
  </si>
  <si>
    <t>Neglect Physical abuse Being orphaned or losing care</t>
  </si>
  <si>
    <t>Community leaders (trusted people in the community) Doctor</t>
  </si>
  <si>
    <t>uuid:80b1c191-feee-4380-a4a1-f816413ac10b</t>
  </si>
  <si>
    <t>80b1c191-feee-4380-a4a1-f816413ac10b</t>
  </si>
  <si>
    <t>2021-01-21T11:49:29.589+03:00</t>
  </si>
  <si>
    <t>2021-01-21T14:33:27.627+03:00</t>
  </si>
  <si>
    <t>محل بيع خضار</t>
  </si>
  <si>
    <t>وجود سوء معاملة في صرف الادوية من قبل العاملين في الخدمة الطبية</t>
  </si>
  <si>
    <t>Legumes and nuts e.g. hommos, fouls, beans, chick peas, lentils Cereals or tubers (maize, porridge, rice, pasta, bread, rice, bulger, frikeh, kaak, pasta, indomy (noodles), manakish, thick grain-based porridge, potatoes, etc) Vegetables (including leafy vegetables)</t>
  </si>
  <si>
    <t>Anger Family conflict moodwings Problems Concentrating</t>
  </si>
  <si>
    <t>بسبب الوضع المعيشي السيء وعدم وجود احتياجات من عمل وطعام ومرافق وسكن جيد</t>
  </si>
  <si>
    <t>لا يوجد خدمة تصل إلى المخيم</t>
  </si>
  <si>
    <t>Neglect Being orphaned or losing care Physical or psychological disabilities due to the war</t>
  </si>
  <si>
    <t>Doctor Religious leaders Women and Child support centers</t>
  </si>
  <si>
    <t>uuid:fc807200-6530-448e-8be6-6c9ab921b298</t>
  </si>
  <si>
    <t>fc807200-6530-448e-8be6-6c9ab921b298</t>
  </si>
  <si>
    <t>2021-01-19T16:03:53.590+02:00</t>
  </si>
  <si>
    <t>2021-01-21T10:14:31.480+02:00</t>
  </si>
  <si>
    <t>بيان كيالي</t>
  </si>
  <si>
    <t xml:space="preserve">لايوجد مصدر </t>
  </si>
  <si>
    <t>الامراض القلبية</t>
  </si>
  <si>
    <t>Pediatric medicine Reproductive health medicines Non communicable diseases (NCD) drugs (chronic, cardiac, diabetes, hyper-tension, asthma) Antibiotic</t>
  </si>
  <si>
    <t>Inability to carry out work or daily tasks Other</t>
  </si>
  <si>
    <t xml:space="preserve">البطالة لايوجد عمل </t>
  </si>
  <si>
    <t>بسبب عدم وجود العمل</t>
  </si>
  <si>
    <t>لايوجد داعي</t>
  </si>
  <si>
    <t xml:space="preserve">المدرسة بعيدة </t>
  </si>
  <si>
    <t>Siblings Relatives Parents</t>
  </si>
  <si>
    <t>عمرهم لايناسب المدرسة</t>
  </si>
  <si>
    <t>uuid:1602fe1c-dd97-4cfd-a455-208c517f31c1</t>
  </si>
  <si>
    <t>1602fe1c-dd97-4cfd-a455-208c517f31c1</t>
  </si>
  <si>
    <t>2021-01-21T10:15:21.998+02:00</t>
  </si>
  <si>
    <t>2021-01-21T15:19:51.140+02:00</t>
  </si>
  <si>
    <t>عامل بأجر يومي</t>
  </si>
  <si>
    <t>Family conflict Anger Conflict within community Inability to carry out work or daily tasks</t>
  </si>
  <si>
    <t>بسبب العيشة دتخل المخيم وعدم عمل زوجي</t>
  </si>
  <si>
    <t>لانها بعيدة</t>
  </si>
  <si>
    <t>Sport activity Quraan Painting / re-creational activity Awareness / educational activities / psychosocial support</t>
  </si>
  <si>
    <t>Children separated from their parents Children living on the street Orphans living in the community</t>
  </si>
  <si>
    <t>uuid:50b6675d-3e90-454e-85bc-524bf88373b6</t>
  </si>
  <si>
    <t>50b6675d-3e90-454e-85bc-524bf88373b6</t>
  </si>
  <si>
    <t>2021-01-21T10:39:41.813+02:00</t>
  </si>
  <si>
    <t>2021-01-21T11:07:43.565+02:00</t>
  </si>
  <si>
    <t>لايوجد مصدر</t>
  </si>
  <si>
    <t>دكتور عصبي اطفال</t>
  </si>
  <si>
    <t>Econimic Family conflict Inability to carry out work or daily tasks</t>
  </si>
  <si>
    <t>بسبب عدم عمل زوجي ومرض طفلي</t>
  </si>
  <si>
    <t>لست بحاجة</t>
  </si>
  <si>
    <t>بسبب الاطفال</t>
  </si>
  <si>
    <t>الزوج لايسمح</t>
  </si>
  <si>
    <t>العمر صغير</t>
  </si>
  <si>
    <t>uuid:5618934c-7f1b-4f93-8784-be19d270b8d0</t>
  </si>
  <si>
    <t>5618934c-7f1b-4f93-8784-be19d270b8d0</t>
  </si>
  <si>
    <t>2021-01-21T11:20:36.761+02:00</t>
  </si>
  <si>
    <t>2021-01-21T15:20:19.881+02:00</t>
  </si>
  <si>
    <t>Non communicable diseases (NCD) drugs (chronic, cardiac, diabetes, hyper-tension, asthma) Pediatric medicine Antibiotic Reproductive health medicines Other</t>
  </si>
  <si>
    <t>ادوية علاج أكزيما</t>
  </si>
  <si>
    <t>Problems Concentrating Inability to carry out work or daily tasks Family conflict</t>
  </si>
  <si>
    <t>بسبب عدم العمل والبقاء في المنزل</t>
  </si>
  <si>
    <t>Smoking Violence</t>
  </si>
  <si>
    <t>Extracurricular activities/women &amp; girls centers Skills building services Health services</t>
  </si>
  <si>
    <t>بسبب الخوف عليهم</t>
  </si>
  <si>
    <t>Kidnapping Physical abuse Sexual abuse</t>
  </si>
  <si>
    <t>Sport activity Quraan Painting / re-creational activity Hand crafts Awareness / educational activities / psychosocial support Entertainement activities</t>
  </si>
  <si>
    <t>بسبب النزوح وعدم توفر مدارس قريبة</t>
  </si>
  <si>
    <t>تعمل بالاجر اليومي</t>
  </si>
  <si>
    <t>uuid:214619dd-cb2f-4ddd-82c5-96c76a619f76</t>
  </si>
  <si>
    <t>214619dd-cb2f-4ddd-82c5-96c76a619f76</t>
  </si>
  <si>
    <t>2021-01-21T12:50:32.791+02:00</t>
  </si>
  <si>
    <t>2021-01-21T13:21:28.181+02:00</t>
  </si>
  <si>
    <t>عامل بأجر  يومي</t>
  </si>
  <si>
    <t>خدمات عصبية وجراحة بولية</t>
  </si>
  <si>
    <t>Family conflict Problems Concentrating Hopelessness</t>
  </si>
  <si>
    <t>بسبب عدم عمل الرجل والنزوج</t>
  </si>
  <si>
    <t>Skills building services Educational services Health services Extracurricular activities/women &amp; girls centers</t>
  </si>
  <si>
    <t>بسبب البعد عن الخدمات</t>
  </si>
  <si>
    <t xml:space="preserve">بسبب منع الاهل </t>
  </si>
  <si>
    <t>المدارس بعيدة</t>
  </si>
  <si>
    <t>uuid:ecdc27d5-359f-4d1c-baf7-c47197b2b494</t>
  </si>
  <si>
    <t>ecdc27d5-359f-4d1c-baf7-c47197b2b494</t>
  </si>
  <si>
    <t>2021-01-21T13:21:43.204+02:00</t>
  </si>
  <si>
    <t>2021-01-21T15:21:35.620+02:00</t>
  </si>
  <si>
    <t>اعمل بمحل لبيع الألبسة الاوربية</t>
  </si>
  <si>
    <t>Anger moodwings Family conflict Hopelessness</t>
  </si>
  <si>
    <t>بسبب البقاء لوحدهم في المنزل</t>
  </si>
  <si>
    <t>Sexual abuse Kidnapping</t>
  </si>
  <si>
    <t>بسبب عملي</t>
  </si>
  <si>
    <t>uuid:f40a1bd2-027b-480e-b10b-318314714ea5</t>
  </si>
  <si>
    <t>f40a1bd2-027b-480e-b10b-318314714ea5</t>
  </si>
  <si>
    <t>2021-01-21T14:17:00.288+02:00</t>
  </si>
  <si>
    <t>2021-01-21T15:21:54.074+02:00</t>
  </si>
  <si>
    <t>تبرعات ومعونات</t>
  </si>
  <si>
    <t>خدمات جلدية</t>
  </si>
  <si>
    <t>Anxiety moodwings</t>
  </si>
  <si>
    <t>بسبب وفاة زوجي ومعيشتي لوحدي</t>
  </si>
  <si>
    <t>uuid:9c79d4de-2506-4d2d-9124-bb0f2d7dff39</t>
  </si>
  <si>
    <t>9c79d4de-2506-4d2d-9124-bb0f2d7dff39</t>
  </si>
  <si>
    <t>2021-01-21T10:15:15.601+03:00</t>
  </si>
  <si>
    <t>2021-01-21T12:18:06.547+03:00</t>
  </si>
  <si>
    <t>مريم الاشقر</t>
  </si>
  <si>
    <t>مصدر الدخل السلات الغذائية</t>
  </si>
  <si>
    <t>عيادة سنية</t>
  </si>
  <si>
    <t>Reproductive health medicines Non communicable diseases (NCD) drugs (chronic, cardiac, diabetes, hyper-tension, asthma)</t>
  </si>
  <si>
    <t>Econimic Fear</t>
  </si>
  <si>
    <t>لانه لا يوجد معين لهم</t>
  </si>
  <si>
    <t>بسبب بعد المسافات</t>
  </si>
  <si>
    <t xml:space="preserve">بسبب الوضع الراهن </t>
  </si>
  <si>
    <t>Begging Kidnapping Psychological stress</t>
  </si>
  <si>
    <t>Hand crafts Entertainement activities</t>
  </si>
  <si>
    <t>uuid:94cfd74a-93e4-436e-a4cb-da7b39e5670d</t>
  </si>
  <si>
    <t>94cfd74a-93e4-436e-a4cb-da7b39e5670d</t>
  </si>
  <si>
    <t>2021-01-21T11:25:24.740+03:00</t>
  </si>
  <si>
    <t>2021-01-21T11:57:15.077+03:00</t>
  </si>
  <si>
    <t xml:space="preserve">مريم الاشقر </t>
  </si>
  <si>
    <t xml:space="preserve">عامل يومي </t>
  </si>
  <si>
    <t>عيادات عينية</t>
  </si>
  <si>
    <t>Cereals or tubers (maize, porridge, rice, pasta, bread, rice, bulger, frikeh, kaak, pasta, indomy (noodles), manakish, thick grain-based porridge, potatoes, etc) Vegetables (including leafy vegetables) Oil/Fat (oils, fats, butter, ghee etc) Condiments (spices, tea, coffee, sauces etc) or other miscellaneous food</t>
  </si>
  <si>
    <t xml:space="preserve">بسبب الوضع المعيشي وقلت العمل </t>
  </si>
  <si>
    <t xml:space="preserve">بسبب بعد المسافات </t>
  </si>
  <si>
    <t xml:space="preserve">بسبب عدم الأمان </t>
  </si>
  <si>
    <t>Kidnapping Begging</t>
  </si>
  <si>
    <t>uuid:2b126e57-a278-4daa-b527-08f37bfe20fe</t>
  </si>
  <si>
    <t>2b126e57-a278-4daa-b527-08f37bfe20fe</t>
  </si>
  <si>
    <t>2021-01-21T12:20:27.521+03:00</t>
  </si>
  <si>
    <t>2021-01-21T12:50:20.565+03:00</t>
  </si>
  <si>
    <t xml:space="preserve">عيادات سنية </t>
  </si>
  <si>
    <t>بسبب الظروف المعيشية</t>
  </si>
  <si>
    <t>Extracurricular activities/women &amp; girls centers Educational services</t>
  </si>
  <si>
    <t xml:space="preserve">لان الأطفال اعمارهم صغيرة </t>
  </si>
  <si>
    <t>uuid:cfc49126-671d-4123-92c7-64d44586b6fc</t>
  </si>
  <si>
    <t>cfc49126-671d-4123-92c7-64d44586b6fc</t>
  </si>
  <si>
    <t>2021-01-21T13:49:20.190+03:00</t>
  </si>
  <si>
    <t>2021-01-21T14:21:03.881+03:00</t>
  </si>
  <si>
    <t>Cereals or tubers (maize, porridge, rice, pasta, bread, rice, bulger, frikeh, kaak, pasta, indomy (noodles), manakish, thick grain-based porridge, potatoes, etc) Vegetables (including leafy vegetables) Fruit (all types) Oil/Fat (oils, fats, butter, ghee etc) Condiments (spices, tea, coffee, sauces etc) or other miscellaneous food</t>
  </si>
  <si>
    <t>Cereals or tubers (maize, porridge, rice, pasta, bread, rice, bulger, frikeh, kaak, pasta, indomy (noodles), manakish, thick grain-based porridge, potatoes, etc) Fruit (all types) Milk and Milk Products (milk, yoghurt, cheese, etc) Eggs</t>
  </si>
  <si>
    <t>Fear Anger Econimic</t>
  </si>
  <si>
    <t>بسب الظروف المعيشية</t>
  </si>
  <si>
    <t>Has professional consultation Speaking to a friend</t>
  </si>
  <si>
    <t xml:space="preserve">بسبب </t>
  </si>
  <si>
    <t>Sport activity Painting / re-creational activity</t>
  </si>
  <si>
    <t>الأطفال تحت ست للدراسة</t>
  </si>
  <si>
    <t>uuid:1fac5059-a21c-4074-a67c-f0fe47458174</t>
  </si>
  <si>
    <t>1fac5059-a21c-4074-a67c-f0fe47458174</t>
  </si>
  <si>
    <t>2021-01-21T11:11:54.201+03:00</t>
  </si>
  <si>
    <t>2021-01-21T12:43:18.063+03:00</t>
  </si>
  <si>
    <t>رهام العلي</t>
  </si>
  <si>
    <t>من بيع سيارة قديمة</t>
  </si>
  <si>
    <t>اعطاء المعلومات للوقاية من الكورونا</t>
  </si>
  <si>
    <t>بعيدة عن السكن</t>
  </si>
  <si>
    <t>لاقوم بالاعمال المنزلية</t>
  </si>
  <si>
    <t>uuid:8e3ad289-b16c-464b-b93a-a7c933898a9a</t>
  </si>
  <si>
    <t>8e3ad289-b16c-464b-b93a-a7c933898a9a</t>
  </si>
  <si>
    <t>2021-01-21T11:39:45.225+03:00</t>
  </si>
  <si>
    <t>2021-01-21T12:03:37.122+03:00</t>
  </si>
  <si>
    <t>موفر من قبل النزوح ويتم صرفه الأن</t>
  </si>
  <si>
    <t xml:space="preserve">مستوصف </t>
  </si>
  <si>
    <t>تعلمنا طرق الوقاية</t>
  </si>
  <si>
    <t>لانهم لا يستطيعون التحمل مثلنا</t>
  </si>
  <si>
    <t>بسبب المسافة</t>
  </si>
  <si>
    <t>Educational services Skills building services Health services</t>
  </si>
  <si>
    <t>لان المراكز بعيدة</t>
  </si>
  <si>
    <t>School dropout Early marriage Neglect</t>
  </si>
  <si>
    <t>المدرسة بعيدة جدا والطريق غير امن</t>
  </si>
  <si>
    <t>uuid:d9c34478-f5da-42c2-a887-7c141eeee752</t>
  </si>
  <si>
    <t>d9c34478-f5da-42c2-a887-7c141eeee752</t>
  </si>
  <si>
    <t>2021-01-21T12:45:28.019+03:00</t>
  </si>
  <si>
    <t>2021-01-21T13:22:40.348+03:00</t>
  </si>
  <si>
    <t>بالدين من الاقارب</t>
  </si>
  <si>
    <t>مستوصف ومشفى</t>
  </si>
  <si>
    <t>علمونا كيف نحمي انفسنا</t>
  </si>
  <si>
    <t>Fear Anger Sadness Econimic</t>
  </si>
  <si>
    <t>بسبب الظروف المعيشية و النزوح</t>
  </si>
  <si>
    <t>بسبب صعوبة الطريق والمسافة</t>
  </si>
  <si>
    <t>بسبب الطريق الصعب وقلة المواصلات</t>
  </si>
  <si>
    <t>School dropout Desire to join armed groups Early marriage</t>
  </si>
  <si>
    <t>Religious leaders Relatives Parents</t>
  </si>
  <si>
    <t>Orphans living in the community Children separated from their parents</t>
  </si>
  <si>
    <t>uuid:58b98c8d-d97f-4ac5-b464-c455508fedc5</t>
  </si>
  <si>
    <t>58b98c8d-d97f-4ac5-b464-c455508fedc5</t>
  </si>
  <si>
    <t>2021-01-21T14:50:16.344+03:00</t>
  </si>
  <si>
    <t>2021-01-21T15:02:40.254+03:00</t>
  </si>
  <si>
    <t>الزوجة تعمل والزوج يعمل اعمال حرة</t>
  </si>
  <si>
    <t>Fear Anger Sadness Conflict within community</t>
  </si>
  <si>
    <t>لانهم لا يتحملون الضغوط والمشاكل</t>
  </si>
  <si>
    <t>Speaking to a family member Prayer Speaking to a friend</t>
  </si>
  <si>
    <t>School dropout Child labour Begging Early marriage</t>
  </si>
  <si>
    <t>جمع نفايات والعمل بأعمال لا تناسب اعمارهم</t>
  </si>
  <si>
    <t>Sport activity Hand crafts Painting / re-creational activity Awareness / educational activities / psychosocial support</t>
  </si>
  <si>
    <t>uuid:53618e9e-6cbc-450a-8bba-dad819e7cac8</t>
  </si>
  <si>
    <t>53618e9e-6cbc-450a-8bba-dad819e7cac8</t>
  </si>
  <si>
    <t>2021-01-21T09:47:39.337+02:00</t>
  </si>
  <si>
    <t>2021-01-21T10:12:30.362+02:00</t>
  </si>
  <si>
    <t>Jamal zakour</t>
  </si>
  <si>
    <t>معالجة أمراض جلدية</t>
  </si>
  <si>
    <t>Neighbours Relatives Parents</t>
  </si>
  <si>
    <t>uuid:f79ea379-6232-4b8e-ba90-a70e864ad2e7</t>
  </si>
  <si>
    <t>f79ea379-6232-4b8e-ba90-a70e864ad2e7</t>
  </si>
  <si>
    <t>2021-01-21T10:18:33.683+02:00</t>
  </si>
  <si>
    <t>2021-01-21T10:56:43.177+02:00</t>
  </si>
  <si>
    <t>خدمات عينية / زراعة قرنية</t>
  </si>
  <si>
    <t>غير متوفرة</t>
  </si>
  <si>
    <t>uuid:4c62799c-9e68-49c5-89eb-108aff268b60</t>
  </si>
  <si>
    <t>4c62799c-9e68-49c5-89eb-108aff268b60</t>
  </si>
  <si>
    <t>2021-01-21T11:59:06.915+02:00</t>
  </si>
  <si>
    <t>2021-01-21T12:26:49.628+02:00</t>
  </si>
  <si>
    <t>كونهم الفئات الأضعف</t>
  </si>
  <si>
    <t>School dropout Early marriage Psychological stress</t>
  </si>
  <si>
    <t>Hand crafts Awareness / educational activities / psychosocial support Quraan</t>
  </si>
  <si>
    <t>لا يرغبون بذلك</t>
  </si>
  <si>
    <t>uuid:1eddf2d2-2959-4477-b028-f58e70704241</t>
  </si>
  <si>
    <t>1eddf2d2-2959-4477-b028-f58e70704241</t>
  </si>
  <si>
    <t>2021-01-21T12:33:02.571+02:00</t>
  </si>
  <si>
    <t>2021-01-21T13:09:44.657+02:00</t>
  </si>
  <si>
    <t>School teachers Relatives Parents</t>
  </si>
  <si>
    <t>uuid:6a046537-d0b3-4285-999a-53a22f6dc6d8</t>
  </si>
  <si>
    <t>6a046537-d0b3-4285-999a-53a22f6dc6d8</t>
  </si>
  <si>
    <t>2021-01-21T10:21:47.200+02:00</t>
  </si>
  <si>
    <t>سلطانة الحلاق</t>
  </si>
  <si>
    <t>Emergency services-ambulance</t>
  </si>
  <si>
    <t>Fear Econimic Family conflict</t>
  </si>
  <si>
    <t>لايوجد مراكز في المنطقة</t>
  </si>
  <si>
    <t>الام لاتسمح لهن لان المنطقة غير معروفة</t>
  </si>
  <si>
    <t>School dropout Child labour Begging</t>
  </si>
  <si>
    <t>بيع الخبز</t>
  </si>
  <si>
    <t>لايوجد مدارس والوضع المادي لايسمح</t>
  </si>
  <si>
    <t>2021-01-21T11:18:13.732+02:00</t>
  </si>
  <si>
    <t>Reproductive health medicines Pediatric medicine Non communicable diseases (NCD) drugs (chronic, cardiac, diabetes, hyper-tension, asthma)</t>
  </si>
  <si>
    <t>Econimic Family conflict moodwings</t>
  </si>
  <si>
    <t>Health services Educational services Extracurricular activities/women &amp; girls centers Skills building services</t>
  </si>
  <si>
    <t>Kidnapping School dropout Child labour Begging</t>
  </si>
  <si>
    <t>مسح السيارات</t>
  </si>
  <si>
    <t>Quraan Sport activity Awareness / educational activities / psychosocial support</t>
  </si>
  <si>
    <t>لايوجد مدرسة</t>
  </si>
  <si>
    <t>2021-01-21T12:15:12.962+02:00</t>
  </si>
  <si>
    <t>2021-01-21T16:01:54.836+02:00</t>
  </si>
  <si>
    <t>سلة غذائيةودين من الاهل</t>
  </si>
  <si>
    <t xml:space="preserve">مراكز صحية وتغذية </t>
  </si>
  <si>
    <t>Fear moodwings Problems sleeping</t>
  </si>
  <si>
    <t>بسبب الظروف المعيشية السيئة</t>
  </si>
  <si>
    <t>School dropout Neglect Begging</t>
  </si>
  <si>
    <t>Parents Community/social workers Women and Child support centers Siblings</t>
  </si>
  <si>
    <t>لم يتجاوزو السن القانوني للمدرسة</t>
  </si>
  <si>
    <t>uuid:05786ef9-9be3-450a-8739-e37034d725d2</t>
  </si>
  <si>
    <t>05786ef9-9be3-450a-8739-e37034d725d2</t>
  </si>
  <si>
    <t>2021-01-21T12:48:09.706+02:00</t>
  </si>
  <si>
    <t>2021-01-21T16:02:52.784+02:00</t>
  </si>
  <si>
    <t>السلةالشهرية</t>
  </si>
  <si>
    <t xml:space="preserve">مراكز صحية </t>
  </si>
  <si>
    <t>ارتفاع اسعار الدواء</t>
  </si>
  <si>
    <t>Cereals or tubers (maize, porridge, rice, pasta, bread, rice, bulger, frikeh, kaak, pasta, indomy (noodles), manakish, thick grain-based porridge, potatoes, etc) Oil/Fat (oils, fats, butter, ghee etc) Sugar, Honey, sugar products Condiments (spices, tea, coffee, sauces etc) or other miscellaneous food</t>
  </si>
  <si>
    <t>بسبب الضغوط المعيشية</t>
  </si>
  <si>
    <t>Speaking to a friend Withdrawal/Isolation</t>
  </si>
  <si>
    <t>عدم توفرها في المنطقة</t>
  </si>
  <si>
    <t>School dropout Begging</t>
  </si>
  <si>
    <t>Siblings Parents Community/social workers Women and Child support centers</t>
  </si>
  <si>
    <t>عمر الطفل تحت ست سنوات</t>
  </si>
  <si>
    <t>uuid:bfe0fa58-30a7-4f81-850f-e7e5dff78b2e</t>
  </si>
  <si>
    <t>bfe0fa58-30a7-4f81-850f-e7e5dff78b2e</t>
  </si>
  <si>
    <t>2021-01-23T11:56:19.593+03:00</t>
  </si>
  <si>
    <t>2021-01-23T12:28:13.561+03:00</t>
  </si>
  <si>
    <t>Sahara</t>
  </si>
  <si>
    <t>14</t>
  </si>
  <si>
    <t>قص حجار</t>
  </si>
  <si>
    <t>جميع الخدمات الطبية لا توجد</t>
  </si>
  <si>
    <t>Child sick/weak</t>
  </si>
  <si>
    <t>Condiments (spices, tea, coffee, sauces etc) or other miscellaneous food Oil/Fat (oils, fats, butter, ghee etc) Meat, Poultry, Offal (beef, goat, lamb, poultry), etc) Cereals or tubers (maize, porridge, rice, pasta, bread, rice, bulger, frikeh, kaak, pasta, indomy (noodles), manakish, thick grain-based porridge, potatoes, etc)</t>
  </si>
  <si>
    <t>Prefer not to answer</t>
  </si>
  <si>
    <t>بسبب الوضع وقلة الامان</t>
  </si>
  <si>
    <t>Child labour School dropout Early marriage</t>
  </si>
  <si>
    <t>قص حجارة</t>
  </si>
  <si>
    <t>المدرسة لا تستوعب عدد الأطفال الموجودين</t>
  </si>
  <si>
    <t>بسبب الفقر</t>
  </si>
  <si>
    <t>uuid:5552ee7c-a397-409b-be1c-d8b951265ef8</t>
  </si>
  <si>
    <t>5552ee7c-a397-409b-be1c-d8b951265ef8</t>
  </si>
  <si>
    <t>2021-01-23T11:56:39.533+03:00</t>
  </si>
  <si>
    <t>2021-01-23T14:14:39.931+03:00</t>
  </si>
  <si>
    <t>توزيع خبز على المنازل</t>
  </si>
  <si>
    <t>لان الرجال على عاتقهم تأمين المعيشة    والاطفال لانهم حرمو من ابسط  حقوقهم</t>
  </si>
  <si>
    <t>عدم وجود هذه الخدمات في هذه المنطقة</t>
  </si>
  <si>
    <t>لم القمامة من الحاويات بشكل كبير</t>
  </si>
  <si>
    <t>لان طفلي الكبير يقوم بمساعدتي بالعمل وابنتي ذات ١٥ سنة ضعيفة بالمدرسة من اجل ذلك هي لاتدرس حاليا</t>
  </si>
  <si>
    <t>مساعدتي في توزيع الخبز على المنازل</t>
  </si>
  <si>
    <t>uuid:373e818a-186d-4e7b-9ff5-9a9ee3681eb7</t>
  </si>
  <si>
    <t>373e818a-186d-4e7b-9ff5-9a9ee3681eb7</t>
  </si>
  <si>
    <t>2021-01-23T09:25:41.566+02:00</t>
  </si>
  <si>
    <t>2021-01-23T10:24:39.598+02:00</t>
  </si>
  <si>
    <t>معلومات عن سوء التغذية ولقاحات الأطفال</t>
  </si>
  <si>
    <t>Cereals or tubers (maize, porridge, rice, pasta, bread, rice, bulger, frikeh, kaak, pasta, indomy (noodles), manakish, thick grain-based porridge, potatoes, etc) Legumes and nuts e.g. hommos, fouls, beans, chick peas, lentils Vegetables (including leafy vegetables) Milk and Milk Products (milk, yoghurt, cheese, etc)</t>
  </si>
  <si>
    <t>كونهم الأكثر ضعفا</t>
  </si>
  <si>
    <t>uuid:c7556ad4-b5cb-4415-99b6-25d30d55b215</t>
  </si>
  <si>
    <t>c7556ad4-b5cb-4415-99b6-25d30d55b215</t>
  </si>
  <si>
    <t>2021-01-23T10:22:35.625+02:00</t>
  </si>
  <si>
    <t>2021-01-23T10:46:47.663+02:00</t>
  </si>
  <si>
    <t>فريق لقاح وصحة مجتمعية</t>
  </si>
  <si>
    <t>Antibiotic Non communicable diseases (NCD) drugs (chronic, cardiac, diabetes, hyper-tension, asthma) Pediatric medicine</t>
  </si>
  <si>
    <t>كونهم أكثر ضعفا في المجتمع</t>
  </si>
  <si>
    <t>غير متوفرة في الموقع</t>
  </si>
  <si>
    <t>School teachers Siblings Parents</t>
  </si>
  <si>
    <t>Hand crafts Painting / re-creational activity Awareness / educational activities / psychosocial support</t>
  </si>
  <si>
    <t>uuid:113bfd2b-04dd-4891-b2fa-d4a5b6301fbf</t>
  </si>
  <si>
    <t>113bfd2b-04dd-4891-b2fa-d4a5b6301fbf</t>
  </si>
  <si>
    <t>2021-01-23T10:57:49.583+02:00</t>
  </si>
  <si>
    <t>2021-01-23T11:45:45.161+02:00</t>
  </si>
  <si>
    <t>Parents Women and Child support centers Siblings</t>
  </si>
  <si>
    <t>uuid:a5f8df6b-089d-4b4d-ac58-c6a2b05b8b9c</t>
  </si>
  <si>
    <t>a5f8df6b-089d-4b4d-ac58-c6a2b05b8b9c</t>
  </si>
  <si>
    <t>2021-01-23T11:17:44.971+03:00</t>
  </si>
  <si>
    <t>2021-01-23T11:40:04.852+03:00</t>
  </si>
  <si>
    <t xml:space="preserve">نوره ضبع </t>
  </si>
  <si>
    <t>بسبب تغير الوضع المعيشي</t>
  </si>
  <si>
    <t>الوضع الأمني والبعد المكاني</t>
  </si>
  <si>
    <t>عدم توفر مدارس قريبة</t>
  </si>
  <si>
    <t>uuid:d9b7deae-2b46-406a-9962-0c6d26af32fb</t>
  </si>
  <si>
    <t>d9b7deae-2b46-406a-9962-0c6d26af32fb</t>
  </si>
  <si>
    <t>2021-01-23T11:42:45.944+03:00</t>
  </si>
  <si>
    <t>2021-01-23T11:59:58.056+03:00</t>
  </si>
  <si>
    <t>Cultural factors</t>
  </si>
  <si>
    <t>Sadness Anger Hopelessness</t>
  </si>
  <si>
    <t>لانهم الفئة الاضعف</t>
  </si>
  <si>
    <t xml:space="preserve">بسبب الثقافة </t>
  </si>
  <si>
    <t>بسبب الوضع الثقافي</t>
  </si>
  <si>
    <t>بسبب البعد والوضع الثقافي</t>
  </si>
  <si>
    <t>ثقافة العائلة</t>
  </si>
  <si>
    <t>Orphans living in the community Children living on the street</t>
  </si>
  <si>
    <t>uuid:8477ee58-524d-4451-9a10-3dbe8c93c829</t>
  </si>
  <si>
    <t>8477ee58-524d-4451-9a10-3dbe8c93c829</t>
  </si>
  <si>
    <t>2021-01-23T13:52:46.251+03:00</t>
  </si>
  <si>
    <t>2021-01-23T14:01:29.681+03:00</t>
  </si>
  <si>
    <t>Fear Sadness moodwings Problems sleeping</t>
  </si>
  <si>
    <t>الفئة الاطثر ضعف</t>
  </si>
  <si>
    <t>Speaking to a family member Exercise Prayer</t>
  </si>
  <si>
    <t>بسبب الوضع الامني والمعتقدات</t>
  </si>
  <si>
    <t>Kidnapping School dropout Psychological stress</t>
  </si>
  <si>
    <t>Awareness / educational activities / psychosocial support Painting / re-creational activity Entertainement activities</t>
  </si>
  <si>
    <t>uuid:9cc6b1c1-03d5-416a-a0a3-adf1fed41b17</t>
  </si>
  <si>
    <t>9cc6b1c1-03d5-416a-a0a3-adf1fed41b17</t>
  </si>
  <si>
    <t>2021-01-23T09:56:04.211+02:00</t>
  </si>
  <si>
    <t>2021-01-23T13:26:51.517+02:00</t>
  </si>
  <si>
    <t>عمل في محل ادوات منزليه</t>
  </si>
  <si>
    <t>جميع الخدمات متوفرة</t>
  </si>
  <si>
    <t>Cereals or tubers (maize, porridge, rice, pasta, bread, rice, bulger, frikeh, kaak, pasta, indomy (noodles), manakish, thick grain-based porridge, potatoes, etc) Legumes and nuts e.g. hommos, fouls, beans, chick peas, lentils Meat, Poultry, Offal (beef, goat, lamb, poultry), etc) Oil/Fat (oils, fats, butter, ghee etc) Sugar, Honey, sugar products</t>
  </si>
  <si>
    <t>من اجل كسب المال</t>
  </si>
  <si>
    <t>الوصمة وقلة الثقة باخرين</t>
  </si>
  <si>
    <t>اختلاف الثقافات</t>
  </si>
  <si>
    <t>بيع الأغذية الجاهزة</t>
  </si>
  <si>
    <t>Opening time not suitable for parents Lack of transportation</t>
  </si>
  <si>
    <t>uuid:f917e9ea-9037-4b30-ac47-b6885f054215</t>
  </si>
  <si>
    <t>f917e9ea-9037-4b30-ac47-b6885f054215</t>
  </si>
  <si>
    <t>2021-01-23T10:20:04.358+02:00</t>
  </si>
  <si>
    <t>2021-01-23T13:28:09.231+02:00</t>
  </si>
  <si>
    <t>عمل الزوج وعمال الزوجة</t>
  </si>
  <si>
    <t>نعم مخيم بعيد المخيم</t>
  </si>
  <si>
    <t>Most types of medicines are not available in the market Inaccessible due to cost Other, specify</t>
  </si>
  <si>
    <t>عدم توفر الأدوية في نقط الطبية</t>
  </si>
  <si>
    <t>Fear Sadness moodwings Econimic Anxiety Family conflict Hopelessness</t>
  </si>
  <si>
    <t>الزوجه نتيجةتعدد الزوجات والاطفال عدم توفر مأوى مناسب</t>
  </si>
  <si>
    <t>Availability Security Stigma</t>
  </si>
  <si>
    <t>المسافة وصمة والعادات والتقاليد</t>
  </si>
  <si>
    <t>Hired by armed groups School dropout Child labour Neglect Physical abuse Begging</t>
  </si>
  <si>
    <t>جمع النفايات</t>
  </si>
  <si>
    <t>Hand crafts Other</t>
  </si>
  <si>
    <t>وجود مراكز لتعلم الاطفال</t>
  </si>
  <si>
    <t>لا يوجد اطفال العمر المناسب</t>
  </si>
  <si>
    <t>uuid:3fb8a993-ef45-41dd-b9ec-33db8627a412</t>
  </si>
  <si>
    <t>3fb8a993-ef45-41dd-b9ec-33db8627a412</t>
  </si>
  <si>
    <t>2021-01-23T10:47:28.008+02:00</t>
  </si>
  <si>
    <t>2021-01-23T13:26:58.145+02:00</t>
  </si>
  <si>
    <t>عمل الزوج وعمال الاطفال</t>
  </si>
  <si>
    <t>نقطة طبية ثابتة في المخيم</t>
  </si>
  <si>
    <t>تحدث عن مرض اللشمانيا</t>
  </si>
  <si>
    <t>بعد المسافة بين المخيم والمدينة</t>
  </si>
  <si>
    <t>At home with traditional midwife or non-professional</t>
  </si>
  <si>
    <t>Fear Anger moodwings Econimic Anxiety Changes in Appetite Inability to carry out work or daily tasks</t>
  </si>
  <si>
    <t>الاطفال يعانون من عمالة الأطفال الام لاتوجد أماكن مخصصة للمرأة للتخفيف الضغط النفسي</t>
  </si>
  <si>
    <t>Speaking to a family member Withdrawal/Isolation</t>
  </si>
  <si>
    <t>Accessibility Security Lack of awareness of the services</t>
  </si>
  <si>
    <t>بعد المسافة واختلاف الثقافات وعدم توفر الخدمات التي تخص المرأة</t>
  </si>
  <si>
    <t>لا توجد خدمات تخص اليافعات</t>
  </si>
  <si>
    <t>Early marriage Physical abuse Neglect Begging Child labour School dropout Desire to join armed groups Kidnapping</t>
  </si>
  <si>
    <t>عمال صيانة</t>
  </si>
  <si>
    <t>Awareness / educational activities / psychosocial support Entertainement activities Hand crafts Painting / re-creational activity</t>
  </si>
  <si>
    <t>تفاوت عمر ولاولاد يعملون</t>
  </si>
  <si>
    <t>العزلة</t>
  </si>
  <si>
    <t>بسبب مساعده الاهل في الدخل</t>
  </si>
  <si>
    <t>uuid:e5b48099-4444-401b-9e23-9823e10109ec</t>
  </si>
  <si>
    <t>e5b48099-4444-401b-9e23-9823e10109ec</t>
  </si>
  <si>
    <t>2021-01-23T10:25:10.732+03:00</t>
  </si>
  <si>
    <t>2021-01-23T10:51:19.280+03:00</t>
  </si>
  <si>
    <t>بقالية صغيرة</t>
  </si>
  <si>
    <t xml:space="preserve">نقطة طبية </t>
  </si>
  <si>
    <t>Antibiotic Non communicable diseases (NCD) drugs (chronic, cardiac, diabetes, hyper-tension, asthma)</t>
  </si>
  <si>
    <t>Fear Anger Sadness Econimic Anxiety Family conflict Hopelessness Inability to carry out work or daily tasks</t>
  </si>
  <si>
    <t xml:space="preserve">بسبب الحرب والأوضاع الصعبة والمعاناة الدائمة </t>
  </si>
  <si>
    <t>بُعد الخدمات وقلة الامان</t>
  </si>
  <si>
    <t>School dropout Begging Physical abuse Neglect Physical or psychological disabilities due to the war Psychological stress</t>
  </si>
  <si>
    <t>Siblings Religious leaders Community/social workers</t>
  </si>
  <si>
    <t>Painting / re-creational activity Awareness / educational activities / psychosocial support Entertainement activities Quraan</t>
  </si>
  <si>
    <t>Child-headed households Children living on the street Children separated from their parents</t>
  </si>
  <si>
    <t>uuid:3f397adb-8843-4796-9fd2-d84dc7729786</t>
  </si>
  <si>
    <t>3f397adb-8843-4796-9fd2-d84dc7729786</t>
  </si>
  <si>
    <t>2021-01-23T10:59:18.294+03:00</t>
  </si>
  <si>
    <t>2021-01-23T11:27:27.306+03:00</t>
  </si>
  <si>
    <t xml:space="preserve">بسطة ادوات منزلية </t>
  </si>
  <si>
    <t>Transportation issues Financial issues Cultural factors</t>
  </si>
  <si>
    <t>Fear Anger Sadness Anxiety Econimic Family conflict Inability to carry out work or daily tasks Hopelessness</t>
  </si>
  <si>
    <t xml:space="preserve">بسبب قلة العمل والمعاناة الدائمة </t>
  </si>
  <si>
    <t xml:space="preserve">قلة الامان والعوامل الثقافية </t>
  </si>
  <si>
    <t>School dropout Begging Early marriage Physical abuse Neglect Sexual abuse</t>
  </si>
  <si>
    <t>Religious leaders Siblings Community/social workers Women and Child support centers</t>
  </si>
  <si>
    <t>Awareness / educational activities / psychosocial support Entertainement activities Sport activity Quraan</t>
  </si>
  <si>
    <t>uuid:6e8fbfd8-6850-4787-a0f1-55d484139d8d</t>
  </si>
  <si>
    <t>6e8fbfd8-6850-4787-a0f1-55d484139d8d</t>
  </si>
  <si>
    <t>2021-01-23T12:02:12.017+03:00</t>
  </si>
  <si>
    <t>2021-01-23T12:18:35.553+03:00</t>
  </si>
  <si>
    <t>عامل ورشة</t>
  </si>
  <si>
    <t>Fear Anger Sadness Econimic Anxiety Family conflict Hopelessness</t>
  </si>
  <si>
    <t xml:space="preserve">ضيف الاحوال المعيشية </t>
  </si>
  <si>
    <t>Neglect Physical abuse Physical or psychological disabilities due to the war Psychological stress</t>
  </si>
  <si>
    <t>Religious leaders Siblings School teachers Community/social workers Relatives Women and Child support centers</t>
  </si>
  <si>
    <t>Quraan Awareness / educational activities / psychosocial support Painting / re-creational activity Hand crafts</t>
  </si>
  <si>
    <t>uuid:56874ce2-8ffe-4a7e-94e2-0612026786bd</t>
  </si>
  <si>
    <t>56874ce2-8ffe-4a7e-94e2-0612026786bd</t>
  </si>
  <si>
    <t>2021-01-23T09:34:44.703+02:00</t>
  </si>
  <si>
    <t>2021-01-23T09:43:58.712+02:00</t>
  </si>
  <si>
    <t>Anger Conflict within community Sadness</t>
  </si>
  <si>
    <t xml:space="preserve">لانهم يحملون هم المعيشة </t>
  </si>
  <si>
    <t>التقاليد لاتسمح</t>
  </si>
  <si>
    <t>uuid:66e3ef86-ec3b-4893-b59e-0dd00dfe52ea</t>
  </si>
  <si>
    <t>66e3ef86-ec3b-4893-b59e-0dd00dfe52ea</t>
  </si>
  <si>
    <t>2021-01-23T09:44:46.084+02:00</t>
  </si>
  <si>
    <t>2021-01-23T10:35:34.456+02:00</t>
  </si>
  <si>
    <t>سلة اغاثة وتبرعات من أهل الخير</t>
  </si>
  <si>
    <t>Sadness Fear Hopelessness moodwings</t>
  </si>
  <si>
    <t xml:space="preserve">لان مقهورة على بلادنا الي راحت والنزوح صعب </t>
  </si>
  <si>
    <t xml:space="preserve">لا احتاج إليها </t>
  </si>
  <si>
    <t>غير متوفرة بالمنطقة</t>
  </si>
  <si>
    <t>عدم توفرها بالمنطقة وقلة عدد للمدارس لاتكفي لاستقبال لجميع النازحين</t>
  </si>
  <si>
    <t>Kidnapping Psychological stress Being orphaned or losing care</t>
  </si>
  <si>
    <t>تكون بالمدرسة</t>
  </si>
  <si>
    <t>uuid:8fe3643c-74ec-46e0-8539-83bd2f429b39</t>
  </si>
  <si>
    <t>8fe3643c-74ec-46e0-8539-83bd2f429b39</t>
  </si>
  <si>
    <t>2021-01-23T10:42:27.280+02:00</t>
  </si>
  <si>
    <t>2021-01-23T11:55:35.849+02:00</t>
  </si>
  <si>
    <t>عامل نجار باطون</t>
  </si>
  <si>
    <t xml:space="preserve">مشفى </t>
  </si>
  <si>
    <t>Cereals or tubers (maize, porridge, rice, pasta, bread, rice, bulger, frikeh, kaak, pasta, indomy (noodles), manakish, thick grain-based porridge, potatoes, etc) Legumes and nuts e.g. hommos, fouls, beans, chick peas, lentils Vegetables (including leafy vegetables) Milk and Milk Products (milk, yoghurt, cheese, etc) Eggs Oil/Fat (oils, fats, butter, ghee etc) Condiments (spices, tea, coffee, sauces etc) or other miscellaneous food</t>
  </si>
  <si>
    <t>Anger moodwings Sadness Fear</t>
  </si>
  <si>
    <t>لانهم حساسين البنت لدى الأم  تخاف من الحرب والأمراض</t>
  </si>
  <si>
    <t>لاتوجد بالمنطقة هذه الخدمات</t>
  </si>
  <si>
    <t>عدم توفرها بالمنطقة</t>
  </si>
  <si>
    <t>Early marriage Being orphaned or losing care School dropout</t>
  </si>
  <si>
    <t>Entertainement activities Awareness / educational activities / psychosocial support Sport activity</t>
  </si>
  <si>
    <t>المدارس بعيدة ولاتكفي لأعداد النازحين المتواجدين بالمنطقة</t>
  </si>
  <si>
    <t>الابن الكبير عمره 13سنة يعمل مع والده</t>
  </si>
  <si>
    <t>uuid:f4b50e58-34e0-41bd-af02-90f26059cf5e</t>
  </si>
  <si>
    <t>f4b50e58-34e0-41bd-af02-90f26059cf5e</t>
  </si>
  <si>
    <t>2021-01-23T09:19:51.549+02:00</t>
  </si>
  <si>
    <t>2021-01-23T09:35:41.626+02:00</t>
  </si>
  <si>
    <t xml:space="preserve">سلة شهرية </t>
  </si>
  <si>
    <t>التعريف حول الكورونا وكيفية العدوى والوقاية</t>
  </si>
  <si>
    <t>Cereals or tubers (maize, porridge, rice, pasta, bread, rice, bulger, frikeh, kaak, pasta, indomy (noodles), manakish, thick grain-based porridge, potatoes, etc) Legumes and nuts e.g. hommos, fouls, beans, chick peas, lentils Oil/Fat (oils, fats, butter, ghee etc)</t>
  </si>
  <si>
    <t>Conflict within community Econimic</t>
  </si>
  <si>
    <t>بسبب تحملهم المسؤولية</t>
  </si>
  <si>
    <t>Speaking to a friend Speaking to a family member Smoking</t>
  </si>
  <si>
    <t>Stigma Availability Accessibility</t>
  </si>
  <si>
    <t>Siblings Religious leaders Neighbours</t>
  </si>
  <si>
    <t>Quraan Sport activity Hand crafts</t>
  </si>
  <si>
    <t>uuid:ecc9de3e-a1a1-42e1-9ea4-8dcca03939c2</t>
  </si>
  <si>
    <t>ecc9de3e-a1a1-42e1-9ea4-8dcca03939c2</t>
  </si>
  <si>
    <t>2021-01-23T09:36:25.158+02:00</t>
  </si>
  <si>
    <t>2021-01-23T10:02:18.546+02:00</t>
  </si>
  <si>
    <t>Religious leaders Neighbours</t>
  </si>
  <si>
    <t>uuid:321e2e06-93cf-4c2c-8037-c0b7f86659cd</t>
  </si>
  <si>
    <t>321e2e06-93cf-4c2c-8037-c0b7f86659cd</t>
  </si>
  <si>
    <t>2021-01-23T09:17:04.210+03:00</t>
  </si>
  <si>
    <t>2021-01-23T10:13:03.085+03:00</t>
  </si>
  <si>
    <t>اعمال يدوية</t>
  </si>
  <si>
    <t>Fear moodwings Family conflict Problems sleeping</t>
  </si>
  <si>
    <t>لانهم بحاجة لمساعدة</t>
  </si>
  <si>
    <t>عادات و و تقاليد</t>
  </si>
  <si>
    <t>Kidnapping Begging Child labour School dropout Physical or psychological disabilities due to the war</t>
  </si>
  <si>
    <t>اعمال مجهدة</t>
  </si>
  <si>
    <t>uuid:e1fced44-035c-4a6e-b28e-3fc123b0dc6a</t>
  </si>
  <si>
    <t>e1fced44-035c-4a6e-b28e-3fc123b0dc6a</t>
  </si>
  <si>
    <t>2021-01-23T10:08:46.035+02:00</t>
  </si>
  <si>
    <t>2021-01-23T10:44:07.622+02:00</t>
  </si>
  <si>
    <t>عمل مهنة بناء</t>
  </si>
  <si>
    <t xml:space="preserve">كيفية الوقاء </t>
  </si>
  <si>
    <t>لا حاجة</t>
  </si>
  <si>
    <t>Neighbours Parents</t>
  </si>
  <si>
    <t>uuid:5eec4a5c-f3d5-4c86-8e92-634809772644</t>
  </si>
  <si>
    <t>5eec4a5c-f3d5-4c86-8e92-634809772644</t>
  </si>
  <si>
    <t>2021-01-23T10:31:07.645+03:00</t>
  </si>
  <si>
    <t>2021-01-23T11:34:14.646+03:00</t>
  </si>
  <si>
    <t>سلة شهرية و مساعدة اقارب</t>
  </si>
  <si>
    <t>عيادات خارجية و نقاط طبية جديدة</t>
  </si>
  <si>
    <t>Expired medicine Inaccessible due to cost Other, specify</t>
  </si>
  <si>
    <t xml:space="preserve">الدواء تركي </t>
  </si>
  <si>
    <t>Fear Econimic Problems sleeping</t>
  </si>
  <si>
    <t>لانهم تعرضوا لخطر القصف</t>
  </si>
  <si>
    <t>لا يوجد خدمات</t>
  </si>
  <si>
    <t xml:space="preserve">الوضع غير آمن </t>
  </si>
  <si>
    <t>School dropout Being orphaned or losing care</t>
  </si>
  <si>
    <t>uuid:25011a77-131c-4538-8059-fcf7bbebf6d5</t>
  </si>
  <si>
    <t>25011a77-131c-4538-8059-fcf7bbebf6d5</t>
  </si>
  <si>
    <t>2021-01-23T11:36:49.516+03:00</t>
  </si>
  <si>
    <t>2021-01-23T12:16:22.069+03:00</t>
  </si>
  <si>
    <t>سلة إغاثة شهرية</t>
  </si>
  <si>
    <t>مركز صحي و مشافي</t>
  </si>
  <si>
    <t>Fear Econimic Problems sleeping Inability to carry out work or daily tasks</t>
  </si>
  <si>
    <t>لانهم تعرضوا لمخاطر النزوح</t>
  </si>
  <si>
    <t>الوضع الامني. و المنطقة غير مئلوفة</t>
  </si>
  <si>
    <t>Kidnapping Other Physical abuse</t>
  </si>
  <si>
    <t>حوادث السير</t>
  </si>
  <si>
    <t>uuid:971ece72-7efd-4d25-a050-62c16ed9fe28</t>
  </si>
  <si>
    <t>971ece72-7efd-4d25-a050-62c16ed9fe28</t>
  </si>
  <si>
    <t>2021-01-23T12:45:40.820+03:00</t>
  </si>
  <si>
    <t>2021-01-23T13:54:22.388+03:00</t>
  </si>
  <si>
    <t>دكان بيع مواد غذائية</t>
  </si>
  <si>
    <t>مشافي و عيادات</t>
  </si>
  <si>
    <t>Fear Anger Econimic Family conflict Problems Concentrating</t>
  </si>
  <si>
    <t>بسبب الضغط النفسي</t>
  </si>
  <si>
    <t>Kidnapping Child labour School dropout Sexual abuse Being orphaned or losing care</t>
  </si>
  <si>
    <t>عملة جسدية</t>
  </si>
  <si>
    <t>uuid:f2427fe3-5e78-48f7-a854-3d07d9dc6be0</t>
  </si>
  <si>
    <t>f2427fe3-5e78-48f7-a854-3d07d9dc6be0</t>
  </si>
  <si>
    <t>2021-01-23T09:18:25.563+03:00</t>
  </si>
  <si>
    <t>2021-01-23T09:30:44.376+03:00</t>
  </si>
  <si>
    <t>الزوج يعمل مصلح ادوات كهربائية</t>
  </si>
  <si>
    <t>نحتاج لعيادة اسنان ومشفى متخصص للامراض</t>
  </si>
  <si>
    <t>Cereals or tubers (maize, porridge, rice, pasta, bread, rice, bulger, frikeh, kaak, pasta, indomy (noodles), manakish, thick grain-based porridge, potatoes, etc) Vegetables (including leafy vegetables) Meat, Poultry, Offal (beef, goat, lamb, poultry), etc) Condiments (spices, tea, coffee, sauces etc) or other miscellaneous food Oil/Fat (oils, fats, butter, ghee etc)</t>
  </si>
  <si>
    <t>Fear Sadness Anxiety moodwings</t>
  </si>
  <si>
    <t>بسبب الفقر والنزوح وظروف الحرب</t>
  </si>
  <si>
    <t>لانه المراكز بعيدة وعاداتنا لا تقبل بذهاب المرأة الى هذه المراكز</t>
  </si>
  <si>
    <t>لانه المراكز بعيظة والعادات والتقاليد لا تسمح بهذا الشي</t>
  </si>
  <si>
    <t xml:space="preserve">لانه لايوجد امان </t>
  </si>
  <si>
    <t>Kidnapping School dropout Child labour Begging Early marriage</t>
  </si>
  <si>
    <t>الاطفال يتسولون او يبيعو بسكويت وشغلات بسيطة لاعالة عائلتهم</t>
  </si>
  <si>
    <t>School teachers Religious leaders Women and Child support centers</t>
  </si>
  <si>
    <t>uuid:6da0272d-bb16-43ae-a838-48b9e2a36aa0</t>
  </si>
  <si>
    <t>6da0272d-bb16-43ae-a838-48b9e2a36aa0</t>
  </si>
  <si>
    <t>2021-01-23T09:44:55.737+03:00</t>
  </si>
  <si>
    <t>2021-01-23T10:03:23.162+03:00</t>
  </si>
  <si>
    <t>الاب يعمل عامل</t>
  </si>
  <si>
    <t>نحتاج لعيادة اسنان ومشافي متخصصة لامراض العيون لاننا نعاني من مشاكل في العيون</t>
  </si>
  <si>
    <t>لقد مروا فتيات لعنا سرحو لعنا عن الامراض المنتشرة وعن الكوفيد</t>
  </si>
  <si>
    <t>Vegetables (including leafy vegetables) Meat, Poultry, Offal (beef, goat, lamb, poultry), etc) Fruit (all types)</t>
  </si>
  <si>
    <t>Anger Fear Sadness Anxiety Problems Concentrating</t>
  </si>
  <si>
    <t>لان الام دائما شايلة هم البيت ومتحملة المسؤولية</t>
  </si>
  <si>
    <t>Prayer Speaking to a family member Withdrawal/Isolation</t>
  </si>
  <si>
    <t>لانه لا توجد خدات كافية لكل المنطقة</t>
  </si>
  <si>
    <t>بسبب الاعراف والتقاليد لايسمح للفتاة بالخروج خارج المنزل ولايوجد امان بالمنطقة</t>
  </si>
  <si>
    <t>بسبب الاعراف والتقاليد وتوجد حالات خطف كثيرة هنا</t>
  </si>
  <si>
    <t>الاطفال يلمو خبز من الشارع ويلتحقو بالفصايل وبيشحدو لاعالة اسرهم</t>
  </si>
  <si>
    <t>Siblings Neighbours Parents</t>
  </si>
  <si>
    <t>ابني الكبير ما مسجل بالمدرسة لانه المدرسة بعيدة ولايوجد فيها تدريس لانه المعلمين لايتلقو رواتب</t>
  </si>
  <si>
    <t>uuid:89c9568f-0b15-4ea9-8fa5-b105fccbc26e</t>
  </si>
  <si>
    <t>89c9568f-0b15-4ea9-8fa5-b105fccbc26e</t>
  </si>
  <si>
    <t>2021-01-23T10:28:31.132+03:00</t>
  </si>
  <si>
    <t>2021-01-23T11:01:25.541+03:00</t>
  </si>
  <si>
    <t>من سلة الاغاثة واهل الخير</t>
  </si>
  <si>
    <t>نحتاج لعيادة اسنان ومشافي متخصصة لعلاج الاطفال لانه طفلتي مريضة لديها كتلة دهنية بالدماغ وتوسع شريان ومادة بيضاء تضرب عالنطق</t>
  </si>
  <si>
    <t>Pediatric medicine Other</t>
  </si>
  <si>
    <t>ادوية لعلاج الكتلة الدهنية بالدماغ لطفلتي وادوية فيتامينات وادوية من اجل النطق عند الاطفال</t>
  </si>
  <si>
    <t>Vegetables (including leafy vegetables) Legumes and nuts e.g. hommos, fouls, beans, chick peas, lentils Eggs Oil/Fat (oils, fats, butter, ghee etc)</t>
  </si>
  <si>
    <t>High food prices/no money to buy Child will not eat certain foods Market is too far</t>
  </si>
  <si>
    <t>Anxiety moodwings Problems Concentrating Changes in Appetite</t>
  </si>
  <si>
    <t>لانهم هم الذين يشيلون هم العيلة وعليهم المسؤولية كلها</t>
  </si>
  <si>
    <t>لاتوحد خدمات</t>
  </si>
  <si>
    <t xml:space="preserve">لايوجد امان </t>
  </si>
  <si>
    <t>Kidnapping Desire to join armed groups Begging Early marriage</t>
  </si>
  <si>
    <t>Parents Women and Child support centers Doctor</t>
  </si>
  <si>
    <t>uuid:191733da-efde-4698-8d52-09ddd65a9e4c</t>
  </si>
  <si>
    <t>191733da-efde-4698-8d52-09ddd65a9e4c</t>
  </si>
  <si>
    <t>2021-01-23T11:06:51.933+03:00</t>
  </si>
  <si>
    <t>2021-01-23T12:11:37.454+03:00</t>
  </si>
  <si>
    <t>الاب يعمل مع فصيل مع الجيش الحر</t>
  </si>
  <si>
    <t xml:space="preserve">نحتاج لمشفى لعلاج الاطفال اختصاص غدد لانه لاتوجد مشافي اختصاص بالمنطقة هنا </t>
  </si>
  <si>
    <t>Meat, Poultry, Offal (beef, goat, lamb, poultry), etc) Vegetables (including leafy vegetables) Milk and Milk Products (milk, yoghurt, cheese, etc) Oil/Fat (oils, fats, butter, ghee etc) Condiments (spices, tea, coffee, sauces etc) or other miscellaneous food</t>
  </si>
  <si>
    <t>Cereals or tubers (maize, porridge, rice, pasta, bread, rice, bulger, frikeh, kaak, pasta, indomy (noodles), manakish, thick grain-based porridge, potatoes, etc) Legumes and nuts e.g. hommos, fouls, beans, chick peas, lentils Sugar, Honey, sugar products Oil/Fat (oils, fats, butter, ghee etc)</t>
  </si>
  <si>
    <t>Anger moodwings Econimic Problems sleeping</t>
  </si>
  <si>
    <t>لانه اكثر فئة حساسة وتتأثر بالمشاكل</t>
  </si>
  <si>
    <t>لانه لا توجد خدمات</t>
  </si>
  <si>
    <t>لا توجد خدمات هنا بالمنطقة لا مدارس ولا مشافي ولا مراكز تعليم مهارات</t>
  </si>
  <si>
    <t>لانه لا يوجد امان بالمنطقة وعاداتنا وتقاليدنا لا تسمح بذلك</t>
  </si>
  <si>
    <t>Begging School dropout Early marriage Being orphaned or losing care</t>
  </si>
  <si>
    <t>Siblings Neighbours Parents Relatives</t>
  </si>
  <si>
    <t>uuid:b07e21bf-4004-42ed-b69a-3bd3841d26f5</t>
  </si>
  <si>
    <t>b07e21bf-4004-42ed-b69a-3bd3841d26f5</t>
  </si>
  <si>
    <t>2021-01-23T09:18:52.690+02:00</t>
  </si>
  <si>
    <t>2021-01-23T09:46:03.355+02:00</t>
  </si>
  <si>
    <t xml:space="preserve">الزوج عاطل عن العمل </t>
  </si>
  <si>
    <t xml:space="preserve">فريق توعية مجتمعية  </t>
  </si>
  <si>
    <t>لانهم يتحملون مسؤولية أكثر من غيرهم</t>
  </si>
  <si>
    <t>البكاء</t>
  </si>
  <si>
    <t>في حالات الضرورة</t>
  </si>
  <si>
    <t>الانضمام إلى الفصائل المقاتلة</t>
  </si>
  <si>
    <t>uuid:e95c7700-b831-450e-9504-6b0bca43f18a</t>
  </si>
  <si>
    <t>e95c7700-b831-450e-9504-6b0bca43f18a</t>
  </si>
  <si>
    <t>2021-01-23T09:46:28.199+02:00</t>
  </si>
  <si>
    <t>2021-01-23T10:20:05.335+02:00</t>
  </si>
  <si>
    <t>لايوجد معيل</t>
  </si>
  <si>
    <t>عيادات شاملة /مستشفى وعيادات نسائية</t>
  </si>
  <si>
    <t>Sadness Problems sleeping</t>
  </si>
  <si>
    <t>بسبب غياب الامان</t>
  </si>
  <si>
    <t>بسبب النزوح وغياب الامان</t>
  </si>
  <si>
    <t>uuid:e4438abd-279e-4c91-833e-10da3f1a3b1f</t>
  </si>
  <si>
    <t>e4438abd-279e-4c91-833e-10da3f1a3b1f</t>
  </si>
  <si>
    <t>2021-01-23T10:47:58.730+02:00</t>
  </si>
  <si>
    <t>2021-01-23T11:12:09.850+02:00</t>
  </si>
  <si>
    <t>العمل في محل البسة</t>
  </si>
  <si>
    <t>عيادات شاملة /نسائية _اطفال_</t>
  </si>
  <si>
    <t>لانهم يعانون من ضغط أكثر من غيرهم</t>
  </si>
  <si>
    <t>الخروج من المنزل</t>
  </si>
  <si>
    <t>Entertainement activities</t>
  </si>
  <si>
    <t>لاان يوجد اخوة اكبر</t>
  </si>
  <si>
    <t>لانهم واعين ويتحملون مسؤولية</t>
  </si>
  <si>
    <t>uuid:918ff5c5-f286-457b-9dfa-ae443bd6f2b1</t>
  </si>
  <si>
    <t>918ff5c5-f286-457b-9dfa-ae443bd6f2b1</t>
  </si>
  <si>
    <t>2021-01-23T11:40:01.967+02:00</t>
  </si>
  <si>
    <t>2021-01-23T12:28:21.654+02:00</t>
  </si>
  <si>
    <t>الزوج لا يعمل</t>
  </si>
  <si>
    <t>دكتورة نسائية /مستشفى توليد</t>
  </si>
  <si>
    <t>Milk and Milk Products (milk, yoghurt, cheese, etc) Cereals or tubers (maize, porridge, rice, pasta, bread, rice, bulger, frikeh, kaak, pasta, indomy (noodles), manakish, thick grain-based porridge, potatoes, etc) Vegetables (including leafy vegetables)</t>
  </si>
  <si>
    <t>Violence Speaking to a family member Speaking to a friend</t>
  </si>
  <si>
    <t>لانهم أعمارهم لاتسمح لهم بدخول المدرسة</t>
  </si>
  <si>
    <t>uuid:63f8a200-d037-43b9-bf21-ac4edb303673</t>
  </si>
  <si>
    <t>63f8a200-d037-43b9-bf21-ac4edb303673</t>
  </si>
  <si>
    <t>2021-01-23T09:20:50.800+03:00</t>
  </si>
  <si>
    <t>2021-01-23T13:20:11.384+03:00</t>
  </si>
  <si>
    <t xml:space="preserve">اماني العبد الله </t>
  </si>
  <si>
    <t>السله الشهريه</t>
  </si>
  <si>
    <t>مفيدة للوقايه من الامراض</t>
  </si>
  <si>
    <t>Not available in the market at all Most types of medicines are not available in the market</t>
  </si>
  <si>
    <t>ادويه السعال</t>
  </si>
  <si>
    <t>Hospital for surgery/ C-section Hospital for normal delivery Public primary health care facility</t>
  </si>
  <si>
    <t>Anxiety Econimic Problems sleeping</t>
  </si>
  <si>
    <t>لانهم هم المسؤولون عن المعيشه</t>
  </si>
  <si>
    <t>Educational services Skills building services Extracurricular activities/women &amp; girls centers Health services</t>
  </si>
  <si>
    <t>عدم توفر هذه الخدمات</t>
  </si>
  <si>
    <t>Skills building services Extracurricular activities/women &amp; girls centers Educational services Health services</t>
  </si>
  <si>
    <t>عدم توفر الخدمات</t>
  </si>
  <si>
    <t>بسبب الخوف ووصمه</t>
  </si>
  <si>
    <t>Kidnapping Early marriage Physical abuse</t>
  </si>
  <si>
    <t>Parents Judicial or criminal authority Women and Child support centers</t>
  </si>
  <si>
    <t>عدم الأمان وبعد المراكز</t>
  </si>
  <si>
    <t>uuid:5313d2fa-033c-4a94-9f29-49f94d6a0942</t>
  </si>
  <si>
    <t>5313d2fa-033c-4a94-9f29-49f94d6a0942</t>
  </si>
  <si>
    <t>2021-01-23T09:47:18.366+03:00</t>
  </si>
  <si>
    <t>2021-01-23T10:03:37.502+03:00</t>
  </si>
  <si>
    <t>السله الشهريه الرجل يعمل بلم النايلون</t>
  </si>
  <si>
    <t>ادويه مرخيه للأعصاب وشاش ومعقمات</t>
  </si>
  <si>
    <t>Sadness moodwings Anxiety Econimic Inability to carry out work or daily tasks</t>
  </si>
  <si>
    <t>كونهم هم صاحبين المسؤوليه الكبرى</t>
  </si>
  <si>
    <t>Prayer Violence Smoking</t>
  </si>
  <si>
    <t>Stigma Accessibility Availability Lack of awareness of the services</t>
  </si>
  <si>
    <t>عدم توفرالخدمات</t>
  </si>
  <si>
    <t>الخوف من حالات الخطف</t>
  </si>
  <si>
    <t>بسبب الخوف من العار</t>
  </si>
  <si>
    <t>Kidnapping Desire to join armed groups Early marriage Child labour School dropout</t>
  </si>
  <si>
    <t>العمل في ورشات تصليح سيارات وحدادة</t>
  </si>
  <si>
    <t>Women and Child support centers Relatives</t>
  </si>
  <si>
    <t>بعد الخدمات وعدم توفرها في المخيم</t>
  </si>
  <si>
    <t>uuid:27fd2b4e-891e-430d-92f1-5ba75249ab01</t>
  </si>
  <si>
    <t>27fd2b4e-891e-430d-92f1-5ba75249ab01</t>
  </si>
  <si>
    <t>2021-01-23T10:25:46.344+03:00</t>
  </si>
  <si>
    <t>2021-01-23T13:19:33.095+03:00</t>
  </si>
  <si>
    <t>uuid:9365d045-163b-45bb-b1fc-917c83d5b9eb</t>
  </si>
  <si>
    <t>9365d045-163b-45bb-b1fc-917c83d5b9eb</t>
  </si>
  <si>
    <t>2021-01-23T10:29:40.807+03:00</t>
  </si>
  <si>
    <t>2021-01-23T13:19:22.225+03:00</t>
  </si>
  <si>
    <t>السله الشهريه والرجل يعمل</t>
  </si>
  <si>
    <t>Fear Family conflict Anxiety</t>
  </si>
  <si>
    <t>كونهم الفئه الأقل ضعفا وتاثرا بالوضع</t>
  </si>
  <si>
    <t>عدم توفر هذه ه الخدمات</t>
  </si>
  <si>
    <t>عدم وجود هذه الخدمات</t>
  </si>
  <si>
    <t>Kidnapping Desire to join armed groups School dropout Early marriage Psychological stress</t>
  </si>
  <si>
    <t>Relatives Women and Child support centers</t>
  </si>
  <si>
    <t>uuid:77a14d2e-8bf7-47ff-b0d4-32b7aecc5732</t>
  </si>
  <si>
    <t>77a14d2e-8bf7-47ff-b0d4-32b7aecc5732</t>
  </si>
  <si>
    <t>2021-01-23T09:25:00.796+03:00</t>
  </si>
  <si>
    <t>2021-01-23T10:02:39.071+03:00</t>
  </si>
  <si>
    <t>الابن عامل</t>
  </si>
  <si>
    <t>مشفى عظمية وعيادات اسعافية</t>
  </si>
  <si>
    <t>لايوجد أدوية في النقطة الطبية</t>
  </si>
  <si>
    <t>Econimic Fear Family conflict Problems sleeping</t>
  </si>
  <si>
    <t>بسبب القصف المستمر والنزوح</t>
  </si>
  <si>
    <t>عدم معرفة الاماكن المخصصة</t>
  </si>
  <si>
    <t>بسبب بعدالمدارس</t>
  </si>
  <si>
    <t>الظروف والعادات والتقاليد</t>
  </si>
  <si>
    <t>الحوادث في الطريق</t>
  </si>
  <si>
    <t>Siblings Parents School teachers</t>
  </si>
  <si>
    <t>اعمارهم أصغر من سن الدراسة</t>
  </si>
  <si>
    <t>زيارات وقضاء حاجيات المنزل</t>
  </si>
  <si>
    <t>uuid:a3542f17-68f9-4f26-b6a6-f7e3665cfc65</t>
  </si>
  <si>
    <t>a3542f17-68f9-4f26-b6a6-f7e3665cfc65</t>
  </si>
  <si>
    <t>2021-01-23T10:09:03.047+03:00</t>
  </si>
  <si>
    <t>2021-01-23T10:35:05.693+03:00</t>
  </si>
  <si>
    <t>مشافي أطفال وقلبية</t>
  </si>
  <si>
    <t>غلاء الأسعار للادوية</t>
  </si>
  <si>
    <t>Econimic Hopelessness Problems Concentrating Fear Anger</t>
  </si>
  <si>
    <t>بسبب القصف والنزوح المستمر</t>
  </si>
  <si>
    <t>Stigma Accessibility Other</t>
  </si>
  <si>
    <t>بسبب نظرة المجتمع</t>
  </si>
  <si>
    <t>عدم توفر مواصلات مجانية</t>
  </si>
  <si>
    <t>بسبب قلة المدارس وبعدها</t>
  </si>
  <si>
    <t>لايوجد أمان</t>
  </si>
  <si>
    <t>لأنهم صغار</t>
  </si>
  <si>
    <t>uuid:2609d62f-4dd6-4473-a783-3c3823872dab</t>
  </si>
  <si>
    <t>2609d62f-4dd6-4473-a783-3c3823872dab</t>
  </si>
  <si>
    <t>2021-01-23T11:08:48.770+03:00</t>
  </si>
  <si>
    <t>2021-01-23T11:31:52.981+03:00</t>
  </si>
  <si>
    <t>السلة الشهرية واحيانأ يعمل الولد مياومة</t>
  </si>
  <si>
    <t>مشفى عظمية وعيادات ليلية اسعافية</t>
  </si>
  <si>
    <t>لايوجد مال لشراء الادوية</t>
  </si>
  <si>
    <t>مسكنات قوية فيتامين للعظام</t>
  </si>
  <si>
    <t>Cannot do at all</t>
  </si>
  <si>
    <t>Econimic moodwings Fear Inability to carry out work or daily tasks</t>
  </si>
  <si>
    <t>بسبب فقد العائلة كل املاكها ولايوجد عمل أو مردود مادي بالإضافة لمرض الام</t>
  </si>
  <si>
    <t>Speaking to a family member Prayer Violence</t>
  </si>
  <si>
    <t>بسبب عدم قدرة العائلة على دفع تكاليف المواصلات والجامعات</t>
  </si>
  <si>
    <t>المواصلات وعدم وجود مدارس</t>
  </si>
  <si>
    <t>Kidnapping Desire to join armed groups School dropout Physical abuse</t>
  </si>
  <si>
    <t>Hand crafts Painting / re-creational activity Sport activity Other</t>
  </si>
  <si>
    <t>مدارس</t>
  </si>
  <si>
    <t>لم تقبل المدرسة تسجيله</t>
  </si>
  <si>
    <t>بسبب فقر الأهل</t>
  </si>
  <si>
    <t>uuid:0010db90-50ab-4575-a60e-5fdfb25752f9</t>
  </si>
  <si>
    <t>0010db90-50ab-4575-a60e-5fdfb25752f9</t>
  </si>
  <si>
    <t>2021-01-23T11:56:32.463+03:00</t>
  </si>
  <si>
    <t>2021-01-23T12:18:06.552+03:00</t>
  </si>
  <si>
    <t>عمل الزوج مياومة</t>
  </si>
  <si>
    <t>دكتورة نسائية دكتور أمراض عصبية</t>
  </si>
  <si>
    <t>لايوجد أدوية أمراض عصبية</t>
  </si>
  <si>
    <t>Non communicable diseases (NCD) drugs (chronic, cardiac, diabetes, hyper-tension, asthma) Antibiotic Other</t>
  </si>
  <si>
    <t>أدوية للصرع</t>
  </si>
  <si>
    <t>Financial issues Other</t>
  </si>
  <si>
    <t>عدم توفر هذه الخدمة بالمستوصف لايوجد طبيبة نسائية ولامشرفة تغذية</t>
  </si>
  <si>
    <t>Family conflict Fear Econimic moodwings</t>
  </si>
  <si>
    <t>Children Adult Men Adult Women</t>
  </si>
  <si>
    <t>بسبب الخوف والنزوح وعدم الاستقرار</t>
  </si>
  <si>
    <t>Lack of awareness of the services Other</t>
  </si>
  <si>
    <t>لاتوجد هذه الخدمة</t>
  </si>
  <si>
    <t>عدم معرفتي بهذه المراكز</t>
  </si>
  <si>
    <t>قلة المدارس والمواصلات وبعد المراكز</t>
  </si>
  <si>
    <t>غياب الامان</t>
  </si>
  <si>
    <t>Kidnapping School dropout Physical abuse Sexual abuse</t>
  </si>
  <si>
    <t>Awareness / educational activities / psychosocial support Entertainement activities Hand crafts Quraan</t>
  </si>
  <si>
    <t>uuid:958e7d33-d830-48c9-8dad-9f1b5985fe45</t>
  </si>
  <si>
    <t>958e7d33-d830-48c9-8dad-9f1b5985fe45</t>
  </si>
  <si>
    <t>2021-01-23T11:18:43.479+02:00</t>
  </si>
  <si>
    <t>2021-01-23T11:47:16.276+02:00</t>
  </si>
  <si>
    <t>المساعدات الإغاثية ومساعدات من الاقارب</t>
  </si>
  <si>
    <t>مخابر وعيادات شاملة ودكتور اطفال</t>
  </si>
  <si>
    <t>زيادة معلومات غير موجودة سابقا</t>
  </si>
  <si>
    <t>Eggs Milk and Milk Products (milk, yoghurt, cheese, etc) Legumes and nuts e.g. hommos, fouls, beans, chick peas, lentils Cereals or tubers (maize, porridge, rice, pasta, bread, rice, bulger, frikeh, kaak, pasta, indomy (noodles), manakish, thick grain-based porridge, potatoes, etc)</t>
  </si>
  <si>
    <t>لانهم من يتحمل المسؤولية</t>
  </si>
  <si>
    <t>لا افضل الذهاب لهذه الاماكن</t>
  </si>
  <si>
    <t>بسبب بعد المراكز عن مكان السكن</t>
  </si>
  <si>
    <t>بسبب قلة الأمان والبعد</t>
  </si>
  <si>
    <t>الخوف من السقوط في مصاريف الصرف الصحي</t>
  </si>
  <si>
    <t>لانه في عمر اقل من الست سنوات</t>
  </si>
  <si>
    <t>uuid:d6bd2b56-c258-466d-8d47-a0e6ee99b3ac</t>
  </si>
  <si>
    <t>d6bd2b56-c258-466d-8d47-a0e6ee99b3ac</t>
  </si>
  <si>
    <t>2021-01-23T11:50:59.991+02:00</t>
  </si>
  <si>
    <t>2021-01-23T12:21:32.484+02:00</t>
  </si>
  <si>
    <t xml:space="preserve">المساعدات الإنسانية </t>
  </si>
  <si>
    <t>دكتور اطفال وعيادات شاملة</t>
  </si>
  <si>
    <t xml:space="preserve">إعطاء معلومات مفيدة وتزويد النساء الحوامل بالفيتامين </t>
  </si>
  <si>
    <t>اليرقان لايحتاج إلى علاج فقط حمية</t>
  </si>
  <si>
    <t>Pediatric medicine Antibiotic Non communicable diseases (NCD) drugs (chronic, cardiac, diabetes, hyper-tension, asthma) Reproductive health medicines Other</t>
  </si>
  <si>
    <t>ادوية فيتامين لفقر الدم</t>
  </si>
  <si>
    <t>Cereals or tubers (maize, porridge, rice, pasta, bread, rice, bulger, frikeh, kaak, pasta, indomy (noodles), manakish, thick grain-based porridge, potatoes, etc) Oil/Fat (oils, fats, butter, ghee etc) Condiments (spices, tea, coffee, sauces etc) or other miscellaneous food Legumes and nuts e.g. hommos, fouls, beans, chick peas, lentils</t>
  </si>
  <si>
    <t>لانهم هم من يشعرون بالعجز أمام اطفالهم</t>
  </si>
  <si>
    <t>Availability Stigma</t>
  </si>
  <si>
    <t>Educational services Health services Extracurricular activities/women &amp; girls centers</t>
  </si>
  <si>
    <t>عدم امكانية الوصول بسبب البعد وقلة المواصلات</t>
  </si>
  <si>
    <t>Educational services Extracurricular activities/women &amp; girls centers Health services</t>
  </si>
  <si>
    <t>Sport activity Hand crafts Quraan Awareness / educational activities / psychosocial support Entertainement activities</t>
  </si>
  <si>
    <t>uuid:fe43c36a-55f9-48d9-8ace-1131b2388d90</t>
  </si>
  <si>
    <t>fe43c36a-55f9-48d9-8ace-1131b2388d90</t>
  </si>
  <si>
    <t>2021-01-23T09:19:49.773+02:00</t>
  </si>
  <si>
    <t>2021-01-23T14:02:13.804+02:00</t>
  </si>
  <si>
    <t>مساعدة مادية من أخ الزوجة</t>
  </si>
  <si>
    <t>عيادات  شاملةمختصة</t>
  </si>
  <si>
    <t>لايوجد علاج بالمركز لليرقان</t>
  </si>
  <si>
    <t>Econimic Anger Sadness Family conflict Inability to carry out work or daily tasks</t>
  </si>
  <si>
    <t>لانهم هم من يتحمل المسؤولية</t>
  </si>
  <si>
    <t>Prayer Speaking to a family member Violence</t>
  </si>
  <si>
    <t>كل الاقارب وضعها المادي صعب  لاتملك شيئ لتقدمه</t>
  </si>
  <si>
    <t>قلة الأمان وغياب السلطة</t>
  </si>
  <si>
    <t>قلة الأمان وبعد المدرسة عن مكان السكن</t>
  </si>
  <si>
    <t>قلة الأمان وعادات وتقاليد</t>
  </si>
  <si>
    <t>Hand crafts Quraan Sport activity Awareness / educational activities / psychosocial support</t>
  </si>
  <si>
    <t>uuid:8c20e1c9-d53f-46b8-8755-652039b8725b</t>
  </si>
  <si>
    <t>8c20e1c9-d53f-46b8-8755-652039b8725b</t>
  </si>
  <si>
    <t>2021-01-23T09:24:47.639+02:00</t>
  </si>
  <si>
    <t>2021-01-23T10:30:41.436+02:00</t>
  </si>
  <si>
    <t xml:space="preserve">عن طريق الاغاثة </t>
  </si>
  <si>
    <t>Some types of medicines are not available in the market Inaccessible due to cost Inaccessible due to transport or other logistical reason Expired medicine Most types of medicines are not available in the market Not available in the market at all Inaccessible due to security risks</t>
  </si>
  <si>
    <t>Econimic Fear Anger Sadness Problems sleeping Conflict within community Changes in Appetite Hopelessness Inability to carry out work or daily tasks</t>
  </si>
  <si>
    <t>Adult Men Children Elderly Adult Women</t>
  </si>
  <si>
    <t xml:space="preserve">لانهم أكثر عرضة للمرض </t>
  </si>
  <si>
    <t>Speaking to a family member Prayer Exercise Has professional consultation</t>
  </si>
  <si>
    <t>School dropout Child labour Begging Early marriage Physical abuse Neglect Sexual abuse</t>
  </si>
  <si>
    <t xml:space="preserve">العمل في مغاسل </t>
  </si>
  <si>
    <t>School teachers Parents Community/social workers Women and Child support centers</t>
  </si>
  <si>
    <t>Children separated from their parents Children living on the street Child-headed households Children who have been associated with fighting forces</t>
  </si>
  <si>
    <t>قلة وبعد المدارس عن الخيمة</t>
  </si>
  <si>
    <t>Lack of awareness Lack of transportation Distrust of staff or their activities</t>
  </si>
  <si>
    <t xml:space="preserve">الوضع المعيشي والفقر </t>
  </si>
  <si>
    <t>uuid:b287c6c8-c768-41ed-8433-ad717384db67</t>
  </si>
  <si>
    <t>b287c6c8-c768-41ed-8433-ad717384db67</t>
  </si>
  <si>
    <t>2021-01-23T10:46:35.610+02:00</t>
  </si>
  <si>
    <t>2021-01-23T11:12:47.102+02:00</t>
  </si>
  <si>
    <t>عن طريق الاغاثة وحوالات خارجية</t>
  </si>
  <si>
    <t>كونهم أكثر ضعف في المجتمع</t>
  </si>
  <si>
    <t>عدم توفرها ضمن الموقع</t>
  </si>
  <si>
    <t>عدم وجودها في الموقع</t>
  </si>
  <si>
    <t>Child labour Early marriage School dropout Physical abuse Sexual abuse</t>
  </si>
  <si>
    <t>العمل في جمع القمامة</t>
  </si>
  <si>
    <t>Religious leaders School teachers Neighbours Parents Community/social workers Women and Child support centers</t>
  </si>
  <si>
    <t>Awareness / educational activities / psychosocial support Painting / re-creational activity Sport activity Quraan Entertainement activities</t>
  </si>
  <si>
    <t>بعد المدرسة عن الموقع</t>
  </si>
  <si>
    <t>uuid:ca006e5e-e9f1-4fa7-93eb-6a96beb133b8</t>
  </si>
  <si>
    <t>ca006e5e-e9f1-4fa7-93eb-6a96beb133b8</t>
  </si>
  <si>
    <t>2021-01-23T11:20:14.936+02:00</t>
  </si>
  <si>
    <t>2021-01-23T11:55:25.021+02:00</t>
  </si>
  <si>
    <t xml:space="preserve">عمل خاص </t>
  </si>
  <si>
    <t>حوالات خارجية واغاثة</t>
  </si>
  <si>
    <t>Fear Anger Sadness Econimic Changes in Appetite</t>
  </si>
  <si>
    <t xml:space="preserve">لانهم أكثر ضعف </t>
  </si>
  <si>
    <t>عدم وجودها في القطاع</t>
  </si>
  <si>
    <t xml:space="preserve">عدم توفرها </t>
  </si>
  <si>
    <t>Child labour School dropout Early marriage Neglect Being orphaned or losing care</t>
  </si>
  <si>
    <t>العمل في مجال ميكانيك السيارات</t>
  </si>
  <si>
    <t>Religious leaders School teachers Relatives Siblings Women and Child support centers Community/social workers</t>
  </si>
  <si>
    <t>uuid:ef00adf3-bf40-48ad-81fb-20f64250623c</t>
  </si>
  <si>
    <t>ef00adf3-bf40-48ad-81fb-20f64250623c</t>
  </si>
  <si>
    <t>2021-01-23T10:10:10.081+03:00</t>
  </si>
  <si>
    <t>2021-01-23T10:32:20.982+03:00</t>
  </si>
  <si>
    <t>Kidnapping Begging Psychological stress</t>
  </si>
  <si>
    <t>Community/social workers School teachers</t>
  </si>
  <si>
    <t>uuid:e6e2464f-8fd0-4d07-bf0f-ec03621cfac3</t>
  </si>
  <si>
    <t>e6e2464f-8fd0-4d07-bf0f-ec03621cfac3</t>
  </si>
  <si>
    <t>2021-01-23T09:30:02.422+02:00</t>
  </si>
  <si>
    <t>2021-01-23T11:01:41.706+02:00</t>
  </si>
  <si>
    <t>اليد العامله</t>
  </si>
  <si>
    <t>لقلة الدخل واليد العامله.</t>
  </si>
  <si>
    <t>لعدم توفر المواصلات</t>
  </si>
  <si>
    <t>Hand crafts Awareness / educational activities / psychosocial support Painting / re-creational activity Entertainement activities</t>
  </si>
  <si>
    <t>uuid:e1ddfd96-ad84-41f3-8a89-425e8882d07e</t>
  </si>
  <si>
    <t>e1ddfd96-ad84-41f3-8a89-425e8882d07e</t>
  </si>
  <si>
    <t>2021-01-23T10:19:43.454+02:00</t>
  </si>
  <si>
    <t>2021-01-23T11:03:27.275+02:00</t>
  </si>
  <si>
    <t>السله الغذائيه</t>
  </si>
  <si>
    <t>تم التخديم من خلال تامين اجراء عمليه جراحيه للعين من قبل عامل صحه مجتمعي</t>
  </si>
  <si>
    <t>قلة اليد العامله وصعوبة. في تامين المدخول للاسره</t>
  </si>
  <si>
    <t>عدم وجود الامان في المنطقه</t>
  </si>
  <si>
    <t>Hand crafts Painting / re-creational activity Awareness / educational activities / psychosocial support Entertainement activities</t>
  </si>
  <si>
    <t>لعدم توفر هذه الخدمه في اماكن قريبه</t>
  </si>
  <si>
    <t>uuid:de6ce3d7-1d56-4d84-9d13-c8f5b68ebb1a</t>
  </si>
  <si>
    <t>de6ce3d7-1d56-4d84-9d13-c8f5b68ebb1a</t>
  </si>
  <si>
    <t>2021-01-23T10:35:44.609+03:00</t>
  </si>
  <si>
    <t>2021-01-23T10:52:27.419+03:00</t>
  </si>
  <si>
    <t xml:space="preserve">الطفل تحت سن المدرسة </t>
  </si>
  <si>
    <t>uuid:009df33b-4f03-4eb6-8ad8-c9a08c4fb295</t>
  </si>
  <si>
    <t>009df33b-4f03-4eb6-8ad8-c9a08c4fb295</t>
  </si>
  <si>
    <t>2021-01-23T10:50:02.013+02:00</t>
  </si>
  <si>
    <t>2021-01-23T12:13:34.172+02:00</t>
  </si>
  <si>
    <t xml:space="preserve">لقد قام بزيارة المخيم فريق من اجل الوقايه من الكورونا </t>
  </si>
  <si>
    <t>Econimic moodwings Problems Concentrating</t>
  </si>
  <si>
    <t>بسبب صعوبه المعيشه وقلة الدخل للاسره</t>
  </si>
  <si>
    <t>Accessibility Availability Lack of awareness of the services</t>
  </si>
  <si>
    <t xml:space="preserve">بسبب عدم توفر المواصلات </t>
  </si>
  <si>
    <t>بسبب سوء الوضع المعيشي والانشغال في المعيشه للاسره</t>
  </si>
  <si>
    <t>بسبب عدم توفر الامان والمواصلات الامنه</t>
  </si>
  <si>
    <t>School dropout Begging Neglect Psychological stress</t>
  </si>
  <si>
    <t>قلة الرعايه والاهمال وعدم وجود الدعم النفسي والمعنوي له</t>
  </si>
  <si>
    <t>uuid:2e06fbf9-e518-47a5-921e-b78ce822a614</t>
  </si>
  <si>
    <t>2e06fbf9-e518-47a5-921e-b78ce822a614</t>
  </si>
  <si>
    <t>2021-01-23T10:54:40.648+03:00</t>
  </si>
  <si>
    <t>2021-01-23T11:11:33.384+03:00</t>
  </si>
  <si>
    <t xml:space="preserve">بسبب قلة الأمان </t>
  </si>
  <si>
    <t>uuid:b0b4216d-8565-4b13-bd93-cd386dd0b53d</t>
  </si>
  <si>
    <t>b0b4216d-8565-4b13-bd93-cd386dd0b53d</t>
  </si>
  <si>
    <t>2021-01-23T11:13:31.655+03:00</t>
  </si>
  <si>
    <t>2021-01-23T11:41:45.825+03:00</t>
  </si>
  <si>
    <t xml:space="preserve">عمل الرجل </t>
  </si>
  <si>
    <t>تعلمنا كيف نحمي انفسنا من بعض الامراض</t>
  </si>
  <si>
    <t>Fear Anger Sadness Econimic Anxiety Hopelessness</t>
  </si>
  <si>
    <t>لانهم لا يتحملون صعوبة المعيشة</t>
  </si>
  <si>
    <t>بسبب المسافة وقلة المواصلات</t>
  </si>
  <si>
    <t>بسبب قلة المواصلات</t>
  </si>
  <si>
    <t>Begging Neglect Psychological stress Child labour</t>
  </si>
  <si>
    <t>عمل الاطفال باعمال صعبة وخطرة</t>
  </si>
  <si>
    <t>uuid:59da814c-0cd7-4204-8310-a5dd80ca81db</t>
  </si>
  <si>
    <t>59da814c-0cd7-4204-8310-a5dd80ca81db</t>
  </si>
  <si>
    <t>2021-01-23T12:01:11.286+03:00</t>
  </si>
  <si>
    <t>2021-01-23T12:16:10.923+03:00</t>
  </si>
  <si>
    <t>من المساعدات</t>
  </si>
  <si>
    <t>Cereals or tubers (maize, porridge, rice, pasta, bread, rice, bulger, frikeh, kaak, pasta, indomy (noodles), manakish, thick grain-based porridge, potatoes, etc) Vegetables (including leafy vegetables) Oil/Fat (oils, fats, butter, ghee etc) Milk and Milk Products (milk, yoghurt, cheese, etc)</t>
  </si>
  <si>
    <t>Fear Econimic Hopelessness</t>
  </si>
  <si>
    <t>ليس لديهم القدرة على تحمل الوضع والنزوح</t>
  </si>
  <si>
    <t>بسبب البعد ولا يوجد مواصلات</t>
  </si>
  <si>
    <t>Child labour Begging Desire to join armed groups</t>
  </si>
  <si>
    <t xml:space="preserve">عمل الاطفال باعمال خطرة </t>
  </si>
  <si>
    <t xml:space="preserve">لان عمر الطفل سنة ونصف </t>
  </si>
  <si>
    <t>uuid:b7841f59-3cc9-481c-955b-f1e4925703e4</t>
  </si>
  <si>
    <t>b7841f59-3cc9-481c-955b-f1e4925703e4</t>
  </si>
  <si>
    <t>2021-01-23T12:22:31.377+03:00</t>
  </si>
  <si>
    <t>2021-01-23T13:09:15.057+03:00</t>
  </si>
  <si>
    <t>عمل الزوج وبعض المساعدات</t>
  </si>
  <si>
    <t>Cereals or tubers (maize, porridge, rice, pasta, bread, rice, bulger, frikeh, kaak, pasta, indomy (noodles), manakish, thick grain-based porridge, potatoes, etc) Legumes and nuts e.g. hommos, fouls, beans, chick peas, lentils Milk and Milk Products (milk, yoghurt, cheese, etc) Oil/Fat (oils, fats, butter, ghee etc)</t>
  </si>
  <si>
    <t>Cereals or tubers (maize, porridge, rice, pasta, bread, rice, bulger, frikeh, kaak, pasta, indomy (noodles), manakish, thick grain-based porridge, potatoes, etc) Legumes and nuts e.g. hommos, fouls, beans, chick peas, lentils Vegetables (including leafy vegetables) Oil/Fat (oils, fats, butter, ghee etc)</t>
  </si>
  <si>
    <t>Fear Sadness Econimic Anxiety Hopelessness</t>
  </si>
  <si>
    <t>لانهم مسؤولون عن المنزل والاطفال</t>
  </si>
  <si>
    <t>بسبب المسافات والطريق الصعب</t>
  </si>
  <si>
    <t>School dropout Child labour Begging Neglect</t>
  </si>
  <si>
    <t>الاعمال الخطرة وعمرهم غير المناسب للعمل</t>
  </si>
  <si>
    <t>Religious leaders Parents Relatives</t>
  </si>
  <si>
    <t>Children living on the street Orphans living in the community Children separated from their parents</t>
  </si>
  <si>
    <t>uuid:e9736f1c-c0f7-40fd-af22-cfa151ccac4c</t>
  </si>
  <si>
    <t>e9736f1c-c0f7-40fd-af22-cfa151ccac4c</t>
  </si>
  <si>
    <t>2021-01-23T09:27:44.489+02:00</t>
  </si>
  <si>
    <t>2021-01-23T10:01:06.256+02:00</t>
  </si>
  <si>
    <t>موظفه</t>
  </si>
  <si>
    <t>Sadness Family conflict Conflict within community</t>
  </si>
  <si>
    <t>لانهم بحاجة إلى الرعايه</t>
  </si>
  <si>
    <t>Educational services Health services Skills building services Extracurricular activities/women &amp; girls centers</t>
  </si>
  <si>
    <t>بسبب عدم وجودها</t>
  </si>
  <si>
    <t>Extracurricular activities/women &amp; girls centers Educational services Health services Skills building services</t>
  </si>
  <si>
    <t>بسبب قله الإمان</t>
  </si>
  <si>
    <t>Sport activity Hand crafts Quraan Painting / re-creational activity</t>
  </si>
  <si>
    <t>uuid:a9227566-27ea-44fd-8e24-1fce2b79228f</t>
  </si>
  <si>
    <t>a9227566-27ea-44fd-8e24-1fce2b79228f</t>
  </si>
  <si>
    <t>2021-01-23T10:11:38.035+02:00</t>
  </si>
  <si>
    <t>2021-01-23T10:44:35.301+02:00</t>
  </si>
  <si>
    <t>Fear Econimic Anxiety Family conflict</t>
  </si>
  <si>
    <t>بسبب قله التغذيه والوضع الصعب</t>
  </si>
  <si>
    <t>Psychological stress Kidnapping Begging School dropout</t>
  </si>
  <si>
    <t>Sport activity Entertainement activities Quraan</t>
  </si>
  <si>
    <t>لأنه صغير</t>
  </si>
  <si>
    <t>uuid:a9909180-4d87-4489-9e66-3a443f446510</t>
  </si>
  <si>
    <t>a9909180-4d87-4489-9e66-3a443f446510</t>
  </si>
  <si>
    <t>2021-01-23T10:55:30.970+02:00</t>
  </si>
  <si>
    <t>2021-01-23T11:18:32.267+02:00</t>
  </si>
  <si>
    <t>Fear Anger Sadness Econimic Anxiety</t>
  </si>
  <si>
    <t>بسبب الظروف المعيشيه</t>
  </si>
  <si>
    <t>بسبب عدم توفرها في المخيم</t>
  </si>
  <si>
    <t>بسبب قله الأمن والإمان</t>
  </si>
  <si>
    <t>Hand crafts Sport activity Entertainement activities</t>
  </si>
  <si>
    <t>لأن الطفل تحت سن المدرسه</t>
  </si>
  <si>
    <t>uuid:f4e5ca5a-49ce-4c20-b2c7-b0000b129825</t>
  </si>
  <si>
    <t>f4e5ca5a-49ce-4c20-b2c7-b0000b129825</t>
  </si>
  <si>
    <t>2021-01-23T10:31:41.754+03:00</t>
  </si>
  <si>
    <t>2021-01-23T10:48:51.937+03:00</t>
  </si>
  <si>
    <t>ابسام قيلان</t>
  </si>
  <si>
    <t>شغل يومي</t>
  </si>
  <si>
    <t>moodwings Changes in Appetite Hopelessness</t>
  </si>
  <si>
    <t>لانهم اكتر ضعفا</t>
  </si>
  <si>
    <t>Neglect Psychological stress</t>
  </si>
  <si>
    <t>uuid:d19d1577-6fd6-4de7-9747-291a01e7ed16</t>
  </si>
  <si>
    <t>d19d1577-6fd6-4de7-9747-291a01e7ed16</t>
  </si>
  <si>
    <t>2021-01-23T10:53:32.267+03:00</t>
  </si>
  <si>
    <t>2021-01-23T15:05:23.478+03:00</t>
  </si>
  <si>
    <t>مستوصف صحي</t>
  </si>
  <si>
    <t>moodwings Hopelessness Econimic</t>
  </si>
  <si>
    <t>uuid:2f49ecb2-2645-4a9d-93b5-3f32b332e9f6</t>
  </si>
  <si>
    <t>2f49ecb2-2645-4a9d-93b5-3f32b332e9f6</t>
  </si>
  <si>
    <t>2021-01-23T11:02:54.098+03:00</t>
  </si>
  <si>
    <t>2021-01-23T11:12:03.327+03:00</t>
  </si>
  <si>
    <t>uuid:98bf8aed-5951-4fd2-bdb9-f80f00c10faa</t>
  </si>
  <si>
    <t>98bf8aed-5951-4fd2-bdb9-f80f00c10faa</t>
  </si>
  <si>
    <t>2021-01-23T11:14:34.397+03:00</t>
  </si>
  <si>
    <t>2021-01-23T11:22:37.425+03:00</t>
  </si>
  <si>
    <t>moodwings Anger</t>
  </si>
  <si>
    <t>عدم توافرهاعدم توافرها</t>
  </si>
  <si>
    <t>uuid:060ba4ff-d143-4c7a-a24e-e7588902bbd9</t>
  </si>
  <si>
    <t>060ba4ff-d143-4c7a-a24e-e7588902bbd9</t>
  </si>
  <si>
    <t>2021-01-23T10:22:27.225+02:00</t>
  </si>
  <si>
    <t>2021-01-23T10:49:17.942+02:00</t>
  </si>
  <si>
    <t xml:space="preserve">العمل في معمل خياطة </t>
  </si>
  <si>
    <t xml:space="preserve">مركز صحي </t>
  </si>
  <si>
    <t>التوعية على مرض كورونا والتوعية على الام الحامل والمرضع</t>
  </si>
  <si>
    <t>بسبب ظروف الحرب</t>
  </si>
  <si>
    <t>بسبب بعد المنطقة عن الخدمات</t>
  </si>
  <si>
    <t>School teachers Relatives Parents Community/social workers Women and Child support centers</t>
  </si>
  <si>
    <t>Entertainement activities Quraan Sport activity Awareness / educational activities / psychosocial support</t>
  </si>
  <si>
    <t xml:space="preserve">الاطفال يعملون بعد انتهاء الدوام من المدرسة وفي ايام العطل </t>
  </si>
  <si>
    <t>uuid:eed6c297-0924-4e55-87e2-9751e042f704</t>
  </si>
  <si>
    <t>eed6c297-0924-4e55-87e2-9751e042f704</t>
  </si>
  <si>
    <t>2021-01-23T10:50:57.291+02:00</t>
  </si>
  <si>
    <t>2021-01-23T11:13:58.842+02:00</t>
  </si>
  <si>
    <t>مركز لعلاج الاسنان ومركز صحي وتوعية</t>
  </si>
  <si>
    <t>ارتفاع اسعار الدواء وعدم توفر المال لشراءه</t>
  </si>
  <si>
    <t>النصح بأخد الوقاية من مرض كورونا</t>
  </si>
  <si>
    <t>لااستطيع بسبب انشغالي في اشغال البيت والاطفال</t>
  </si>
  <si>
    <t>Child labour Begging</t>
  </si>
  <si>
    <t>لم نفايات</t>
  </si>
  <si>
    <t>الاطفال في عمر غير مناسب للدخول للمدرسة</t>
  </si>
  <si>
    <t>uuid:dbb87da9-188b-489f-a280-1b8ae8a655f9</t>
  </si>
  <si>
    <t>dbb87da9-188b-489f-a280-1b8ae8a655f9</t>
  </si>
  <si>
    <t>2021-01-23T15:29:54.368+02:00</t>
  </si>
  <si>
    <t>2021-01-23T15:44:40.825+02:00</t>
  </si>
  <si>
    <t>التعرف بشكل جيد على مرض كورونا وموضوع تغذية الاطفال</t>
  </si>
  <si>
    <t>Child will not eat certain foods</t>
  </si>
  <si>
    <t>Sport activity Painting / re-creational activity Awareness / educational activities / psychosocial support Entertainement activities</t>
  </si>
  <si>
    <t xml:space="preserve">لم يتجازو السن لدخولهم المدرسة </t>
  </si>
  <si>
    <t>uuid:f88b7ed9-4478-4335-ac3d-58777a51f939</t>
  </si>
  <si>
    <t>f88b7ed9-4478-4335-ac3d-58777a51f939</t>
  </si>
  <si>
    <t>2021-01-23T08:53:54.495+03:00</t>
  </si>
  <si>
    <t>2021-01-23T15:56:56.189+03:00</t>
  </si>
  <si>
    <t>فاتن الخليل</t>
  </si>
  <si>
    <t>يعمل الاب اعمال حرة</t>
  </si>
  <si>
    <t>توعية عن فيروس كورونا وكيفية الوقاية منه وفي حالة الاصابة التزام الحجر واخد التدابير الوقاية</t>
  </si>
  <si>
    <t>عن طريق البروشورات او الملصقات التعرفية</t>
  </si>
  <si>
    <t>Fruit (all types) Vegetables (including leafy vegetables)</t>
  </si>
  <si>
    <t>بدخل الاطمعة لطفلي بالتدريج وبكميات مناسبة حسب عمرو اول شي بدخل الاغذية الطرية يحسن الطفل يبلعها</t>
  </si>
  <si>
    <t>الوضع الخدمي سئ جدا من تعبيد للطرقات</t>
  </si>
  <si>
    <t>Fear Sadness moodwings Changes in Appetite Problems Concentrating</t>
  </si>
  <si>
    <t>الفئة الاضعف والاكثر تأثرا بالمحيط المجتمعي</t>
  </si>
  <si>
    <t>Speaking to a friend Prayer Has professional consultation</t>
  </si>
  <si>
    <t>مافي آمان وقلة وعي عند الاهل</t>
  </si>
  <si>
    <t>العمالة التي تودي الي ضرر بصحة الطفل</t>
  </si>
  <si>
    <t>Siblings School teachers Parents Relatives Community/social workers Women and Child support centers</t>
  </si>
  <si>
    <t>uuid:5d13bfc1-8afd-45f2-8075-7b4c72c4ebf3</t>
  </si>
  <si>
    <t>5d13bfc1-8afd-45f2-8075-7b4c72c4ebf3</t>
  </si>
  <si>
    <t>2021-01-23T09:13:42.815+03:00</t>
  </si>
  <si>
    <t>2021-01-23T15:57:29.462+03:00</t>
  </si>
  <si>
    <t>الاب يعمل في دكانة بسيطة وسلة مساعدات انسانية</t>
  </si>
  <si>
    <t>عيادة عينية وبعض التحاليل مثل تحاليل النمو والغدد</t>
  </si>
  <si>
    <t>توعية عن الامراض المعدية مثل القمل والجرب وعن فيروس كورونا وكيفية الوقاية منه</t>
  </si>
  <si>
    <t>الادوية اللازمة لنمو والغدد النخامية والدرقية</t>
  </si>
  <si>
    <t>اختبار حساسية الطفل</t>
  </si>
  <si>
    <t>سوء الوضع الخدمي من تعبيد للطرقات</t>
  </si>
  <si>
    <t>Fear moodwings Family conflict</t>
  </si>
  <si>
    <t>لا يوجد معيل لكبار السن والمرأة تقع عليها مسؤولية كبيرة من تربية وتعليم اطفالها وشغل البيت</t>
  </si>
  <si>
    <t>طبيعية البيئة الاجتماعية وعادات وتقاليد</t>
  </si>
  <si>
    <t>Kidnapping School dropout Child labour Begging Early marriage Physical abuse Neglect Sexual abuse Being orphaned or losing care Physical or psychological disabilities due to the war Psychological stress</t>
  </si>
  <si>
    <t>عمل الطفل في الزجاج تؤذي الطفل</t>
  </si>
  <si>
    <t>Siblings School teachers Community/social workers Women and Child support centers Relatives Parents</t>
  </si>
  <si>
    <t>Sport activity Quraan Hand crafts Painting / re-creational activity Entertainement activities Awareness / educational activities / psychosocial support</t>
  </si>
  <si>
    <t>uuid:c58994c5-d827-4b89-95c1-d250324225a1</t>
  </si>
  <si>
    <t>c58994c5-d827-4b89-95c1-d250324225a1</t>
  </si>
  <si>
    <t>2021-01-23T09:35:49.868+03:00</t>
  </si>
  <si>
    <t>2021-01-23T15:57:59.426+03:00</t>
  </si>
  <si>
    <t>سلة مساعدات انسانية والاب تعمل في الخياطة</t>
  </si>
  <si>
    <t>عيادة طب اسنان</t>
  </si>
  <si>
    <t>توعية عن فيروس كورونا واهمية الحجر والتباعد في حالة الاصابة</t>
  </si>
  <si>
    <t>الولادة فجأة ما حسنت الام توصل للمشفى</t>
  </si>
  <si>
    <t>Fear moodwings Econimic Changes in Appetite Problems sleeping</t>
  </si>
  <si>
    <t>الفئة الاضعف بالمجتمع</t>
  </si>
  <si>
    <t>Has professional consultation Prayer Withdrawal/Isolation</t>
  </si>
  <si>
    <t>قلة الوعي من الاهل</t>
  </si>
  <si>
    <t>الخوف من الخطف وقلة الامان وبعد المسافة وقلة المواصلات</t>
  </si>
  <si>
    <t>Kidnapping School dropout Child labour Begging Early marriage Physical abuse Neglect</t>
  </si>
  <si>
    <t>عمل الطفل في تجميع الاشياء البلاستيكية وجمعها</t>
  </si>
  <si>
    <t>Siblings Relatives Community/social workers Women and Child support centers</t>
  </si>
  <si>
    <t>Children separated from their parents Children who have been associated with fighting forces Child-headed households</t>
  </si>
  <si>
    <t>عمل الطفل لمساعدة امه وتلبية احتياجات الاسرة</t>
  </si>
  <si>
    <t>uuid:746e5f57-edde-4d13-ad90-43a51321c7ff</t>
  </si>
  <si>
    <t>746e5f57-edde-4d13-ad90-43a51321c7ff</t>
  </si>
  <si>
    <t>2021-01-23T10:16:53.017+03:00</t>
  </si>
  <si>
    <t>2021-01-23T15:58:40.105+03:00</t>
  </si>
  <si>
    <t>سلة مساعدات اغاثية والاب يعمل في محل حلويات كعامل</t>
  </si>
  <si>
    <t>المسن بحاجة الي ادوية خاصة لانه يعاني من احتشاء دماغ</t>
  </si>
  <si>
    <t>توعية عن فيروس كورونا والحفاظ على التباعد وأهمية الحجر الصحي في حال الاصابة مع أخذ تدابير الوقاية</t>
  </si>
  <si>
    <t>ادوية لمرض احتشاء الدماغ وقصر الاوتار وتليف اسفل الدماغ</t>
  </si>
  <si>
    <t>Legumes and nuts e.g. hommos, fouls, beans, chick peas, lentils Milk and Milk Products (milk, yoghurt, cheese, etc) Oil/Fat (oils, fats, butter, ghee etc)</t>
  </si>
  <si>
    <t>Legumes and nuts e.g. hommos, fouls, beans, chick peas, lentils Milk and Milk Products (milk, yoghurt, cheese, etc)</t>
  </si>
  <si>
    <t>عدم تقبل الطفل لبعض الاطعمة طفلي بيصير معو التهاب امعاء</t>
  </si>
  <si>
    <t>Anger Sadness Econimic Changes in Appetite Inability to carry out work or daily tasks</t>
  </si>
  <si>
    <t>لانن الفئة الاضعف بالمجتمع.. لا يوجد معيل لكبار السن</t>
  </si>
  <si>
    <t>Prayer Withdrawal/Isolation Has professional consultation</t>
  </si>
  <si>
    <t>الام مشغولة في تربية اطفالها وتعمل في مساعدة المسنين.. عاجزين عن القيام باعمالهن اليومية</t>
  </si>
  <si>
    <t>Desire to join armed groups Early marriage Physical abuse Being orphaned or losing care Physical or psychological disabilities due to the war Psychological stress</t>
  </si>
  <si>
    <t>سوء الوضع الخدمي من طرقات ومرافق عامة</t>
  </si>
  <si>
    <t>uuid:4ec0bc96-0693-41df-a0b3-35afe24712ea</t>
  </si>
  <si>
    <t>4ec0bc96-0693-41df-a0b3-35afe24712ea</t>
  </si>
  <si>
    <t>2021-01-23T11:00:18.334+03:00</t>
  </si>
  <si>
    <t>2021-01-23T15:59:21.291+03:00</t>
  </si>
  <si>
    <t>سلة مساعدات انسانية والاب يعمل اعمال حرة</t>
  </si>
  <si>
    <t>فيروس كورونا وكيفية الوقاية منه واخد تدابير الوقاية والحفاظ على التباعد الاجتماعي</t>
  </si>
  <si>
    <t>بدي طعمي طفلي حسب عمره يكون سهل البلع والهضم وكميتو مناسبة</t>
  </si>
  <si>
    <t>Anger moodwings Family conflict Problems Concentrating</t>
  </si>
  <si>
    <t>الفئة الاضعف في المجتمع وتقع على عاتقهم مسؤولية كبيرة من ناحية تآمين دخل للاسرة</t>
  </si>
  <si>
    <t>تعصب الرجل والنظرة الدونية للمرأة في المجتمع</t>
  </si>
  <si>
    <t>قلة وعي من قبل الاهل وما لازم تخرج الفتاة بمفردها بسبب قلة الآمان</t>
  </si>
  <si>
    <t>مافي آمان وخوف من الخطف</t>
  </si>
  <si>
    <t>Kidnapping Desire to join armed groups School dropout Early marriage Physical abuse Psychological stress</t>
  </si>
  <si>
    <t>uuid:b24221c4-6cec-4015-95c6-b799831fe773</t>
  </si>
  <si>
    <t>b24221c4-6cec-4015-95c6-b799831fe773</t>
  </si>
  <si>
    <t>2021-01-23T11:49:38.213+03:00</t>
  </si>
  <si>
    <t>2021-01-23T15:59:52.628+03:00</t>
  </si>
  <si>
    <t>الاب عامل وسلة مساعدات انسانية</t>
  </si>
  <si>
    <t>Inaccessible due to transport or other logistical reason Other, specify</t>
  </si>
  <si>
    <t>الحفاظ على  التباعد في ظل انتشار فيروس كورونا واهمية التزام الحجر الصحي في حالة الاصابة</t>
  </si>
  <si>
    <t>ادوية النمو وتحاليل الغدد النخامية والدرقية</t>
  </si>
  <si>
    <t>Oil/Fat (oils, fats, butter, ghee etc) Vegetables (including leafy vegetables) Cereals or tubers (maize, porridge, rice, pasta, bread, rice, bulger, frikeh, kaak, pasta, indomy (noodles), manakish, thick grain-based porridge, potatoes, etc)</t>
  </si>
  <si>
    <t>Fear Family conflict Changes in Appetite Problems sleeping Conflict within community Problems Concentrating</t>
  </si>
  <si>
    <t>الفئة الاضعف في المجتمع تقع على عاتق المرأة تحمل مسؤولية كبيرة من تربية والتعليم الاطفال في ظروف معيشية سيئة</t>
  </si>
  <si>
    <t>بسبب عدم توفر المواصلات وسوء الوضع المعيشي</t>
  </si>
  <si>
    <t>قلة وعي من الاهل والتعصب وبسبب قلة المواصلات والوضع الخدمي السئ</t>
  </si>
  <si>
    <t>الخوف من الخطف وقلة الآمان</t>
  </si>
  <si>
    <t>Kidnapping Hired by armed groups Desire to join armed groups School dropout Child labour Early marriage Begging Physical abuse Neglect Sexual abuse Being orphaned or losing care Physical or psychological disabilities due to the war Psychological stress</t>
  </si>
  <si>
    <t>العمل الشاق وحمل  الاوزان الثقيلة تضر بصحة الطفل</t>
  </si>
  <si>
    <t>Relatives Community/social workers School teachers Women and Child support centers</t>
  </si>
  <si>
    <t>عمل الطفل مع الاب لمساعدة الاسرة لسد الاحتياجات</t>
  </si>
  <si>
    <t>عمل الطفل في الحدادة لمساعدة الاسرة</t>
  </si>
  <si>
    <t>uuid:d56d9994-d5f3-4817-9861-eccc4f2db881</t>
  </si>
  <si>
    <t>d56d9994-d5f3-4817-9861-eccc4f2db881</t>
  </si>
  <si>
    <t>2021-01-23T13:11:03.296+03:00</t>
  </si>
  <si>
    <t>2021-01-23T16:00:23.189+03:00</t>
  </si>
  <si>
    <t>رب الاسرة يعمل في محل تجاري لبيع المنظفات</t>
  </si>
  <si>
    <t>Not enough milk Child refused breast Breast problems</t>
  </si>
  <si>
    <t>Legumes and nuts e.g. hommos, fouls, beans, chick peas, lentils Fruit (all types) Oil/Fat (oils, fats, butter, ghee etc) Milk and Milk Products (milk, yoghurt, cheese, etc)</t>
  </si>
  <si>
    <t>Fear Sadness Changes in Appetite Problems sleeping Problems Concentrating</t>
  </si>
  <si>
    <t>تحمل مسؤولية كبيرة في تآمين دخل للاسرة في ضل ارتفاع الاسعار والغلاء</t>
  </si>
  <si>
    <t>Exercise Prayer Speaking to a friend</t>
  </si>
  <si>
    <t>مافي آمان الخوف من الخطف</t>
  </si>
  <si>
    <t>Kidnapping School dropout Early marriage Physical abuse Neglect Sexual abuse Being orphaned or losing care Physical or psychological disabilities due to the war Psychological stress Begging</t>
  </si>
  <si>
    <t>uuid:254513a6-a6e3-47bc-a010-755d5fe479a2</t>
  </si>
  <si>
    <t>254513a6-a6e3-47bc-a010-755d5fe479a2</t>
  </si>
  <si>
    <t>2021-01-23T09:28:50.480+03:00</t>
  </si>
  <si>
    <t>2021-01-23T10:11:11.653+03:00</t>
  </si>
  <si>
    <t xml:space="preserve">عامل صحية </t>
  </si>
  <si>
    <t xml:space="preserve">جلسات توعية بخصوص التغذية والصحة - جلسات توعية بخصوص كورونا </t>
  </si>
  <si>
    <t>Cereals or tubers (maize, porridge, rice, pasta, bread, rice, bulger, frikeh, kaak, pasta, indomy (noodles), manakish, thick grain-based porridge, potatoes, etc) Vegetables (including leafy vegetables) Eggs</t>
  </si>
  <si>
    <t>Fear Sadness Econimic Hopelessness Problems Concentrating</t>
  </si>
  <si>
    <t xml:space="preserve">بسبب الأوضاع المعيشية القاسية داخل المخيم </t>
  </si>
  <si>
    <t>Speaking to a family member Smoking Exercise Speaking to a friend</t>
  </si>
  <si>
    <t xml:space="preserve">عدم توفر الأمان </t>
  </si>
  <si>
    <t xml:space="preserve">بسبب العادات والتقاليد </t>
  </si>
  <si>
    <t>Kidnapping Hired by armed groups School dropout Early marriage Neglect Being orphaned or losing care</t>
  </si>
  <si>
    <t>uuid:21c01011-0c49-42ce-9d09-c1cea7f27264</t>
  </si>
  <si>
    <t>21c01011-0c49-42ce-9d09-c1cea7f27264</t>
  </si>
  <si>
    <t>2021-01-23T10:13:50.421+03:00</t>
  </si>
  <si>
    <t>2021-01-23T17:00:12.030+03:00</t>
  </si>
  <si>
    <t>يعمل رب الاسرة محاسب لدى مؤسسة</t>
  </si>
  <si>
    <t>Fear Anger Sadness moodwings Anxiety Family conflict Problems sleeping Problems Concentrating</t>
  </si>
  <si>
    <t>بسبب الأوضاع المعيشية وعدم تلبية الإحتياجات الأساسية لهم</t>
  </si>
  <si>
    <t>بسبب تعصب المجتمع</t>
  </si>
  <si>
    <t>بسبب إنعدام الأمان داخل المخيم والإلتزام بالعادات والتقاليد</t>
  </si>
  <si>
    <t>Kidnapping Desire to join armed groups School dropout Being orphaned or losing care</t>
  </si>
  <si>
    <t>uuid:e877f670-092e-4696-987d-4dae005426e6</t>
  </si>
  <si>
    <t>e877f670-092e-4696-987d-4dae005426e6</t>
  </si>
  <si>
    <t>2021-01-23T10:50:46.553+03:00</t>
  </si>
  <si>
    <t>2021-01-23T16:59:49.285+03:00</t>
  </si>
  <si>
    <t>بيع السلة الغذائية الشهرية</t>
  </si>
  <si>
    <t>جلسات دعم نفسي إجتماعي - جلسات توعية بخصوص كورونا</t>
  </si>
  <si>
    <t>Fear Anger Sadness moodwings Anxiety Family conflict</t>
  </si>
  <si>
    <t>بسبب الضغوط النفسية</t>
  </si>
  <si>
    <t>بسبب التعصب الاسري</t>
  </si>
  <si>
    <t>Educational services Skills building services Health services Extracurricular activities/women &amp; girls centers</t>
  </si>
  <si>
    <t xml:space="preserve">الخوف من الخطف اثناء الخروج </t>
  </si>
  <si>
    <t>Kidnapping Physical abuse Early marriage Sexual abuse</t>
  </si>
  <si>
    <t>uuid:78f3b396-ec66-4467-914d-c1eb601708d2</t>
  </si>
  <si>
    <t>78f3b396-ec66-4467-914d-c1eb601708d2</t>
  </si>
  <si>
    <t>2021-01-23T11:40:58.369+03:00</t>
  </si>
  <si>
    <t>2021-01-23T17:00:28.397+03:00</t>
  </si>
  <si>
    <t>Fear Sadness Anxiety Econimic Problems Concentrating</t>
  </si>
  <si>
    <t>لانهم الفئة المستضعفة بالمجتمع</t>
  </si>
  <si>
    <t>بسبب عدم وجود الأمان والإلتزام بالعادات والتقاليد</t>
  </si>
  <si>
    <t>Kidnapping Hired by armed groups Neglect</t>
  </si>
  <si>
    <t>uuid:a183d048-c439-492e-8c70-a8f000842b42</t>
  </si>
  <si>
    <t>a183d048-c439-492e-8c70-a8f000842b42</t>
  </si>
  <si>
    <t>2021-01-23T13:12:22.804+03:00</t>
  </si>
  <si>
    <t>2021-01-23T16:35:17.209+03:00</t>
  </si>
  <si>
    <t>بيع سلة غذائية شهرية  - كفالة يتيم</t>
  </si>
  <si>
    <t>عيادة عينية - عيادة جلدية</t>
  </si>
  <si>
    <t>Fear Anger Sadness Econimic Anxiety Problems sleeping Family conflict</t>
  </si>
  <si>
    <t>بسبب إنعدام الأمن والإحتياجات الأساسية لهم</t>
  </si>
  <si>
    <t>بسبب العادات والتقاليد والخوف من الخطف او الاستغلال</t>
  </si>
  <si>
    <t>Kidnapping Hired by armed groups School dropout Neglect Sexual abuse Physical abuse</t>
  </si>
  <si>
    <t>Quraan Sport activity Painting / re-creational activity Hand crafts</t>
  </si>
  <si>
    <t>uuid:c148409f-fdce-4624-83af-1215dfd65939</t>
  </si>
  <si>
    <t>c148409f-fdce-4624-83af-1215dfd65939</t>
  </si>
  <si>
    <t>2021-01-23T13:52:13.367+03:00</t>
  </si>
  <si>
    <t>2021-01-23T16:35:30.670+03:00</t>
  </si>
  <si>
    <t>At home with skilled birth attendant Hospital for surgery/ C-section Hospital for normal delivery At private primary health care centre/hospital</t>
  </si>
  <si>
    <t>بسبب الولادة المفاجئة في الليل</t>
  </si>
  <si>
    <t>لأنهم فئة مستضعفة بالمجتمع</t>
  </si>
  <si>
    <t>إنعدام الأمن والثقة بالمجتمع</t>
  </si>
  <si>
    <t>Kidnapping Hired by armed groups Child labour School dropout Early marriage Physical abuse Neglect Being orphaned or losing care</t>
  </si>
  <si>
    <t>اطفال يعملون في تصليح السيارات - اطفال يعملون في بيع الخبز في الشوارع</t>
  </si>
  <si>
    <t>Sport activity Painting / re-creational activity Awareness / educational activities / psychosocial support Hand crafts</t>
  </si>
  <si>
    <t>uuid:83f223e3-492d-4a5f-8a79-956065f15956</t>
  </si>
  <si>
    <t>83f223e3-492d-4a5f-8a79-956065f15956</t>
  </si>
  <si>
    <t>2021-01-23T14:02:51.281+03:00</t>
  </si>
  <si>
    <t>2021-01-23T14:31:24.062+03:00</t>
  </si>
  <si>
    <t xml:space="preserve">يعمل رب الاسرة في مؤسسة </t>
  </si>
  <si>
    <t>Cereals or tubers (maize, porridge, rice, pasta, bread, rice, bulger, frikeh, kaak, pasta, indomy (noodles), manakish, thick grain-based porridge, potatoes, etc) Legumes and nuts e.g. hommos, fouls, beans, chick peas, lentils Fruit (all types) Vegetables (including leafy vegetables)</t>
  </si>
  <si>
    <t>Fear Anger moodwings Econimic Anxiety Problems Concentrating</t>
  </si>
  <si>
    <t>Elderly Adult Women Children</t>
  </si>
  <si>
    <t xml:space="preserve">بسبب الضغوط المجتمعية </t>
  </si>
  <si>
    <t>لإنعدام الأمان في المنطقة</t>
  </si>
  <si>
    <t xml:space="preserve">بسبب انعدام الأمان والخوف من الخطف </t>
  </si>
  <si>
    <t>لايخرجن النساء والفتيات إلا مع رجل محرم لهن</t>
  </si>
  <si>
    <t>Kidnapping Hired by armed groups School dropout Begging Early marriage Physical abuse Neglect Being orphaned or losing care</t>
  </si>
  <si>
    <t>uuid:08e16bb5-994b-45a8-b508-fdf2bdce692f</t>
  </si>
  <si>
    <t>08e16bb5-994b-45a8-b508-fdf2bdce692f</t>
  </si>
  <si>
    <t>2021-01-23T08:21:30.145+03:00</t>
  </si>
  <si>
    <t>2021-01-23T09:01:51.882+03:00</t>
  </si>
  <si>
    <t>ندوة المحمود</t>
  </si>
  <si>
    <t>سلة غذائية  واعمال حرة يعمل بها الاب</t>
  </si>
  <si>
    <t>مخاطر سوء التغذية..وجلسات للوقاية من الكورونا</t>
  </si>
  <si>
    <t>من اجل اختبار الحساسية ...والاغذية تعطى بالتدريج</t>
  </si>
  <si>
    <t>الرجل عصبي كتير</t>
  </si>
  <si>
    <t>بسبب التعصب ونظرة المجتمع له</t>
  </si>
  <si>
    <t>بسبب عدم توفر الامان</t>
  </si>
  <si>
    <t>بسبب عدم توفر الامان وبعد المسافة</t>
  </si>
  <si>
    <t>Religious leaders School teachers Relatives Parents</t>
  </si>
  <si>
    <t>uuid:f4d06a6c-81b0-4dc9-b443-1cc897c6ff20</t>
  </si>
  <si>
    <t>f4d06a6c-81b0-4dc9-b443-1cc897c6ff20</t>
  </si>
  <si>
    <t>2021-01-23T09:02:50.800+03:00</t>
  </si>
  <si>
    <t>2021-01-23T09:30:57.357+03:00</t>
  </si>
  <si>
    <t xml:space="preserve">ندوه المحمود </t>
  </si>
  <si>
    <t xml:space="preserve">السلة الغذائية </t>
  </si>
  <si>
    <t>عيادة جلدية</t>
  </si>
  <si>
    <t>جلسات عن النظافة الشخصية ..تغذية الاطفال</t>
  </si>
  <si>
    <t>Fear Sadness Problems sleeping Changes in Appetite</t>
  </si>
  <si>
    <t>بسبب عدم توفر العمل له</t>
  </si>
  <si>
    <t>بسبب عدم الامان</t>
  </si>
  <si>
    <t>بسبب عدم توفر...والخوف من الخطف</t>
  </si>
  <si>
    <t>Kidnapping School dropout Early marriage Neglect Being orphaned or losing care</t>
  </si>
  <si>
    <t>Religious leaders Parents Relatives Women and Child support centers</t>
  </si>
  <si>
    <t>Children living on the street Orphans living in the community Children who have been associated with fighting forces</t>
  </si>
  <si>
    <t xml:space="preserve">لان عمر الطفل دون سنة المدرسة </t>
  </si>
  <si>
    <t>uuid:a72bf3c2-6980-44b9-b627-54f7f7dd30e0</t>
  </si>
  <si>
    <t>a72bf3c2-6980-44b9-b627-54f7f7dd30e0</t>
  </si>
  <si>
    <t>2021-01-23T10:16:14.307+03:00</t>
  </si>
  <si>
    <t>2021-01-23T10:39:18.093+03:00</t>
  </si>
  <si>
    <t xml:space="preserve">السلة الغذائية والاب يعمل في محل صفير </t>
  </si>
  <si>
    <t>Inaccessible due to cost Inaccessible due to security risks Inaccessible due to transport or other logistical reason</t>
  </si>
  <si>
    <t xml:space="preserve">جلسات للوقاية من الكورونا ..وجلسات سوء التغذية للاطفال </t>
  </si>
  <si>
    <t>Vegetables (including leafy vegetables) Legumes and nuts e.g. hommos, fouls, beans, chick peas, lentils Cereals or tubers (maize, porridge, rice, pasta, bread, rice, bulger, frikeh, kaak, pasta, indomy (noodles), manakish, thick grain-based porridge, potatoes, etc)</t>
  </si>
  <si>
    <t>Fear Anger Sadness Anxiety Conflict within community</t>
  </si>
  <si>
    <t>بسبب الوضع المعيشة السيى</t>
  </si>
  <si>
    <t>Speaking to a friend Prayer Speaking to a family member</t>
  </si>
  <si>
    <t xml:space="preserve">بسبب عدم توفر الامان والخوف من الخطف </t>
  </si>
  <si>
    <t>Kidnapping Desire to join armed groups School dropout Neglect Being orphaned or losing care Physical or psychological disabilities due to the war</t>
  </si>
  <si>
    <t>uuid:8c32c872-58fc-4adc-a78b-283779aaa755</t>
  </si>
  <si>
    <t>8c32c872-58fc-4adc-a78b-283779aaa755</t>
  </si>
  <si>
    <t>2021-01-23T10:44:33.495+03:00</t>
  </si>
  <si>
    <t>2021-01-23T11:15:50.505+03:00</t>
  </si>
  <si>
    <t xml:space="preserve">فقط السلة الغذائية </t>
  </si>
  <si>
    <t>مخاطر سوء التغذية..وجلسات للوقاية من الكورونا..والتباعد الاجتماعي</t>
  </si>
  <si>
    <t xml:space="preserve">يجب مراعاة النوع والكمية للطعام وان يكون قوامها مناسب حسب عمر الطفل </t>
  </si>
  <si>
    <t>Sadness Anger Anxiety Problems sleeping</t>
  </si>
  <si>
    <t xml:space="preserve">بسبب فقدان زوجها </t>
  </si>
  <si>
    <t>بسبب عدم استطاعتها الخروج من المنزل بمفردها</t>
  </si>
  <si>
    <t>بسبب عدم توفر  الامان بالمخيم..</t>
  </si>
  <si>
    <t>بسبب التعصب والعادات والتقاليد بالمجتمع</t>
  </si>
  <si>
    <t>Kidnapping Early marriage Physical abuse Neglect</t>
  </si>
  <si>
    <t>Hand crafts Painting / re-creational activity Awareness / educational activities / psychosocial support Entertainement activities Quraan</t>
  </si>
  <si>
    <t xml:space="preserve">لان عمر الاطفال غير مناسب للدخول بالمدرسة </t>
  </si>
  <si>
    <t>uuid:fcc2ce45-cdd6-4939-bd1c-8a79043e1b27</t>
  </si>
  <si>
    <t>fcc2ce45-cdd6-4939-bd1c-8a79043e1b27</t>
  </si>
  <si>
    <t>2021-01-23T11:38:43.673+03:00</t>
  </si>
  <si>
    <t>2021-01-23T12:03:31.885+03:00</t>
  </si>
  <si>
    <t>السلة الغذائية..والاب يعمل في بيع الخبز</t>
  </si>
  <si>
    <t xml:space="preserve">جلسات للوقاية من الكورونا..ومخاطر سوء التغذية للاطفال والامهات </t>
  </si>
  <si>
    <t>Fear Anger Family conflict Hopelessness</t>
  </si>
  <si>
    <t>بسبب اوضاع المعيشة  السيئة ...</t>
  </si>
  <si>
    <t>بسبب بعد المسافة...</t>
  </si>
  <si>
    <t>بسبب الخطف الذي يتعرضون اليه بالطرقات ..</t>
  </si>
  <si>
    <t xml:space="preserve">بسبب بعد المسافة والعادات والتقاليد في المجتمع </t>
  </si>
  <si>
    <t>Kidnapping School dropout Early marriage Physical abuse Neglect Being orphaned or losing care</t>
  </si>
  <si>
    <t>School teachers Religious leaders Parents Relatives Community/social workers Women and Child support centers</t>
  </si>
  <si>
    <t>Sport activity Quraan Hand crafts Awareness / educational activities / psychosocial support Entertainement activities</t>
  </si>
  <si>
    <t>uuid:2de1f2b9-0100-48f4-9eb7-2fc4b5ac3aa2</t>
  </si>
  <si>
    <t>2de1f2b9-0100-48f4-9eb7-2fc4b5ac3aa2</t>
  </si>
  <si>
    <t>2021-01-23T12:08:57.567+03:00</t>
  </si>
  <si>
    <t>2021-01-23T15:34:01.724+03:00</t>
  </si>
  <si>
    <t>السلة الغذائية...فقط</t>
  </si>
  <si>
    <t>عيادات جلدية ...وبعض التحاليل الطبية</t>
  </si>
  <si>
    <t>جلسات توعية للامراض المعدية والغير المعدة  وجلسات للوقاية من الكورونا...</t>
  </si>
  <si>
    <t>Cereals or tubers (maize, porridge, rice, pasta, bread, rice, bulger, frikeh, kaak, pasta, indomy (noodles), manakish, thick grain-based porridge, potatoes, etc) Vegetables (including leafy vegetables) Milk and Milk Products (milk, yoghurt, cheese, etc) Oil/Fat (oils, fats, butter, ghee etc)</t>
  </si>
  <si>
    <t>Fear Anger moodwings Anxiety Family conflict</t>
  </si>
  <si>
    <t>بسبب عدم تلبية احتياجاتهم الشخصية بنفسهم</t>
  </si>
  <si>
    <t>بسبب بعدم توفر الامان والخوف من الخطف</t>
  </si>
  <si>
    <t>بسبب العادات والتقاليد...وعدم توفر الامان بالمنطقة</t>
  </si>
  <si>
    <t>Kidnapping School dropout Begging Early marriage Physical abuse Neglect Being orphaned or losing care Physical or psychological disabilities due to the war Psychological stress</t>
  </si>
  <si>
    <t>uuid:79c07f2b-9ec5-4158-99a5-9aada50e308c</t>
  </si>
  <si>
    <t>79c07f2b-9ec5-4158-99a5-9aada50e308c</t>
  </si>
  <si>
    <t>2021-01-23T08:23:37.880+03:00</t>
  </si>
  <si>
    <t>2021-01-23T09:09:13.830+03:00</t>
  </si>
  <si>
    <t xml:space="preserve">ختام الحسن </t>
  </si>
  <si>
    <t xml:space="preserve">بيع سلة الإغاثة الشهرية </t>
  </si>
  <si>
    <t>Primary health care facility Specialist services Emergency services-ambulance Hospital</t>
  </si>
  <si>
    <t xml:space="preserve">جلسات توعوية بخصوص الكورونا _والأمراض المنتشرة_(الحصبة_ الليشمانيا_القمل) </t>
  </si>
  <si>
    <t xml:space="preserve">يجب إطعام الطفل بالتدريج وكميات مناسبة </t>
  </si>
  <si>
    <t>Fear Anger moodwings Anxiety</t>
  </si>
  <si>
    <t>بسبب الظروف المعيشة السيئة ووضع نزوح اكبر سبب لهذة المشاكل العاطفية</t>
  </si>
  <si>
    <t>Has professional consultation Speaking to a family member</t>
  </si>
  <si>
    <t>Hired by armed groups School dropout Neglect</t>
  </si>
  <si>
    <t>uuid:ea83c1f1-3a9d-4bb9-a70e-77fc8fe5040e</t>
  </si>
  <si>
    <t>ea83c1f1-3a9d-4bb9-a70e-77fc8fe5040e</t>
  </si>
  <si>
    <t>2021-01-23T09:15:06.548+03:00</t>
  </si>
  <si>
    <t>2021-01-23T09:51:36.815+03:00</t>
  </si>
  <si>
    <t>يعمل بأعمال حرة عامل بناء</t>
  </si>
  <si>
    <t xml:space="preserve">جلسات توعوية بخصوص الكورونا  _ والنظافة الشخصية </t>
  </si>
  <si>
    <t>Anger Hopelessness Fear moodwings</t>
  </si>
  <si>
    <t>بسبب الوضع المعيشي من جهة السكن من جهة تعدد واختلاف فئات المجتمع</t>
  </si>
  <si>
    <t>Speaking to a family member Has professional consultation Smoking</t>
  </si>
  <si>
    <t>Begging Neglect Being orphaned or losing care</t>
  </si>
  <si>
    <t>Hand crafts Sport activity Awareness / educational activities / psychosocial support</t>
  </si>
  <si>
    <t>uuid:1aef4976-99df-4e5b-8ac7-5e2767aaf3bb</t>
  </si>
  <si>
    <t>1aef4976-99df-4e5b-8ac7-5e2767aaf3bb</t>
  </si>
  <si>
    <t>2021-01-23T09:51:41.464+03:00</t>
  </si>
  <si>
    <t>2021-01-23T11:10:56.690+03:00</t>
  </si>
  <si>
    <t>Emergency services-ambulance Specialist services Primary health care facility Hospital</t>
  </si>
  <si>
    <t xml:space="preserve">جلسات توعوية بخصوص الكورونا والاهتمام بالتباعد والحجر الصحي </t>
  </si>
  <si>
    <t xml:space="preserve">يجب تنوع
بالأطعمة ويكون
القوام مناسب حسب عمر الطفل </t>
  </si>
  <si>
    <t>Fear Sadness moodwings Family conflict Anxiety</t>
  </si>
  <si>
    <t>لأنهم هم الأشخاص الذين يتحملون الظروف المعيشة الصعبةوكيفيك تأمين الدخل للعائلة</t>
  </si>
  <si>
    <t>Other Prayer</t>
  </si>
  <si>
    <t xml:space="preserve">الحصول على عمل </t>
  </si>
  <si>
    <t>Early marriage Neglect Being orphaned or losing care</t>
  </si>
  <si>
    <t>uuid:7f747c98-1c2d-41db-8df6-f79b886c6272</t>
  </si>
  <si>
    <t>7f747c98-1c2d-41db-8df6-f79b886c6272</t>
  </si>
  <si>
    <t>2021-01-23T11:11:02.079+03:00</t>
  </si>
  <si>
    <t>2021-01-23T12:13:09.413+03:00</t>
  </si>
  <si>
    <t xml:space="preserve">بيع سلة الإغاثة </t>
  </si>
  <si>
    <t>Other, specify</t>
  </si>
  <si>
    <t xml:space="preserve">بسبب صعوبة خدمة تعبيد الطرقات وبعد المسافة </t>
  </si>
  <si>
    <t xml:space="preserve">جلسات توعوية بخصوص الكورونا والاهتمام بالتباعد والحجر الصحي والوقايه من الأمراض المنتشرة </t>
  </si>
  <si>
    <t>Fear Hopelessness Sadness Anger</t>
  </si>
  <si>
    <t xml:space="preserve">هم الأشخاص الذين يعتبرونهم الفئة المستضعفة في المجتمع </t>
  </si>
  <si>
    <t>Neglect Being orphaned or losing care Psychological stress</t>
  </si>
  <si>
    <t>Child-headed households Orphans living in the community Children separated from their parents</t>
  </si>
  <si>
    <t>uuid:9edf8266-51da-4961-8de7-0515dbe36471</t>
  </si>
  <si>
    <t>9edf8266-51da-4961-8de7-0515dbe36471</t>
  </si>
  <si>
    <t>2021-01-23T12:13:30.975+03:00</t>
  </si>
  <si>
    <t>2021-01-23T12:44:21.785+03:00</t>
  </si>
  <si>
    <t>Hospital Specialist services Primary health care facility Emergency services-ambulance</t>
  </si>
  <si>
    <t>Fear Anger moodwings</t>
  </si>
  <si>
    <t xml:space="preserve">لعدم تلبية حاجاتهم الشخصية بنفسهم والاوضاع المعيشة الصعبة (السكن غير مؤمن) </t>
  </si>
  <si>
    <t>Prayer Has professional consultation Speaking to a family member</t>
  </si>
  <si>
    <t>Parents Community leaders (trusted people in the community) Women and Child support centers</t>
  </si>
  <si>
    <t>uuid:e0c7a050-c71e-4ff7-a037-d24ed9397a10</t>
  </si>
  <si>
    <t>e0c7a050-c71e-4ff7-a037-d24ed9397a10</t>
  </si>
  <si>
    <t>2021-01-23T12:44:32.288+03:00</t>
  </si>
  <si>
    <t>2021-01-23T13:07:15.111+03:00</t>
  </si>
  <si>
    <t>يجب إطعام الطفل بالتدريج وكميات مناسبة حسب عمر الطفل من ناحية القوام والكمية والنوع</t>
  </si>
  <si>
    <t xml:space="preserve">بسبب عدم توفر الأمان والخدمات والظروف المعيشة الصعبة </t>
  </si>
  <si>
    <t>Has professional consultation Speaking to a family member Smoking</t>
  </si>
  <si>
    <t>School dropout Early marriage Neglect Being orphaned or losing care Psychological stress</t>
  </si>
  <si>
    <t>Parents Women and Child support centers Community/social workers</t>
  </si>
  <si>
    <t>uuid:1e3c75de-7227-4d4d-a6c9-e7f56d42829a</t>
  </si>
  <si>
    <t>1e3c75de-7227-4d4d-a6c9-e7f56d42829a</t>
  </si>
  <si>
    <t>2021-01-23T13:07:19.673+03:00</t>
  </si>
  <si>
    <t>2021-01-23T14:26:14.910+03:00</t>
  </si>
  <si>
    <t xml:space="preserve">عمل رب العائلة بالتمديدات الصحية </t>
  </si>
  <si>
    <t xml:space="preserve">جلسات توعوية بخصوص الكورونا والاهتمام بالتباعد والحجر الصحي والوقايه من الأمراض المنتشرة وخصوصا ( الأمراض المعدية والوبائية) </t>
  </si>
  <si>
    <t>Legumes and nuts e.g. hommos, fouls, beans, chick peas, lentils Vegetables (including leafy vegetables) Cereals or tubers (maize, porridge, rice, pasta, bread, rice, bulger, frikeh, kaak, pasta, indomy (noodles), manakish, thick grain-based porridge, potatoes, etc) Oil/Fat (oils, fats, butter, ghee etc) Condiments (spices, tea, coffee, sauces etc) or other miscellaneous food</t>
  </si>
  <si>
    <t>Fear Anxiety moodwings Conflict within community</t>
  </si>
  <si>
    <t>بسبب الوضع المعيشي الصعب والضغوط النفسية</t>
  </si>
  <si>
    <t>Has professional consultation Smoking Speaking to a family member Exercise</t>
  </si>
  <si>
    <t>School dropout Neglect Being orphaned or losing care Physical or psychological disabilities due to the war</t>
  </si>
  <si>
    <t>Women and Child support centers Parents Siblings</t>
  </si>
  <si>
    <t>uuid:950a7179-f3a2-43ee-a421-9e95f81bb60a</t>
  </si>
  <si>
    <t>950a7179-f3a2-43ee-a421-9e95f81bb60a</t>
  </si>
  <si>
    <t>2021-01-23T09:21:44.592+02:00</t>
  </si>
  <si>
    <t>2021-01-23T09:36:44.876+02:00</t>
  </si>
  <si>
    <t xml:space="preserve">موظف </t>
  </si>
  <si>
    <t>مركز اسعاف 
طبيب عيون 
طبيب عصبية 
طبيب عظمية</t>
  </si>
  <si>
    <t>بس تردي الوضع الامني</t>
  </si>
  <si>
    <t>Kidnapping School dropout Child labour Begging Early marriage Being orphaned or losing care Neglect Physical or psychological disabilities due to the war Psychological stress</t>
  </si>
  <si>
    <t xml:space="preserve">العمل باعمال شاقة </t>
  </si>
  <si>
    <t>سن الاطفال غير مطابق لدخول الى المدرسة</t>
  </si>
  <si>
    <t>uuid:71066b1d-999a-4af8-9b30-294b92f28cf5</t>
  </si>
  <si>
    <t>71066b1d-999a-4af8-9b30-294b92f28cf5</t>
  </si>
  <si>
    <t>2021-01-23T09:39:31.350+02:00</t>
  </si>
  <si>
    <t>2021-01-23T10:14:11.011+02:00</t>
  </si>
  <si>
    <t>سلة شهرية</t>
  </si>
  <si>
    <t>عيادات متنوعة</t>
  </si>
  <si>
    <t>سوء الوضع الاقتصادي والامني</t>
  </si>
  <si>
    <t>Kidnapping School dropout Desire to join armed groups</t>
  </si>
  <si>
    <t>Children separated from their parents Children living on the street Orphans living in the community Children who have been associated with fighting forces Child-headed households</t>
  </si>
  <si>
    <t>Security problems Lack of transportation Lack of awareness</t>
  </si>
  <si>
    <t>uuid:b428222a-13e0-4bd9-a6f8-a1eab7fb7e17</t>
  </si>
  <si>
    <t>b428222a-13e0-4bd9-a6f8-a1eab7fb7e17</t>
  </si>
  <si>
    <t>2021-01-23T10:14:19.665+02:00</t>
  </si>
  <si>
    <t>2021-01-23T10:42:21.533+02:00</t>
  </si>
  <si>
    <t>موظف (( مدرس))</t>
  </si>
  <si>
    <t>Fear moodwings Econimic Anxiety</t>
  </si>
  <si>
    <t>سوء الوضعان المعيشي والأمني</t>
  </si>
  <si>
    <t>Speaking to a family member Speaking to a friend Exercise Prayer</t>
  </si>
  <si>
    <t>لايوجد وقت</t>
  </si>
  <si>
    <t>شيء غير مرحب به في المجتمع</t>
  </si>
  <si>
    <t>School dropout Begging Being orphaned or losing care</t>
  </si>
  <si>
    <t>Sport activity Quraan Hand crafts Painting / re-creational activity</t>
  </si>
  <si>
    <t>دراسة</t>
  </si>
  <si>
    <t>uuid:3c4197b9-22e0-444f-b07a-57b410ea94a6</t>
  </si>
  <si>
    <t>3c4197b9-22e0-444f-b07a-57b410ea94a6</t>
  </si>
  <si>
    <t>2021-01-23T10:42:30.724+02:00</t>
  </si>
  <si>
    <t>2021-01-23T11:24:03.668+02:00</t>
  </si>
  <si>
    <t>العمل بمحل البسة</t>
  </si>
  <si>
    <t>مركز اسعاف</t>
  </si>
  <si>
    <t>سوء الوضع الامني</t>
  </si>
  <si>
    <t>uuid:2ac557ff-9b37-42d2-9e60-cd4f129b852a</t>
  </si>
  <si>
    <t>2ac557ff-9b37-42d2-9e60-cd4f129b852a</t>
  </si>
  <si>
    <t>2021-01-23T17:22:26.363+03:00</t>
  </si>
  <si>
    <t>2021-01-23T17:33:53.703+03:00</t>
  </si>
  <si>
    <t>Primary health care facility Emergency services-ambulance Hospital</t>
  </si>
  <si>
    <t>Fear Anger moodwings Problems sleeping Family conflict</t>
  </si>
  <si>
    <t>لانهم الفئة الاكثر تأثر بتغير الحال</t>
  </si>
  <si>
    <t>بسبب ثقافة المجتمع وانعدام الامان</t>
  </si>
  <si>
    <t>بسبب المعتقدات السائدة</t>
  </si>
  <si>
    <t>بسبب انعدام الأمان والمعتقدات السائدة في المجتمع</t>
  </si>
  <si>
    <t>Kidnapping School dropout Physical abuse Being orphaned or losing care Psychological stress</t>
  </si>
  <si>
    <t>uuid:35a18ac2-11a6-4afd-b71e-37be88b0f932</t>
  </si>
  <si>
    <t>35a18ac2-11a6-4afd-b71e-37be88b0f932</t>
  </si>
  <si>
    <t>msna/nutrition/muacchildren/muac1</t>
  </si>
  <si>
    <t>12.Now, I am going to take MUAC measurement for children between 6 months and 2 years</t>
  </si>
  <si>
    <t>data</t>
  </si>
  <si>
    <t>msna/nutrition/muacplw/muac2</t>
  </si>
  <si>
    <t>13. Now, I am going to take MUAC measurement for PLW</t>
  </si>
  <si>
    <t>GOOD MORNING / EVENING, MY NAME is ${enumerator}, I WORK WITH ${org}, ${specify_org}. We want to assess the needs of the people in this community and the information you provide will help us better understand those needs. There is no guarantee of any serv</t>
  </si>
  <si>
    <t>Other, please specify:2</t>
  </si>
  <si>
    <t>Please provide more details3</t>
  </si>
  <si>
    <t>If not, why?4</t>
  </si>
  <si>
    <t>Other please specify:5</t>
  </si>
  <si>
    <t>Other, please specify:6</t>
  </si>
  <si>
    <t>Other, please specify:7</t>
  </si>
  <si>
    <t>Other, please specify:8</t>
  </si>
  <si>
    <t>If Other please specify:9</t>
  </si>
  <si>
    <t>If Other please specify:10</t>
  </si>
  <si>
    <t>Other please specify:11</t>
  </si>
  <si>
    <t>Other please specify:12</t>
  </si>
  <si>
    <t>Other please specify:13</t>
  </si>
  <si>
    <t>Other please specify:14</t>
  </si>
  <si>
    <t>Other please specify:15</t>
  </si>
  <si>
    <t>Other, please specify:16</t>
  </si>
  <si>
    <t>Other, please specify:17</t>
  </si>
  <si>
    <t>Other, please specify:18</t>
  </si>
  <si>
    <t>Other, please specify:19</t>
  </si>
  <si>
    <t>Column1</t>
  </si>
  <si>
    <t>Sex</t>
  </si>
  <si>
    <t>Row Labels</t>
  </si>
  <si>
    <t>Grand Total</t>
  </si>
  <si>
    <t>Column Labels</t>
  </si>
  <si>
    <t>(blank)</t>
  </si>
  <si>
    <t>Freq.</t>
  </si>
  <si>
    <t>Total Freq.</t>
  </si>
  <si>
    <t>Total %</t>
  </si>
  <si>
    <t>%</t>
  </si>
  <si>
    <t>Age</t>
  </si>
  <si>
    <t>18-30 Years</t>
  </si>
  <si>
    <t>31-50 Years</t>
  </si>
  <si>
    <t>51-60 Years</t>
  </si>
  <si>
    <t>Elderly&gt;60</t>
  </si>
  <si>
    <t>Marital status</t>
  </si>
  <si>
    <t>Type of respondents</t>
  </si>
  <si>
    <t>% of lactating or pregnant women in the HH</t>
  </si>
  <si>
    <t>% of adults over 60 age in the HH</t>
  </si>
  <si>
    <t>Min of children infant</t>
  </si>
  <si>
    <t>Max of children infant</t>
  </si>
  <si>
    <t>Min of children 6 months - 2 years</t>
  </si>
  <si>
    <t>Max of children 6 months - 2 years</t>
  </si>
  <si>
    <t>Min of children 3 - 5 years</t>
  </si>
  <si>
    <t>Max of children 3 - 5 years</t>
  </si>
  <si>
    <t>Min of children 6 - 12 years</t>
  </si>
  <si>
    <t>Max of children 6 - 12 years</t>
  </si>
  <si>
    <t>Min of children 13 - 18 years</t>
  </si>
  <si>
    <t>Max of children 13 - 18 years</t>
  </si>
  <si>
    <t>% of adults have a chronic disease such as hypertension, diabetes, asthma, or other chronic lung disease, etc. that require regular medication</t>
  </si>
  <si>
    <t>% of children who require regular medication for a chronic disease like asthma</t>
  </si>
  <si>
    <t>% of employed adults</t>
  </si>
  <si>
    <t>Health</t>
  </si>
  <si>
    <t>Availablity of health facilities</t>
  </si>
  <si>
    <t>Avarage of the walking distance to the nearest one in minutes</t>
  </si>
  <si>
    <t>Average of infant children  &lt;6 months in the HH</t>
  </si>
  <si>
    <t>Average of children  between 6 months to 2 years in the HH</t>
  </si>
  <si>
    <t>Average of children 3 - 5 years</t>
  </si>
  <si>
    <t>Average of children 6 - 12 years</t>
  </si>
  <si>
    <t>Average of children 13 - 18 years</t>
  </si>
  <si>
    <t>Average of HH size</t>
  </si>
  <si>
    <t>Average of monthly cost of living space</t>
  </si>
  <si>
    <t>Average of monthly average income of HH</t>
  </si>
  <si>
    <t>Reaching health facilities</t>
  </si>
  <si>
    <t>Are there enough female service providers for your family</t>
  </si>
  <si>
    <t>Difficulties of getting medicine</t>
  </si>
  <si>
    <t>Expired medicine</t>
  </si>
  <si>
    <t>Receive health topics info</t>
  </si>
  <si>
    <t>Is the information was helpful to HH</t>
  </si>
  <si>
    <t>Spreading the health topics info by social media</t>
  </si>
  <si>
    <t>Identify any of these disease (COVID 19, MEASLES, LEISHMANIA, JAUNDICE, CHICKEN POX, POLIO, LICE, SCABIES, DIARRHEA) in HH</t>
  </si>
  <si>
    <t>If yes, did they go to the clinic/hospital for treatmnet</t>
  </si>
  <si>
    <t xml:space="preserve">If yes, were they treated for the disease </t>
  </si>
  <si>
    <t xml:space="preserve">If yes, were they able to get the medicines </t>
  </si>
  <si>
    <t>If not why</t>
  </si>
  <si>
    <t xml:space="preserve">The most needed drugs </t>
  </si>
  <si>
    <t xml:space="preserve">Non communicable diseases (NCD) </t>
  </si>
  <si>
    <t>Do the women in HH have access to maternal health services</t>
  </si>
  <si>
    <t>If no, what the reason of not having access</t>
  </si>
  <si>
    <t>Baby delivery place</t>
  </si>
  <si>
    <t>Nutrition</t>
  </si>
  <si>
    <t>Is there any child under 6 months in HH is not exclusively breastfed</t>
  </si>
  <si>
    <t>Reasons for not exclusively breastfed</t>
  </si>
  <si>
    <t>Mother sick/weak</t>
  </si>
  <si>
    <t>Breast problems</t>
  </si>
  <si>
    <t>Child refused breast</t>
  </si>
  <si>
    <t>Weaning age</t>
  </si>
  <si>
    <t>Started using contraception</t>
  </si>
  <si>
    <t>Attended a session/meeting/discussion where people were discussing how to feed young children in the last 12 months</t>
  </si>
  <si>
    <t>Type of sessions frequency</t>
  </si>
  <si>
    <t>Frequency of regular sessions</t>
  </si>
  <si>
    <t>Food categories were eaten by the pregnant or lactating women in HH</t>
  </si>
  <si>
    <t>Fruit (all types)</t>
  </si>
  <si>
    <t>Fish</t>
  </si>
  <si>
    <t>Eggs</t>
  </si>
  <si>
    <t>Sugar, Honey, sugar products</t>
  </si>
  <si>
    <t>Fat (oils, fats, butter, ghee etc)</t>
  </si>
  <si>
    <t>Condiments (spices, tea, coffee, sauces etc) or other miscellaneous food</t>
  </si>
  <si>
    <t>Food categories were eaten by by the children between 6 months and 5 years old in HH</t>
  </si>
  <si>
    <t>In your opinion, should children above 6 months eat a variety of different types of foods each day</t>
  </si>
  <si>
    <t>Barriers to obtaining the staples for the HH</t>
  </si>
  <si>
    <t>Food is not available</t>
  </si>
  <si>
    <t>In your opinion, should pregnant or lactating women eat more food than usual during pregnancy or breastfeeding</t>
  </si>
  <si>
    <t>In your opinion, are there any difficulties faced by pregnant or lactating women to eat more food than usual during pregnancy or breastfeeding</t>
  </si>
  <si>
    <t>Difficulties faced by pregnant or lactating women to eat more food than usual during pregnancy or breastfeeding</t>
  </si>
  <si>
    <t>Are any of the children (6-59 months) currently enrolled in a SFP/IPF/OTP  (center where acutely malnourished children gets treatment)</t>
  </si>
  <si>
    <r>
      <t xml:space="preserve">Did you receive any of Micronutrient powders/sprinkles, </t>
    </r>
    <r>
      <rPr>
        <i/>
        <sz val="11"/>
        <color theme="1"/>
        <rFont val="Calibri"/>
        <family val="2"/>
        <scheme val="minor"/>
      </rPr>
      <t>Plumpy</t>
    </r>
    <r>
      <rPr>
        <sz val="11"/>
        <color theme="1"/>
        <rFont val="Calibri"/>
        <family val="2"/>
        <scheme val="minor"/>
      </rPr>
      <t xml:space="preserve"> products or food basket</t>
    </r>
  </si>
  <si>
    <t>Have you received infant formula for your infant under 6 moths aged</t>
  </si>
  <si>
    <t>Physical Rehabilitation</t>
  </si>
  <si>
    <t>Is anyone in the HH a PWD</t>
  </si>
  <si>
    <t>Difficulty walking or climbing steps</t>
  </si>
  <si>
    <t>Difficulty (with self-care such as) washing all over or dressing</t>
  </si>
  <si>
    <t>Do you think it will be a long term issue</t>
  </si>
  <si>
    <t>Availability of free physical rehabilitation services in the area</t>
  </si>
  <si>
    <t>Challenges  to access the services</t>
  </si>
  <si>
    <t>Received any assistive devices</t>
  </si>
  <si>
    <t>Were the devices for free</t>
  </si>
  <si>
    <t>Mental Health and Psychosocial Support</t>
  </si>
  <si>
    <t xml:space="preserve">Types of emotional and social problems </t>
  </si>
  <si>
    <t>Anxiety</t>
  </si>
  <si>
    <t>Changes in Appetite</t>
  </si>
  <si>
    <t>Hopelessness</t>
  </si>
  <si>
    <t>Problems sleeping</t>
  </si>
  <si>
    <t>Conflict within community</t>
  </si>
  <si>
    <t>Inability to carry out work or daily tasks</t>
  </si>
  <si>
    <t>Problems Concentrating</t>
  </si>
  <si>
    <t>Substance/alcohol Abuse</t>
  </si>
  <si>
    <t>Most members of HH are suffering the most from emotional and social problems</t>
  </si>
  <si>
    <t xml:space="preserve">Copy of strategies </t>
  </si>
  <si>
    <t>Exercise</t>
  </si>
  <si>
    <t>Drugs</t>
  </si>
  <si>
    <t>In your opinion, what are the obstacles people in your community face when seeking help from the others or from professional ones</t>
  </si>
  <si>
    <t>In case if the MHPSS services is provided in this area, do you think you would go to it</t>
  </si>
  <si>
    <t>Gender Based Violence</t>
  </si>
  <si>
    <t>Unaccessible services for women</t>
  </si>
  <si>
    <t>Unaccessible services for adolescents</t>
  </si>
  <si>
    <t>Are women and girls free to go out alone in your camp/town/community</t>
  </si>
  <si>
    <t>Child Protection</t>
  </si>
  <si>
    <t>The main dangers children face in your community</t>
  </si>
  <si>
    <t>Hired by armed groups</t>
  </si>
  <si>
    <t>Desire to join armed groups</t>
  </si>
  <si>
    <t>Begging</t>
  </si>
  <si>
    <t>Physical abuse</t>
  </si>
  <si>
    <t>Sexual abuse</t>
  </si>
  <si>
    <t>Alcohol/substance misuse</t>
  </si>
  <si>
    <t>Physical or psychological disabilities due to the war</t>
  </si>
  <si>
    <t>Support factors in the community</t>
  </si>
  <si>
    <t>Judicial or criminal authority</t>
  </si>
  <si>
    <t>Community leaders (trusted people in the community)</t>
  </si>
  <si>
    <t>Doctor</t>
  </si>
  <si>
    <t xml:space="preserve">Type of CP activities </t>
  </si>
  <si>
    <t>Hand crafts</t>
  </si>
  <si>
    <t>Do you know if there are any of the following groups/children in your community</t>
  </si>
  <si>
    <t>Are all the children registered in school or taking other courses/training</t>
  </si>
  <si>
    <t>The barriers to access CP activities</t>
  </si>
  <si>
    <t>Do your children under 12 spend time unattended</t>
  </si>
  <si>
    <t xml:space="preserve">Do your children above 12 spend time unattended </t>
  </si>
  <si>
    <t>Average of time unattended hours for children under 12</t>
  </si>
  <si>
    <t>Average of time unattended hours for children above 12</t>
  </si>
  <si>
    <t>Do any of the children in the household work/earn money instead of school</t>
  </si>
  <si>
    <t xml:space="preserve">Community leaders </t>
  </si>
  <si>
    <t>2021-01-25T18:39:36.591+02:00</t>
  </si>
  <si>
    <t>4.841520462963672</t>
  </si>
  <si>
    <t>2021-01-25T18:27:18.277+02:00</t>
  </si>
  <si>
    <t>4.362098935183894</t>
  </si>
  <si>
    <t>2021-01-25T19:00:32.585+02:00</t>
  </si>
  <si>
    <t>4.360247511573107</t>
  </si>
  <si>
    <t>2021-01-25T19:01:14.964+02:00</t>
  </si>
  <si>
    <t>4.321542037036124</t>
  </si>
  <si>
    <t>2021-01-25T12:17:14.765+03:00</t>
  </si>
  <si>
    <t>2021-01-25T14:10:16.570+03:00</t>
  </si>
  <si>
    <t>Kafr Takharim</t>
  </si>
  <si>
    <t>2021-01-25T13:18:58.004+03:00</t>
  </si>
  <si>
    <t>2021-01-25T14:10:44.458+03:00</t>
  </si>
  <si>
    <t>2021-01-25T12:07:01.189+02:00</t>
  </si>
  <si>
    <t>2021-01-25T12:30:41.471+02:00</t>
  </si>
  <si>
    <t>2021-01-25T12:33:40.509+02:00</t>
  </si>
  <si>
    <t>2021-01-25T13:13:46.181+02:00</t>
  </si>
  <si>
    <t>2021-01-25T13:21:34.749+02:00</t>
  </si>
  <si>
    <t>2021-01-25T13:42:34.533+02:00</t>
  </si>
  <si>
    <t>2021-01-25T12:00:38.176+02:00</t>
  </si>
  <si>
    <t>2021-01-25T14:09:12.587+02:00</t>
  </si>
  <si>
    <t>2021-01-25T12:55:43.444+02:00</t>
  </si>
  <si>
    <t>2021-01-25T14:09:43.349+02:00</t>
  </si>
  <si>
    <t>2021-01-25T13:11:42.206+03:00</t>
  </si>
  <si>
    <t>2021-01-25T15:33:58.476+03:00</t>
  </si>
  <si>
    <t>2021-01-25T13:44:01.645+03:00</t>
  </si>
  <si>
    <t>2021-01-25T14:05:37.494+03:00</t>
  </si>
  <si>
    <t>2021-01-25T14:12:19.182+02:00</t>
  </si>
  <si>
    <t>2021-01-25T14:46:34.106+02:00</t>
  </si>
  <si>
    <t>نجاح صالح العمر</t>
  </si>
  <si>
    <t>uuid:d77edd97-5f69-4ca5-ab43-87ed2541aec5</t>
  </si>
  <si>
    <t>d77edd97-5f69-4ca5-ab43-87ed2541aec5</t>
  </si>
  <si>
    <t xml:space="preserve"> 999</t>
  </si>
  <si>
    <t>ادوية  نيتروفان</t>
  </si>
  <si>
    <t>لا يوجد مال</t>
  </si>
  <si>
    <t>لا يوجد أمان</t>
  </si>
  <si>
    <t>uuid:53967a65-e2d3-4b71-818c-ea54dc903c93</t>
  </si>
  <si>
    <t>53967a65-e2d3-4b71-818c-ea54dc903c93</t>
  </si>
  <si>
    <t>مراكز صحية وتوعية</t>
  </si>
  <si>
    <t>uuid:08f33bf8-dfda-4448-aa95-e2fc3a2c3880</t>
  </si>
  <si>
    <t>08f33bf8-dfda-4448-aa95-e2fc3a2c3880</t>
  </si>
  <si>
    <t>نعم مراكز صحية</t>
  </si>
  <si>
    <t>uuid:74fb496c-c4fc-4601-8211-faea29fc0cf6</t>
  </si>
  <si>
    <t>74fb496c-c4fc-4601-8211-faea29fc0cf6</t>
  </si>
  <si>
    <t>٩٩٩</t>
  </si>
  <si>
    <t>الزوج لديه مكتب تأجير وعقارات</t>
  </si>
  <si>
    <t>Sadness Conflict within community</t>
  </si>
  <si>
    <t>للتعرض لصدمة بسبب حالة وفاة في العائلة</t>
  </si>
  <si>
    <t>بسبب نظرة المجتمع والعادات والتقاليد</t>
  </si>
  <si>
    <t>School dropout Early marriage Kidnapping Sexual abuse Physical or psychological disabilities due to the war Psychological stress</t>
  </si>
  <si>
    <t>Relatives Parents Judicial or criminal authority Community/social workers</t>
  </si>
  <si>
    <t>uuid:8c978b8a-f7ff-4fa9-9457-5723bcac16ab</t>
  </si>
  <si>
    <t>8c978b8a-f7ff-4fa9-9457-5723bcac16ab</t>
  </si>
  <si>
    <t>202101250917</t>
  </si>
  <si>
    <t>Problems sleeping Inability to carry out work or daily tasks moodwings</t>
  </si>
  <si>
    <t>بسبب الضغط المنزلي</t>
  </si>
  <si>
    <t>الانشغال بالمنزل</t>
  </si>
  <si>
    <t>تقاليد المجتمع</t>
  </si>
  <si>
    <t>عادات المجتمع وعدم الامان</t>
  </si>
  <si>
    <t>Kidnapping Desire to join armed groups School dropout Child labour Early marriage Physical abuse Being orphaned or losing care</t>
  </si>
  <si>
    <t>بيع سلع</t>
  </si>
  <si>
    <t>Child-headed households Children separated from their parents Children living on the street Orphans living in the community Children who have been associated with fighting forces</t>
  </si>
  <si>
    <t>بسبب صغر عمرهم</t>
  </si>
  <si>
    <t>uuid:6645d46c-a8da-4266-8d99-647973bb0faf</t>
  </si>
  <si>
    <t>6645d46c-a8da-4266-8d99-647973bb0faf</t>
  </si>
  <si>
    <t xml:space="preserve"> عمل يومي</t>
  </si>
  <si>
    <t>Anger Fear Econimic</t>
  </si>
  <si>
    <t>بسبب الضعف</t>
  </si>
  <si>
    <t>School dropout Early marriage Neglect Psychological stress</t>
  </si>
  <si>
    <t>School teachers Parents Women and Child support centers</t>
  </si>
  <si>
    <t>uuid:e7666b0b-e93e-456f-ae0d-3caceb9b30f2</t>
  </si>
  <si>
    <t>e7666b0b-e93e-456f-ae0d-3caceb9b30f2</t>
  </si>
  <si>
    <t>عمل يومي _ معونات</t>
  </si>
  <si>
    <t>كونهم على تماس مباشر مع مصاعب الحياة</t>
  </si>
  <si>
    <t>Early marriage Neglect Psychological stress School dropout Begging</t>
  </si>
  <si>
    <t>Parents Siblings School teachers Neighbours</t>
  </si>
  <si>
    <t>أصغر من سن التعليم</t>
  </si>
  <si>
    <t>uuid:9c6210e9-51cd-4e52-aebb-0007b2de1c70</t>
  </si>
  <si>
    <t>9c6210e9-51cd-4e52-aebb-0007b2de1c70</t>
  </si>
  <si>
    <t>Fear Econimic Sadness</t>
  </si>
  <si>
    <t>أكثر ضعفا في المجتمع</t>
  </si>
  <si>
    <t>غير متوفر</t>
  </si>
  <si>
    <t xml:space="preserve">غير متوفرة </t>
  </si>
  <si>
    <t>Parents Neighbours Community leaders (trusted people in the community)</t>
  </si>
  <si>
    <t>Painting / re-creational activity Awareness / educational activities / psychosocial support Hand crafts</t>
  </si>
  <si>
    <t>uuid:e8c9d84e-6249-42e5-b2f2-f3e3c1e598a9</t>
  </si>
  <si>
    <t>e8c9d84e-6249-42e5-b2f2-f3e3c1e598a9</t>
  </si>
  <si>
    <t>عامل مهنة يدوية</t>
  </si>
  <si>
    <t>Family conflict Econimic Conflict within community</t>
  </si>
  <si>
    <t>بسبب كثرة المشاكل العائلية</t>
  </si>
  <si>
    <t>Violence Prayer</t>
  </si>
  <si>
    <t>لا أثق بهم</t>
  </si>
  <si>
    <t>بسبب تحكم الرجال بالنساء ومنعهم</t>
  </si>
  <si>
    <t>Skills building services Health services Extracurricular activities/women &amp; girls centers</t>
  </si>
  <si>
    <t>بسبب الوضع الأمني وعدم نضجهم</t>
  </si>
  <si>
    <t>School dropout Being orphaned or losing care Kidnapping Desire to join armed groups Early marriage</t>
  </si>
  <si>
    <t>Child-headed households Orphans living in the community Children living on the street Children separated from their parents Children who have been associated with fighting forces</t>
  </si>
  <si>
    <t>لان الاب لايستطيع تغطية كافة مستلزمات المنزل</t>
  </si>
  <si>
    <t>uuid:bca6e1cf-4c53-4c4f-9493-60b18444ead0</t>
  </si>
  <si>
    <t>bca6e1cf-4c53-4c4f-9493-60b18444ead0</t>
  </si>
  <si>
    <t>مساعدات من اقربائي</t>
  </si>
  <si>
    <t>Econimic Inability to carry out work or daily tasks Problems sleeping</t>
  </si>
  <si>
    <t>بسبب قلة الدخل</t>
  </si>
  <si>
    <t>Kidnapping Desire to join armed groups School dropout Begging</t>
  </si>
  <si>
    <t>uuid:4bda16b4-cf34-4304-b630-ae4470ce1a24</t>
  </si>
  <si>
    <t>4bda16b4-cf34-4304-b630-ae4470ce1a24</t>
  </si>
  <si>
    <t>بستر رب العالمين</t>
  </si>
  <si>
    <t>Fear Anger Sadness moodwings Econimic Anxiety Family conflict Changes in Appetite Hopelessness Problems sleeping Conflict within community Inability to carry out work or daily tasks Problems Concentrating Other</t>
  </si>
  <si>
    <t>لايوجد وطن ونزوح وعانينا من الضغط والحرمان المتعمد من الخدمات والمساعدات الغذائية حتى نغادرالمخيم من قبل المجلس المحلي</t>
  </si>
  <si>
    <t>لأنهم من ذوي الاحتياجات الخاصة</t>
  </si>
  <si>
    <t>Prayer Speaking to a family member Speaking to a friend Exercise Has professional consultation Violence Smoking Withdrawal/Isolation</t>
  </si>
  <si>
    <t>بسبب ظروف الحياة والعمل بالبيت وتربية الأطفال والنزوح وضغوط الحياة اليومية</t>
  </si>
  <si>
    <t>وجود عوائق بسبب النزوح والخوف بسبب الوضع الأمني وحدوث اعتداءات</t>
  </si>
  <si>
    <t>بسبب الفوضى</t>
  </si>
  <si>
    <t>بيع حلويات بقصد الاستعطاف والتسول والورشات</t>
  </si>
  <si>
    <t>Security problems Other</t>
  </si>
  <si>
    <t>الطقس</t>
  </si>
  <si>
    <t>uuid:85261efa-4fce-4ccf-b14a-9cb99521cb4a</t>
  </si>
  <si>
    <t>85261efa-4fce-4ccf-b14a-9cb99521cb4a</t>
  </si>
  <si>
    <t xml:space="preserve">إذا توفر عمل صدفة أعمل وكذلك الأولاد </t>
  </si>
  <si>
    <t>Other Econimic Family conflict Anger Sadness Fear Conflict within community</t>
  </si>
  <si>
    <t>عدم تقبل من المجتمع المضيف بتحس أهل البلد بيكرهوا النازح</t>
  </si>
  <si>
    <t>لأنه رب الأسرة والمتكفل بالموضوع وعدم وجود عمل</t>
  </si>
  <si>
    <t xml:space="preserve">الكسل </t>
  </si>
  <si>
    <t>عدم سماح الأهل بسبب العادات والتقاليد والفوضى والوضع الأمني</t>
  </si>
  <si>
    <t xml:space="preserve">بسبب الفوضى والوضع الأمني </t>
  </si>
  <si>
    <t>School dropout Kidnapping Hired by armed groups Desire to join armed groups Child labour Begging Early marriage Physical abuse Neglect Sexual abuse Being orphaned or losing care Physical or psychological disabilities due to the war Psychological stress</t>
  </si>
  <si>
    <t>البيع أو بسطة عمل أو عمل فوق طاقته</t>
  </si>
  <si>
    <t>Parents Siblings Relatives School teachers</t>
  </si>
  <si>
    <t>Quraan Sport activity Other</t>
  </si>
  <si>
    <t>حسب رغبة الطفل</t>
  </si>
  <si>
    <t>بسبب الاضطرار للذهاب إلى مناطق النظام والوضع الأمني وعدم الاعتراف بالشهادات الموجودة في المحرر</t>
  </si>
  <si>
    <t>Security problems Other Lack of transportation Lack of awareness</t>
  </si>
  <si>
    <t>عدم الرياح النفسية</t>
  </si>
  <si>
    <t>uuid:cec7eceb-00cb-4ef5-88c7-886454957d06</t>
  </si>
  <si>
    <t>cec7eceb-00cb-4ef5-88c7-886454957d06</t>
  </si>
  <si>
    <t>المساعدات</t>
  </si>
  <si>
    <t xml:space="preserve">بسبب الاوضاع الاقتصادية </t>
  </si>
  <si>
    <t>Anger Sadness moodwings Anxiety Problems sleeping</t>
  </si>
  <si>
    <t>يلعبون خارج المنزل لوحدهم</t>
  </si>
  <si>
    <t>uuid:cb5ba0ae-938e-4d77-b520-861d62372b45</t>
  </si>
  <si>
    <t>cb5ba0ae-938e-4d77-b520-861d62372b45</t>
  </si>
  <si>
    <t>Count of GOOD MORNING / EVENING, MY NAME is ${enumerator}, I WORK WITH ${org}, ${specify_org}. We want to assess the needs of the people in this community and the information you provide will help us better understand those needs. There is no guarantee of any serv</t>
  </si>
  <si>
    <t>Governorate</t>
  </si>
  <si>
    <t>District</t>
  </si>
  <si>
    <t>Sub-district</t>
  </si>
  <si>
    <t>Name of community of interset</t>
  </si>
  <si>
    <t xml:space="preserve">Health </t>
  </si>
  <si>
    <t xml:space="preserve">Protection </t>
  </si>
  <si>
    <t>coverage</t>
  </si>
  <si>
    <t>Final Est of total Pop
(April 2020)</t>
  </si>
  <si>
    <t>% of IDPS</t>
  </si>
  <si>
    <t>% of hosts</t>
  </si>
  <si>
    <t>Final Est of total HH</t>
  </si>
  <si>
    <t>Sample</t>
  </si>
  <si>
    <t>Sample +5%</t>
  </si>
  <si>
    <t xml:space="preserve">Sample from IDPs </t>
  </si>
  <si>
    <t>Sample from Host</t>
  </si>
  <si>
    <t>Total</t>
  </si>
  <si>
    <t>Actual collected</t>
  </si>
  <si>
    <t xml:space="preserve">Differnece with new sample </t>
  </si>
  <si>
    <t>Aleppo</t>
  </si>
  <si>
    <t>A'zaz</t>
  </si>
  <si>
    <t>Aghtrin</t>
  </si>
  <si>
    <t>SR</t>
  </si>
  <si>
    <t>Maaret Tamsrin</t>
  </si>
  <si>
    <t>Afrin</t>
  </si>
  <si>
    <t>Jebel Saman</t>
  </si>
  <si>
    <t>Atareb</t>
  </si>
  <si>
    <t>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</si>
</sst>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mm\-dd\ h:mm:ss"/>
    <numFmt numFmtId="166" formatCode="0.0%"/>
  </numFmts>
  <fonts count="8" x14ac:knownFonts="1">
    <font>
      <sz val="11"/>
      <color theme="1"/>
      <name val="Calibri"/>
      <family val="2"/>
      <scheme val="minor"/>
    </font>
    <font>
      <sz val="11"/>
      <color theme="1"/>
      <name val="Calibri"/>
      <family val="2"/>
      <scheme val="minor"/>
    </font>
    <font>
      <i/>
      <sz val="11"/>
      <color theme="1"/>
      <name val="Calibri"/>
      <family val="2"/>
      <scheme val="minor"/>
    </font>
    <font>
      <b/>
      <sz val="11"/>
      <color theme="0"/>
      <name val="Calibri"/>
      <family val="2"/>
      <scheme val="minor"/>
    </font>
    <font>
      <sz val="11"/>
      <name val="Calibri"/>
      <family val="2"/>
    </font>
    <font>
      <b/>
      <sz val="11"/>
      <color theme="0"/>
      <name val="Calibri"/>
      <family val="2"/>
    </font>
    <font>
      <b/>
      <sz val="11"/>
      <name val="Calibri"/>
      <family val="2"/>
      <scheme val="minor"/>
    </font>
    <font>
      <sz val="11"/>
      <name val="Calibri"/>
      <family val="2"/>
      <scheme val="minor"/>
    </font>
  </fonts>
  <fills count="14">
    <fill>
      <patternFill patternType="none"/>
    </fill>
    <fill>
      <patternFill patternType="gray125"/>
    </fill>
    <fill>
      <patternFill patternType="solid">
        <fgColor theme="6"/>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tint="-0.249977111117893"/>
        <bgColor indexed="64"/>
      </patternFill>
    </fill>
    <fill>
      <patternFill patternType="solid">
        <fgColor rgb="FFFF33CC"/>
        <bgColor indexed="64"/>
      </patternFill>
    </fill>
    <fill>
      <patternFill patternType="solid">
        <fgColor rgb="FFFFFF66"/>
        <bgColor indexed="64"/>
      </patternFill>
    </fill>
    <fill>
      <patternFill patternType="solid">
        <fgColor theme="4"/>
        <bgColor theme="4"/>
      </patternFill>
    </fill>
    <fill>
      <patternFill patternType="solid">
        <fgColor theme="9" tint="-0.249977111117893"/>
        <bgColor indexed="64"/>
      </patternFill>
    </fill>
    <fill>
      <patternFill patternType="solid">
        <fgColor theme="4"/>
        <bgColor indexed="64"/>
      </patternFill>
    </fill>
    <fill>
      <patternFill patternType="solid">
        <fgColor rgb="FFFFFF00"/>
        <bgColor theme="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right/>
      <top style="thin">
        <color theme="4" tint="0.39997558519241921"/>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3">
    <xf numFmtId="0" fontId="0" fillId="0" borderId="0"/>
    <xf numFmtId="9" fontId="1" fillId="0" borderId="0" applyFont="0" applyFill="0" applyBorder="0" applyAlignment="0" applyProtection="0"/>
    <xf numFmtId="0" fontId="4" fillId="0" borderId="0"/>
  </cellStyleXfs>
  <cellXfs count="39">
    <xf numFmtId="0" fontId="0" fillId="0" borderId="0" xfId="0"/>
    <xf numFmtId="164" fontId="0" fillId="0" borderId="0" xfId="0" applyNumberFormat="1"/>
    <xf numFmtId="165" fontId="0" fillId="0" borderId="0" xfId="0" applyNumberFormat="1"/>
    <xf numFmtId="0" fontId="0" fillId="2" borderId="0" xfId="0" applyFill="1"/>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166" fontId="0" fillId="0" borderId="0" xfId="1" applyNumberFormat="1" applyFont="1"/>
    <xf numFmtId="0" fontId="2" fillId="2" borderId="0" xfId="0" applyFont="1" applyFill="1"/>
    <xf numFmtId="0" fontId="0" fillId="3" borderId="0" xfId="0" applyFill="1"/>
    <xf numFmtId="0" fontId="2" fillId="3" borderId="0" xfId="0" applyFont="1" applyFill="1"/>
    <xf numFmtId="0" fontId="0" fillId="4" borderId="0" xfId="0" applyFill="1"/>
    <xf numFmtId="0" fontId="2" fillId="4" borderId="0" xfId="0" applyFont="1" applyFill="1"/>
    <xf numFmtId="0" fontId="2" fillId="5" borderId="0" xfId="0" applyFont="1" applyFill="1"/>
    <xf numFmtId="0" fontId="0" fillId="6" borderId="0" xfId="0" applyFill="1"/>
    <xf numFmtId="0" fontId="2" fillId="6" borderId="0" xfId="0" applyFont="1" applyFill="1"/>
    <xf numFmtId="0" fontId="0" fillId="7" borderId="0" xfId="0" applyFill="1"/>
    <xf numFmtId="0" fontId="2" fillId="7" borderId="0" xfId="0" applyFont="1" applyFill="1"/>
    <xf numFmtId="0" fontId="3" fillId="8" borderId="2" xfId="0" applyFont="1" applyFill="1" applyBorder="1" applyAlignment="1">
      <alignment horizontal="center" vertical="center"/>
    </xf>
    <xf numFmtId="0" fontId="3" fillId="8" borderId="2" xfId="0" applyFont="1" applyFill="1" applyBorder="1" applyAlignment="1">
      <alignment horizontal="center" vertical="center" wrapText="1"/>
    </xf>
    <xf numFmtId="0" fontId="3" fillId="8" borderId="3" xfId="0" applyFont="1" applyFill="1" applyBorder="1" applyAlignment="1">
      <alignment horizontal="center" vertical="center"/>
    </xf>
    <xf numFmtId="0" fontId="3" fillId="8" borderId="1" xfId="0" applyFont="1" applyFill="1" applyBorder="1" applyAlignment="1">
      <alignment horizontal="center" vertical="center"/>
    </xf>
    <xf numFmtId="0" fontId="5" fillId="9" borderId="1" xfId="2" applyFont="1" applyFill="1" applyBorder="1" applyAlignment="1">
      <alignment horizontal="center" vertical="center" wrapText="1"/>
    </xf>
    <xf numFmtId="0" fontId="3" fillId="8" borderId="0" xfId="0" applyFont="1" applyFill="1" applyAlignment="1">
      <alignment horizontal="center" vertical="center"/>
    </xf>
    <xf numFmtId="0" fontId="3" fillId="10" borderId="0" xfId="0" applyFont="1" applyFill="1" applyAlignment="1">
      <alignment horizontal="center" vertical="center"/>
    </xf>
    <xf numFmtId="0" fontId="6" fillId="11" borderId="0" xfId="0" applyFont="1" applyFill="1" applyAlignment="1">
      <alignment horizontal="center" vertical="center" wrapText="1"/>
    </xf>
    <xf numFmtId="0" fontId="0" fillId="0" borderId="2" xfId="0" applyBorder="1"/>
    <xf numFmtId="0" fontId="0" fillId="0" borderId="3" xfId="0" applyBorder="1"/>
    <xf numFmtId="9" fontId="0" fillId="0" borderId="0" xfId="1" applyFont="1" applyFill="1" applyBorder="1"/>
    <xf numFmtId="1" fontId="0" fillId="0" borderId="0" xfId="0" applyNumberFormat="1"/>
    <xf numFmtId="0" fontId="0" fillId="12" borderId="0" xfId="0" applyFill="1"/>
    <xf numFmtId="0" fontId="7" fillId="0" borderId="0" xfId="0" applyFont="1"/>
    <xf numFmtId="0" fontId="7" fillId="13" borderId="0" xfId="0" applyFont="1" applyFill="1"/>
    <xf numFmtId="0" fontId="0" fillId="13" borderId="2" xfId="0" applyFill="1" applyBorder="1"/>
    <xf numFmtId="0" fontId="0" fillId="13" borderId="0" xfId="0" applyFill="1"/>
    <xf numFmtId="9" fontId="0" fillId="13" borderId="0" xfId="1" applyFont="1" applyFill="1" applyBorder="1"/>
    <xf numFmtId="1" fontId="0" fillId="13" borderId="0" xfId="0" applyNumberFormat="1" applyFill="1"/>
    <xf numFmtId="49" fontId="0" fillId="0" borderId="0" xfId="0" applyNumberFormat="1"/>
  </cellXfs>
  <cellStyles count="3">
    <cellStyle name="Normal" xfId="0" builtinId="0"/>
    <cellStyle name="Normal 4" xfId="2" xr:uid="{C5878876-2412-4385-8834-CBC6C093EDA8}"/>
    <cellStyle name="Percent" xfId="1" builtinId="5"/>
  </cellStyles>
  <dxfs count="5">
    <dxf>
      <numFmt numFmtId="165" formatCode="yyyy\-mm\-dd\ h:mm:ss"/>
    </dxf>
    <dxf>
      <numFmt numFmtId="164" formatCode="yyyy\-mm\-dd"/>
    </dxf>
    <dxf>
      <numFmt numFmtId="0" formatCode="General"/>
    </dxf>
    <dxf>
      <numFmt numFmtId="164" formatCode="yyyy\-mm\-dd"/>
    </dxf>
    <dxf>
      <numFmt numFmtId="30" formatCode="@"/>
    </dxf>
  </dxfs>
  <tableStyles count="0" defaultTableStyle="TableStyleMedium9" defaultPivotStyle="PivotStyleLight16"/>
  <colors>
    <mruColors>
      <color rgb="FFFFFF66"/>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v>Sex</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5C5-4253-8815-110F1B0270D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C5-4253-8815-110F1B0270D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(Analysis!$B$37,Analysis!$D$37)</c:f>
              <c:strCache>
                <c:ptCount val="2"/>
                <c:pt idx="0">
                  <c:v>Female</c:v>
                </c:pt>
                <c:pt idx="1">
                  <c:v>Male</c:v>
                </c:pt>
              </c:strCache>
            </c:strRef>
          </c:cat>
          <c:val>
            <c:numRef>
              <c:f>(Analysis!$C$55,Analysis!$E$55)</c:f>
              <c:numCache>
                <c:formatCode>0.0%</c:formatCode>
                <c:ptCount val="2"/>
                <c:pt idx="0">
                  <c:v>0.38035264483627201</c:v>
                </c:pt>
                <c:pt idx="1">
                  <c:v>0.61964735516372793</c:v>
                </c:pt>
              </c:numCache>
            </c:numRef>
          </c:val>
          <c:extLst>
            <c:ext xmlns:c16="http://schemas.microsoft.com/office/drawing/2014/chart" uri="{C3380CC4-5D6E-409C-BE32-E72D297353CC}">
              <c16:uniqueId val="{00000000-F981-4248-B183-4DEBDE639266}"/>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Analysis!$B$60</c:f>
              <c:strCache>
                <c:ptCount val="1"/>
                <c:pt idx="0">
                  <c:v>Elderly&gt;60</c:v>
                </c:pt>
              </c:strCache>
            </c:strRef>
          </c:tx>
          <c:spPr>
            <a:solidFill>
              <a:schemeClr val="accent1"/>
            </a:solidFill>
            <a:ln>
              <a:noFill/>
            </a:ln>
            <a:effectLst/>
          </c:spPr>
          <c:invertIfNegative val="0"/>
          <c:cat>
            <c:strRef>
              <c:f>Analysis!$A$62:$A$77</c:f>
              <c:strCache>
                <c:ptCount val="16"/>
                <c:pt idx="0">
                  <c:v>Akhtrein</c:v>
                </c:pt>
                <c:pt idx="1">
                  <c:v>Atma</c:v>
                </c:pt>
                <c:pt idx="2">
                  <c:v>Dana</c:v>
                </c:pt>
                <c:pt idx="3">
                  <c:v>Deir Hassan - Darhashan</c:v>
                </c:pt>
                <c:pt idx="4">
                  <c:v>Harim</c:v>
                </c:pt>
                <c:pt idx="5">
                  <c:v>Hazano</c:v>
                </c:pt>
                <c:pt idx="6">
                  <c:v>Idleb</c:v>
                </c:pt>
                <c:pt idx="7">
                  <c:v>Jandairis</c:v>
                </c:pt>
                <c:pt idx="8">
                  <c:v>Kafr - Kafrehmul</c:v>
                </c:pt>
                <c:pt idx="9">
                  <c:v>Ma'arrat Tamasrin</c:v>
                </c:pt>
                <c:pt idx="10">
                  <c:v>Sahara</c:v>
                </c:pt>
                <c:pt idx="11">
                  <c:v>Salqin</c:v>
                </c:pt>
                <c:pt idx="12">
                  <c:v>Sarmada</c:v>
                </c:pt>
                <c:pt idx="13">
                  <c:v>Shamarin</c:v>
                </c:pt>
                <c:pt idx="14">
                  <c:v>Shmarekh</c:v>
                </c:pt>
                <c:pt idx="15">
                  <c:v>Kafr Takharim</c:v>
                </c:pt>
              </c:strCache>
            </c:strRef>
          </c:cat>
          <c:val>
            <c:numRef>
              <c:f>Analysis!$C$62:$C$77</c:f>
              <c:numCache>
                <c:formatCode>0.0%</c:formatCode>
                <c:ptCount val="16"/>
                <c:pt idx="0">
                  <c:v>0.2</c:v>
                </c:pt>
                <c:pt idx="1">
                  <c:v>5.2631578947368418E-2</c:v>
                </c:pt>
                <c:pt idx="2">
                  <c:v>5.5555555555555552E-2</c:v>
                </c:pt>
                <c:pt idx="3">
                  <c:v>6.3829787234042548E-2</c:v>
                </c:pt>
                <c:pt idx="4">
                  <c:v>5.2631578947368418E-2</c:v>
                </c:pt>
                <c:pt idx="5">
                  <c:v>0.14285714285714285</c:v>
                </c:pt>
                <c:pt idx="6">
                  <c:v>6.4935064935064929E-2</c:v>
                </c:pt>
                <c:pt idx="7">
                  <c:v>6.6666666666666666E-2</c:v>
                </c:pt>
                <c:pt idx="8">
                  <c:v>0</c:v>
                </c:pt>
                <c:pt idx="9">
                  <c:v>0</c:v>
                </c:pt>
                <c:pt idx="10">
                  <c:v>0.5</c:v>
                </c:pt>
                <c:pt idx="11">
                  <c:v>5.5555555555555552E-2</c:v>
                </c:pt>
                <c:pt idx="12">
                  <c:v>4.6511627906976744E-2</c:v>
                </c:pt>
                <c:pt idx="13">
                  <c:v>0</c:v>
                </c:pt>
                <c:pt idx="14">
                  <c:v>0</c:v>
                </c:pt>
                <c:pt idx="15">
                  <c:v>0.1111111111111111</c:v>
                </c:pt>
              </c:numCache>
            </c:numRef>
          </c:val>
          <c:extLst>
            <c:ext xmlns:c16="http://schemas.microsoft.com/office/drawing/2014/chart" uri="{C3380CC4-5D6E-409C-BE32-E72D297353CC}">
              <c16:uniqueId val="{00000000-558E-4F02-BB1B-297DF8D3F851}"/>
            </c:ext>
          </c:extLst>
        </c:ser>
        <c:ser>
          <c:idx val="1"/>
          <c:order val="1"/>
          <c:tx>
            <c:strRef>
              <c:f>Analysis!$D$60</c:f>
              <c:strCache>
                <c:ptCount val="1"/>
                <c:pt idx="0">
                  <c:v>51-60 Years</c:v>
                </c:pt>
              </c:strCache>
            </c:strRef>
          </c:tx>
          <c:spPr>
            <a:solidFill>
              <a:schemeClr val="accent2"/>
            </a:solidFill>
            <a:ln>
              <a:noFill/>
            </a:ln>
            <a:effectLst/>
          </c:spPr>
          <c:invertIfNegative val="0"/>
          <c:cat>
            <c:strRef>
              <c:f>Analysis!$A$62:$A$77</c:f>
              <c:strCache>
                <c:ptCount val="16"/>
                <c:pt idx="0">
                  <c:v>Akhtrein</c:v>
                </c:pt>
                <c:pt idx="1">
                  <c:v>Atma</c:v>
                </c:pt>
                <c:pt idx="2">
                  <c:v>Dana</c:v>
                </c:pt>
                <c:pt idx="3">
                  <c:v>Deir Hassan - Darhashan</c:v>
                </c:pt>
                <c:pt idx="4">
                  <c:v>Harim</c:v>
                </c:pt>
                <c:pt idx="5">
                  <c:v>Hazano</c:v>
                </c:pt>
                <c:pt idx="6">
                  <c:v>Idleb</c:v>
                </c:pt>
                <c:pt idx="7">
                  <c:v>Jandairis</c:v>
                </c:pt>
                <c:pt idx="8">
                  <c:v>Kafr - Kafrehmul</c:v>
                </c:pt>
                <c:pt idx="9">
                  <c:v>Ma'arrat Tamasrin</c:v>
                </c:pt>
                <c:pt idx="10">
                  <c:v>Sahara</c:v>
                </c:pt>
                <c:pt idx="11">
                  <c:v>Salqin</c:v>
                </c:pt>
                <c:pt idx="12">
                  <c:v>Sarmada</c:v>
                </c:pt>
                <c:pt idx="13">
                  <c:v>Shamarin</c:v>
                </c:pt>
                <c:pt idx="14">
                  <c:v>Shmarekh</c:v>
                </c:pt>
                <c:pt idx="15">
                  <c:v>Kafr Takharim</c:v>
                </c:pt>
              </c:strCache>
            </c:strRef>
          </c:cat>
          <c:val>
            <c:numRef>
              <c:f>Analysis!$E$62:$E$77</c:f>
              <c:numCache>
                <c:formatCode>0.0%</c:formatCode>
                <c:ptCount val="16"/>
                <c:pt idx="0">
                  <c:v>0.4</c:v>
                </c:pt>
                <c:pt idx="1">
                  <c:v>1.7543859649122806E-2</c:v>
                </c:pt>
                <c:pt idx="2">
                  <c:v>0.1388888888888889</c:v>
                </c:pt>
                <c:pt idx="3">
                  <c:v>8.5106382978723402E-2</c:v>
                </c:pt>
                <c:pt idx="4">
                  <c:v>0.15789473684210525</c:v>
                </c:pt>
                <c:pt idx="5">
                  <c:v>0.2857142857142857</c:v>
                </c:pt>
                <c:pt idx="6">
                  <c:v>9.0909090909090912E-2</c:v>
                </c:pt>
                <c:pt idx="7">
                  <c:v>0.13333333333333333</c:v>
                </c:pt>
                <c:pt idx="8">
                  <c:v>0</c:v>
                </c:pt>
                <c:pt idx="9">
                  <c:v>0</c:v>
                </c:pt>
                <c:pt idx="10">
                  <c:v>0</c:v>
                </c:pt>
                <c:pt idx="11">
                  <c:v>5.5555555555555552E-2</c:v>
                </c:pt>
                <c:pt idx="12">
                  <c:v>4.6511627906976744E-2</c:v>
                </c:pt>
                <c:pt idx="13">
                  <c:v>0.1111111111111111</c:v>
                </c:pt>
                <c:pt idx="14">
                  <c:v>0.16666666666666666</c:v>
                </c:pt>
                <c:pt idx="15">
                  <c:v>0</c:v>
                </c:pt>
              </c:numCache>
            </c:numRef>
          </c:val>
          <c:extLst>
            <c:ext xmlns:c16="http://schemas.microsoft.com/office/drawing/2014/chart" uri="{C3380CC4-5D6E-409C-BE32-E72D297353CC}">
              <c16:uniqueId val="{00000001-558E-4F02-BB1B-297DF8D3F851}"/>
            </c:ext>
          </c:extLst>
        </c:ser>
        <c:ser>
          <c:idx val="2"/>
          <c:order val="2"/>
          <c:tx>
            <c:strRef>
              <c:f>Analysis!$F$60</c:f>
              <c:strCache>
                <c:ptCount val="1"/>
                <c:pt idx="0">
                  <c:v>18-30 Years</c:v>
                </c:pt>
              </c:strCache>
            </c:strRef>
          </c:tx>
          <c:spPr>
            <a:solidFill>
              <a:schemeClr val="accent3"/>
            </a:solidFill>
            <a:ln>
              <a:noFill/>
            </a:ln>
            <a:effectLst/>
          </c:spPr>
          <c:invertIfNegative val="0"/>
          <c:cat>
            <c:strRef>
              <c:f>Analysis!$A$62:$A$77</c:f>
              <c:strCache>
                <c:ptCount val="16"/>
                <c:pt idx="0">
                  <c:v>Akhtrein</c:v>
                </c:pt>
                <c:pt idx="1">
                  <c:v>Atma</c:v>
                </c:pt>
                <c:pt idx="2">
                  <c:v>Dana</c:v>
                </c:pt>
                <c:pt idx="3">
                  <c:v>Deir Hassan - Darhashan</c:v>
                </c:pt>
                <c:pt idx="4">
                  <c:v>Harim</c:v>
                </c:pt>
                <c:pt idx="5">
                  <c:v>Hazano</c:v>
                </c:pt>
                <c:pt idx="6">
                  <c:v>Idleb</c:v>
                </c:pt>
                <c:pt idx="7">
                  <c:v>Jandairis</c:v>
                </c:pt>
                <c:pt idx="8">
                  <c:v>Kafr - Kafrehmul</c:v>
                </c:pt>
                <c:pt idx="9">
                  <c:v>Ma'arrat Tamasrin</c:v>
                </c:pt>
                <c:pt idx="10">
                  <c:v>Sahara</c:v>
                </c:pt>
                <c:pt idx="11">
                  <c:v>Salqin</c:v>
                </c:pt>
                <c:pt idx="12">
                  <c:v>Sarmada</c:v>
                </c:pt>
                <c:pt idx="13">
                  <c:v>Shamarin</c:v>
                </c:pt>
                <c:pt idx="14">
                  <c:v>Shmarekh</c:v>
                </c:pt>
                <c:pt idx="15">
                  <c:v>Kafr Takharim</c:v>
                </c:pt>
              </c:strCache>
            </c:strRef>
          </c:cat>
          <c:val>
            <c:numRef>
              <c:f>Analysis!$G$62:$G$77</c:f>
              <c:numCache>
                <c:formatCode>0.0%</c:formatCode>
                <c:ptCount val="16"/>
                <c:pt idx="0">
                  <c:v>0</c:v>
                </c:pt>
                <c:pt idx="1">
                  <c:v>0.45614035087719296</c:v>
                </c:pt>
                <c:pt idx="2">
                  <c:v>0.27777777777777779</c:v>
                </c:pt>
                <c:pt idx="3">
                  <c:v>0.34042553191489361</c:v>
                </c:pt>
                <c:pt idx="4">
                  <c:v>0.36842105263157893</c:v>
                </c:pt>
                <c:pt idx="5">
                  <c:v>0.2857142857142857</c:v>
                </c:pt>
                <c:pt idx="6">
                  <c:v>0.25974025974025972</c:v>
                </c:pt>
                <c:pt idx="7">
                  <c:v>0.13333333333333333</c:v>
                </c:pt>
                <c:pt idx="8">
                  <c:v>0.16666666666666666</c:v>
                </c:pt>
                <c:pt idx="9">
                  <c:v>0.5</c:v>
                </c:pt>
                <c:pt idx="10">
                  <c:v>0</c:v>
                </c:pt>
                <c:pt idx="11">
                  <c:v>0.44444444444444442</c:v>
                </c:pt>
                <c:pt idx="12">
                  <c:v>0.27906976744186046</c:v>
                </c:pt>
                <c:pt idx="13">
                  <c:v>0.3888888888888889</c:v>
                </c:pt>
                <c:pt idx="14">
                  <c:v>0.33333333333333331</c:v>
                </c:pt>
                <c:pt idx="15">
                  <c:v>0.22222222222222221</c:v>
                </c:pt>
              </c:numCache>
            </c:numRef>
          </c:val>
          <c:extLst>
            <c:ext xmlns:c16="http://schemas.microsoft.com/office/drawing/2014/chart" uri="{C3380CC4-5D6E-409C-BE32-E72D297353CC}">
              <c16:uniqueId val="{00000002-558E-4F02-BB1B-297DF8D3F851}"/>
            </c:ext>
          </c:extLst>
        </c:ser>
        <c:ser>
          <c:idx val="3"/>
          <c:order val="3"/>
          <c:tx>
            <c:strRef>
              <c:f>Analysis!$H$60</c:f>
              <c:strCache>
                <c:ptCount val="1"/>
                <c:pt idx="0">
                  <c:v>31-50 Years</c:v>
                </c:pt>
              </c:strCache>
            </c:strRef>
          </c:tx>
          <c:spPr>
            <a:solidFill>
              <a:schemeClr val="accent4"/>
            </a:solidFill>
            <a:ln>
              <a:noFill/>
            </a:ln>
            <a:effectLst/>
          </c:spPr>
          <c:invertIfNegative val="0"/>
          <c:cat>
            <c:strRef>
              <c:f>Analysis!$A$62:$A$77</c:f>
              <c:strCache>
                <c:ptCount val="16"/>
                <c:pt idx="0">
                  <c:v>Akhtrein</c:v>
                </c:pt>
                <c:pt idx="1">
                  <c:v>Atma</c:v>
                </c:pt>
                <c:pt idx="2">
                  <c:v>Dana</c:v>
                </c:pt>
                <c:pt idx="3">
                  <c:v>Deir Hassan - Darhashan</c:v>
                </c:pt>
                <c:pt idx="4">
                  <c:v>Harim</c:v>
                </c:pt>
                <c:pt idx="5">
                  <c:v>Hazano</c:v>
                </c:pt>
                <c:pt idx="6">
                  <c:v>Idleb</c:v>
                </c:pt>
                <c:pt idx="7">
                  <c:v>Jandairis</c:v>
                </c:pt>
                <c:pt idx="8">
                  <c:v>Kafr - Kafrehmul</c:v>
                </c:pt>
                <c:pt idx="9">
                  <c:v>Ma'arrat Tamasrin</c:v>
                </c:pt>
                <c:pt idx="10">
                  <c:v>Sahara</c:v>
                </c:pt>
                <c:pt idx="11">
                  <c:v>Salqin</c:v>
                </c:pt>
                <c:pt idx="12">
                  <c:v>Sarmada</c:v>
                </c:pt>
                <c:pt idx="13">
                  <c:v>Shamarin</c:v>
                </c:pt>
                <c:pt idx="14">
                  <c:v>Shmarekh</c:v>
                </c:pt>
                <c:pt idx="15">
                  <c:v>Kafr Takharim</c:v>
                </c:pt>
              </c:strCache>
            </c:strRef>
          </c:cat>
          <c:val>
            <c:numRef>
              <c:f>Analysis!$I$62:$I$77</c:f>
              <c:numCache>
                <c:formatCode>0.0%</c:formatCode>
                <c:ptCount val="16"/>
                <c:pt idx="0">
                  <c:v>0.4</c:v>
                </c:pt>
                <c:pt idx="1">
                  <c:v>0.47368421052631576</c:v>
                </c:pt>
                <c:pt idx="2">
                  <c:v>0.52777777777777779</c:v>
                </c:pt>
                <c:pt idx="3">
                  <c:v>0.51063829787234039</c:v>
                </c:pt>
                <c:pt idx="4">
                  <c:v>0.42105263157894735</c:v>
                </c:pt>
                <c:pt idx="5">
                  <c:v>0.2857142857142857</c:v>
                </c:pt>
                <c:pt idx="6">
                  <c:v>0.58441558441558439</c:v>
                </c:pt>
                <c:pt idx="7">
                  <c:v>0.66666666666666663</c:v>
                </c:pt>
                <c:pt idx="8">
                  <c:v>0.83333333333333337</c:v>
                </c:pt>
                <c:pt idx="9">
                  <c:v>0.5</c:v>
                </c:pt>
                <c:pt idx="10">
                  <c:v>0.5</c:v>
                </c:pt>
                <c:pt idx="11">
                  <c:v>0.44444444444444442</c:v>
                </c:pt>
                <c:pt idx="12">
                  <c:v>0.62790697674418605</c:v>
                </c:pt>
                <c:pt idx="13">
                  <c:v>0.5</c:v>
                </c:pt>
                <c:pt idx="14">
                  <c:v>0.5</c:v>
                </c:pt>
                <c:pt idx="15">
                  <c:v>0.66666666666666663</c:v>
                </c:pt>
              </c:numCache>
            </c:numRef>
          </c:val>
          <c:extLst>
            <c:ext xmlns:c16="http://schemas.microsoft.com/office/drawing/2014/chart" uri="{C3380CC4-5D6E-409C-BE32-E72D297353CC}">
              <c16:uniqueId val="{00000003-558E-4F02-BB1B-297DF8D3F851}"/>
            </c:ext>
          </c:extLst>
        </c:ser>
        <c:dLbls>
          <c:showLegendKey val="0"/>
          <c:showVal val="0"/>
          <c:showCatName val="0"/>
          <c:showSerName val="0"/>
          <c:showPercent val="0"/>
          <c:showBubbleSize val="0"/>
        </c:dLbls>
        <c:gapWidth val="150"/>
        <c:overlap val="100"/>
        <c:axId val="14351712"/>
        <c:axId val="14349632"/>
      </c:barChart>
      <c:catAx>
        <c:axId val="14351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49632"/>
        <c:crosses val="autoZero"/>
        <c:auto val="1"/>
        <c:lblAlgn val="ctr"/>
        <c:lblOffset val="100"/>
        <c:noMultiLvlLbl val="0"/>
      </c:catAx>
      <c:valAx>
        <c:axId val="14349632"/>
        <c:scaling>
          <c:orientation val="minMax"/>
          <c:max val="1"/>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51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Marital</a:t>
            </a:r>
            <a:r>
              <a:rPr lang="en-US" baseline="0"/>
              <a:t>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Analysis!$B$82</c:f>
              <c:strCache>
                <c:ptCount val="1"/>
                <c:pt idx="0">
                  <c:v>Separated</c:v>
                </c:pt>
              </c:strCache>
            </c:strRef>
          </c:tx>
          <c:spPr>
            <a:solidFill>
              <a:schemeClr val="accent1"/>
            </a:solidFill>
            <a:ln>
              <a:noFill/>
            </a:ln>
            <a:effectLst/>
          </c:spPr>
          <c:invertIfNegative val="0"/>
          <c:cat>
            <c:strRef>
              <c:f>Analysis!$A$84:$A$99</c:f>
              <c:strCache>
                <c:ptCount val="16"/>
                <c:pt idx="0">
                  <c:v>Akhtrein</c:v>
                </c:pt>
                <c:pt idx="1">
                  <c:v>Atma</c:v>
                </c:pt>
                <c:pt idx="2">
                  <c:v>Dana</c:v>
                </c:pt>
                <c:pt idx="3">
                  <c:v>Deir Hassan - Darhashan</c:v>
                </c:pt>
                <c:pt idx="4">
                  <c:v>Harim</c:v>
                </c:pt>
                <c:pt idx="5">
                  <c:v>Hazano</c:v>
                </c:pt>
                <c:pt idx="6">
                  <c:v>Idleb</c:v>
                </c:pt>
                <c:pt idx="7">
                  <c:v>Jandairis</c:v>
                </c:pt>
                <c:pt idx="8">
                  <c:v>Kafr - Kafrehmul</c:v>
                </c:pt>
                <c:pt idx="9">
                  <c:v>Ma'arrat Tamasrin</c:v>
                </c:pt>
                <c:pt idx="10">
                  <c:v>Sahara</c:v>
                </c:pt>
                <c:pt idx="11">
                  <c:v>Salqin</c:v>
                </c:pt>
                <c:pt idx="12">
                  <c:v>Sarmada</c:v>
                </c:pt>
                <c:pt idx="13">
                  <c:v>Shamarin</c:v>
                </c:pt>
                <c:pt idx="14">
                  <c:v>Shmarekh</c:v>
                </c:pt>
                <c:pt idx="15">
                  <c:v>Kafr Takharim</c:v>
                </c:pt>
              </c:strCache>
            </c:strRef>
          </c:cat>
          <c:val>
            <c:numRef>
              <c:f>Analysis!$C$84:$C$99</c:f>
              <c:numCache>
                <c:formatCode>0.0%</c:formatCode>
                <c:ptCount val="16"/>
                <c:pt idx="0">
                  <c:v>0</c:v>
                </c:pt>
                <c:pt idx="1">
                  <c:v>0</c:v>
                </c:pt>
                <c:pt idx="2">
                  <c:v>0</c:v>
                </c:pt>
                <c:pt idx="3">
                  <c:v>0</c:v>
                </c:pt>
                <c:pt idx="4">
                  <c:v>0</c:v>
                </c:pt>
                <c:pt idx="5">
                  <c:v>0</c:v>
                </c:pt>
                <c:pt idx="6">
                  <c:v>1.2987012987012988E-2</c:v>
                </c:pt>
                <c:pt idx="7">
                  <c:v>0</c:v>
                </c:pt>
                <c:pt idx="8">
                  <c:v>0</c:v>
                </c:pt>
                <c:pt idx="9">
                  <c:v>0</c:v>
                </c:pt>
                <c:pt idx="10">
                  <c:v>0</c:v>
                </c:pt>
                <c:pt idx="11">
                  <c:v>2.7777777777777776E-2</c:v>
                </c:pt>
                <c:pt idx="12">
                  <c:v>0</c:v>
                </c:pt>
                <c:pt idx="13">
                  <c:v>0</c:v>
                </c:pt>
                <c:pt idx="14">
                  <c:v>0</c:v>
                </c:pt>
                <c:pt idx="15">
                  <c:v>0</c:v>
                </c:pt>
              </c:numCache>
            </c:numRef>
          </c:val>
          <c:extLst>
            <c:ext xmlns:c16="http://schemas.microsoft.com/office/drawing/2014/chart" uri="{C3380CC4-5D6E-409C-BE32-E72D297353CC}">
              <c16:uniqueId val="{00000000-C47C-4DE6-912B-F3868B6AAC2B}"/>
            </c:ext>
          </c:extLst>
        </c:ser>
        <c:ser>
          <c:idx val="1"/>
          <c:order val="1"/>
          <c:tx>
            <c:strRef>
              <c:f>Analysis!$D$82</c:f>
              <c:strCache>
                <c:ptCount val="1"/>
                <c:pt idx="0">
                  <c:v>Divorced</c:v>
                </c:pt>
              </c:strCache>
            </c:strRef>
          </c:tx>
          <c:spPr>
            <a:solidFill>
              <a:schemeClr val="accent2"/>
            </a:solidFill>
            <a:ln>
              <a:noFill/>
            </a:ln>
            <a:effectLst/>
          </c:spPr>
          <c:invertIfNegative val="0"/>
          <c:cat>
            <c:strRef>
              <c:f>Analysis!$A$84:$A$99</c:f>
              <c:strCache>
                <c:ptCount val="16"/>
                <c:pt idx="0">
                  <c:v>Akhtrein</c:v>
                </c:pt>
                <c:pt idx="1">
                  <c:v>Atma</c:v>
                </c:pt>
                <c:pt idx="2">
                  <c:v>Dana</c:v>
                </c:pt>
                <c:pt idx="3">
                  <c:v>Deir Hassan - Darhashan</c:v>
                </c:pt>
                <c:pt idx="4">
                  <c:v>Harim</c:v>
                </c:pt>
                <c:pt idx="5">
                  <c:v>Hazano</c:v>
                </c:pt>
                <c:pt idx="6">
                  <c:v>Idleb</c:v>
                </c:pt>
                <c:pt idx="7">
                  <c:v>Jandairis</c:v>
                </c:pt>
                <c:pt idx="8">
                  <c:v>Kafr - Kafrehmul</c:v>
                </c:pt>
                <c:pt idx="9">
                  <c:v>Ma'arrat Tamasrin</c:v>
                </c:pt>
                <c:pt idx="10">
                  <c:v>Sahara</c:v>
                </c:pt>
                <c:pt idx="11">
                  <c:v>Salqin</c:v>
                </c:pt>
                <c:pt idx="12">
                  <c:v>Sarmada</c:v>
                </c:pt>
                <c:pt idx="13">
                  <c:v>Shamarin</c:v>
                </c:pt>
                <c:pt idx="14">
                  <c:v>Shmarekh</c:v>
                </c:pt>
                <c:pt idx="15">
                  <c:v>Kafr Takharim</c:v>
                </c:pt>
              </c:strCache>
            </c:strRef>
          </c:cat>
          <c:val>
            <c:numRef>
              <c:f>Analysis!$E$84:$E$99</c:f>
              <c:numCache>
                <c:formatCode>0.0%</c:formatCode>
                <c:ptCount val="16"/>
                <c:pt idx="0">
                  <c:v>0</c:v>
                </c:pt>
                <c:pt idx="1">
                  <c:v>0</c:v>
                </c:pt>
                <c:pt idx="2">
                  <c:v>0</c:v>
                </c:pt>
                <c:pt idx="3">
                  <c:v>2.1276595744680851E-2</c:v>
                </c:pt>
                <c:pt idx="4">
                  <c:v>5.2631578947368418E-2</c:v>
                </c:pt>
                <c:pt idx="5">
                  <c:v>0</c:v>
                </c:pt>
                <c:pt idx="6">
                  <c:v>1.2987012987012988E-2</c:v>
                </c:pt>
                <c:pt idx="7">
                  <c:v>0</c:v>
                </c:pt>
                <c:pt idx="8">
                  <c:v>0</c:v>
                </c:pt>
                <c:pt idx="9">
                  <c:v>0</c:v>
                </c:pt>
                <c:pt idx="10">
                  <c:v>0</c:v>
                </c:pt>
                <c:pt idx="11">
                  <c:v>2.7777777777777776E-2</c:v>
                </c:pt>
                <c:pt idx="12">
                  <c:v>0</c:v>
                </c:pt>
                <c:pt idx="13">
                  <c:v>0</c:v>
                </c:pt>
                <c:pt idx="14">
                  <c:v>0</c:v>
                </c:pt>
                <c:pt idx="15">
                  <c:v>0</c:v>
                </c:pt>
              </c:numCache>
            </c:numRef>
          </c:val>
          <c:extLst>
            <c:ext xmlns:c16="http://schemas.microsoft.com/office/drawing/2014/chart" uri="{C3380CC4-5D6E-409C-BE32-E72D297353CC}">
              <c16:uniqueId val="{00000001-C47C-4DE6-912B-F3868B6AAC2B}"/>
            </c:ext>
          </c:extLst>
        </c:ser>
        <c:ser>
          <c:idx val="2"/>
          <c:order val="2"/>
          <c:tx>
            <c:strRef>
              <c:f>Analysis!$F$82</c:f>
              <c:strCache>
                <c:ptCount val="1"/>
                <c:pt idx="0">
                  <c:v>Single</c:v>
                </c:pt>
              </c:strCache>
            </c:strRef>
          </c:tx>
          <c:spPr>
            <a:solidFill>
              <a:schemeClr val="accent3"/>
            </a:solidFill>
            <a:ln>
              <a:noFill/>
            </a:ln>
            <a:effectLst/>
          </c:spPr>
          <c:invertIfNegative val="0"/>
          <c:cat>
            <c:strRef>
              <c:f>Analysis!$A$84:$A$99</c:f>
              <c:strCache>
                <c:ptCount val="16"/>
                <c:pt idx="0">
                  <c:v>Akhtrein</c:v>
                </c:pt>
                <c:pt idx="1">
                  <c:v>Atma</c:v>
                </c:pt>
                <c:pt idx="2">
                  <c:v>Dana</c:v>
                </c:pt>
                <c:pt idx="3">
                  <c:v>Deir Hassan - Darhashan</c:v>
                </c:pt>
                <c:pt idx="4">
                  <c:v>Harim</c:v>
                </c:pt>
                <c:pt idx="5">
                  <c:v>Hazano</c:v>
                </c:pt>
                <c:pt idx="6">
                  <c:v>Idleb</c:v>
                </c:pt>
                <c:pt idx="7">
                  <c:v>Jandairis</c:v>
                </c:pt>
                <c:pt idx="8">
                  <c:v>Kafr - Kafrehmul</c:v>
                </c:pt>
                <c:pt idx="9">
                  <c:v>Ma'arrat Tamasrin</c:v>
                </c:pt>
                <c:pt idx="10">
                  <c:v>Sahara</c:v>
                </c:pt>
                <c:pt idx="11">
                  <c:v>Salqin</c:v>
                </c:pt>
                <c:pt idx="12">
                  <c:v>Sarmada</c:v>
                </c:pt>
                <c:pt idx="13">
                  <c:v>Shamarin</c:v>
                </c:pt>
                <c:pt idx="14">
                  <c:v>Shmarekh</c:v>
                </c:pt>
                <c:pt idx="15">
                  <c:v>Kafr Takharim</c:v>
                </c:pt>
              </c:strCache>
            </c:strRef>
          </c:cat>
          <c:val>
            <c:numRef>
              <c:f>Analysis!$G$84:$G$99</c:f>
              <c:numCache>
                <c:formatCode>0.0%</c:formatCode>
                <c:ptCount val="16"/>
                <c:pt idx="0">
                  <c:v>0</c:v>
                </c:pt>
                <c:pt idx="1">
                  <c:v>1.7543859649122806E-2</c:v>
                </c:pt>
                <c:pt idx="2">
                  <c:v>0</c:v>
                </c:pt>
                <c:pt idx="3">
                  <c:v>0</c:v>
                </c:pt>
                <c:pt idx="4">
                  <c:v>0</c:v>
                </c:pt>
                <c:pt idx="5">
                  <c:v>0</c:v>
                </c:pt>
                <c:pt idx="6">
                  <c:v>3.896103896103896E-2</c:v>
                </c:pt>
                <c:pt idx="7">
                  <c:v>0</c:v>
                </c:pt>
                <c:pt idx="8">
                  <c:v>0</c:v>
                </c:pt>
                <c:pt idx="9">
                  <c:v>7.1428571428571425E-2</c:v>
                </c:pt>
                <c:pt idx="10">
                  <c:v>0</c:v>
                </c:pt>
                <c:pt idx="11">
                  <c:v>0.1111111111111111</c:v>
                </c:pt>
                <c:pt idx="12">
                  <c:v>2.3255813953488372E-2</c:v>
                </c:pt>
                <c:pt idx="13">
                  <c:v>0</c:v>
                </c:pt>
                <c:pt idx="14">
                  <c:v>0</c:v>
                </c:pt>
                <c:pt idx="15">
                  <c:v>0</c:v>
                </c:pt>
              </c:numCache>
            </c:numRef>
          </c:val>
          <c:extLst>
            <c:ext xmlns:c16="http://schemas.microsoft.com/office/drawing/2014/chart" uri="{C3380CC4-5D6E-409C-BE32-E72D297353CC}">
              <c16:uniqueId val="{00000002-C47C-4DE6-912B-F3868B6AAC2B}"/>
            </c:ext>
          </c:extLst>
        </c:ser>
        <c:ser>
          <c:idx val="3"/>
          <c:order val="3"/>
          <c:tx>
            <c:strRef>
              <c:f>Analysis!$H$82</c:f>
              <c:strCache>
                <c:ptCount val="1"/>
                <c:pt idx="0">
                  <c:v>Widowed</c:v>
                </c:pt>
              </c:strCache>
            </c:strRef>
          </c:tx>
          <c:spPr>
            <a:solidFill>
              <a:schemeClr val="accent4"/>
            </a:solidFill>
            <a:ln>
              <a:noFill/>
            </a:ln>
            <a:effectLst/>
          </c:spPr>
          <c:invertIfNegative val="0"/>
          <c:cat>
            <c:strRef>
              <c:f>Analysis!$A$84:$A$99</c:f>
              <c:strCache>
                <c:ptCount val="16"/>
                <c:pt idx="0">
                  <c:v>Akhtrein</c:v>
                </c:pt>
                <c:pt idx="1">
                  <c:v>Atma</c:v>
                </c:pt>
                <c:pt idx="2">
                  <c:v>Dana</c:v>
                </c:pt>
                <c:pt idx="3">
                  <c:v>Deir Hassan - Darhashan</c:v>
                </c:pt>
                <c:pt idx="4">
                  <c:v>Harim</c:v>
                </c:pt>
                <c:pt idx="5">
                  <c:v>Hazano</c:v>
                </c:pt>
                <c:pt idx="6">
                  <c:v>Idleb</c:v>
                </c:pt>
                <c:pt idx="7">
                  <c:v>Jandairis</c:v>
                </c:pt>
                <c:pt idx="8">
                  <c:v>Kafr - Kafrehmul</c:v>
                </c:pt>
                <c:pt idx="9">
                  <c:v>Ma'arrat Tamasrin</c:v>
                </c:pt>
                <c:pt idx="10">
                  <c:v>Sahara</c:v>
                </c:pt>
                <c:pt idx="11">
                  <c:v>Salqin</c:v>
                </c:pt>
                <c:pt idx="12">
                  <c:v>Sarmada</c:v>
                </c:pt>
                <c:pt idx="13">
                  <c:v>Shamarin</c:v>
                </c:pt>
                <c:pt idx="14">
                  <c:v>Shmarekh</c:v>
                </c:pt>
                <c:pt idx="15">
                  <c:v>Kafr Takharim</c:v>
                </c:pt>
              </c:strCache>
            </c:strRef>
          </c:cat>
          <c:val>
            <c:numRef>
              <c:f>Analysis!$I$84:$I$99</c:f>
              <c:numCache>
                <c:formatCode>0.0%</c:formatCode>
                <c:ptCount val="16"/>
                <c:pt idx="0">
                  <c:v>0</c:v>
                </c:pt>
                <c:pt idx="1">
                  <c:v>8.771929824561403E-2</c:v>
                </c:pt>
                <c:pt idx="2">
                  <c:v>5.5555555555555552E-2</c:v>
                </c:pt>
                <c:pt idx="3">
                  <c:v>0.10638297872340426</c:v>
                </c:pt>
                <c:pt idx="4">
                  <c:v>0.10526315789473684</c:v>
                </c:pt>
                <c:pt idx="5">
                  <c:v>0</c:v>
                </c:pt>
                <c:pt idx="6">
                  <c:v>9.0909090909090912E-2</c:v>
                </c:pt>
                <c:pt idx="7">
                  <c:v>0</c:v>
                </c:pt>
                <c:pt idx="8">
                  <c:v>0.33333333333333331</c:v>
                </c:pt>
                <c:pt idx="9">
                  <c:v>0</c:v>
                </c:pt>
                <c:pt idx="10">
                  <c:v>0.5</c:v>
                </c:pt>
                <c:pt idx="11">
                  <c:v>5.5555555555555552E-2</c:v>
                </c:pt>
                <c:pt idx="12">
                  <c:v>0.13953488372093023</c:v>
                </c:pt>
                <c:pt idx="13">
                  <c:v>0</c:v>
                </c:pt>
                <c:pt idx="14">
                  <c:v>0</c:v>
                </c:pt>
                <c:pt idx="15">
                  <c:v>0.1111111111111111</c:v>
                </c:pt>
              </c:numCache>
            </c:numRef>
          </c:val>
          <c:extLst>
            <c:ext xmlns:c16="http://schemas.microsoft.com/office/drawing/2014/chart" uri="{C3380CC4-5D6E-409C-BE32-E72D297353CC}">
              <c16:uniqueId val="{00000003-C47C-4DE6-912B-F3868B6AAC2B}"/>
            </c:ext>
          </c:extLst>
        </c:ser>
        <c:ser>
          <c:idx val="4"/>
          <c:order val="4"/>
          <c:tx>
            <c:strRef>
              <c:f>Analysis!$J$82</c:f>
              <c:strCache>
                <c:ptCount val="1"/>
                <c:pt idx="0">
                  <c:v>Married</c:v>
                </c:pt>
              </c:strCache>
            </c:strRef>
          </c:tx>
          <c:spPr>
            <a:solidFill>
              <a:schemeClr val="accent5"/>
            </a:solidFill>
            <a:ln>
              <a:noFill/>
            </a:ln>
            <a:effectLst/>
          </c:spPr>
          <c:invertIfNegative val="0"/>
          <c:cat>
            <c:strRef>
              <c:f>Analysis!$A$84:$A$99</c:f>
              <c:strCache>
                <c:ptCount val="16"/>
                <c:pt idx="0">
                  <c:v>Akhtrein</c:v>
                </c:pt>
                <c:pt idx="1">
                  <c:v>Atma</c:v>
                </c:pt>
                <c:pt idx="2">
                  <c:v>Dana</c:v>
                </c:pt>
                <c:pt idx="3">
                  <c:v>Deir Hassan - Darhashan</c:v>
                </c:pt>
                <c:pt idx="4">
                  <c:v>Harim</c:v>
                </c:pt>
                <c:pt idx="5">
                  <c:v>Hazano</c:v>
                </c:pt>
                <c:pt idx="6">
                  <c:v>Idleb</c:v>
                </c:pt>
                <c:pt idx="7">
                  <c:v>Jandairis</c:v>
                </c:pt>
                <c:pt idx="8">
                  <c:v>Kafr - Kafrehmul</c:v>
                </c:pt>
                <c:pt idx="9">
                  <c:v>Ma'arrat Tamasrin</c:v>
                </c:pt>
                <c:pt idx="10">
                  <c:v>Sahara</c:v>
                </c:pt>
                <c:pt idx="11">
                  <c:v>Salqin</c:v>
                </c:pt>
                <c:pt idx="12">
                  <c:v>Sarmada</c:v>
                </c:pt>
                <c:pt idx="13">
                  <c:v>Shamarin</c:v>
                </c:pt>
                <c:pt idx="14">
                  <c:v>Shmarekh</c:v>
                </c:pt>
                <c:pt idx="15">
                  <c:v>Kafr Takharim</c:v>
                </c:pt>
              </c:strCache>
            </c:strRef>
          </c:cat>
          <c:val>
            <c:numRef>
              <c:f>Analysis!$K$84:$K$99</c:f>
              <c:numCache>
                <c:formatCode>0.0%</c:formatCode>
                <c:ptCount val="16"/>
                <c:pt idx="0">
                  <c:v>1</c:v>
                </c:pt>
                <c:pt idx="1">
                  <c:v>0.89473684210526316</c:v>
                </c:pt>
                <c:pt idx="2">
                  <c:v>0.94444444444444442</c:v>
                </c:pt>
                <c:pt idx="3">
                  <c:v>0.87234042553191493</c:v>
                </c:pt>
                <c:pt idx="4">
                  <c:v>0.84210526315789469</c:v>
                </c:pt>
                <c:pt idx="5">
                  <c:v>1</c:v>
                </c:pt>
                <c:pt idx="6">
                  <c:v>0.8441558441558441</c:v>
                </c:pt>
                <c:pt idx="7">
                  <c:v>1</c:v>
                </c:pt>
                <c:pt idx="8">
                  <c:v>0.66666666666666663</c:v>
                </c:pt>
                <c:pt idx="9">
                  <c:v>0.9285714285714286</c:v>
                </c:pt>
                <c:pt idx="10">
                  <c:v>0.5</c:v>
                </c:pt>
                <c:pt idx="11">
                  <c:v>0.77777777777777779</c:v>
                </c:pt>
                <c:pt idx="12">
                  <c:v>0.83720930232558144</c:v>
                </c:pt>
                <c:pt idx="13">
                  <c:v>1</c:v>
                </c:pt>
                <c:pt idx="14">
                  <c:v>1</c:v>
                </c:pt>
                <c:pt idx="15">
                  <c:v>0.88888888888888884</c:v>
                </c:pt>
              </c:numCache>
            </c:numRef>
          </c:val>
          <c:extLst>
            <c:ext xmlns:c16="http://schemas.microsoft.com/office/drawing/2014/chart" uri="{C3380CC4-5D6E-409C-BE32-E72D297353CC}">
              <c16:uniqueId val="{00000004-C47C-4DE6-912B-F3868B6AAC2B}"/>
            </c:ext>
          </c:extLst>
        </c:ser>
        <c:dLbls>
          <c:showLegendKey val="0"/>
          <c:showVal val="0"/>
          <c:showCatName val="0"/>
          <c:showSerName val="0"/>
          <c:showPercent val="0"/>
          <c:showBubbleSize val="0"/>
        </c:dLbls>
        <c:gapWidth val="150"/>
        <c:overlap val="100"/>
        <c:axId val="50723328"/>
        <c:axId val="50727904"/>
      </c:barChart>
      <c:catAx>
        <c:axId val="50723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27904"/>
        <c:crosses val="autoZero"/>
        <c:auto val="1"/>
        <c:lblAlgn val="ctr"/>
        <c:lblOffset val="100"/>
        <c:noMultiLvlLbl val="0"/>
      </c:catAx>
      <c:valAx>
        <c:axId val="5072790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23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v>Type of respondents</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737-40B6-9445-EA361B3CF6C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737-40B6-9445-EA361B3CF6C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(Analysis!$B$104,Analysis!$D$104)</c:f>
              <c:strCache>
                <c:ptCount val="2"/>
                <c:pt idx="0">
                  <c:v>Host</c:v>
                </c:pt>
                <c:pt idx="1">
                  <c:v>IDP</c:v>
                </c:pt>
              </c:strCache>
            </c:strRef>
          </c:cat>
          <c:val>
            <c:numRef>
              <c:f>(Analysis!$C$122,Analysis!$E$122)</c:f>
              <c:numCache>
                <c:formatCode>0.0%</c:formatCode>
                <c:ptCount val="2"/>
                <c:pt idx="0">
                  <c:v>0.2141057934508816</c:v>
                </c:pt>
                <c:pt idx="1">
                  <c:v>0.78589420654911835</c:v>
                </c:pt>
              </c:numCache>
            </c:numRef>
          </c:val>
          <c:extLst>
            <c:ext xmlns:c16="http://schemas.microsoft.com/office/drawing/2014/chart" uri="{C3380CC4-5D6E-409C-BE32-E72D297353CC}">
              <c16:uniqueId val="{00000000-B5EC-413C-806B-7F2C977717C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Availablity of health facilities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Analysis!$B$184</c:f>
              <c:strCache>
                <c:ptCount val="1"/>
                <c:pt idx="0">
                  <c:v>Other</c:v>
                </c:pt>
              </c:strCache>
            </c:strRef>
          </c:tx>
          <c:spPr>
            <a:solidFill>
              <a:schemeClr val="accent1"/>
            </a:solidFill>
            <a:ln>
              <a:noFill/>
            </a:ln>
            <a:effectLst/>
          </c:spPr>
          <c:invertIfNegative val="0"/>
          <c:cat>
            <c:strRef>
              <c:f>Analysis!$A$185:$A$197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Analysis!$B$185:$B$197</c:f>
              <c:numCache>
                <c:formatCode>0.0%</c:formatCode>
                <c:ptCount val="13"/>
                <c:pt idx="0">
                  <c:v>0</c:v>
                </c:pt>
                <c:pt idx="1">
                  <c:v>2.717391304347826E-3</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7640-4AA4-B365-1939C834EC55}"/>
            </c:ext>
          </c:extLst>
        </c:ser>
        <c:ser>
          <c:idx val="1"/>
          <c:order val="1"/>
          <c:tx>
            <c:strRef>
              <c:f>Analysis!$C$184</c:f>
              <c:strCache>
                <c:ptCount val="1"/>
                <c:pt idx="0">
                  <c:v>Do not know</c:v>
                </c:pt>
              </c:strCache>
            </c:strRef>
          </c:tx>
          <c:spPr>
            <a:solidFill>
              <a:schemeClr val="accent2"/>
            </a:solidFill>
            <a:ln>
              <a:noFill/>
            </a:ln>
            <a:effectLst/>
          </c:spPr>
          <c:invertIfNegative val="0"/>
          <c:cat>
            <c:strRef>
              <c:f>Analysis!$A$185:$A$197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Analysis!$C$185:$C$197</c:f>
              <c:numCache>
                <c:formatCode>0.0%</c:formatCode>
                <c:ptCount val="13"/>
                <c:pt idx="0">
                  <c:v>0</c:v>
                </c:pt>
                <c:pt idx="1">
                  <c:v>2.717391304347826E-3</c:v>
                </c:pt>
                <c:pt idx="2">
                  <c:v>0</c:v>
                </c:pt>
                <c:pt idx="3">
                  <c:v>0</c:v>
                </c:pt>
                <c:pt idx="4">
                  <c:v>0</c:v>
                </c:pt>
                <c:pt idx="5">
                  <c:v>5.434782608695652E-3</c:v>
                </c:pt>
                <c:pt idx="6">
                  <c:v>0</c:v>
                </c:pt>
                <c:pt idx="7">
                  <c:v>0</c:v>
                </c:pt>
                <c:pt idx="8">
                  <c:v>0</c:v>
                </c:pt>
                <c:pt idx="9">
                  <c:v>0</c:v>
                </c:pt>
                <c:pt idx="10">
                  <c:v>8.152173913043478E-3</c:v>
                </c:pt>
                <c:pt idx="11">
                  <c:v>0</c:v>
                </c:pt>
                <c:pt idx="12">
                  <c:v>0</c:v>
                </c:pt>
              </c:numCache>
            </c:numRef>
          </c:val>
          <c:extLst>
            <c:ext xmlns:c16="http://schemas.microsoft.com/office/drawing/2014/chart" uri="{C3380CC4-5D6E-409C-BE32-E72D297353CC}">
              <c16:uniqueId val="{00000008-7640-4AA4-B365-1939C834EC55}"/>
            </c:ext>
          </c:extLst>
        </c:ser>
        <c:ser>
          <c:idx val="2"/>
          <c:order val="2"/>
          <c:tx>
            <c:strRef>
              <c:f>Analysis!$D$184</c:f>
              <c:strCache>
                <c:ptCount val="1"/>
                <c:pt idx="0">
                  <c:v>Specialist services</c:v>
                </c:pt>
              </c:strCache>
            </c:strRef>
          </c:tx>
          <c:spPr>
            <a:solidFill>
              <a:schemeClr val="accent3"/>
            </a:solidFill>
            <a:ln>
              <a:noFill/>
            </a:ln>
            <a:effectLst/>
          </c:spPr>
          <c:invertIfNegative val="0"/>
          <c:cat>
            <c:strRef>
              <c:f>Analysis!$A$185:$A$197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Analysis!$D$185:$D$197</c:f>
              <c:numCache>
                <c:formatCode>0.0%</c:formatCode>
                <c:ptCount val="13"/>
                <c:pt idx="0">
                  <c:v>8.1521739130434784E-2</c:v>
                </c:pt>
                <c:pt idx="1">
                  <c:v>8.152173913043478E-3</c:v>
                </c:pt>
                <c:pt idx="2">
                  <c:v>0</c:v>
                </c:pt>
                <c:pt idx="3">
                  <c:v>5.434782608695652E-3</c:v>
                </c:pt>
                <c:pt idx="4">
                  <c:v>0</c:v>
                </c:pt>
                <c:pt idx="5">
                  <c:v>1.358695652173913E-2</c:v>
                </c:pt>
                <c:pt idx="6">
                  <c:v>0</c:v>
                </c:pt>
                <c:pt idx="7">
                  <c:v>0</c:v>
                </c:pt>
                <c:pt idx="8">
                  <c:v>0</c:v>
                </c:pt>
                <c:pt idx="9">
                  <c:v>5.434782608695652E-3</c:v>
                </c:pt>
                <c:pt idx="10">
                  <c:v>1.0869565217391304E-2</c:v>
                </c:pt>
                <c:pt idx="11">
                  <c:v>0</c:v>
                </c:pt>
                <c:pt idx="12">
                  <c:v>0</c:v>
                </c:pt>
              </c:numCache>
            </c:numRef>
          </c:val>
          <c:extLst>
            <c:ext xmlns:c16="http://schemas.microsoft.com/office/drawing/2014/chart" uri="{C3380CC4-5D6E-409C-BE32-E72D297353CC}">
              <c16:uniqueId val="{00000009-7640-4AA4-B365-1939C834EC55}"/>
            </c:ext>
          </c:extLst>
        </c:ser>
        <c:ser>
          <c:idx val="3"/>
          <c:order val="3"/>
          <c:tx>
            <c:strRef>
              <c:f>Analysis!$E$184</c:f>
              <c:strCache>
                <c:ptCount val="1"/>
                <c:pt idx="0">
                  <c:v>No services</c:v>
                </c:pt>
              </c:strCache>
            </c:strRef>
          </c:tx>
          <c:spPr>
            <a:solidFill>
              <a:schemeClr val="accent4"/>
            </a:solidFill>
            <a:ln>
              <a:noFill/>
            </a:ln>
            <a:effectLst/>
          </c:spPr>
          <c:invertIfNegative val="0"/>
          <c:cat>
            <c:strRef>
              <c:f>Analysis!$A$185:$A$197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Analysis!$E$185:$E$197</c:f>
              <c:numCache>
                <c:formatCode>0.0%</c:formatCode>
                <c:ptCount val="13"/>
                <c:pt idx="0">
                  <c:v>0</c:v>
                </c:pt>
                <c:pt idx="1">
                  <c:v>4.3478260869565216E-2</c:v>
                </c:pt>
                <c:pt idx="2">
                  <c:v>2.717391304347826E-3</c:v>
                </c:pt>
                <c:pt idx="3">
                  <c:v>2.9891304347826088E-2</c:v>
                </c:pt>
                <c:pt idx="4">
                  <c:v>0</c:v>
                </c:pt>
                <c:pt idx="5">
                  <c:v>2.717391304347826E-2</c:v>
                </c:pt>
                <c:pt idx="6">
                  <c:v>0</c:v>
                </c:pt>
                <c:pt idx="7">
                  <c:v>0</c:v>
                </c:pt>
                <c:pt idx="8">
                  <c:v>2.717391304347826E-3</c:v>
                </c:pt>
                <c:pt idx="9">
                  <c:v>8.152173913043478E-3</c:v>
                </c:pt>
                <c:pt idx="10">
                  <c:v>8.152173913043478E-3</c:v>
                </c:pt>
                <c:pt idx="11">
                  <c:v>5.434782608695652E-3</c:v>
                </c:pt>
                <c:pt idx="12">
                  <c:v>0</c:v>
                </c:pt>
              </c:numCache>
            </c:numRef>
          </c:val>
          <c:extLst>
            <c:ext xmlns:c16="http://schemas.microsoft.com/office/drawing/2014/chart" uri="{C3380CC4-5D6E-409C-BE32-E72D297353CC}">
              <c16:uniqueId val="{0000000A-7640-4AA4-B365-1939C834EC55}"/>
            </c:ext>
          </c:extLst>
        </c:ser>
        <c:ser>
          <c:idx val="4"/>
          <c:order val="4"/>
          <c:tx>
            <c:strRef>
              <c:f>Analysis!$F$184</c:f>
              <c:strCache>
                <c:ptCount val="1"/>
                <c:pt idx="0">
                  <c:v>Emergency services-ambulance</c:v>
                </c:pt>
              </c:strCache>
            </c:strRef>
          </c:tx>
          <c:spPr>
            <a:solidFill>
              <a:schemeClr val="accent5"/>
            </a:solidFill>
            <a:ln>
              <a:noFill/>
            </a:ln>
            <a:effectLst/>
          </c:spPr>
          <c:invertIfNegative val="0"/>
          <c:cat>
            <c:strRef>
              <c:f>Analysis!$A$185:$A$197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Analysis!$F$185:$F$197</c:f>
              <c:numCache>
                <c:formatCode>0.0%</c:formatCode>
                <c:ptCount val="13"/>
                <c:pt idx="0">
                  <c:v>0.12771739130434784</c:v>
                </c:pt>
                <c:pt idx="1">
                  <c:v>1.0869565217391304E-2</c:v>
                </c:pt>
                <c:pt idx="2">
                  <c:v>5.434782608695652E-3</c:v>
                </c:pt>
                <c:pt idx="3">
                  <c:v>1.6304347826086956E-2</c:v>
                </c:pt>
                <c:pt idx="4">
                  <c:v>0</c:v>
                </c:pt>
                <c:pt idx="5">
                  <c:v>1.358695652173913E-2</c:v>
                </c:pt>
                <c:pt idx="6">
                  <c:v>5.434782608695652E-3</c:v>
                </c:pt>
                <c:pt idx="7">
                  <c:v>1.6304347826086956E-2</c:v>
                </c:pt>
                <c:pt idx="8">
                  <c:v>0</c:v>
                </c:pt>
                <c:pt idx="9">
                  <c:v>1.358695652173913E-2</c:v>
                </c:pt>
                <c:pt idx="10">
                  <c:v>1.6304347826086956E-2</c:v>
                </c:pt>
                <c:pt idx="11">
                  <c:v>0</c:v>
                </c:pt>
                <c:pt idx="12">
                  <c:v>1.0869565217391304E-2</c:v>
                </c:pt>
              </c:numCache>
            </c:numRef>
          </c:val>
          <c:extLst>
            <c:ext xmlns:c16="http://schemas.microsoft.com/office/drawing/2014/chart" uri="{C3380CC4-5D6E-409C-BE32-E72D297353CC}">
              <c16:uniqueId val="{0000000B-7640-4AA4-B365-1939C834EC55}"/>
            </c:ext>
          </c:extLst>
        </c:ser>
        <c:ser>
          <c:idx val="5"/>
          <c:order val="5"/>
          <c:tx>
            <c:strRef>
              <c:f>Analysis!$G$184</c:f>
              <c:strCache>
                <c:ptCount val="1"/>
                <c:pt idx="0">
                  <c:v>Hospital</c:v>
                </c:pt>
              </c:strCache>
            </c:strRef>
          </c:tx>
          <c:spPr>
            <a:solidFill>
              <a:schemeClr val="accent6"/>
            </a:solidFill>
            <a:ln>
              <a:noFill/>
            </a:ln>
            <a:effectLst/>
          </c:spPr>
          <c:invertIfNegative val="0"/>
          <c:cat>
            <c:strRef>
              <c:f>Analysis!$A$185:$A$197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Analysis!$G$185:$G$197</c:f>
              <c:numCache>
                <c:formatCode>0.0%</c:formatCode>
                <c:ptCount val="13"/>
                <c:pt idx="0">
                  <c:v>0.125</c:v>
                </c:pt>
                <c:pt idx="1">
                  <c:v>1.9021739130434784E-2</c:v>
                </c:pt>
                <c:pt idx="2">
                  <c:v>1.0869565217391304E-2</c:v>
                </c:pt>
                <c:pt idx="3">
                  <c:v>2.1739130434782608E-2</c:v>
                </c:pt>
                <c:pt idx="4">
                  <c:v>0</c:v>
                </c:pt>
                <c:pt idx="5">
                  <c:v>6.7934782608695649E-2</c:v>
                </c:pt>
                <c:pt idx="6">
                  <c:v>0</c:v>
                </c:pt>
                <c:pt idx="7">
                  <c:v>2.717391304347826E-2</c:v>
                </c:pt>
                <c:pt idx="8">
                  <c:v>0</c:v>
                </c:pt>
                <c:pt idx="9">
                  <c:v>7.6086956521739135E-2</c:v>
                </c:pt>
                <c:pt idx="10">
                  <c:v>9.5108695652173919E-2</c:v>
                </c:pt>
                <c:pt idx="11">
                  <c:v>2.1739130434782608E-2</c:v>
                </c:pt>
                <c:pt idx="12">
                  <c:v>0</c:v>
                </c:pt>
              </c:numCache>
            </c:numRef>
          </c:val>
          <c:extLst>
            <c:ext xmlns:c16="http://schemas.microsoft.com/office/drawing/2014/chart" uri="{C3380CC4-5D6E-409C-BE32-E72D297353CC}">
              <c16:uniqueId val="{0000000C-7640-4AA4-B365-1939C834EC55}"/>
            </c:ext>
          </c:extLst>
        </c:ser>
        <c:ser>
          <c:idx val="6"/>
          <c:order val="6"/>
          <c:tx>
            <c:strRef>
              <c:f>Analysis!$H$184</c:f>
              <c:strCache>
                <c:ptCount val="1"/>
                <c:pt idx="0">
                  <c:v>Primary health care facility</c:v>
                </c:pt>
              </c:strCache>
            </c:strRef>
          </c:tx>
          <c:spPr>
            <a:solidFill>
              <a:schemeClr val="accent1">
                <a:lumMod val="60000"/>
              </a:schemeClr>
            </a:solidFill>
            <a:ln>
              <a:noFill/>
            </a:ln>
            <a:effectLst/>
          </c:spPr>
          <c:invertIfNegative val="0"/>
          <c:cat>
            <c:strRef>
              <c:f>Analysis!$A$185:$A$197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Analysis!$H$185:$H$197</c:f>
              <c:numCache>
                <c:formatCode>0.0%</c:formatCode>
                <c:ptCount val="13"/>
                <c:pt idx="0">
                  <c:v>0.15489130434782608</c:v>
                </c:pt>
                <c:pt idx="1">
                  <c:v>3.8043478260869568E-2</c:v>
                </c:pt>
                <c:pt idx="2">
                  <c:v>0.125</c:v>
                </c:pt>
                <c:pt idx="3">
                  <c:v>1.358695652173913E-2</c:v>
                </c:pt>
                <c:pt idx="4">
                  <c:v>1.9021739130434784E-2</c:v>
                </c:pt>
                <c:pt idx="5">
                  <c:v>0.14130434782608695</c:v>
                </c:pt>
                <c:pt idx="6">
                  <c:v>1.6304347826086956E-2</c:v>
                </c:pt>
                <c:pt idx="7">
                  <c:v>2.717391304347826E-2</c:v>
                </c:pt>
                <c:pt idx="8">
                  <c:v>2.717391304347826E-3</c:v>
                </c:pt>
                <c:pt idx="9">
                  <c:v>6.5217391304347824E-2</c:v>
                </c:pt>
                <c:pt idx="10">
                  <c:v>4.8913043478260872E-2</c:v>
                </c:pt>
                <c:pt idx="11">
                  <c:v>3.5326086956521736E-2</c:v>
                </c:pt>
                <c:pt idx="12">
                  <c:v>1.6304347826086956E-2</c:v>
                </c:pt>
              </c:numCache>
            </c:numRef>
          </c:val>
          <c:extLst>
            <c:ext xmlns:c16="http://schemas.microsoft.com/office/drawing/2014/chart" uri="{C3380CC4-5D6E-409C-BE32-E72D297353CC}">
              <c16:uniqueId val="{0000000D-7640-4AA4-B365-1939C834EC55}"/>
            </c:ext>
          </c:extLst>
        </c:ser>
        <c:dLbls>
          <c:showLegendKey val="0"/>
          <c:showVal val="0"/>
          <c:showCatName val="0"/>
          <c:showSerName val="0"/>
          <c:showPercent val="0"/>
          <c:showBubbleSize val="0"/>
        </c:dLbls>
        <c:gapWidth val="150"/>
        <c:overlap val="100"/>
        <c:axId val="50720000"/>
        <c:axId val="50720416"/>
      </c:barChart>
      <c:catAx>
        <c:axId val="507200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20416"/>
        <c:crosses val="autoZero"/>
        <c:auto val="1"/>
        <c:lblAlgn val="ctr"/>
        <c:lblOffset val="100"/>
        <c:noMultiLvlLbl val="0"/>
      </c:catAx>
      <c:valAx>
        <c:axId val="5072041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20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v>Availablity of female service providers</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DE4-42AD-A76B-58E38D1FEFA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DE4-42AD-A76B-58E38D1FEFA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DE4-42AD-A76B-58E38D1FEFA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(Analysis!$B$228,Analysis!$D$228,Analysis!$F$228)</c:f>
              <c:strCache>
                <c:ptCount val="3"/>
                <c:pt idx="0">
                  <c:v>Do not know</c:v>
                </c:pt>
                <c:pt idx="1">
                  <c:v>No</c:v>
                </c:pt>
                <c:pt idx="2">
                  <c:v>Yes</c:v>
                </c:pt>
              </c:strCache>
            </c:strRef>
          </c:cat>
          <c:val>
            <c:numRef>
              <c:f>(Analysis!$C$243,Analysis!$E$243,Analysis!$G$243)</c:f>
              <c:numCache>
                <c:formatCode>0.0%</c:formatCode>
                <c:ptCount val="3"/>
                <c:pt idx="0">
                  <c:v>0.12841530054644809</c:v>
                </c:pt>
                <c:pt idx="1">
                  <c:v>0.29234972677595628</c:v>
                </c:pt>
                <c:pt idx="2">
                  <c:v>0.57923497267759561</c:v>
                </c:pt>
              </c:numCache>
            </c:numRef>
          </c:val>
          <c:extLst>
            <c:ext xmlns:c16="http://schemas.microsoft.com/office/drawing/2014/chart" uri="{C3380CC4-5D6E-409C-BE32-E72D297353CC}">
              <c16:uniqueId val="{00000000-8C64-4EB6-9FF0-ED6F12825CC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Difficulties of getting medicine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Analysis!$B$264</c:f>
              <c:strCache>
                <c:ptCount val="1"/>
                <c:pt idx="0">
                  <c:v>Other</c:v>
                </c:pt>
              </c:strCache>
            </c:strRef>
          </c:tx>
          <c:spPr>
            <a:solidFill>
              <a:schemeClr val="accent1"/>
            </a:solidFill>
            <a:ln>
              <a:noFill/>
            </a:ln>
            <a:effectLst/>
          </c:spPr>
          <c:invertIfNegative val="0"/>
          <c:cat>
            <c:strRef>
              <c:f>Analysis!$A$265:$A$277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Analysis!$B$265:$B$277</c:f>
              <c:numCache>
                <c:formatCode>0.0%</c:formatCode>
                <c:ptCount val="13"/>
                <c:pt idx="0">
                  <c:v>5.434782608695652E-3</c:v>
                </c:pt>
                <c:pt idx="1">
                  <c:v>8.152173913043478E-3</c:v>
                </c:pt>
                <c:pt idx="2">
                  <c:v>1.9021739130434784E-2</c:v>
                </c:pt>
                <c:pt idx="3">
                  <c:v>0</c:v>
                </c:pt>
                <c:pt idx="4">
                  <c:v>0</c:v>
                </c:pt>
                <c:pt idx="5">
                  <c:v>0</c:v>
                </c:pt>
                <c:pt idx="6">
                  <c:v>0</c:v>
                </c:pt>
                <c:pt idx="7">
                  <c:v>0</c:v>
                </c:pt>
                <c:pt idx="8">
                  <c:v>0</c:v>
                </c:pt>
                <c:pt idx="9">
                  <c:v>1.0869565217391304E-2</c:v>
                </c:pt>
                <c:pt idx="10">
                  <c:v>0</c:v>
                </c:pt>
                <c:pt idx="11">
                  <c:v>0</c:v>
                </c:pt>
                <c:pt idx="12">
                  <c:v>0</c:v>
                </c:pt>
              </c:numCache>
            </c:numRef>
          </c:val>
          <c:extLst>
            <c:ext xmlns:c16="http://schemas.microsoft.com/office/drawing/2014/chart" uri="{C3380CC4-5D6E-409C-BE32-E72D297353CC}">
              <c16:uniqueId val="{00000009-DBD2-45DD-A137-F338304E426D}"/>
            </c:ext>
          </c:extLst>
        </c:ser>
        <c:ser>
          <c:idx val="1"/>
          <c:order val="1"/>
          <c:tx>
            <c:strRef>
              <c:f>Analysis!$C$264</c:f>
              <c:strCache>
                <c:ptCount val="1"/>
                <c:pt idx="0">
                  <c:v>Do not know</c:v>
                </c:pt>
              </c:strCache>
            </c:strRef>
          </c:tx>
          <c:spPr>
            <a:solidFill>
              <a:schemeClr val="accent2"/>
            </a:solidFill>
            <a:ln>
              <a:noFill/>
            </a:ln>
            <a:effectLst/>
          </c:spPr>
          <c:invertIfNegative val="0"/>
          <c:cat>
            <c:strRef>
              <c:f>Analysis!$A$265:$A$277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Analysis!$C$265:$C$277</c:f>
              <c:numCache>
                <c:formatCode>0.0%</c:formatCode>
                <c:ptCount val="13"/>
                <c:pt idx="0">
                  <c:v>0</c:v>
                </c:pt>
                <c:pt idx="1">
                  <c:v>0</c:v>
                </c:pt>
                <c:pt idx="2">
                  <c:v>0</c:v>
                </c:pt>
                <c:pt idx="3">
                  <c:v>0</c:v>
                </c:pt>
                <c:pt idx="4">
                  <c:v>0</c:v>
                </c:pt>
                <c:pt idx="5">
                  <c:v>8.152173913043478E-3</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A-DBD2-45DD-A137-F338304E426D}"/>
            </c:ext>
          </c:extLst>
        </c:ser>
        <c:ser>
          <c:idx val="2"/>
          <c:order val="2"/>
          <c:tx>
            <c:strRef>
              <c:f>Analysis!$D$264</c:f>
              <c:strCache>
                <c:ptCount val="1"/>
                <c:pt idx="0">
                  <c:v>Expired medicine</c:v>
                </c:pt>
              </c:strCache>
            </c:strRef>
          </c:tx>
          <c:spPr>
            <a:solidFill>
              <a:schemeClr val="accent3"/>
            </a:solidFill>
            <a:ln>
              <a:noFill/>
            </a:ln>
            <a:effectLst/>
          </c:spPr>
          <c:invertIfNegative val="0"/>
          <c:cat>
            <c:strRef>
              <c:f>Analysis!$A$265:$A$277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Analysis!$D$265:$D$277</c:f>
              <c:numCache>
                <c:formatCode>0.0%</c:formatCode>
                <c:ptCount val="13"/>
                <c:pt idx="0">
                  <c:v>0</c:v>
                </c:pt>
                <c:pt idx="1">
                  <c:v>0</c:v>
                </c:pt>
                <c:pt idx="2">
                  <c:v>2.717391304347826E-3</c:v>
                </c:pt>
                <c:pt idx="3">
                  <c:v>2.717391304347826E-3</c:v>
                </c:pt>
                <c:pt idx="4">
                  <c:v>0</c:v>
                </c:pt>
                <c:pt idx="5">
                  <c:v>8.152173913043478E-3</c:v>
                </c:pt>
                <c:pt idx="6">
                  <c:v>0</c:v>
                </c:pt>
                <c:pt idx="7">
                  <c:v>5.434782608695652E-3</c:v>
                </c:pt>
                <c:pt idx="8">
                  <c:v>0</c:v>
                </c:pt>
                <c:pt idx="9">
                  <c:v>2.717391304347826E-3</c:v>
                </c:pt>
                <c:pt idx="10">
                  <c:v>2.717391304347826E-3</c:v>
                </c:pt>
                <c:pt idx="11">
                  <c:v>0</c:v>
                </c:pt>
                <c:pt idx="12">
                  <c:v>0</c:v>
                </c:pt>
              </c:numCache>
            </c:numRef>
          </c:val>
          <c:extLst>
            <c:ext xmlns:c16="http://schemas.microsoft.com/office/drawing/2014/chart" uri="{C3380CC4-5D6E-409C-BE32-E72D297353CC}">
              <c16:uniqueId val="{0000000B-DBD2-45DD-A137-F338304E426D}"/>
            </c:ext>
          </c:extLst>
        </c:ser>
        <c:ser>
          <c:idx val="3"/>
          <c:order val="3"/>
          <c:tx>
            <c:strRef>
              <c:f>Analysis!$E$264</c:f>
              <c:strCache>
                <c:ptCount val="1"/>
                <c:pt idx="0">
                  <c:v>Inaccessible due to security risks</c:v>
                </c:pt>
              </c:strCache>
            </c:strRef>
          </c:tx>
          <c:spPr>
            <a:solidFill>
              <a:schemeClr val="accent4"/>
            </a:solidFill>
            <a:ln>
              <a:noFill/>
            </a:ln>
            <a:effectLst/>
          </c:spPr>
          <c:invertIfNegative val="0"/>
          <c:cat>
            <c:strRef>
              <c:f>Analysis!$A$265:$A$277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Analysis!$E$265:$E$277</c:f>
              <c:numCache>
                <c:formatCode>0.0%</c:formatCode>
                <c:ptCount val="13"/>
                <c:pt idx="0">
                  <c:v>5.434782608695652E-3</c:v>
                </c:pt>
                <c:pt idx="1">
                  <c:v>5.434782608695652E-3</c:v>
                </c:pt>
                <c:pt idx="2">
                  <c:v>2.717391304347826E-3</c:v>
                </c:pt>
                <c:pt idx="3">
                  <c:v>0</c:v>
                </c:pt>
                <c:pt idx="4">
                  <c:v>0</c:v>
                </c:pt>
                <c:pt idx="5">
                  <c:v>1.0869565217391304E-2</c:v>
                </c:pt>
                <c:pt idx="6">
                  <c:v>0</c:v>
                </c:pt>
                <c:pt idx="7">
                  <c:v>0</c:v>
                </c:pt>
                <c:pt idx="8">
                  <c:v>0</c:v>
                </c:pt>
                <c:pt idx="9">
                  <c:v>2.717391304347826E-3</c:v>
                </c:pt>
                <c:pt idx="10">
                  <c:v>5.434782608695652E-3</c:v>
                </c:pt>
                <c:pt idx="11">
                  <c:v>0</c:v>
                </c:pt>
                <c:pt idx="12">
                  <c:v>0</c:v>
                </c:pt>
              </c:numCache>
            </c:numRef>
          </c:val>
          <c:extLst>
            <c:ext xmlns:c16="http://schemas.microsoft.com/office/drawing/2014/chart" uri="{C3380CC4-5D6E-409C-BE32-E72D297353CC}">
              <c16:uniqueId val="{0000000C-DBD2-45DD-A137-F338304E426D}"/>
            </c:ext>
          </c:extLst>
        </c:ser>
        <c:ser>
          <c:idx val="4"/>
          <c:order val="4"/>
          <c:tx>
            <c:strRef>
              <c:f>Analysis!$F$264</c:f>
              <c:strCache>
                <c:ptCount val="1"/>
                <c:pt idx="0">
                  <c:v>Not available in the market at all</c:v>
                </c:pt>
              </c:strCache>
            </c:strRef>
          </c:tx>
          <c:spPr>
            <a:solidFill>
              <a:schemeClr val="accent5"/>
            </a:solidFill>
            <a:ln>
              <a:noFill/>
            </a:ln>
            <a:effectLst/>
          </c:spPr>
          <c:invertIfNegative val="0"/>
          <c:cat>
            <c:strRef>
              <c:f>Analysis!$A$265:$A$277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Analysis!$F$265:$F$277</c:f>
              <c:numCache>
                <c:formatCode>0.0%</c:formatCode>
                <c:ptCount val="13"/>
                <c:pt idx="0">
                  <c:v>0</c:v>
                </c:pt>
                <c:pt idx="1">
                  <c:v>8.152173913043478E-3</c:v>
                </c:pt>
                <c:pt idx="2">
                  <c:v>8.152173913043478E-3</c:v>
                </c:pt>
                <c:pt idx="3">
                  <c:v>2.717391304347826E-3</c:v>
                </c:pt>
                <c:pt idx="4">
                  <c:v>0</c:v>
                </c:pt>
                <c:pt idx="5">
                  <c:v>2.4456521739130436E-2</c:v>
                </c:pt>
                <c:pt idx="6">
                  <c:v>0</c:v>
                </c:pt>
                <c:pt idx="7">
                  <c:v>2.717391304347826E-3</c:v>
                </c:pt>
                <c:pt idx="8">
                  <c:v>0</c:v>
                </c:pt>
                <c:pt idx="9">
                  <c:v>8.152173913043478E-3</c:v>
                </c:pt>
                <c:pt idx="10">
                  <c:v>2.717391304347826E-3</c:v>
                </c:pt>
                <c:pt idx="11">
                  <c:v>0</c:v>
                </c:pt>
                <c:pt idx="12">
                  <c:v>0</c:v>
                </c:pt>
              </c:numCache>
            </c:numRef>
          </c:val>
          <c:extLst>
            <c:ext xmlns:c16="http://schemas.microsoft.com/office/drawing/2014/chart" uri="{C3380CC4-5D6E-409C-BE32-E72D297353CC}">
              <c16:uniqueId val="{0000000D-DBD2-45DD-A137-F338304E426D}"/>
            </c:ext>
          </c:extLst>
        </c:ser>
        <c:ser>
          <c:idx val="5"/>
          <c:order val="5"/>
          <c:tx>
            <c:strRef>
              <c:f>Analysis!$G$264</c:f>
              <c:strCache>
                <c:ptCount val="1"/>
                <c:pt idx="0">
                  <c:v>Most types of medicines are not available in the market</c:v>
                </c:pt>
              </c:strCache>
            </c:strRef>
          </c:tx>
          <c:spPr>
            <a:solidFill>
              <a:schemeClr val="accent6"/>
            </a:solidFill>
            <a:ln>
              <a:noFill/>
            </a:ln>
            <a:effectLst/>
          </c:spPr>
          <c:invertIfNegative val="0"/>
          <c:cat>
            <c:strRef>
              <c:f>Analysis!$A$265:$A$277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Analysis!$G$265:$G$277</c:f>
              <c:numCache>
                <c:formatCode>0.0%</c:formatCode>
                <c:ptCount val="13"/>
                <c:pt idx="0">
                  <c:v>5.1630434782608696E-2</c:v>
                </c:pt>
                <c:pt idx="1">
                  <c:v>0</c:v>
                </c:pt>
                <c:pt idx="2">
                  <c:v>2.717391304347826E-3</c:v>
                </c:pt>
                <c:pt idx="3">
                  <c:v>0</c:v>
                </c:pt>
                <c:pt idx="4">
                  <c:v>0</c:v>
                </c:pt>
                <c:pt idx="5">
                  <c:v>2.717391304347826E-2</c:v>
                </c:pt>
                <c:pt idx="6">
                  <c:v>0</c:v>
                </c:pt>
                <c:pt idx="7">
                  <c:v>1.0869565217391304E-2</c:v>
                </c:pt>
                <c:pt idx="8">
                  <c:v>0</c:v>
                </c:pt>
                <c:pt idx="9">
                  <c:v>2.717391304347826E-3</c:v>
                </c:pt>
                <c:pt idx="10">
                  <c:v>2.717391304347826E-3</c:v>
                </c:pt>
                <c:pt idx="11">
                  <c:v>0</c:v>
                </c:pt>
                <c:pt idx="12">
                  <c:v>0</c:v>
                </c:pt>
              </c:numCache>
            </c:numRef>
          </c:val>
          <c:extLst>
            <c:ext xmlns:c16="http://schemas.microsoft.com/office/drawing/2014/chart" uri="{C3380CC4-5D6E-409C-BE32-E72D297353CC}">
              <c16:uniqueId val="{0000000E-DBD2-45DD-A137-F338304E426D}"/>
            </c:ext>
          </c:extLst>
        </c:ser>
        <c:ser>
          <c:idx val="6"/>
          <c:order val="6"/>
          <c:tx>
            <c:strRef>
              <c:f>Analysis!$H$264</c:f>
              <c:strCache>
                <c:ptCount val="1"/>
                <c:pt idx="0">
                  <c:v>Inaccessible due to transport or other logistical reason</c:v>
                </c:pt>
              </c:strCache>
            </c:strRef>
          </c:tx>
          <c:spPr>
            <a:solidFill>
              <a:schemeClr val="accent1">
                <a:lumMod val="60000"/>
              </a:schemeClr>
            </a:solidFill>
            <a:ln>
              <a:noFill/>
            </a:ln>
            <a:effectLst/>
          </c:spPr>
          <c:invertIfNegative val="0"/>
          <c:cat>
            <c:strRef>
              <c:f>Analysis!$A$265:$A$277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Analysis!$H$265:$H$277</c:f>
              <c:numCache>
                <c:formatCode>0.0%</c:formatCode>
                <c:ptCount val="13"/>
                <c:pt idx="0">
                  <c:v>5.434782608695652E-3</c:v>
                </c:pt>
                <c:pt idx="1">
                  <c:v>1.0869565217391304E-2</c:v>
                </c:pt>
                <c:pt idx="2">
                  <c:v>1.9021739130434784E-2</c:v>
                </c:pt>
                <c:pt idx="3">
                  <c:v>1.358695652173913E-2</c:v>
                </c:pt>
                <c:pt idx="4">
                  <c:v>2.717391304347826E-3</c:v>
                </c:pt>
                <c:pt idx="5">
                  <c:v>2.9891304347826088E-2</c:v>
                </c:pt>
                <c:pt idx="6">
                  <c:v>0</c:v>
                </c:pt>
                <c:pt idx="7">
                  <c:v>8.152173913043478E-3</c:v>
                </c:pt>
                <c:pt idx="8">
                  <c:v>0</c:v>
                </c:pt>
                <c:pt idx="9">
                  <c:v>1.6304347826086956E-2</c:v>
                </c:pt>
                <c:pt idx="10">
                  <c:v>1.6304347826086956E-2</c:v>
                </c:pt>
                <c:pt idx="11">
                  <c:v>1.6304347826086956E-2</c:v>
                </c:pt>
                <c:pt idx="12">
                  <c:v>0</c:v>
                </c:pt>
              </c:numCache>
            </c:numRef>
          </c:val>
          <c:extLst>
            <c:ext xmlns:c16="http://schemas.microsoft.com/office/drawing/2014/chart" uri="{C3380CC4-5D6E-409C-BE32-E72D297353CC}">
              <c16:uniqueId val="{0000000F-DBD2-45DD-A137-F338304E426D}"/>
            </c:ext>
          </c:extLst>
        </c:ser>
        <c:ser>
          <c:idx val="7"/>
          <c:order val="7"/>
          <c:tx>
            <c:strRef>
              <c:f>Analysis!$I$264</c:f>
              <c:strCache>
                <c:ptCount val="1"/>
                <c:pt idx="0">
                  <c:v>Inaccessible due to cost</c:v>
                </c:pt>
              </c:strCache>
            </c:strRef>
          </c:tx>
          <c:spPr>
            <a:solidFill>
              <a:schemeClr val="accent2">
                <a:lumMod val="60000"/>
              </a:schemeClr>
            </a:solidFill>
            <a:ln>
              <a:noFill/>
            </a:ln>
            <a:effectLst/>
          </c:spPr>
          <c:invertIfNegative val="0"/>
          <c:cat>
            <c:strRef>
              <c:f>Analysis!$A$265:$A$277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Analysis!$I$265:$I$277</c:f>
              <c:numCache>
                <c:formatCode>0.0%</c:formatCode>
                <c:ptCount val="13"/>
                <c:pt idx="0">
                  <c:v>5.434782608695652E-2</c:v>
                </c:pt>
                <c:pt idx="1">
                  <c:v>2.1739130434782608E-2</c:v>
                </c:pt>
                <c:pt idx="2">
                  <c:v>2.717391304347826E-3</c:v>
                </c:pt>
                <c:pt idx="3">
                  <c:v>8.152173913043478E-3</c:v>
                </c:pt>
                <c:pt idx="4">
                  <c:v>5.434782608695652E-3</c:v>
                </c:pt>
                <c:pt idx="5">
                  <c:v>2.717391304347826E-3</c:v>
                </c:pt>
                <c:pt idx="6">
                  <c:v>0</c:v>
                </c:pt>
                <c:pt idx="7">
                  <c:v>2.717391304347826E-3</c:v>
                </c:pt>
                <c:pt idx="8">
                  <c:v>2.717391304347826E-3</c:v>
                </c:pt>
                <c:pt idx="9">
                  <c:v>1.0869565217391304E-2</c:v>
                </c:pt>
                <c:pt idx="10">
                  <c:v>2.717391304347826E-2</c:v>
                </c:pt>
                <c:pt idx="11">
                  <c:v>2.717391304347826E-3</c:v>
                </c:pt>
                <c:pt idx="12">
                  <c:v>2.717391304347826E-3</c:v>
                </c:pt>
              </c:numCache>
            </c:numRef>
          </c:val>
          <c:extLst>
            <c:ext xmlns:c16="http://schemas.microsoft.com/office/drawing/2014/chart" uri="{C3380CC4-5D6E-409C-BE32-E72D297353CC}">
              <c16:uniqueId val="{00000010-DBD2-45DD-A137-F338304E426D}"/>
            </c:ext>
          </c:extLst>
        </c:ser>
        <c:ser>
          <c:idx val="8"/>
          <c:order val="8"/>
          <c:tx>
            <c:strRef>
              <c:f>Analysis!$J$264</c:f>
              <c:strCache>
                <c:ptCount val="1"/>
                <c:pt idx="0">
                  <c:v>There are no significant difficulties</c:v>
                </c:pt>
              </c:strCache>
            </c:strRef>
          </c:tx>
          <c:spPr>
            <a:solidFill>
              <a:schemeClr val="accent3">
                <a:lumMod val="60000"/>
              </a:schemeClr>
            </a:solidFill>
            <a:ln>
              <a:noFill/>
            </a:ln>
            <a:effectLst/>
          </c:spPr>
          <c:invertIfNegative val="0"/>
          <c:cat>
            <c:strRef>
              <c:f>Analysis!$A$265:$A$277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Analysis!$J$265:$J$277</c:f>
              <c:numCache>
                <c:formatCode>0.0%</c:formatCode>
                <c:ptCount val="13"/>
                <c:pt idx="0">
                  <c:v>9.5108695652173919E-2</c:v>
                </c:pt>
                <c:pt idx="1">
                  <c:v>8.9673913043478257E-2</c:v>
                </c:pt>
                <c:pt idx="2">
                  <c:v>0.10869565217391304</c:v>
                </c:pt>
                <c:pt idx="3">
                  <c:v>4.3478260869565216E-2</c:v>
                </c:pt>
                <c:pt idx="4">
                  <c:v>1.9021739130434784E-2</c:v>
                </c:pt>
                <c:pt idx="5">
                  <c:v>0.16576086956521738</c:v>
                </c:pt>
                <c:pt idx="6">
                  <c:v>1.6304347826086956E-2</c:v>
                </c:pt>
                <c:pt idx="7">
                  <c:v>2.4456521739130436E-2</c:v>
                </c:pt>
                <c:pt idx="8">
                  <c:v>5.434782608695652E-3</c:v>
                </c:pt>
                <c:pt idx="9">
                  <c:v>7.0652173913043473E-2</c:v>
                </c:pt>
                <c:pt idx="10">
                  <c:v>9.5108695652173919E-2</c:v>
                </c:pt>
                <c:pt idx="11">
                  <c:v>4.8913043478260872E-2</c:v>
                </c:pt>
                <c:pt idx="12">
                  <c:v>1.6304347826086956E-2</c:v>
                </c:pt>
              </c:numCache>
            </c:numRef>
          </c:val>
          <c:extLst>
            <c:ext xmlns:c16="http://schemas.microsoft.com/office/drawing/2014/chart" uri="{C3380CC4-5D6E-409C-BE32-E72D297353CC}">
              <c16:uniqueId val="{00000011-DBD2-45DD-A137-F338304E426D}"/>
            </c:ext>
          </c:extLst>
        </c:ser>
        <c:dLbls>
          <c:showLegendKey val="0"/>
          <c:showVal val="0"/>
          <c:showCatName val="0"/>
          <c:showSerName val="0"/>
          <c:showPercent val="0"/>
          <c:showBubbleSize val="0"/>
        </c:dLbls>
        <c:gapWidth val="150"/>
        <c:overlap val="100"/>
        <c:axId val="14360032"/>
        <c:axId val="14360448"/>
      </c:barChart>
      <c:catAx>
        <c:axId val="143600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0448"/>
        <c:crosses val="autoZero"/>
        <c:auto val="1"/>
        <c:lblAlgn val="ctr"/>
        <c:lblOffset val="100"/>
        <c:noMultiLvlLbl val="0"/>
      </c:catAx>
      <c:valAx>
        <c:axId val="1436044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0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v>Receive health topics info</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22C-4241-81F3-0FB8B292D52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22C-4241-81F3-0FB8B292D52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22C-4241-81F3-0FB8B292D52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(Analysis!$B$283,Analysis!$D$283,Analysis!$F$283)</c:f>
              <c:strCache>
                <c:ptCount val="3"/>
                <c:pt idx="0">
                  <c:v>Do not know</c:v>
                </c:pt>
                <c:pt idx="1">
                  <c:v>Yes</c:v>
                </c:pt>
                <c:pt idx="2">
                  <c:v>No</c:v>
                </c:pt>
              </c:strCache>
            </c:strRef>
          </c:cat>
          <c:val>
            <c:numRef>
              <c:f>(Analysis!$C$298,Analysis!$E$298,Analysis!$G$298)</c:f>
              <c:numCache>
                <c:formatCode>0.0%</c:formatCode>
                <c:ptCount val="3"/>
                <c:pt idx="0">
                  <c:v>4.3478260869565216E-2</c:v>
                </c:pt>
                <c:pt idx="1">
                  <c:v>0.46195652173913043</c:v>
                </c:pt>
                <c:pt idx="2">
                  <c:v>0.49456521739130432</c:v>
                </c:pt>
              </c:numCache>
            </c:numRef>
          </c:val>
          <c:extLst>
            <c:ext xmlns:c16="http://schemas.microsoft.com/office/drawing/2014/chart" uri="{C3380CC4-5D6E-409C-BE32-E72D297353CC}">
              <c16:uniqueId val="{00000000-1426-4CF5-BFD7-CA81F70A284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v>Health topics info was halpful to HH</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E89-4EA5-9752-60C44069FBE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E89-4EA5-9752-60C44069FBE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E89-4EA5-9752-60C44069FBE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(Analysis!$B$303,Analysis!$D$303,Analysis!$F$303)</c:f>
              <c:strCache>
                <c:ptCount val="3"/>
                <c:pt idx="0">
                  <c:v>Do not know</c:v>
                </c:pt>
                <c:pt idx="1">
                  <c:v>No</c:v>
                </c:pt>
                <c:pt idx="2">
                  <c:v>Yes</c:v>
                </c:pt>
              </c:strCache>
            </c:strRef>
          </c:cat>
          <c:val>
            <c:numRef>
              <c:f>(Analysis!$C$318,Analysis!$E$318,Analysis!$G$318)</c:f>
              <c:numCache>
                <c:formatCode>0.0%</c:formatCode>
                <c:ptCount val="3"/>
                <c:pt idx="0">
                  <c:v>7.6470588235294124E-2</c:v>
                </c:pt>
                <c:pt idx="1">
                  <c:v>8.2352941176470587E-2</c:v>
                </c:pt>
                <c:pt idx="2">
                  <c:v>0.8411764705882353</c:v>
                </c:pt>
              </c:numCache>
            </c:numRef>
          </c:val>
          <c:extLst>
            <c:ext xmlns:c16="http://schemas.microsoft.com/office/drawing/2014/chart" uri="{C3380CC4-5D6E-409C-BE32-E72D297353CC}">
              <c16:uniqueId val="{00000000-AC3F-4C68-BEAA-EBB85B339B5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v>Spreading the health topics info by social media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0FE-42FD-83BA-8DC0509CB63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0FE-42FD-83BA-8DC0509CB63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0FE-42FD-83BA-8DC0509CB63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(Analysis!$B$323,Analysis!$D$323,Analysis!$F$323)</c:f>
              <c:strCache>
                <c:ptCount val="3"/>
                <c:pt idx="0">
                  <c:v>Do not know</c:v>
                </c:pt>
                <c:pt idx="1">
                  <c:v>Yes</c:v>
                </c:pt>
                <c:pt idx="2">
                  <c:v>No</c:v>
                </c:pt>
              </c:strCache>
            </c:strRef>
          </c:cat>
          <c:val>
            <c:numRef>
              <c:f>(Analysis!$C$338,Analysis!$E$338,Analysis!$G$338)</c:f>
              <c:numCache>
                <c:formatCode>0.0%</c:formatCode>
                <c:ptCount val="3"/>
                <c:pt idx="0">
                  <c:v>0.26470588235294118</c:v>
                </c:pt>
                <c:pt idx="1">
                  <c:v>0.16470588235294117</c:v>
                </c:pt>
                <c:pt idx="2">
                  <c:v>0.57058823529411762</c:v>
                </c:pt>
              </c:numCache>
            </c:numRef>
          </c:val>
          <c:extLst>
            <c:ext xmlns:c16="http://schemas.microsoft.com/office/drawing/2014/chart" uri="{C3380CC4-5D6E-409C-BE32-E72D297353CC}">
              <c16:uniqueId val="{00000000-FA96-48C5-B0C2-49488219417C}"/>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The</a:t>
            </a:r>
            <a:r>
              <a:rPr lang="en-US" baseline="0"/>
              <a:t> most needed drugs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Analysis!$B$474</c:f>
              <c:strCache>
                <c:ptCount val="1"/>
                <c:pt idx="0">
                  <c:v>Other</c:v>
                </c:pt>
              </c:strCache>
            </c:strRef>
          </c:tx>
          <c:spPr>
            <a:solidFill>
              <a:schemeClr val="accent1"/>
            </a:solidFill>
            <a:ln>
              <a:noFill/>
            </a:ln>
            <a:effectLst/>
          </c:spPr>
          <c:invertIfNegative val="0"/>
          <c:cat>
            <c:strRef>
              <c:f>Analysis!$A$475:$A$487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Analysis!$B$475:$B$487</c:f>
              <c:numCache>
                <c:formatCode>0.0%</c:formatCode>
                <c:ptCount val="13"/>
                <c:pt idx="0">
                  <c:v>2.4456521739130436E-2</c:v>
                </c:pt>
                <c:pt idx="1">
                  <c:v>0</c:v>
                </c:pt>
                <c:pt idx="2">
                  <c:v>3.2608695652173912E-2</c:v>
                </c:pt>
                <c:pt idx="3">
                  <c:v>0</c:v>
                </c:pt>
                <c:pt idx="4">
                  <c:v>0</c:v>
                </c:pt>
                <c:pt idx="5">
                  <c:v>8.152173913043478E-3</c:v>
                </c:pt>
                <c:pt idx="6">
                  <c:v>0</c:v>
                </c:pt>
                <c:pt idx="7">
                  <c:v>2.717391304347826E-3</c:v>
                </c:pt>
                <c:pt idx="8">
                  <c:v>0</c:v>
                </c:pt>
                <c:pt idx="9">
                  <c:v>1.0869565217391304E-2</c:v>
                </c:pt>
                <c:pt idx="10">
                  <c:v>0</c:v>
                </c:pt>
                <c:pt idx="11">
                  <c:v>0</c:v>
                </c:pt>
                <c:pt idx="12">
                  <c:v>0</c:v>
                </c:pt>
              </c:numCache>
            </c:numRef>
          </c:val>
          <c:extLst>
            <c:ext xmlns:c16="http://schemas.microsoft.com/office/drawing/2014/chart" uri="{C3380CC4-5D6E-409C-BE32-E72D297353CC}">
              <c16:uniqueId val="{00000000-0313-4611-B854-641670A4A84B}"/>
            </c:ext>
          </c:extLst>
        </c:ser>
        <c:ser>
          <c:idx val="1"/>
          <c:order val="1"/>
          <c:tx>
            <c:strRef>
              <c:f>Analysis!$C$474</c:f>
              <c:strCache>
                <c:ptCount val="1"/>
                <c:pt idx="0">
                  <c:v>I don't know</c:v>
                </c:pt>
              </c:strCache>
            </c:strRef>
          </c:tx>
          <c:spPr>
            <a:solidFill>
              <a:schemeClr val="accent2"/>
            </a:solidFill>
            <a:ln>
              <a:noFill/>
            </a:ln>
            <a:effectLst/>
          </c:spPr>
          <c:invertIfNegative val="0"/>
          <c:cat>
            <c:strRef>
              <c:f>Analysis!$A$475:$A$487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Analysis!$C$475:$C$487</c:f>
              <c:numCache>
                <c:formatCode>0.0%</c:formatCode>
                <c:ptCount val="13"/>
                <c:pt idx="0">
                  <c:v>1.0869565217391304E-2</c:v>
                </c:pt>
                <c:pt idx="1">
                  <c:v>0</c:v>
                </c:pt>
                <c:pt idx="2">
                  <c:v>0</c:v>
                </c:pt>
                <c:pt idx="3">
                  <c:v>0</c:v>
                </c:pt>
                <c:pt idx="4">
                  <c:v>5.434782608695652E-3</c:v>
                </c:pt>
                <c:pt idx="5">
                  <c:v>1.6304347826086956E-2</c:v>
                </c:pt>
                <c:pt idx="6">
                  <c:v>0</c:v>
                </c:pt>
                <c:pt idx="7">
                  <c:v>2.717391304347826E-3</c:v>
                </c:pt>
                <c:pt idx="8">
                  <c:v>0</c:v>
                </c:pt>
                <c:pt idx="9">
                  <c:v>5.434782608695652E-3</c:v>
                </c:pt>
                <c:pt idx="10">
                  <c:v>0</c:v>
                </c:pt>
                <c:pt idx="11">
                  <c:v>0</c:v>
                </c:pt>
                <c:pt idx="12">
                  <c:v>0</c:v>
                </c:pt>
              </c:numCache>
            </c:numRef>
          </c:val>
          <c:extLst>
            <c:ext xmlns:c16="http://schemas.microsoft.com/office/drawing/2014/chart" uri="{C3380CC4-5D6E-409C-BE32-E72D297353CC}">
              <c16:uniqueId val="{00000001-0313-4611-B854-641670A4A84B}"/>
            </c:ext>
          </c:extLst>
        </c:ser>
        <c:ser>
          <c:idx val="2"/>
          <c:order val="2"/>
          <c:tx>
            <c:strRef>
              <c:f>Analysis!$D$474</c:f>
              <c:strCache>
                <c:ptCount val="1"/>
                <c:pt idx="0">
                  <c:v>Drugs are mostly available</c:v>
                </c:pt>
              </c:strCache>
            </c:strRef>
          </c:tx>
          <c:spPr>
            <a:solidFill>
              <a:schemeClr val="accent3"/>
            </a:solidFill>
            <a:ln>
              <a:noFill/>
            </a:ln>
            <a:effectLst/>
          </c:spPr>
          <c:invertIfNegative val="0"/>
          <c:cat>
            <c:strRef>
              <c:f>Analysis!$A$475:$A$487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Analysis!$D$475:$D$487</c:f>
              <c:numCache>
                <c:formatCode>0.0%</c:formatCode>
                <c:ptCount val="13"/>
                <c:pt idx="0">
                  <c:v>8.6956521739130432E-2</c:v>
                </c:pt>
                <c:pt idx="1">
                  <c:v>2.717391304347826E-3</c:v>
                </c:pt>
                <c:pt idx="2">
                  <c:v>8.152173913043478E-3</c:v>
                </c:pt>
                <c:pt idx="3">
                  <c:v>2.717391304347826E-3</c:v>
                </c:pt>
                <c:pt idx="4">
                  <c:v>5.434782608695652E-3</c:v>
                </c:pt>
                <c:pt idx="5">
                  <c:v>1.9021739130434784E-2</c:v>
                </c:pt>
                <c:pt idx="6">
                  <c:v>0</c:v>
                </c:pt>
                <c:pt idx="7">
                  <c:v>1.6304347826086956E-2</c:v>
                </c:pt>
                <c:pt idx="8">
                  <c:v>0</c:v>
                </c:pt>
                <c:pt idx="9">
                  <c:v>0</c:v>
                </c:pt>
                <c:pt idx="10">
                  <c:v>2.717391304347826E-3</c:v>
                </c:pt>
                <c:pt idx="11">
                  <c:v>0</c:v>
                </c:pt>
                <c:pt idx="12">
                  <c:v>2.717391304347826E-3</c:v>
                </c:pt>
              </c:numCache>
            </c:numRef>
          </c:val>
          <c:extLst>
            <c:ext xmlns:c16="http://schemas.microsoft.com/office/drawing/2014/chart" uri="{C3380CC4-5D6E-409C-BE32-E72D297353CC}">
              <c16:uniqueId val="{00000002-0313-4611-B854-641670A4A84B}"/>
            </c:ext>
          </c:extLst>
        </c:ser>
        <c:ser>
          <c:idx val="3"/>
          <c:order val="3"/>
          <c:tx>
            <c:strRef>
              <c:f>Analysis!$E$474</c:f>
              <c:strCache>
                <c:ptCount val="1"/>
                <c:pt idx="0">
                  <c:v>Reproductive health medicines</c:v>
                </c:pt>
              </c:strCache>
            </c:strRef>
          </c:tx>
          <c:spPr>
            <a:solidFill>
              <a:schemeClr val="accent4"/>
            </a:solidFill>
            <a:ln>
              <a:noFill/>
            </a:ln>
            <a:effectLst/>
          </c:spPr>
          <c:invertIfNegative val="0"/>
          <c:cat>
            <c:strRef>
              <c:f>Analysis!$A$475:$A$487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Analysis!$E$475:$E$487</c:f>
              <c:numCache>
                <c:formatCode>0.0%</c:formatCode>
                <c:ptCount val="13"/>
                <c:pt idx="0">
                  <c:v>8.152173913043478E-3</c:v>
                </c:pt>
                <c:pt idx="1">
                  <c:v>1.9021739130434784E-2</c:v>
                </c:pt>
                <c:pt idx="2">
                  <c:v>1.9021739130434784E-2</c:v>
                </c:pt>
                <c:pt idx="3">
                  <c:v>5.434782608695652E-3</c:v>
                </c:pt>
                <c:pt idx="4">
                  <c:v>2.717391304347826E-3</c:v>
                </c:pt>
                <c:pt idx="5">
                  <c:v>4.3478260869565216E-2</c:v>
                </c:pt>
                <c:pt idx="6">
                  <c:v>0</c:v>
                </c:pt>
                <c:pt idx="7">
                  <c:v>8.152173913043478E-3</c:v>
                </c:pt>
                <c:pt idx="8">
                  <c:v>0</c:v>
                </c:pt>
                <c:pt idx="9">
                  <c:v>2.717391304347826E-2</c:v>
                </c:pt>
                <c:pt idx="10">
                  <c:v>1.9021739130434784E-2</c:v>
                </c:pt>
                <c:pt idx="11">
                  <c:v>2.9891304347826088E-2</c:v>
                </c:pt>
                <c:pt idx="12">
                  <c:v>1.358695652173913E-2</c:v>
                </c:pt>
              </c:numCache>
            </c:numRef>
          </c:val>
          <c:extLst>
            <c:ext xmlns:c16="http://schemas.microsoft.com/office/drawing/2014/chart" uri="{C3380CC4-5D6E-409C-BE32-E72D297353CC}">
              <c16:uniqueId val="{00000003-0313-4611-B854-641670A4A84B}"/>
            </c:ext>
          </c:extLst>
        </c:ser>
        <c:ser>
          <c:idx val="4"/>
          <c:order val="4"/>
          <c:tx>
            <c:strRef>
              <c:f>Analysis!$F$474</c:f>
              <c:strCache>
                <c:ptCount val="1"/>
                <c:pt idx="0">
                  <c:v>Antibiotic</c:v>
                </c:pt>
              </c:strCache>
            </c:strRef>
          </c:tx>
          <c:spPr>
            <a:solidFill>
              <a:schemeClr val="accent5"/>
            </a:solidFill>
            <a:ln>
              <a:noFill/>
            </a:ln>
            <a:effectLst/>
          </c:spPr>
          <c:invertIfNegative val="0"/>
          <c:cat>
            <c:strRef>
              <c:f>Analysis!$A$475:$A$487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Analysis!$F$475:$F$487</c:f>
              <c:numCache>
                <c:formatCode>0.0%</c:formatCode>
                <c:ptCount val="13"/>
                <c:pt idx="0">
                  <c:v>2.717391304347826E-3</c:v>
                </c:pt>
                <c:pt idx="1">
                  <c:v>6.25E-2</c:v>
                </c:pt>
                <c:pt idx="2">
                  <c:v>6.7934782608695649E-2</c:v>
                </c:pt>
                <c:pt idx="3">
                  <c:v>3.2608695652173912E-2</c:v>
                </c:pt>
                <c:pt idx="4">
                  <c:v>5.434782608695652E-3</c:v>
                </c:pt>
                <c:pt idx="5">
                  <c:v>6.25E-2</c:v>
                </c:pt>
                <c:pt idx="6">
                  <c:v>1.358695652173913E-2</c:v>
                </c:pt>
                <c:pt idx="7">
                  <c:v>0</c:v>
                </c:pt>
                <c:pt idx="8">
                  <c:v>2.717391304347826E-3</c:v>
                </c:pt>
                <c:pt idx="9">
                  <c:v>6.25E-2</c:v>
                </c:pt>
                <c:pt idx="10">
                  <c:v>4.3478260869565216E-2</c:v>
                </c:pt>
                <c:pt idx="11">
                  <c:v>4.619565217391304E-2</c:v>
                </c:pt>
                <c:pt idx="12">
                  <c:v>1.0869565217391304E-2</c:v>
                </c:pt>
              </c:numCache>
            </c:numRef>
          </c:val>
          <c:extLst>
            <c:ext xmlns:c16="http://schemas.microsoft.com/office/drawing/2014/chart" uri="{C3380CC4-5D6E-409C-BE32-E72D297353CC}">
              <c16:uniqueId val="{00000004-0313-4611-B854-641670A4A84B}"/>
            </c:ext>
          </c:extLst>
        </c:ser>
        <c:ser>
          <c:idx val="5"/>
          <c:order val="5"/>
          <c:tx>
            <c:strRef>
              <c:f>Analysis!$G$474</c:f>
              <c:strCache>
                <c:ptCount val="1"/>
                <c:pt idx="0">
                  <c:v>Non communicable diseases (NCD) </c:v>
                </c:pt>
              </c:strCache>
            </c:strRef>
          </c:tx>
          <c:spPr>
            <a:solidFill>
              <a:schemeClr val="accent6"/>
            </a:solidFill>
            <a:ln>
              <a:noFill/>
            </a:ln>
            <a:effectLst/>
          </c:spPr>
          <c:invertIfNegative val="0"/>
          <c:cat>
            <c:strRef>
              <c:f>Analysis!$A$475:$A$487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Analysis!$G$475:$G$487</c:f>
              <c:numCache>
                <c:formatCode>0.0%</c:formatCode>
                <c:ptCount val="13"/>
                <c:pt idx="0">
                  <c:v>3.2608695652173912E-2</c:v>
                </c:pt>
                <c:pt idx="1">
                  <c:v>3.8043478260869568E-2</c:v>
                </c:pt>
                <c:pt idx="2">
                  <c:v>7.3369565217391311E-2</c:v>
                </c:pt>
                <c:pt idx="3">
                  <c:v>2.717391304347826E-2</c:v>
                </c:pt>
                <c:pt idx="4">
                  <c:v>5.434782608695652E-3</c:v>
                </c:pt>
                <c:pt idx="5">
                  <c:v>0.125</c:v>
                </c:pt>
                <c:pt idx="6">
                  <c:v>0</c:v>
                </c:pt>
                <c:pt idx="7">
                  <c:v>1.0869565217391304E-2</c:v>
                </c:pt>
                <c:pt idx="8">
                  <c:v>2.717391304347826E-3</c:v>
                </c:pt>
                <c:pt idx="9">
                  <c:v>6.7934782608695649E-2</c:v>
                </c:pt>
                <c:pt idx="10">
                  <c:v>6.5217391304347824E-2</c:v>
                </c:pt>
                <c:pt idx="11">
                  <c:v>2.4456521739130436E-2</c:v>
                </c:pt>
                <c:pt idx="12">
                  <c:v>1.0869565217391304E-2</c:v>
                </c:pt>
              </c:numCache>
            </c:numRef>
          </c:val>
          <c:extLst>
            <c:ext xmlns:c16="http://schemas.microsoft.com/office/drawing/2014/chart" uri="{C3380CC4-5D6E-409C-BE32-E72D297353CC}">
              <c16:uniqueId val="{00000005-0313-4611-B854-641670A4A84B}"/>
            </c:ext>
          </c:extLst>
        </c:ser>
        <c:ser>
          <c:idx val="6"/>
          <c:order val="6"/>
          <c:tx>
            <c:strRef>
              <c:f>Analysis!$H$474</c:f>
              <c:strCache>
                <c:ptCount val="1"/>
                <c:pt idx="0">
                  <c:v>Pediatric medicine</c:v>
                </c:pt>
              </c:strCache>
            </c:strRef>
          </c:tx>
          <c:spPr>
            <a:solidFill>
              <a:schemeClr val="accent1">
                <a:lumMod val="60000"/>
              </a:schemeClr>
            </a:solidFill>
            <a:ln>
              <a:noFill/>
            </a:ln>
            <a:effectLst/>
          </c:spPr>
          <c:invertIfNegative val="0"/>
          <c:cat>
            <c:strRef>
              <c:f>Analysis!$A$475:$A$487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Analysis!$H$475:$H$487</c:f>
              <c:numCache>
                <c:formatCode>0.0%</c:formatCode>
                <c:ptCount val="13"/>
                <c:pt idx="0">
                  <c:v>1.9021739130434784E-2</c:v>
                </c:pt>
                <c:pt idx="1">
                  <c:v>7.880434782608696E-2</c:v>
                </c:pt>
                <c:pt idx="2">
                  <c:v>5.9782608695652176E-2</c:v>
                </c:pt>
                <c:pt idx="3">
                  <c:v>3.8043478260869568E-2</c:v>
                </c:pt>
                <c:pt idx="4">
                  <c:v>8.152173913043478E-3</c:v>
                </c:pt>
                <c:pt idx="5">
                  <c:v>7.0652173913043473E-2</c:v>
                </c:pt>
                <c:pt idx="6">
                  <c:v>1.358695652173913E-2</c:v>
                </c:pt>
                <c:pt idx="7">
                  <c:v>1.0869565217391304E-2</c:v>
                </c:pt>
                <c:pt idx="8">
                  <c:v>5.434782608695652E-3</c:v>
                </c:pt>
                <c:pt idx="9">
                  <c:v>6.25E-2</c:v>
                </c:pt>
                <c:pt idx="10">
                  <c:v>8.9673913043478257E-2</c:v>
                </c:pt>
                <c:pt idx="11">
                  <c:v>4.8913043478260872E-2</c:v>
                </c:pt>
                <c:pt idx="12">
                  <c:v>1.358695652173913E-2</c:v>
                </c:pt>
              </c:numCache>
            </c:numRef>
          </c:val>
          <c:extLst>
            <c:ext xmlns:c16="http://schemas.microsoft.com/office/drawing/2014/chart" uri="{C3380CC4-5D6E-409C-BE32-E72D297353CC}">
              <c16:uniqueId val="{00000006-0313-4611-B854-641670A4A84B}"/>
            </c:ext>
          </c:extLst>
        </c:ser>
        <c:dLbls>
          <c:showLegendKey val="0"/>
          <c:showVal val="0"/>
          <c:showCatName val="0"/>
          <c:showSerName val="0"/>
          <c:showPercent val="0"/>
          <c:showBubbleSize val="0"/>
        </c:dLbls>
        <c:gapWidth val="150"/>
        <c:overlap val="100"/>
        <c:axId val="66264448"/>
        <c:axId val="66261536"/>
      </c:barChart>
      <c:catAx>
        <c:axId val="662644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61536"/>
        <c:crosses val="autoZero"/>
        <c:auto val="1"/>
        <c:lblAlgn val="ctr"/>
        <c:lblOffset val="100"/>
        <c:noMultiLvlLbl val="0"/>
      </c:catAx>
      <c:valAx>
        <c:axId val="6626153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64448"/>
        <c:crosses val="autoZero"/>
        <c:crossBetween val="between"/>
      </c:valAx>
      <c:spPr>
        <a:noFill/>
        <a:ln>
          <a:noFill/>
        </a:ln>
        <a:effectLst/>
      </c:spPr>
    </c:plotArea>
    <c:legend>
      <c:legendPos val="r"/>
      <c:layout>
        <c:manualLayout>
          <c:xMode val="edge"/>
          <c:yMode val="edge"/>
          <c:x val="0.64514741907261597"/>
          <c:y val="7.7751166520851567E-2"/>
          <c:w val="0.33818591426071742"/>
          <c:h val="0.868062117235345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Reason of</a:t>
            </a:r>
            <a:r>
              <a:rPr lang="en-US" baseline="0"/>
              <a:t> not having access to maternal health services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Analysis!$B$528</c:f>
              <c:strCache>
                <c:ptCount val="1"/>
                <c:pt idx="0">
                  <c:v>Other</c:v>
                </c:pt>
              </c:strCache>
            </c:strRef>
          </c:tx>
          <c:spPr>
            <a:solidFill>
              <a:schemeClr val="accent1"/>
            </a:solidFill>
            <a:ln>
              <a:noFill/>
            </a:ln>
            <a:effectLst/>
          </c:spPr>
          <c:invertIfNegative val="0"/>
          <c:cat>
            <c:strRef>
              <c:extLst>
                <c:ext xmlns:c15="http://schemas.microsoft.com/office/drawing/2012/chart" uri="{02D57815-91ED-43cb-92C2-25804820EDAC}">
                  <c15:fullRef>
                    <c15:sqref>Analysis!$A$529:$A$541</c15:sqref>
                  </c15:fullRef>
                </c:ext>
              </c:extLst>
              <c:f>(Analysis!$A$529:$A$534,Analysis!$A$536:$A$540)</c:f>
              <c:strCache>
                <c:ptCount val="11"/>
                <c:pt idx="0">
                  <c:v>Atma</c:v>
                </c:pt>
                <c:pt idx="1">
                  <c:v>Dana</c:v>
                </c:pt>
                <c:pt idx="2">
                  <c:v>Deir Hassan - Darhashan</c:v>
                </c:pt>
                <c:pt idx="3">
                  <c:v>Harim</c:v>
                </c:pt>
                <c:pt idx="4">
                  <c:v>Hazano</c:v>
                </c:pt>
                <c:pt idx="5">
                  <c:v>Idleb</c:v>
                </c:pt>
                <c:pt idx="6">
                  <c:v>Ma'arrat Tamasrin</c:v>
                </c:pt>
                <c:pt idx="7">
                  <c:v>Sahara</c:v>
                </c:pt>
                <c:pt idx="8">
                  <c:v>Salqin</c:v>
                </c:pt>
                <c:pt idx="9">
                  <c:v>Sarmada</c:v>
                </c:pt>
                <c:pt idx="10">
                  <c:v>Shamarin</c:v>
                </c:pt>
              </c:strCache>
            </c:strRef>
          </c:cat>
          <c:val>
            <c:numRef>
              <c:extLst>
                <c:ext xmlns:c15="http://schemas.microsoft.com/office/drawing/2012/chart" uri="{02D57815-91ED-43cb-92C2-25804820EDAC}">
                  <c15:fullRef>
                    <c15:sqref>Analysis!$B$529:$B$541</c15:sqref>
                  </c15:fullRef>
                </c:ext>
              </c:extLst>
              <c:f>(Analysis!$B$529:$B$534,Analysis!$B$536:$B$540)</c:f>
              <c:numCache>
                <c:formatCode>0.0%</c:formatCode>
                <c:ptCount val="11"/>
                <c:pt idx="0">
                  <c:v>0</c:v>
                </c:pt>
                <c:pt idx="1">
                  <c:v>0</c:v>
                </c:pt>
                <c:pt idx="2">
                  <c:v>1.2658227848101266E-2</c:v>
                </c:pt>
                <c:pt idx="3">
                  <c:v>0</c:v>
                </c:pt>
                <c:pt idx="4">
                  <c:v>0</c:v>
                </c:pt>
                <c:pt idx="5">
                  <c:v>2.5316455696202531E-2</c:v>
                </c:pt>
                <c:pt idx="6">
                  <c:v>2.5316455696202531E-2</c:v>
                </c:pt>
                <c:pt idx="7">
                  <c:v>0</c:v>
                </c:pt>
                <c:pt idx="8">
                  <c:v>0</c:v>
                </c:pt>
                <c:pt idx="9">
                  <c:v>0</c:v>
                </c:pt>
                <c:pt idx="10">
                  <c:v>0</c:v>
                </c:pt>
              </c:numCache>
            </c:numRef>
          </c:val>
          <c:extLst>
            <c:ext xmlns:c16="http://schemas.microsoft.com/office/drawing/2014/chart" uri="{C3380CC4-5D6E-409C-BE32-E72D297353CC}">
              <c16:uniqueId val="{00000000-D2C1-4D14-9B7E-FC471A5F0E04}"/>
            </c:ext>
          </c:extLst>
        </c:ser>
        <c:ser>
          <c:idx val="1"/>
          <c:order val="1"/>
          <c:tx>
            <c:strRef>
              <c:f>Analysis!$C$528</c:f>
              <c:strCache>
                <c:ptCount val="1"/>
                <c:pt idx="0">
                  <c:v>Do not know</c:v>
                </c:pt>
              </c:strCache>
            </c:strRef>
          </c:tx>
          <c:spPr>
            <a:solidFill>
              <a:schemeClr val="accent2"/>
            </a:solidFill>
            <a:ln>
              <a:noFill/>
            </a:ln>
            <a:effectLst/>
          </c:spPr>
          <c:invertIfNegative val="0"/>
          <c:cat>
            <c:strRef>
              <c:extLst>
                <c:ext xmlns:c15="http://schemas.microsoft.com/office/drawing/2012/chart" uri="{02D57815-91ED-43cb-92C2-25804820EDAC}">
                  <c15:fullRef>
                    <c15:sqref>Analysis!$A$529:$A$541</c15:sqref>
                  </c15:fullRef>
                </c:ext>
              </c:extLst>
              <c:f>(Analysis!$A$529:$A$534,Analysis!$A$536:$A$540)</c:f>
              <c:strCache>
                <c:ptCount val="11"/>
                <c:pt idx="0">
                  <c:v>Atma</c:v>
                </c:pt>
                <c:pt idx="1">
                  <c:v>Dana</c:v>
                </c:pt>
                <c:pt idx="2">
                  <c:v>Deir Hassan - Darhashan</c:v>
                </c:pt>
                <c:pt idx="3">
                  <c:v>Harim</c:v>
                </c:pt>
                <c:pt idx="4">
                  <c:v>Hazano</c:v>
                </c:pt>
                <c:pt idx="5">
                  <c:v>Idleb</c:v>
                </c:pt>
                <c:pt idx="6">
                  <c:v>Ma'arrat Tamasrin</c:v>
                </c:pt>
                <c:pt idx="7">
                  <c:v>Sahara</c:v>
                </c:pt>
                <c:pt idx="8">
                  <c:v>Salqin</c:v>
                </c:pt>
                <c:pt idx="9">
                  <c:v>Sarmada</c:v>
                </c:pt>
                <c:pt idx="10">
                  <c:v>Shamarin</c:v>
                </c:pt>
              </c:strCache>
            </c:strRef>
          </c:cat>
          <c:val>
            <c:numRef>
              <c:extLst>
                <c:ext xmlns:c15="http://schemas.microsoft.com/office/drawing/2012/chart" uri="{02D57815-91ED-43cb-92C2-25804820EDAC}">
                  <c15:fullRef>
                    <c15:sqref>Analysis!$C$529:$C$541</c15:sqref>
                  </c15:fullRef>
                </c:ext>
              </c:extLst>
              <c:f>(Analysis!$C$529:$C$534,Analysis!$C$536:$C$540)</c:f>
              <c:numCache>
                <c:formatCode>0.0%</c:formatCode>
                <c:ptCount val="11"/>
                <c:pt idx="0">
                  <c:v>0</c:v>
                </c:pt>
                <c:pt idx="1">
                  <c:v>0</c:v>
                </c:pt>
                <c:pt idx="2">
                  <c:v>0</c:v>
                </c:pt>
                <c:pt idx="3">
                  <c:v>0</c:v>
                </c:pt>
                <c:pt idx="4">
                  <c:v>0</c:v>
                </c:pt>
                <c:pt idx="5">
                  <c:v>0</c:v>
                </c:pt>
                <c:pt idx="6">
                  <c:v>0</c:v>
                </c:pt>
                <c:pt idx="7">
                  <c:v>0</c:v>
                </c:pt>
                <c:pt idx="8">
                  <c:v>1.2658227848101266E-2</c:v>
                </c:pt>
                <c:pt idx="9">
                  <c:v>0</c:v>
                </c:pt>
                <c:pt idx="10">
                  <c:v>0</c:v>
                </c:pt>
              </c:numCache>
            </c:numRef>
          </c:val>
          <c:extLst>
            <c:ext xmlns:c16="http://schemas.microsoft.com/office/drawing/2014/chart" uri="{C3380CC4-5D6E-409C-BE32-E72D297353CC}">
              <c16:uniqueId val="{00000001-D2C1-4D14-9B7E-FC471A5F0E04}"/>
            </c:ext>
          </c:extLst>
        </c:ser>
        <c:ser>
          <c:idx val="2"/>
          <c:order val="2"/>
          <c:tx>
            <c:strRef>
              <c:f>Analysis!$D$528</c:f>
              <c:strCache>
                <c:ptCount val="1"/>
                <c:pt idx="0">
                  <c:v>Cultural factors</c:v>
                </c:pt>
              </c:strCache>
            </c:strRef>
          </c:tx>
          <c:spPr>
            <a:solidFill>
              <a:schemeClr val="accent3"/>
            </a:solidFill>
            <a:ln>
              <a:noFill/>
            </a:ln>
            <a:effectLst/>
          </c:spPr>
          <c:invertIfNegative val="0"/>
          <c:cat>
            <c:strRef>
              <c:extLst>
                <c:ext xmlns:c15="http://schemas.microsoft.com/office/drawing/2012/chart" uri="{02D57815-91ED-43cb-92C2-25804820EDAC}">
                  <c15:fullRef>
                    <c15:sqref>Analysis!$A$529:$A$541</c15:sqref>
                  </c15:fullRef>
                </c:ext>
              </c:extLst>
              <c:f>(Analysis!$A$529:$A$534,Analysis!$A$536:$A$540)</c:f>
              <c:strCache>
                <c:ptCount val="11"/>
                <c:pt idx="0">
                  <c:v>Atma</c:v>
                </c:pt>
                <c:pt idx="1">
                  <c:v>Dana</c:v>
                </c:pt>
                <c:pt idx="2">
                  <c:v>Deir Hassan - Darhashan</c:v>
                </c:pt>
                <c:pt idx="3">
                  <c:v>Harim</c:v>
                </c:pt>
                <c:pt idx="4">
                  <c:v>Hazano</c:v>
                </c:pt>
                <c:pt idx="5">
                  <c:v>Idleb</c:v>
                </c:pt>
                <c:pt idx="6">
                  <c:v>Ma'arrat Tamasrin</c:v>
                </c:pt>
                <c:pt idx="7">
                  <c:v>Sahara</c:v>
                </c:pt>
                <c:pt idx="8">
                  <c:v>Salqin</c:v>
                </c:pt>
                <c:pt idx="9">
                  <c:v>Sarmada</c:v>
                </c:pt>
                <c:pt idx="10">
                  <c:v>Shamarin</c:v>
                </c:pt>
              </c:strCache>
            </c:strRef>
          </c:cat>
          <c:val>
            <c:numRef>
              <c:extLst>
                <c:ext xmlns:c15="http://schemas.microsoft.com/office/drawing/2012/chart" uri="{02D57815-91ED-43cb-92C2-25804820EDAC}">
                  <c15:fullRef>
                    <c15:sqref>Analysis!$D$529:$D$541</c15:sqref>
                  </c15:fullRef>
                </c:ext>
              </c:extLst>
              <c:f>(Analysis!$D$529:$D$534,Analysis!$D$536:$D$540)</c:f>
              <c:numCache>
                <c:formatCode>0.0%</c:formatCode>
                <c:ptCount val="11"/>
                <c:pt idx="0">
                  <c:v>0</c:v>
                </c:pt>
                <c:pt idx="1">
                  <c:v>3.7974683544303799E-2</c:v>
                </c:pt>
                <c:pt idx="2">
                  <c:v>0</c:v>
                </c:pt>
                <c:pt idx="3">
                  <c:v>0</c:v>
                </c:pt>
                <c:pt idx="4">
                  <c:v>0</c:v>
                </c:pt>
                <c:pt idx="5">
                  <c:v>1.2658227848101266E-2</c:v>
                </c:pt>
                <c:pt idx="6">
                  <c:v>0</c:v>
                </c:pt>
                <c:pt idx="7">
                  <c:v>0</c:v>
                </c:pt>
                <c:pt idx="8">
                  <c:v>0</c:v>
                </c:pt>
                <c:pt idx="9">
                  <c:v>0</c:v>
                </c:pt>
                <c:pt idx="10">
                  <c:v>0</c:v>
                </c:pt>
              </c:numCache>
            </c:numRef>
          </c:val>
          <c:extLst>
            <c:ext xmlns:c16="http://schemas.microsoft.com/office/drawing/2014/chart" uri="{C3380CC4-5D6E-409C-BE32-E72D297353CC}">
              <c16:uniqueId val="{00000002-D2C1-4D14-9B7E-FC471A5F0E04}"/>
            </c:ext>
          </c:extLst>
        </c:ser>
        <c:ser>
          <c:idx val="3"/>
          <c:order val="3"/>
          <c:tx>
            <c:strRef>
              <c:f>Analysis!$E$528</c:f>
              <c:strCache>
                <c:ptCount val="1"/>
                <c:pt idx="0">
                  <c:v>Security issues</c:v>
                </c:pt>
              </c:strCache>
            </c:strRef>
          </c:tx>
          <c:spPr>
            <a:solidFill>
              <a:schemeClr val="accent4"/>
            </a:solidFill>
            <a:ln>
              <a:noFill/>
            </a:ln>
            <a:effectLst/>
          </c:spPr>
          <c:invertIfNegative val="0"/>
          <c:cat>
            <c:strRef>
              <c:extLst>
                <c:ext xmlns:c15="http://schemas.microsoft.com/office/drawing/2012/chart" uri="{02D57815-91ED-43cb-92C2-25804820EDAC}">
                  <c15:fullRef>
                    <c15:sqref>Analysis!$A$529:$A$541</c15:sqref>
                  </c15:fullRef>
                </c:ext>
              </c:extLst>
              <c:f>(Analysis!$A$529:$A$534,Analysis!$A$536:$A$540)</c:f>
              <c:strCache>
                <c:ptCount val="11"/>
                <c:pt idx="0">
                  <c:v>Atma</c:v>
                </c:pt>
                <c:pt idx="1">
                  <c:v>Dana</c:v>
                </c:pt>
                <c:pt idx="2">
                  <c:v>Deir Hassan - Darhashan</c:v>
                </c:pt>
                <c:pt idx="3">
                  <c:v>Harim</c:v>
                </c:pt>
                <c:pt idx="4">
                  <c:v>Hazano</c:v>
                </c:pt>
                <c:pt idx="5">
                  <c:v>Idleb</c:v>
                </c:pt>
                <c:pt idx="6">
                  <c:v>Ma'arrat Tamasrin</c:v>
                </c:pt>
                <c:pt idx="7">
                  <c:v>Sahara</c:v>
                </c:pt>
                <c:pt idx="8">
                  <c:v>Salqin</c:v>
                </c:pt>
                <c:pt idx="9">
                  <c:v>Sarmada</c:v>
                </c:pt>
                <c:pt idx="10">
                  <c:v>Shamarin</c:v>
                </c:pt>
              </c:strCache>
            </c:strRef>
          </c:cat>
          <c:val>
            <c:numRef>
              <c:extLst>
                <c:ext xmlns:c15="http://schemas.microsoft.com/office/drawing/2012/chart" uri="{02D57815-91ED-43cb-92C2-25804820EDAC}">
                  <c15:fullRef>
                    <c15:sqref>Analysis!$E$529:$E$541</c15:sqref>
                  </c15:fullRef>
                </c:ext>
              </c:extLst>
              <c:f>(Analysis!$E$529:$E$534,Analysis!$E$536:$E$540)</c:f>
              <c:numCache>
                <c:formatCode>0.0%</c:formatCode>
                <c:ptCount val="11"/>
                <c:pt idx="0">
                  <c:v>0</c:v>
                </c:pt>
                <c:pt idx="1">
                  <c:v>1.2658227848101266E-2</c:v>
                </c:pt>
                <c:pt idx="2">
                  <c:v>0</c:v>
                </c:pt>
                <c:pt idx="3">
                  <c:v>0</c:v>
                </c:pt>
                <c:pt idx="4">
                  <c:v>0</c:v>
                </c:pt>
                <c:pt idx="5">
                  <c:v>5.0632911392405063E-2</c:v>
                </c:pt>
                <c:pt idx="6">
                  <c:v>1.2658227848101266E-2</c:v>
                </c:pt>
                <c:pt idx="7">
                  <c:v>0</c:v>
                </c:pt>
                <c:pt idx="8">
                  <c:v>1.2658227848101266E-2</c:v>
                </c:pt>
                <c:pt idx="9">
                  <c:v>8.8607594936708861E-2</c:v>
                </c:pt>
                <c:pt idx="10">
                  <c:v>0</c:v>
                </c:pt>
              </c:numCache>
            </c:numRef>
          </c:val>
          <c:extLst>
            <c:ext xmlns:c16="http://schemas.microsoft.com/office/drawing/2014/chart" uri="{C3380CC4-5D6E-409C-BE32-E72D297353CC}">
              <c16:uniqueId val="{00000003-D2C1-4D14-9B7E-FC471A5F0E04}"/>
            </c:ext>
          </c:extLst>
        </c:ser>
        <c:ser>
          <c:idx val="4"/>
          <c:order val="4"/>
          <c:tx>
            <c:strRef>
              <c:f>Analysis!$F$528</c:f>
              <c:strCache>
                <c:ptCount val="1"/>
                <c:pt idx="0">
                  <c:v>No services available</c:v>
                </c:pt>
              </c:strCache>
            </c:strRef>
          </c:tx>
          <c:spPr>
            <a:solidFill>
              <a:schemeClr val="accent5"/>
            </a:solidFill>
            <a:ln>
              <a:noFill/>
            </a:ln>
            <a:effectLst/>
          </c:spPr>
          <c:invertIfNegative val="0"/>
          <c:cat>
            <c:strRef>
              <c:extLst>
                <c:ext xmlns:c15="http://schemas.microsoft.com/office/drawing/2012/chart" uri="{02D57815-91ED-43cb-92C2-25804820EDAC}">
                  <c15:fullRef>
                    <c15:sqref>Analysis!$A$529:$A$541</c15:sqref>
                  </c15:fullRef>
                </c:ext>
              </c:extLst>
              <c:f>(Analysis!$A$529:$A$534,Analysis!$A$536:$A$540)</c:f>
              <c:strCache>
                <c:ptCount val="11"/>
                <c:pt idx="0">
                  <c:v>Atma</c:v>
                </c:pt>
                <c:pt idx="1">
                  <c:v>Dana</c:v>
                </c:pt>
                <c:pt idx="2">
                  <c:v>Deir Hassan - Darhashan</c:v>
                </c:pt>
                <c:pt idx="3">
                  <c:v>Harim</c:v>
                </c:pt>
                <c:pt idx="4">
                  <c:v>Hazano</c:v>
                </c:pt>
                <c:pt idx="5">
                  <c:v>Idleb</c:v>
                </c:pt>
                <c:pt idx="6">
                  <c:v>Ma'arrat Tamasrin</c:v>
                </c:pt>
                <c:pt idx="7">
                  <c:v>Sahara</c:v>
                </c:pt>
                <c:pt idx="8">
                  <c:v>Salqin</c:v>
                </c:pt>
                <c:pt idx="9">
                  <c:v>Sarmada</c:v>
                </c:pt>
                <c:pt idx="10">
                  <c:v>Shamarin</c:v>
                </c:pt>
              </c:strCache>
            </c:strRef>
          </c:cat>
          <c:val>
            <c:numRef>
              <c:extLst>
                <c:ext xmlns:c15="http://schemas.microsoft.com/office/drawing/2012/chart" uri="{02D57815-91ED-43cb-92C2-25804820EDAC}">
                  <c15:fullRef>
                    <c15:sqref>Analysis!$F$529:$F$541</c15:sqref>
                  </c15:fullRef>
                </c:ext>
              </c:extLst>
              <c:f>(Analysis!$F$529:$F$534,Analysis!$F$536:$F$540)</c:f>
              <c:numCache>
                <c:formatCode>0.0%</c:formatCode>
                <c:ptCount val="11"/>
                <c:pt idx="0">
                  <c:v>0</c:v>
                </c:pt>
                <c:pt idx="1">
                  <c:v>5.0632911392405063E-2</c:v>
                </c:pt>
                <c:pt idx="2">
                  <c:v>5.0632911392405063E-2</c:v>
                </c:pt>
                <c:pt idx="3">
                  <c:v>7.5949367088607597E-2</c:v>
                </c:pt>
                <c:pt idx="4">
                  <c:v>1.2658227848101266E-2</c:v>
                </c:pt>
                <c:pt idx="5">
                  <c:v>3.7974683544303799E-2</c:v>
                </c:pt>
                <c:pt idx="6">
                  <c:v>0</c:v>
                </c:pt>
                <c:pt idx="7">
                  <c:v>1.2658227848101266E-2</c:v>
                </c:pt>
                <c:pt idx="8">
                  <c:v>1.2658227848101266E-2</c:v>
                </c:pt>
                <c:pt idx="9">
                  <c:v>2.5316455696202531E-2</c:v>
                </c:pt>
                <c:pt idx="10">
                  <c:v>2.5316455696202531E-2</c:v>
                </c:pt>
              </c:numCache>
            </c:numRef>
          </c:val>
          <c:extLst>
            <c:ext xmlns:c16="http://schemas.microsoft.com/office/drawing/2014/chart" uri="{C3380CC4-5D6E-409C-BE32-E72D297353CC}">
              <c16:uniqueId val="{00000004-D2C1-4D14-9B7E-FC471A5F0E04}"/>
            </c:ext>
          </c:extLst>
        </c:ser>
        <c:ser>
          <c:idx val="5"/>
          <c:order val="5"/>
          <c:tx>
            <c:strRef>
              <c:f>Analysis!$G$528</c:f>
              <c:strCache>
                <c:ptCount val="1"/>
                <c:pt idx="0">
                  <c:v>Financial issues</c:v>
                </c:pt>
              </c:strCache>
            </c:strRef>
          </c:tx>
          <c:spPr>
            <a:solidFill>
              <a:schemeClr val="accent6"/>
            </a:solidFill>
            <a:ln>
              <a:noFill/>
            </a:ln>
            <a:effectLst/>
          </c:spPr>
          <c:invertIfNegative val="0"/>
          <c:cat>
            <c:strRef>
              <c:extLst>
                <c:ext xmlns:c15="http://schemas.microsoft.com/office/drawing/2012/chart" uri="{02D57815-91ED-43cb-92C2-25804820EDAC}">
                  <c15:fullRef>
                    <c15:sqref>Analysis!$A$529:$A$541</c15:sqref>
                  </c15:fullRef>
                </c:ext>
              </c:extLst>
              <c:f>(Analysis!$A$529:$A$534,Analysis!$A$536:$A$540)</c:f>
              <c:strCache>
                <c:ptCount val="11"/>
                <c:pt idx="0">
                  <c:v>Atma</c:v>
                </c:pt>
                <c:pt idx="1">
                  <c:v>Dana</c:v>
                </c:pt>
                <c:pt idx="2">
                  <c:v>Deir Hassan - Darhashan</c:v>
                </c:pt>
                <c:pt idx="3">
                  <c:v>Harim</c:v>
                </c:pt>
                <c:pt idx="4">
                  <c:v>Hazano</c:v>
                </c:pt>
                <c:pt idx="5">
                  <c:v>Idleb</c:v>
                </c:pt>
                <c:pt idx="6">
                  <c:v>Ma'arrat Tamasrin</c:v>
                </c:pt>
                <c:pt idx="7">
                  <c:v>Sahara</c:v>
                </c:pt>
                <c:pt idx="8">
                  <c:v>Salqin</c:v>
                </c:pt>
                <c:pt idx="9">
                  <c:v>Sarmada</c:v>
                </c:pt>
                <c:pt idx="10">
                  <c:v>Shamarin</c:v>
                </c:pt>
              </c:strCache>
            </c:strRef>
          </c:cat>
          <c:val>
            <c:numRef>
              <c:extLst>
                <c:ext xmlns:c15="http://schemas.microsoft.com/office/drawing/2012/chart" uri="{02D57815-91ED-43cb-92C2-25804820EDAC}">
                  <c15:fullRef>
                    <c15:sqref>Analysis!$G$529:$G$541</c15:sqref>
                  </c15:fullRef>
                </c:ext>
              </c:extLst>
              <c:f>(Analysis!$G$529:$G$534,Analysis!$G$536:$G$540)</c:f>
              <c:numCache>
                <c:formatCode>0.0%</c:formatCode>
                <c:ptCount val="11"/>
                <c:pt idx="0">
                  <c:v>0</c:v>
                </c:pt>
                <c:pt idx="1">
                  <c:v>0.15189873417721519</c:v>
                </c:pt>
                <c:pt idx="2">
                  <c:v>5.0632911392405063E-2</c:v>
                </c:pt>
                <c:pt idx="3">
                  <c:v>0</c:v>
                </c:pt>
                <c:pt idx="4">
                  <c:v>1.2658227848101266E-2</c:v>
                </c:pt>
                <c:pt idx="5">
                  <c:v>2.5316455696202531E-2</c:v>
                </c:pt>
                <c:pt idx="6">
                  <c:v>1.2658227848101266E-2</c:v>
                </c:pt>
                <c:pt idx="7">
                  <c:v>0</c:v>
                </c:pt>
                <c:pt idx="8">
                  <c:v>3.7974683544303799E-2</c:v>
                </c:pt>
                <c:pt idx="9">
                  <c:v>0.12658227848101267</c:v>
                </c:pt>
                <c:pt idx="10">
                  <c:v>2.5316455696202531E-2</c:v>
                </c:pt>
              </c:numCache>
            </c:numRef>
          </c:val>
          <c:extLst>
            <c:ext xmlns:c16="http://schemas.microsoft.com/office/drawing/2014/chart" uri="{C3380CC4-5D6E-409C-BE32-E72D297353CC}">
              <c16:uniqueId val="{00000005-D2C1-4D14-9B7E-FC471A5F0E04}"/>
            </c:ext>
          </c:extLst>
        </c:ser>
        <c:ser>
          <c:idx val="6"/>
          <c:order val="6"/>
          <c:tx>
            <c:strRef>
              <c:f>Analysis!$H$528</c:f>
              <c:strCache>
                <c:ptCount val="1"/>
                <c:pt idx="0">
                  <c:v>Transportation issues</c:v>
                </c:pt>
              </c:strCache>
            </c:strRef>
          </c:tx>
          <c:spPr>
            <a:solidFill>
              <a:schemeClr val="accent1">
                <a:lumMod val="60000"/>
              </a:schemeClr>
            </a:solidFill>
            <a:ln>
              <a:noFill/>
            </a:ln>
            <a:effectLst/>
          </c:spPr>
          <c:invertIfNegative val="0"/>
          <c:cat>
            <c:strRef>
              <c:extLst>
                <c:ext xmlns:c15="http://schemas.microsoft.com/office/drawing/2012/chart" uri="{02D57815-91ED-43cb-92C2-25804820EDAC}">
                  <c15:fullRef>
                    <c15:sqref>Analysis!$A$529:$A$541</c15:sqref>
                  </c15:fullRef>
                </c:ext>
              </c:extLst>
              <c:f>(Analysis!$A$529:$A$534,Analysis!$A$536:$A$540)</c:f>
              <c:strCache>
                <c:ptCount val="11"/>
                <c:pt idx="0">
                  <c:v>Atma</c:v>
                </c:pt>
                <c:pt idx="1">
                  <c:v>Dana</c:v>
                </c:pt>
                <c:pt idx="2">
                  <c:v>Deir Hassan - Darhashan</c:v>
                </c:pt>
                <c:pt idx="3">
                  <c:v>Harim</c:v>
                </c:pt>
                <c:pt idx="4">
                  <c:v>Hazano</c:v>
                </c:pt>
                <c:pt idx="5">
                  <c:v>Idleb</c:v>
                </c:pt>
                <c:pt idx="6">
                  <c:v>Ma'arrat Tamasrin</c:v>
                </c:pt>
                <c:pt idx="7">
                  <c:v>Sahara</c:v>
                </c:pt>
                <c:pt idx="8">
                  <c:v>Salqin</c:v>
                </c:pt>
                <c:pt idx="9">
                  <c:v>Sarmada</c:v>
                </c:pt>
                <c:pt idx="10">
                  <c:v>Shamarin</c:v>
                </c:pt>
              </c:strCache>
            </c:strRef>
          </c:cat>
          <c:val>
            <c:numRef>
              <c:extLst>
                <c:ext xmlns:c15="http://schemas.microsoft.com/office/drawing/2012/chart" uri="{02D57815-91ED-43cb-92C2-25804820EDAC}">
                  <c15:fullRef>
                    <c15:sqref>Analysis!$H$529:$H$541</c15:sqref>
                  </c15:fullRef>
                </c:ext>
              </c:extLst>
              <c:f>(Analysis!$H$529:$H$534,Analysis!$H$536:$H$540)</c:f>
              <c:numCache>
                <c:formatCode>0.0%</c:formatCode>
                <c:ptCount val="11"/>
                <c:pt idx="0">
                  <c:v>1.2658227848101266E-2</c:v>
                </c:pt>
                <c:pt idx="1">
                  <c:v>0.16455696202531644</c:v>
                </c:pt>
                <c:pt idx="2">
                  <c:v>6.3291139240506333E-2</c:v>
                </c:pt>
                <c:pt idx="3">
                  <c:v>1.2658227848101266E-2</c:v>
                </c:pt>
                <c:pt idx="4">
                  <c:v>1.2658227848101266E-2</c:v>
                </c:pt>
                <c:pt idx="5">
                  <c:v>6.3291139240506333E-2</c:v>
                </c:pt>
                <c:pt idx="6">
                  <c:v>2.5316455696202531E-2</c:v>
                </c:pt>
                <c:pt idx="7">
                  <c:v>0</c:v>
                </c:pt>
                <c:pt idx="8">
                  <c:v>2.5316455696202531E-2</c:v>
                </c:pt>
                <c:pt idx="9">
                  <c:v>0.11392405063291139</c:v>
                </c:pt>
                <c:pt idx="10">
                  <c:v>2.5316455696202531E-2</c:v>
                </c:pt>
              </c:numCache>
            </c:numRef>
          </c:val>
          <c:extLst>
            <c:ext xmlns:c16="http://schemas.microsoft.com/office/drawing/2014/chart" uri="{C3380CC4-5D6E-409C-BE32-E72D297353CC}">
              <c16:uniqueId val="{00000006-D2C1-4D14-9B7E-FC471A5F0E04}"/>
            </c:ext>
          </c:extLst>
        </c:ser>
        <c:dLbls>
          <c:showLegendKey val="0"/>
          <c:showVal val="0"/>
          <c:showCatName val="0"/>
          <c:showSerName val="0"/>
          <c:showPercent val="0"/>
          <c:showBubbleSize val="0"/>
        </c:dLbls>
        <c:gapWidth val="150"/>
        <c:overlap val="100"/>
        <c:axId val="66236576"/>
        <c:axId val="66239072"/>
      </c:barChart>
      <c:catAx>
        <c:axId val="66236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39072"/>
        <c:crosses val="autoZero"/>
        <c:auto val="1"/>
        <c:lblAlgn val="ctr"/>
        <c:lblOffset val="100"/>
        <c:noMultiLvlLbl val="0"/>
      </c:catAx>
      <c:valAx>
        <c:axId val="6623907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3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Baby delivery place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Analysis!$B$562</c:f>
              <c:strCache>
                <c:ptCount val="1"/>
                <c:pt idx="0">
                  <c:v>Other</c:v>
                </c:pt>
              </c:strCache>
            </c:strRef>
          </c:tx>
          <c:spPr>
            <a:solidFill>
              <a:schemeClr val="accent1"/>
            </a:solidFill>
            <a:ln>
              <a:noFill/>
            </a:ln>
            <a:effectLst/>
          </c:spPr>
          <c:invertIfNegative val="0"/>
          <c:cat>
            <c:strRef>
              <c:f>Analysis!$A$563:$A$575</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Analysis!$B$563:$B$575</c:f>
              <c:numCache>
                <c:formatCode>0.0%</c:formatCode>
                <c:ptCount val="13"/>
                <c:pt idx="0">
                  <c:v>0</c:v>
                </c:pt>
                <c:pt idx="1">
                  <c:v>2.717391304347826E-3</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593F-446D-B394-9376E8206D98}"/>
            </c:ext>
          </c:extLst>
        </c:ser>
        <c:ser>
          <c:idx val="1"/>
          <c:order val="1"/>
          <c:tx>
            <c:strRef>
              <c:f>Analysis!$C$562</c:f>
              <c:strCache>
                <c:ptCount val="1"/>
                <c:pt idx="0">
                  <c:v>Do not know</c:v>
                </c:pt>
              </c:strCache>
            </c:strRef>
          </c:tx>
          <c:spPr>
            <a:solidFill>
              <a:schemeClr val="accent2"/>
            </a:solidFill>
            <a:ln>
              <a:noFill/>
            </a:ln>
            <a:effectLst/>
          </c:spPr>
          <c:invertIfNegative val="0"/>
          <c:cat>
            <c:strRef>
              <c:f>Analysis!$A$563:$A$575</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Analysis!$C$563:$C$575</c:f>
              <c:numCache>
                <c:formatCode>0.0%</c:formatCode>
                <c:ptCount val="13"/>
                <c:pt idx="0">
                  <c:v>0</c:v>
                </c:pt>
                <c:pt idx="1">
                  <c:v>0</c:v>
                </c:pt>
                <c:pt idx="2">
                  <c:v>0</c:v>
                </c:pt>
                <c:pt idx="3">
                  <c:v>0</c:v>
                </c:pt>
                <c:pt idx="4">
                  <c:v>0</c:v>
                </c:pt>
                <c:pt idx="5">
                  <c:v>5.434782608695652E-3</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593F-446D-B394-9376E8206D98}"/>
            </c:ext>
          </c:extLst>
        </c:ser>
        <c:ser>
          <c:idx val="2"/>
          <c:order val="2"/>
          <c:tx>
            <c:strRef>
              <c:f>Analysis!$D$562</c:f>
              <c:strCache>
                <c:ptCount val="1"/>
                <c:pt idx="0">
                  <c:v>At home alone</c:v>
                </c:pt>
              </c:strCache>
            </c:strRef>
          </c:tx>
          <c:spPr>
            <a:solidFill>
              <a:schemeClr val="accent3"/>
            </a:solidFill>
            <a:ln>
              <a:noFill/>
            </a:ln>
            <a:effectLst/>
          </c:spPr>
          <c:invertIfNegative val="0"/>
          <c:cat>
            <c:strRef>
              <c:f>Analysis!$A$563:$A$575</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Analysis!$D$563:$D$575</c:f>
              <c:numCache>
                <c:formatCode>0.0%</c:formatCode>
                <c:ptCount val="13"/>
                <c:pt idx="0">
                  <c:v>2.717391304347826E-3</c:v>
                </c:pt>
                <c:pt idx="1">
                  <c:v>0</c:v>
                </c:pt>
                <c:pt idx="2">
                  <c:v>0</c:v>
                </c:pt>
                <c:pt idx="3">
                  <c:v>0</c:v>
                </c:pt>
                <c:pt idx="4">
                  <c:v>0</c:v>
                </c:pt>
                <c:pt idx="5">
                  <c:v>2.717391304347826E-3</c:v>
                </c:pt>
                <c:pt idx="6">
                  <c:v>0</c:v>
                </c:pt>
                <c:pt idx="7">
                  <c:v>2.717391304347826E-3</c:v>
                </c:pt>
                <c:pt idx="8">
                  <c:v>0</c:v>
                </c:pt>
                <c:pt idx="9">
                  <c:v>0</c:v>
                </c:pt>
                <c:pt idx="10">
                  <c:v>0</c:v>
                </c:pt>
                <c:pt idx="11">
                  <c:v>0</c:v>
                </c:pt>
                <c:pt idx="12">
                  <c:v>0</c:v>
                </c:pt>
              </c:numCache>
            </c:numRef>
          </c:val>
          <c:extLst>
            <c:ext xmlns:c16="http://schemas.microsoft.com/office/drawing/2014/chart" uri="{C3380CC4-5D6E-409C-BE32-E72D297353CC}">
              <c16:uniqueId val="{00000002-593F-446D-B394-9376E8206D98}"/>
            </c:ext>
          </c:extLst>
        </c:ser>
        <c:ser>
          <c:idx val="3"/>
          <c:order val="3"/>
          <c:tx>
            <c:strRef>
              <c:f>Analysis!$E$562</c:f>
              <c:strCache>
                <c:ptCount val="1"/>
                <c:pt idx="0">
                  <c:v>At home with traditional midwife or non-professional</c:v>
                </c:pt>
              </c:strCache>
            </c:strRef>
          </c:tx>
          <c:spPr>
            <a:solidFill>
              <a:schemeClr val="accent4"/>
            </a:solidFill>
            <a:ln>
              <a:noFill/>
            </a:ln>
            <a:effectLst/>
          </c:spPr>
          <c:invertIfNegative val="0"/>
          <c:cat>
            <c:strRef>
              <c:f>Analysis!$A$563:$A$575</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Analysis!$E$563:$E$575</c:f>
              <c:numCache>
                <c:formatCode>0.0%</c:formatCode>
                <c:ptCount val="13"/>
                <c:pt idx="0">
                  <c:v>5.434782608695652E-3</c:v>
                </c:pt>
                <c:pt idx="1">
                  <c:v>2.717391304347826E-3</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3-593F-446D-B394-9376E8206D98}"/>
            </c:ext>
          </c:extLst>
        </c:ser>
        <c:ser>
          <c:idx val="4"/>
          <c:order val="4"/>
          <c:tx>
            <c:strRef>
              <c:f>Analysis!$F$562</c:f>
              <c:strCache>
                <c:ptCount val="1"/>
                <c:pt idx="0">
                  <c:v>At home with skilled birth attendant</c:v>
                </c:pt>
              </c:strCache>
            </c:strRef>
          </c:tx>
          <c:spPr>
            <a:solidFill>
              <a:schemeClr val="accent5"/>
            </a:solidFill>
            <a:ln>
              <a:noFill/>
            </a:ln>
            <a:effectLst/>
          </c:spPr>
          <c:invertIfNegative val="0"/>
          <c:cat>
            <c:strRef>
              <c:f>Analysis!$A$563:$A$575</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Analysis!$F$563:$F$575</c:f>
              <c:numCache>
                <c:formatCode>0.0%</c:formatCode>
                <c:ptCount val="13"/>
                <c:pt idx="0">
                  <c:v>5.434782608695652E-3</c:v>
                </c:pt>
                <c:pt idx="1">
                  <c:v>1.0869565217391304E-2</c:v>
                </c:pt>
                <c:pt idx="2">
                  <c:v>0</c:v>
                </c:pt>
                <c:pt idx="3">
                  <c:v>0</c:v>
                </c:pt>
                <c:pt idx="4">
                  <c:v>0</c:v>
                </c:pt>
                <c:pt idx="5">
                  <c:v>1.358695652173913E-2</c:v>
                </c:pt>
                <c:pt idx="6">
                  <c:v>0</c:v>
                </c:pt>
                <c:pt idx="7">
                  <c:v>2.717391304347826E-3</c:v>
                </c:pt>
                <c:pt idx="8">
                  <c:v>0</c:v>
                </c:pt>
                <c:pt idx="9">
                  <c:v>2.717391304347826E-3</c:v>
                </c:pt>
                <c:pt idx="10">
                  <c:v>2.717391304347826E-3</c:v>
                </c:pt>
                <c:pt idx="11">
                  <c:v>0</c:v>
                </c:pt>
                <c:pt idx="12">
                  <c:v>0</c:v>
                </c:pt>
              </c:numCache>
            </c:numRef>
          </c:val>
          <c:extLst>
            <c:ext xmlns:c16="http://schemas.microsoft.com/office/drawing/2014/chart" uri="{C3380CC4-5D6E-409C-BE32-E72D297353CC}">
              <c16:uniqueId val="{00000004-593F-446D-B394-9376E8206D98}"/>
            </c:ext>
          </c:extLst>
        </c:ser>
        <c:ser>
          <c:idx val="5"/>
          <c:order val="5"/>
          <c:tx>
            <c:strRef>
              <c:f>Analysis!$G$562</c:f>
              <c:strCache>
                <c:ptCount val="1"/>
                <c:pt idx="0">
                  <c:v>Public primary health care facility</c:v>
                </c:pt>
              </c:strCache>
            </c:strRef>
          </c:tx>
          <c:spPr>
            <a:solidFill>
              <a:schemeClr val="accent6"/>
            </a:solidFill>
            <a:ln>
              <a:noFill/>
            </a:ln>
            <a:effectLst/>
          </c:spPr>
          <c:invertIfNegative val="0"/>
          <c:cat>
            <c:strRef>
              <c:f>Analysis!$A$563:$A$575</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Analysis!$G$563:$G$575</c:f>
              <c:numCache>
                <c:formatCode>0.0%</c:formatCode>
                <c:ptCount val="13"/>
                <c:pt idx="0">
                  <c:v>0</c:v>
                </c:pt>
                <c:pt idx="1">
                  <c:v>2.717391304347826E-2</c:v>
                </c:pt>
                <c:pt idx="2">
                  <c:v>5.434782608695652E-3</c:v>
                </c:pt>
                <c:pt idx="3">
                  <c:v>5.434782608695652E-3</c:v>
                </c:pt>
                <c:pt idx="4">
                  <c:v>2.717391304347826E-3</c:v>
                </c:pt>
                <c:pt idx="5">
                  <c:v>1.6304347826086956E-2</c:v>
                </c:pt>
                <c:pt idx="6">
                  <c:v>2.717391304347826E-3</c:v>
                </c:pt>
                <c:pt idx="7">
                  <c:v>2.717391304347826E-3</c:v>
                </c:pt>
                <c:pt idx="8">
                  <c:v>0</c:v>
                </c:pt>
                <c:pt idx="9">
                  <c:v>1.0869565217391304E-2</c:v>
                </c:pt>
                <c:pt idx="10">
                  <c:v>1.0869565217391304E-2</c:v>
                </c:pt>
                <c:pt idx="11">
                  <c:v>2.717391304347826E-3</c:v>
                </c:pt>
                <c:pt idx="12">
                  <c:v>0</c:v>
                </c:pt>
              </c:numCache>
            </c:numRef>
          </c:val>
          <c:extLst>
            <c:ext xmlns:c16="http://schemas.microsoft.com/office/drawing/2014/chart" uri="{C3380CC4-5D6E-409C-BE32-E72D297353CC}">
              <c16:uniqueId val="{00000005-593F-446D-B394-9376E8206D98}"/>
            </c:ext>
          </c:extLst>
        </c:ser>
        <c:ser>
          <c:idx val="6"/>
          <c:order val="6"/>
          <c:tx>
            <c:strRef>
              <c:f>Analysis!$H$562</c:f>
              <c:strCache>
                <c:ptCount val="1"/>
                <c:pt idx="0">
                  <c:v>At private primary health care centre/hospital</c:v>
                </c:pt>
              </c:strCache>
            </c:strRef>
          </c:tx>
          <c:spPr>
            <a:solidFill>
              <a:schemeClr val="accent1">
                <a:lumMod val="60000"/>
              </a:schemeClr>
            </a:solidFill>
            <a:ln>
              <a:noFill/>
            </a:ln>
            <a:effectLst/>
          </c:spPr>
          <c:invertIfNegative val="0"/>
          <c:cat>
            <c:strRef>
              <c:f>Analysis!$A$563:$A$575</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Analysis!$H$563:$H$575</c:f>
              <c:numCache>
                <c:formatCode>0.0%</c:formatCode>
                <c:ptCount val="13"/>
                <c:pt idx="0">
                  <c:v>4.3478260869565216E-2</c:v>
                </c:pt>
                <c:pt idx="1">
                  <c:v>0</c:v>
                </c:pt>
                <c:pt idx="2">
                  <c:v>5.434782608695652E-3</c:v>
                </c:pt>
                <c:pt idx="3">
                  <c:v>8.152173913043478E-3</c:v>
                </c:pt>
                <c:pt idx="4">
                  <c:v>0</c:v>
                </c:pt>
                <c:pt idx="5">
                  <c:v>3.5326086956521736E-2</c:v>
                </c:pt>
                <c:pt idx="6">
                  <c:v>0</c:v>
                </c:pt>
                <c:pt idx="7">
                  <c:v>8.152173913043478E-3</c:v>
                </c:pt>
                <c:pt idx="8">
                  <c:v>0</c:v>
                </c:pt>
                <c:pt idx="9">
                  <c:v>0</c:v>
                </c:pt>
                <c:pt idx="10">
                  <c:v>2.717391304347826E-3</c:v>
                </c:pt>
                <c:pt idx="11">
                  <c:v>0</c:v>
                </c:pt>
                <c:pt idx="12">
                  <c:v>2.717391304347826E-3</c:v>
                </c:pt>
              </c:numCache>
            </c:numRef>
          </c:val>
          <c:extLst>
            <c:ext xmlns:c16="http://schemas.microsoft.com/office/drawing/2014/chart" uri="{C3380CC4-5D6E-409C-BE32-E72D297353CC}">
              <c16:uniqueId val="{00000006-593F-446D-B394-9376E8206D98}"/>
            </c:ext>
          </c:extLst>
        </c:ser>
        <c:ser>
          <c:idx val="7"/>
          <c:order val="7"/>
          <c:tx>
            <c:strRef>
              <c:f>Analysis!$I$562</c:f>
              <c:strCache>
                <c:ptCount val="1"/>
                <c:pt idx="0">
                  <c:v>Hospital for surgery/ C-section</c:v>
                </c:pt>
              </c:strCache>
            </c:strRef>
          </c:tx>
          <c:spPr>
            <a:solidFill>
              <a:schemeClr val="accent2">
                <a:lumMod val="60000"/>
              </a:schemeClr>
            </a:solidFill>
            <a:ln>
              <a:noFill/>
            </a:ln>
            <a:effectLst/>
          </c:spPr>
          <c:invertIfNegative val="0"/>
          <c:cat>
            <c:strRef>
              <c:f>Analysis!$A$563:$A$575</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Analysis!$I$563:$I$575</c:f>
              <c:numCache>
                <c:formatCode>0.0%</c:formatCode>
                <c:ptCount val="13"/>
                <c:pt idx="0">
                  <c:v>0.11956521739130435</c:v>
                </c:pt>
                <c:pt idx="1">
                  <c:v>1.0869565217391304E-2</c:v>
                </c:pt>
                <c:pt idx="2">
                  <c:v>6.25E-2</c:v>
                </c:pt>
                <c:pt idx="3">
                  <c:v>2.717391304347826E-2</c:v>
                </c:pt>
                <c:pt idx="4">
                  <c:v>5.434782608695652E-3</c:v>
                </c:pt>
                <c:pt idx="5">
                  <c:v>1.9021739130434784E-2</c:v>
                </c:pt>
                <c:pt idx="6">
                  <c:v>0</c:v>
                </c:pt>
                <c:pt idx="7">
                  <c:v>1.358695652173913E-2</c:v>
                </c:pt>
                <c:pt idx="8">
                  <c:v>0</c:v>
                </c:pt>
                <c:pt idx="9">
                  <c:v>4.3478260869565216E-2</c:v>
                </c:pt>
                <c:pt idx="10">
                  <c:v>2.717391304347826E-3</c:v>
                </c:pt>
                <c:pt idx="11">
                  <c:v>4.8913043478260872E-2</c:v>
                </c:pt>
                <c:pt idx="12">
                  <c:v>1.6304347826086956E-2</c:v>
                </c:pt>
              </c:numCache>
            </c:numRef>
          </c:val>
          <c:extLst>
            <c:ext xmlns:c16="http://schemas.microsoft.com/office/drawing/2014/chart" uri="{C3380CC4-5D6E-409C-BE32-E72D297353CC}">
              <c16:uniqueId val="{00000007-593F-446D-B394-9376E8206D98}"/>
            </c:ext>
          </c:extLst>
        </c:ser>
        <c:ser>
          <c:idx val="8"/>
          <c:order val="8"/>
          <c:tx>
            <c:strRef>
              <c:f>Analysis!$J$562</c:f>
              <c:strCache>
                <c:ptCount val="1"/>
                <c:pt idx="0">
                  <c:v>Hospital for normal delivery</c:v>
                </c:pt>
              </c:strCache>
            </c:strRef>
          </c:tx>
          <c:spPr>
            <a:solidFill>
              <a:schemeClr val="accent3">
                <a:lumMod val="60000"/>
              </a:schemeClr>
            </a:solidFill>
            <a:ln>
              <a:noFill/>
            </a:ln>
            <a:effectLst/>
          </c:spPr>
          <c:invertIfNegative val="0"/>
          <c:cat>
            <c:strRef>
              <c:f>Analysis!$A$563:$A$575</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Analysis!$J$563:$J$575</c:f>
              <c:numCache>
                <c:formatCode>0.0%</c:formatCode>
                <c:ptCount val="13"/>
                <c:pt idx="0">
                  <c:v>0.14945652173913043</c:v>
                </c:pt>
                <c:pt idx="1">
                  <c:v>5.1630434782608696E-2</c:v>
                </c:pt>
                <c:pt idx="2">
                  <c:v>0.11684782608695653</c:v>
                </c:pt>
                <c:pt idx="3">
                  <c:v>3.5326086956521736E-2</c:v>
                </c:pt>
                <c:pt idx="4">
                  <c:v>1.0869565217391304E-2</c:v>
                </c:pt>
                <c:pt idx="5">
                  <c:v>0.15489130434782608</c:v>
                </c:pt>
                <c:pt idx="6">
                  <c:v>1.6304347826086956E-2</c:v>
                </c:pt>
                <c:pt idx="7">
                  <c:v>2.1739130434782608E-2</c:v>
                </c:pt>
                <c:pt idx="8">
                  <c:v>5.434782608695652E-3</c:v>
                </c:pt>
                <c:pt idx="9">
                  <c:v>7.6086956521739135E-2</c:v>
                </c:pt>
                <c:pt idx="10">
                  <c:v>0.10326086956521739</c:v>
                </c:pt>
                <c:pt idx="11">
                  <c:v>4.8913043478260872E-2</c:v>
                </c:pt>
                <c:pt idx="12">
                  <c:v>1.6304347826086956E-2</c:v>
                </c:pt>
              </c:numCache>
            </c:numRef>
          </c:val>
          <c:extLst>
            <c:ext xmlns:c16="http://schemas.microsoft.com/office/drawing/2014/chart" uri="{C3380CC4-5D6E-409C-BE32-E72D297353CC}">
              <c16:uniqueId val="{00000008-593F-446D-B394-9376E8206D98}"/>
            </c:ext>
          </c:extLst>
        </c:ser>
        <c:dLbls>
          <c:showLegendKey val="0"/>
          <c:showVal val="0"/>
          <c:showCatName val="0"/>
          <c:showSerName val="0"/>
          <c:showPercent val="0"/>
          <c:showBubbleSize val="0"/>
        </c:dLbls>
        <c:gapWidth val="150"/>
        <c:overlap val="100"/>
        <c:axId val="66251136"/>
        <c:axId val="66252384"/>
      </c:barChart>
      <c:catAx>
        <c:axId val="66251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52384"/>
        <c:crosses val="autoZero"/>
        <c:auto val="1"/>
        <c:lblAlgn val="ctr"/>
        <c:lblOffset val="100"/>
        <c:noMultiLvlLbl val="0"/>
      </c:catAx>
      <c:valAx>
        <c:axId val="662523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51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Reasons for not exclusively breastfed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Analysis!$B$617</c:f>
              <c:strCache>
                <c:ptCount val="1"/>
                <c:pt idx="0">
                  <c:v>Other</c:v>
                </c:pt>
              </c:strCache>
            </c:strRef>
          </c:tx>
          <c:spPr>
            <a:solidFill>
              <a:schemeClr val="accent1"/>
            </a:solidFill>
            <a:ln>
              <a:noFill/>
            </a:ln>
            <a:effectLst/>
          </c:spPr>
          <c:invertIfNegative val="0"/>
          <c:cat>
            <c:strRef>
              <c:extLst>
                <c:ext xmlns:c15="http://schemas.microsoft.com/office/drawing/2012/chart" uri="{02D57815-91ED-43cb-92C2-25804820EDAC}">
                  <c15:fullRef>
                    <c15:sqref>Analysis!$A$618:$A$630</c15:sqref>
                  </c15:fullRef>
                </c:ext>
              </c:extLst>
              <c:f>(Analysis!$A$618:$A$619,Analysis!$A$622:$A$624,Analysis!$A$626:$A$628)</c:f>
              <c:strCache>
                <c:ptCount val="8"/>
                <c:pt idx="0">
                  <c:v>Atma</c:v>
                </c:pt>
                <c:pt idx="1">
                  <c:v>Dana</c:v>
                </c:pt>
                <c:pt idx="2">
                  <c:v>Hazano</c:v>
                </c:pt>
                <c:pt idx="3">
                  <c:v>Idleb</c:v>
                </c:pt>
                <c:pt idx="4">
                  <c:v>Kafr - Kafrehmul</c:v>
                </c:pt>
                <c:pt idx="5">
                  <c:v>Sahara</c:v>
                </c:pt>
                <c:pt idx="6">
                  <c:v>Salqin</c:v>
                </c:pt>
                <c:pt idx="7">
                  <c:v>Sarmada</c:v>
                </c:pt>
              </c:strCache>
            </c:strRef>
          </c:cat>
          <c:val>
            <c:numRef>
              <c:extLst>
                <c:ext xmlns:c15="http://schemas.microsoft.com/office/drawing/2012/chart" uri="{02D57815-91ED-43cb-92C2-25804820EDAC}">
                  <c15:fullRef>
                    <c15:sqref>Analysis!$B$618:$B$630</c15:sqref>
                  </c15:fullRef>
                </c:ext>
              </c:extLst>
              <c:f>(Analysis!$B$618:$B$619,Analysis!$B$622:$B$624,Analysis!$B$626:$B$628)</c:f>
              <c:numCache>
                <c:formatCode>0.0%</c:formatCode>
                <c:ptCount val="8"/>
                <c:pt idx="0">
                  <c:v>0</c:v>
                </c:pt>
                <c:pt idx="1">
                  <c:v>0</c:v>
                </c:pt>
                <c:pt idx="2">
                  <c:v>0</c:v>
                </c:pt>
                <c:pt idx="3">
                  <c:v>0</c:v>
                </c:pt>
                <c:pt idx="4">
                  <c:v>0</c:v>
                </c:pt>
                <c:pt idx="5">
                  <c:v>0</c:v>
                </c:pt>
                <c:pt idx="6">
                  <c:v>6.25E-2</c:v>
                </c:pt>
                <c:pt idx="7">
                  <c:v>0</c:v>
                </c:pt>
              </c:numCache>
            </c:numRef>
          </c:val>
          <c:extLst>
            <c:ext xmlns:c16="http://schemas.microsoft.com/office/drawing/2014/chart" uri="{C3380CC4-5D6E-409C-BE32-E72D297353CC}">
              <c16:uniqueId val="{00000000-F0A2-4735-A77D-B5046BD3D78C}"/>
            </c:ext>
          </c:extLst>
        </c:ser>
        <c:ser>
          <c:idx val="1"/>
          <c:order val="1"/>
          <c:tx>
            <c:strRef>
              <c:f>Analysis!$C$617</c:f>
              <c:strCache>
                <c:ptCount val="1"/>
                <c:pt idx="0">
                  <c:v>Mother sick/weak</c:v>
                </c:pt>
              </c:strCache>
            </c:strRef>
          </c:tx>
          <c:spPr>
            <a:solidFill>
              <a:schemeClr val="accent2"/>
            </a:solidFill>
            <a:ln>
              <a:noFill/>
            </a:ln>
            <a:effectLst/>
          </c:spPr>
          <c:invertIfNegative val="0"/>
          <c:cat>
            <c:strRef>
              <c:extLst>
                <c:ext xmlns:c15="http://schemas.microsoft.com/office/drawing/2012/chart" uri="{02D57815-91ED-43cb-92C2-25804820EDAC}">
                  <c15:fullRef>
                    <c15:sqref>Analysis!$A$618:$A$630</c15:sqref>
                  </c15:fullRef>
                </c:ext>
              </c:extLst>
              <c:f>(Analysis!$A$618:$A$619,Analysis!$A$622:$A$624,Analysis!$A$626:$A$628)</c:f>
              <c:strCache>
                <c:ptCount val="8"/>
                <c:pt idx="0">
                  <c:v>Atma</c:v>
                </c:pt>
                <c:pt idx="1">
                  <c:v>Dana</c:v>
                </c:pt>
                <c:pt idx="2">
                  <c:v>Hazano</c:v>
                </c:pt>
                <c:pt idx="3">
                  <c:v>Idleb</c:v>
                </c:pt>
                <c:pt idx="4">
                  <c:v>Kafr - Kafrehmul</c:v>
                </c:pt>
                <c:pt idx="5">
                  <c:v>Sahara</c:v>
                </c:pt>
                <c:pt idx="6">
                  <c:v>Salqin</c:v>
                </c:pt>
                <c:pt idx="7">
                  <c:v>Sarmada</c:v>
                </c:pt>
              </c:strCache>
            </c:strRef>
          </c:cat>
          <c:val>
            <c:numRef>
              <c:extLst>
                <c:ext xmlns:c15="http://schemas.microsoft.com/office/drawing/2012/chart" uri="{02D57815-91ED-43cb-92C2-25804820EDAC}">
                  <c15:fullRef>
                    <c15:sqref>Analysis!$C$618:$C$630</c15:sqref>
                  </c15:fullRef>
                </c:ext>
              </c:extLst>
              <c:f>(Analysis!$C$618:$C$619,Analysis!$C$622:$C$624,Analysis!$C$626:$C$628)</c:f>
              <c:numCache>
                <c:formatCode>0.0%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F0A2-4735-A77D-B5046BD3D78C}"/>
            </c:ext>
          </c:extLst>
        </c:ser>
        <c:ser>
          <c:idx val="2"/>
          <c:order val="2"/>
          <c:tx>
            <c:strRef>
              <c:f>Analysis!$D$617</c:f>
              <c:strCache>
                <c:ptCount val="1"/>
                <c:pt idx="0">
                  <c:v>Weaning age</c:v>
                </c:pt>
              </c:strCache>
            </c:strRef>
          </c:tx>
          <c:spPr>
            <a:solidFill>
              <a:schemeClr val="accent3"/>
            </a:solidFill>
            <a:ln>
              <a:noFill/>
            </a:ln>
            <a:effectLst/>
          </c:spPr>
          <c:invertIfNegative val="0"/>
          <c:cat>
            <c:strRef>
              <c:extLst>
                <c:ext xmlns:c15="http://schemas.microsoft.com/office/drawing/2012/chart" uri="{02D57815-91ED-43cb-92C2-25804820EDAC}">
                  <c15:fullRef>
                    <c15:sqref>Analysis!$A$618:$A$630</c15:sqref>
                  </c15:fullRef>
                </c:ext>
              </c:extLst>
              <c:f>(Analysis!$A$618:$A$619,Analysis!$A$622:$A$624,Analysis!$A$626:$A$628)</c:f>
              <c:strCache>
                <c:ptCount val="8"/>
                <c:pt idx="0">
                  <c:v>Atma</c:v>
                </c:pt>
                <c:pt idx="1">
                  <c:v>Dana</c:v>
                </c:pt>
                <c:pt idx="2">
                  <c:v>Hazano</c:v>
                </c:pt>
                <c:pt idx="3">
                  <c:v>Idleb</c:v>
                </c:pt>
                <c:pt idx="4">
                  <c:v>Kafr - Kafrehmul</c:v>
                </c:pt>
                <c:pt idx="5">
                  <c:v>Sahara</c:v>
                </c:pt>
                <c:pt idx="6">
                  <c:v>Salqin</c:v>
                </c:pt>
                <c:pt idx="7">
                  <c:v>Sarmada</c:v>
                </c:pt>
              </c:strCache>
            </c:strRef>
          </c:cat>
          <c:val>
            <c:numRef>
              <c:extLst>
                <c:ext xmlns:c15="http://schemas.microsoft.com/office/drawing/2012/chart" uri="{02D57815-91ED-43cb-92C2-25804820EDAC}">
                  <c15:fullRef>
                    <c15:sqref>Analysis!$D$618:$D$630</c15:sqref>
                  </c15:fullRef>
                </c:ext>
              </c:extLst>
              <c:f>(Analysis!$D$618:$D$619,Analysis!$D$622:$D$624,Analysis!$D$626:$D$628)</c:f>
              <c:numCache>
                <c:formatCode>0.0%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F0A2-4735-A77D-B5046BD3D78C}"/>
            </c:ext>
          </c:extLst>
        </c:ser>
        <c:ser>
          <c:idx val="3"/>
          <c:order val="3"/>
          <c:tx>
            <c:strRef>
              <c:f>Analysis!$E$617</c:f>
              <c:strCache>
                <c:ptCount val="1"/>
                <c:pt idx="0">
                  <c:v>Child sick/weak</c:v>
                </c:pt>
              </c:strCache>
            </c:strRef>
          </c:tx>
          <c:spPr>
            <a:solidFill>
              <a:schemeClr val="accent4"/>
            </a:solidFill>
            <a:ln>
              <a:noFill/>
            </a:ln>
            <a:effectLst/>
          </c:spPr>
          <c:invertIfNegative val="0"/>
          <c:cat>
            <c:strRef>
              <c:extLst>
                <c:ext xmlns:c15="http://schemas.microsoft.com/office/drawing/2012/chart" uri="{02D57815-91ED-43cb-92C2-25804820EDAC}">
                  <c15:fullRef>
                    <c15:sqref>Analysis!$A$618:$A$630</c15:sqref>
                  </c15:fullRef>
                </c:ext>
              </c:extLst>
              <c:f>(Analysis!$A$618:$A$619,Analysis!$A$622:$A$624,Analysis!$A$626:$A$628)</c:f>
              <c:strCache>
                <c:ptCount val="8"/>
                <c:pt idx="0">
                  <c:v>Atma</c:v>
                </c:pt>
                <c:pt idx="1">
                  <c:v>Dana</c:v>
                </c:pt>
                <c:pt idx="2">
                  <c:v>Hazano</c:v>
                </c:pt>
                <c:pt idx="3">
                  <c:v>Idleb</c:v>
                </c:pt>
                <c:pt idx="4">
                  <c:v>Kafr - Kafrehmul</c:v>
                </c:pt>
                <c:pt idx="5">
                  <c:v>Sahara</c:v>
                </c:pt>
                <c:pt idx="6">
                  <c:v>Salqin</c:v>
                </c:pt>
                <c:pt idx="7">
                  <c:v>Sarmada</c:v>
                </c:pt>
              </c:strCache>
            </c:strRef>
          </c:cat>
          <c:val>
            <c:numRef>
              <c:extLst>
                <c:ext xmlns:c15="http://schemas.microsoft.com/office/drawing/2012/chart" uri="{02D57815-91ED-43cb-92C2-25804820EDAC}">
                  <c15:fullRef>
                    <c15:sqref>Analysis!$E$618:$E$630</c15:sqref>
                  </c15:fullRef>
                </c:ext>
              </c:extLst>
              <c:f>(Analysis!$E$618:$E$619,Analysis!$E$622:$E$624,Analysis!$E$626:$E$628)</c:f>
              <c:numCache>
                <c:formatCode>0.0%</c:formatCode>
                <c:ptCount val="8"/>
                <c:pt idx="0">
                  <c:v>0</c:v>
                </c:pt>
                <c:pt idx="1">
                  <c:v>0</c:v>
                </c:pt>
                <c:pt idx="2">
                  <c:v>0</c:v>
                </c:pt>
                <c:pt idx="3">
                  <c:v>0</c:v>
                </c:pt>
                <c:pt idx="4">
                  <c:v>0</c:v>
                </c:pt>
                <c:pt idx="5">
                  <c:v>6.25E-2</c:v>
                </c:pt>
                <c:pt idx="6">
                  <c:v>0</c:v>
                </c:pt>
                <c:pt idx="7">
                  <c:v>0</c:v>
                </c:pt>
              </c:numCache>
            </c:numRef>
          </c:val>
          <c:extLst>
            <c:ext xmlns:c16="http://schemas.microsoft.com/office/drawing/2014/chart" uri="{C3380CC4-5D6E-409C-BE32-E72D297353CC}">
              <c16:uniqueId val="{00000003-F0A2-4735-A77D-B5046BD3D78C}"/>
            </c:ext>
          </c:extLst>
        </c:ser>
        <c:ser>
          <c:idx val="4"/>
          <c:order val="4"/>
          <c:tx>
            <c:strRef>
              <c:f>Analysis!$F$617</c:f>
              <c:strCache>
                <c:ptCount val="1"/>
                <c:pt idx="0">
                  <c:v>Breast problems</c:v>
                </c:pt>
              </c:strCache>
            </c:strRef>
          </c:tx>
          <c:spPr>
            <a:solidFill>
              <a:schemeClr val="accent5"/>
            </a:solidFill>
            <a:ln>
              <a:noFill/>
            </a:ln>
            <a:effectLst/>
          </c:spPr>
          <c:invertIfNegative val="0"/>
          <c:cat>
            <c:strRef>
              <c:extLst>
                <c:ext xmlns:c15="http://schemas.microsoft.com/office/drawing/2012/chart" uri="{02D57815-91ED-43cb-92C2-25804820EDAC}">
                  <c15:fullRef>
                    <c15:sqref>Analysis!$A$618:$A$630</c15:sqref>
                  </c15:fullRef>
                </c:ext>
              </c:extLst>
              <c:f>(Analysis!$A$618:$A$619,Analysis!$A$622:$A$624,Analysis!$A$626:$A$628)</c:f>
              <c:strCache>
                <c:ptCount val="8"/>
                <c:pt idx="0">
                  <c:v>Atma</c:v>
                </c:pt>
                <c:pt idx="1">
                  <c:v>Dana</c:v>
                </c:pt>
                <c:pt idx="2">
                  <c:v>Hazano</c:v>
                </c:pt>
                <c:pt idx="3">
                  <c:v>Idleb</c:v>
                </c:pt>
                <c:pt idx="4">
                  <c:v>Kafr - Kafrehmul</c:v>
                </c:pt>
                <c:pt idx="5">
                  <c:v>Sahara</c:v>
                </c:pt>
                <c:pt idx="6">
                  <c:v>Salqin</c:v>
                </c:pt>
                <c:pt idx="7">
                  <c:v>Sarmada</c:v>
                </c:pt>
              </c:strCache>
            </c:strRef>
          </c:cat>
          <c:val>
            <c:numRef>
              <c:extLst>
                <c:ext xmlns:c15="http://schemas.microsoft.com/office/drawing/2012/chart" uri="{02D57815-91ED-43cb-92C2-25804820EDAC}">
                  <c15:fullRef>
                    <c15:sqref>Analysis!$F$618:$F$630</c15:sqref>
                  </c15:fullRef>
                </c:ext>
              </c:extLst>
              <c:f>(Analysis!$F$618:$F$619,Analysis!$F$622:$F$624,Analysis!$F$626:$F$628)</c:f>
              <c:numCache>
                <c:formatCode>0.0%</c:formatCode>
                <c:ptCount val="8"/>
                <c:pt idx="0">
                  <c:v>6.25E-2</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4-F0A2-4735-A77D-B5046BD3D78C}"/>
            </c:ext>
          </c:extLst>
        </c:ser>
        <c:ser>
          <c:idx val="5"/>
          <c:order val="5"/>
          <c:tx>
            <c:strRef>
              <c:f>Analysis!$G$617</c:f>
              <c:strCache>
                <c:ptCount val="1"/>
                <c:pt idx="0">
                  <c:v>Child refused breast</c:v>
                </c:pt>
              </c:strCache>
            </c:strRef>
          </c:tx>
          <c:spPr>
            <a:solidFill>
              <a:schemeClr val="accent6"/>
            </a:solidFill>
            <a:ln>
              <a:noFill/>
            </a:ln>
            <a:effectLst/>
          </c:spPr>
          <c:invertIfNegative val="0"/>
          <c:cat>
            <c:strRef>
              <c:extLst>
                <c:ext xmlns:c15="http://schemas.microsoft.com/office/drawing/2012/chart" uri="{02D57815-91ED-43cb-92C2-25804820EDAC}">
                  <c15:fullRef>
                    <c15:sqref>Analysis!$A$618:$A$630</c15:sqref>
                  </c15:fullRef>
                </c:ext>
              </c:extLst>
              <c:f>(Analysis!$A$618:$A$619,Analysis!$A$622:$A$624,Analysis!$A$626:$A$628)</c:f>
              <c:strCache>
                <c:ptCount val="8"/>
                <c:pt idx="0">
                  <c:v>Atma</c:v>
                </c:pt>
                <c:pt idx="1">
                  <c:v>Dana</c:v>
                </c:pt>
                <c:pt idx="2">
                  <c:v>Hazano</c:v>
                </c:pt>
                <c:pt idx="3">
                  <c:v>Idleb</c:v>
                </c:pt>
                <c:pt idx="4">
                  <c:v>Kafr - Kafrehmul</c:v>
                </c:pt>
                <c:pt idx="5">
                  <c:v>Sahara</c:v>
                </c:pt>
                <c:pt idx="6">
                  <c:v>Salqin</c:v>
                </c:pt>
                <c:pt idx="7">
                  <c:v>Sarmada</c:v>
                </c:pt>
              </c:strCache>
            </c:strRef>
          </c:cat>
          <c:val>
            <c:numRef>
              <c:extLst>
                <c:ext xmlns:c15="http://schemas.microsoft.com/office/drawing/2012/chart" uri="{02D57815-91ED-43cb-92C2-25804820EDAC}">
                  <c15:fullRef>
                    <c15:sqref>Analysis!$G$618:$G$630</c15:sqref>
                  </c15:fullRef>
                </c:ext>
              </c:extLst>
              <c:f>(Analysis!$G$618:$G$619,Analysis!$G$622:$G$624,Analysis!$G$626:$G$628)</c:f>
              <c:numCache>
                <c:formatCode>0.0%</c:formatCode>
                <c:ptCount val="8"/>
                <c:pt idx="0">
                  <c:v>6.25E-2</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5-F0A2-4735-A77D-B5046BD3D78C}"/>
            </c:ext>
          </c:extLst>
        </c:ser>
        <c:ser>
          <c:idx val="6"/>
          <c:order val="6"/>
          <c:tx>
            <c:strRef>
              <c:f>Analysis!$H$617</c:f>
              <c:strCache>
                <c:ptCount val="1"/>
                <c:pt idx="0">
                  <c:v>New pregnancy</c:v>
                </c:pt>
              </c:strCache>
            </c:strRef>
          </c:tx>
          <c:spPr>
            <a:solidFill>
              <a:schemeClr val="accent1">
                <a:lumMod val="60000"/>
              </a:schemeClr>
            </a:solidFill>
            <a:ln>
              <a:noFill/>
            </a:ln>
            <a:effectLst/>
          </c:spPr>
          <c:invertIfNegative val="0"/>
          <c:cat>
            <c:strRef>
              <c:extLst>
                <c:ext xmlns:c15="http://schemas.microsoft.com/office/drawing/2012/chart" uri="{02D57815-91ED-43cb-92C2-25804820EDAC}">
                  <c15:fullRef>
                    <c15:sqref>Analysis!$A$618:$A$630</c15:sqref>
                  </c15:fullRef>
                </c:ext>
              </c:extLst>
              <c:f>(Analysis!$A$618:$A$619,Analysis!$A$622:$A$624,Analysis!$A$626:$A$628)</c:f>
              <c:strCache>
                <c:ptCount val="8"/>
                <c:pt idx="0">
                  <c:v>Atma</c:v>
                </c:pt>
                <c:pt idx="1">
                  <c:v>Dana</c:v>
                </c:pt>
                <c:pt idx="2">
                  <c:v>Hazano</c:v>
                </c:pt>
                <c:pt idx="3">
                  <c:v>Idleb</c:v>
                </c:pt>
                <c:pt idx="4">
                  <c:v>Kafr - Kafrehmul</c:v>
                </c:pt>
                <c:pt idx="5">
                  <c:v>Sahara</c:v>
                </c:pt>
                <c:pt idx="6">
                  <c:v>Salqin</c:v>
                </c:pt>
                <c:pt idx="7">
                  <c:v>Sarmada</c:v>
                </c:pt>
              </c:strCache>
            </c:strRef>
          </c:cat>
          <c:val>
            <c:numRef>
              <c:extLst>
                <c:ext xmlns:c15="http://schemas.microsoft.com/office/drawing/2012/chart" uri="{02D57815-91ED-43cb-92C2-25804820EDAC}">
                  <c15:fullRef>
                    <c15:sqref>Analysis!$H$618:$H$630</c15:sqref>
                  </c15:fullRef>
                </c:ext>
              </c:extLst>
              <c:f>(Analysis!$H$618:$H$619,Analysis!$H$622:$H$624,Analysis!$H$626:$H$628)</c:f>
              <c:numCache>
                <c:formatCode>0.0%</c:formatCode>
                <c:ptCount val="8"/>
                <c:pt idx="0">
                  <c:v>0</c:v>
                </c:pt>
                <c:pt idx="1">
                  <c:v>6.25E-2</c:v>
                </c:pt>
                <c:pt idx="2">
                  <c:v>0</c:v>
                </c:pt>
                <c:pt idx="3">
                  <c:v>0</c:v>
                </c:pt>
                <c:pt idx="4">
                  <c:v>0</c:v>
                </c:pt>
                <c:pt idx="5">
                  <c:v>0</c:v>
                </c:pt>
                <c:pt idx="6">
                  <c:v>0</c:v>
                </c:pt>
                <c:pt idx="7">
                  <c:v>0</c:v>
                </c:pt>
              </c:numCache>
            </c:numRef>
          </c:val>
          <c:extLst>
            <c:ext xmlns:c16="http://schemas.microsoft.com/office/drawing/2014/chart" uri="{C3380CC4-5D6E-409C-BE32-E72D297353CC}">
              <c16:uniqueId val="{00000006-F0A2-4735-A77D-B5046BD3D78C}"/>
            </c:ext>
          </c:extLst>
        </c:ser>
        <c:ser>
          <c:idx val="7"/>
          <c:order val="7"/>
          <c:tx>
            <c:strRef>
              <c:f>Analysis!$I$617</c:f>
              <c:strCache>
                <c:ptCount val="1"/>
                <c:pt idx="0">
                  <c:v>Started using contraception</c:v>
                </c:pt>
              </c:strCache>
            </c:strRef>
          </c:tx>
          <c:spPr>
            <a:solidFill>
              <a:schemeClr val="accent2">
                <a:lumMod val="60000"/>
              </a:schemeClr>
            </a:solidFill>
            <a:ln>
              <a:noFill/>
            </a:ln>
            <a:effectLst/>
          </c:spPr>
          <c:invertIfNegative val="0"/>
          <c:cat>
            <c:strRef>
              <c:extLst>
                <c:ext xmlns:c15="http://schemas.microsoft.com/office/drawing/2012/chart" uri="{02D57815-91ED-43cb-92C2-25804820EDAC}">
                  <c15:fullRef>
                    <c15:sqref>Analysis!$A$618:$A$630</c15:sqref>
                  </c15:fullRef>
                </c:ext>
              </c:extLst>
              <c:f>(Analysis!$A$618:$A$619,Analysis!$A$622:$A$624,Analysis!$A$626:$A$628)</c:f>
              <c:strCache>
                <c:ptCount val="8"/>
                <c:pt idx="0">
                  <c:v>Atma</c:v>
                </c:pt>
                <c:pt idx="1">
                  <c:v>Dana</c:v>
                </c:pt>
                <c:pt idx="2">
                  <c:v>Hazano</c:v>
                </c:pt>
                <c:pt idx="3">
                  <c:v>Idleb</c:v>
                </c:pt>
                <c:pt idx="4">
                  <c:v>Kafr - Kafrehmul</c:v>
                </c:pt>
                <c:pt idx="5">
                  <c:v>Sahara</c:v>
                </c:pt>
                <c:pt idx="6">
                  <c:v>Salqin</c:v>
                </c:pt>
                <c:pt idx="7">
                  <c:v>Sarmada</c:v>
                </c:pt>
              </c:strCache>
            </c:strRef>
          </c:cat>
          <c:val>
            <c:numRef>
              <c:extLst>
                <c:ext xmlns:c15="http://schemas.microsoft.com/office/drawing/2012/chart" uri="{02D57815-91ED-43cb-92C2-25804820EDAC}">
                  <c15:fullRef>
                    <c15:sqref>Analysis!$I$618:$I$630</c15:sqref>
                  </c15:fullRef>
                </c:ext>
              </c:extLst>
              <c:f>(Analysis!$I$618:$I$619,Analysis!$I$622:$I$624,Analysis!$I$626:$I$628)</c:f>
              <c:numCache>
                <c:formatCode>0.0%</c:formatCode>
                <c:ptCount val="8"/>
                <c:pt idx="0">
                  <c:v>0</c:v>
                </c:pt>
                <c:pt idx="1">
                  <c:v>0</c:v>
                </c:pt>
                <c:pt idx="2">
                  <c:v>6.25E-2</c:v>
                </c:pt>
                <c:pt idx="3">
                  <c:v>0</c:v>
                </c:pt>
                <c:pt idx="4">
                  <c:v>0</c:v>
                </c:pt>
                <c:pt idx="5">
                  <c:v>0</c:v>
                </c:pt>
                <c:pt idx="6">
                  <c:v>0</c:v>
                </c:pt>
                <c:pt idx="7">
                  <c:v>0</c:v>
                </c:pt>
              </c:numCache>
            </c:numRef>
          </c:val>
          <c:extLst>
            <c:ext xmlns:c16="http://schemas.microsoft.com/office/drawing/2014/chart" uri="{C3380CC4-5D6E-409C-BE32-E72D297353CC}">
              <c16:uniqueId val="{00000007-F0A2-4735-A77D-B5046BD3D78C}"/>
            </c:ext>
          </c:extLst>
        </c:ser>
        <c:ser>
          <c:idx val="8"/>
          <c:order val="8"/>
          <c:tx>
            <c:strRef>
              <c:f>Analysis!$J$617</c:f>
              <c:strCache>
                <c:ptCount val="1"/>
                <c:pt idx="0">
                  <c:v>Not enough milk</c:v>
                </c:pt>
              </c:strCache>
            </c:strRef>
          </c:tx>
          <c:spPr>
            <a:solidFill>
              <a:schemeClr val="accent3">
                <a:lumMod val="60000"/>
              </a:schemeClr>
            </a:solidFill>
            <a:ln>
              <a:noFill/>
            </a:ln>
            <a:effectLst/>
          </c:spPr>
          <c:invertIfNegative val="0"/>
          <c:cat>
            <c:strRef>
              <c:extLst>
                <c:ext xmlns:c15="http://schemas.microsoft.com/office/drawing/2012/chart" uri="{02D57815-91ED-43cb-92C2-25804820EDAC}">
                  <c15:fullRef>
                    <c15:sqref>Analysis!$A$618:$A$630</c15:sqref>
                  </c15:fullRef>
                </c:ext>
              </c:extLst>
              <c:f>(Analysis!$A$618:$A$619,Analysis!$A$622:$A$624,Analysis!$A$626:$A$628)</c:f>
              <c:strCache>
                <c:ptCount val="8"/>
                <c:pt idx="0">
                  <c:v>Atma</c:v>
                </c:pt>
                <c:pt idx="1">
                  <c:v>Dana</c:v>
                </c:pt>
                <c:pt idx="2">
                  <c:v>Hazano</c:v>
                </c:pt>
                <c:pt idx="3">
                  <c:v>Idleb</c:v>
                </c:pt>
                <c:pt idx="4">
                  <c:v>Kafr - Kafrehmul</c:v>
                </c:pt>
                <c:pt idx="5">
                  <c:v>Sahara</c:v>
                </c:pt>
                <c:pt idx="6">
                  <c:v>Salqin</c:v>
                </c:pt>
                <c:pt idx="7">
                  <c:v>Sarmada</c:v>
                </c:pt>
              </c:strCache>
            </c:strRef>
          </c:cat>
          <c:val>
            <c:numRef>
              <c:extLst>
                <c:ext xmlns:c15="http://schemas.microsoft.com/office/drawing/2012/chart" uri="{02D57815-91ED-43cb-92C2-25804820EDAC}">
                  <c15:fullRef>
                    <c15:sqref>Analysis!$J$618:$J$630</c15:sqref>
                  </c15:fullRef>
                </c:ext>
              </c:extLst>
              <c:f>(Analysis!$J$618:$J$619,Analysis!$J$622:$J$624,Analysis!$J$626:$J$628)</c:f>
              <c:numCache>
                <c:formatCode>0.0%</c:formatCode>
                <c:ptCount val="8"/>
                <c:pt idx="0">
                  <c:v>0.3125</c:v>
                </c:pt>
                <c:pt idx="1">
                  <c:v>0</c:v>
                </c:pt>
                <c:pt idx="2">
                  <c:v>6.25E-2</c:v>
                </c:pt>
                <c:pt idx="3">
                  <c:v>6.25E-2</c:v>
                </c:pt>
                <c:pt idx="4">
                  <c:v>6.25E-2</c:v>
                </c:pt>
                <c:pt idx="5">
                  <c:v>0</c:v>
                </c:pt>
                <c:pt idx="6">
                  <c:v>0.3125</c:v>
                </c:pt>
                <c:pt idx="7">
                  <c:v>6.25E-2</c:v>
                </c:pt>
              </c:numCache>
            </c:numRef>
          </c:val>
          <c:extLst>
            <c:ext xmlns:c16="http://schemas.microsoft.com/office/drawing/2014/chart" uri="{C3380CC4-5D6E-409C-BE32-E72D297353CC}">
              <c16:uniqueId val="{00000008-F0A2-4735-A77D-B5046BD3D78C}"/>
            </c:ext>
          </c:extLst>
        </c:ser>
        <c:dLbls>
          <c:showLegendKey val="0"/>
          <c:showVal val="0"/>
          <c:showCatName val="0"/>
          <c:showSerName val="0"/>
          <c:showPercent val="0"/>
          <c:showBubbleSize val="0"/>
        </c:dLbls>
        <c:gapWidth val="150"/>
        <c:overlap val="100"/>
        <c:axId val="66243648"/>
        <c:axId val="66246560"/>
      </c:barChart>
      <c:catAx>
        <c:axId val="66243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46560"/>
        <c:crosses val="autoZero"/>
        <c:auto val="1"/>
        <c:lblAlgn val="ctr"/>
        <c:lblOffset val="100"/>
        <c:noMultiLvlLbl val="0"/>
      </c:catAx>
      <c:valAx>
        <c:axId val="6624656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43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Attended sessions about child feeding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Analysis!$B$636</c:f>
              <c:strCache>
                <c:ptCount val="1"/>
                <c:pt idx="0">
                  <c:v>I don't know</c:v>
                </c:pt>
              </c:strCache>
            </c:strRef>
          </c:tx>
          <c:spPr>
            <a:solidFill>
              <a:schemeClr val="accent1"/>
            </a:solidFill>
            <a:ln>
              <a:noFill/>
            </a:ln>
            <a:effectLst/>
          </c:spPr>
          <c:invertIfNegative val="0"/>
          <c:cat>
            <c:strRef>
              <c:f>Analysis!$A$638:$A$650</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Analysis!$C$638:$C$650</c:f>
              <c:numCache>
                <c:formatCode>0.0%</c:formatCode>
                <c:ptCount val="13"/>
                <c:pt idx="0">
                  <c:v>8.771929824561403E-2</c:v>
                </c:pt>
                <c:pt idx="1">
                  <c:v>2.7777777777777776E-2</c:v>
                </c:pt>
                <c:pt idx="2">
                  <c:v>0.1702127659574468</c:v>
                </c:pt>
                <c:pt idx="3">
                  <c:v>5.2631578947368418E-2</c:v>
                </c:pt>
                <c:pt idx="4">
                  <c:v>0</c:v>
                </c:pt>
                <c:pt idx="5">
                  <c:v>0.20779220779220781</c:v>
                </c:pt>
                <c:pt idx="6">
                  <c:v>0</c:v>
                </c:pt>
                <c:pt idx="7">
                  <c:v>7.1428571428571425E-2</c:v>
                </c:pt>
                <c:pt idx="8">
                  <c:v>0.5</c:v>
                </c:pt>
                <c:pt idx="9">
                  <c:v>0.19444444444444445</c:v>
                </c:pt>
                <c:pt idx="10">
                  <c:v>6.9767441860465115E-2</c:v>
                </c:pt>
                <c:pt idx="11">
                  <c:v>0.16666666666666666</c:v>
                </c:pt>
                <c:pt idx="12">
                  <c:v>0.83333333333333337</c:v>
                </c:pt>
              </c:numCache>
            </c:numRef>
          </c:val>
          <c:extLst>
            <c:ext xmlns:c16="http://schemas.microsoft.com/office/drawing/2014/chart" uri="{C3380CC4-5D6E-409C-BE32-E72D297353CC}">
              <c16:uniqueId val="{00000000-9B61-40AC-8531-B785FE50D120}"/>
            </c:ext>
          </c:extLst>
        </c:ser>
        <c:ser>
          <c:idx val="1"/>
          <c:order val="1"/>
          <c:tx>
            <c:strRef>
              <c:f>Analysis!$D$636</c:f>
              <c:strCache>
                <c:ptCount val="1"/>
                <c:pt idx="0">
                  <c:v>No – this is not something me or anyone in my household would attend</c:v>
                </c:pt>
              </c:strCache>
            </c:strRef>
          </c:tx>
          <c:spPr>
            <a:solidFill>
              <a:schemeClr val="accent2"/>
            </a:solidFill>
            <a:ln>
              <a:noFill/>
            </a:ln>
            <a:effectLst/>
          </c:spPr>
          <c:invertIfNegative val="0"/>
          <c:cat>
            <c:strRef>
              <c:f>Analysis!$A$638:$A$650</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Analysis!$E$638:$E$650</c:f>
              <c:numCache>
                <c:formatCode>0.0%</c:formatCode>
                <c:ptCount val="13"/>
                <c:pt idx="0">
                  <c:v>3.5087719298245612E-2</c:v>
                </c:pt>
                <c:pt idx="1">
                  <c:v>0</c:v>
                </c:pt>
                <c:pt idx="2">
                  <c:v>0.14893617021276595</c:v>
                </c:pt>
                <c:pt idx="3">
                  <c:v>0.10526315789473684</c:v>
                </c:pt>
                <c:pt idx="4">
                  <c:v>0.14285714285714285</c:v>
                </c:pt>
                <c:pt idx="5">
                  <c:v>0.23376623376623376</c:v>
                </c:pt>
                <c:pt idx="6">
                  <c:v>0</c:v>
                </c:pt>
                <c:pt idx="7">
                  <c:v>7.1428571428571425E-2</c:v>
                </c:pt>
                <c:pt idx="8">
                  <c:v>0</c:v>
                </c:pt>
                <c:pt idx="9">
                  <c:v>0</c:v>
                </c:pt>
                <c:pt idx="10">
                  <c:v>4.6511627906976744E-2</c:v>
                </c:pt>
                <c:pt idx="11">
                  <c:v>0.16666666666666666</c:v>
                </c:pt>
                <c:pt idx="12">
                  <c:v>0</c:v>
                </c:pt>
              </c:numCache>
            </c:numRef>
          </c:val>
          <c:extLst>
            <c:ext xmlns:c16="http://schemas.microsoft.com/office/drawing/2014/chart" uri="{C3380CC4-5D6E-409C-BE32-E72D297353CC}">
              <c16:uniqueId val="{00000001-9B61-40AC-8531-B785FE50D120}"/>
            </c:ext>
          </c:extLst>
        </c:ser>
        <c:ser>
          <c:idx val="2"/>
          <c:order val="2"/>
          <c:tx>
            <c:strRef>
              <c:f>Analysis!$F$636</c:f>
              <c:strCache>
                <c:ptCount val="1"/>
                <c:pt idx="0">
                  <c:v>Yes – someone in my household has</c:v>
                </c:pt>
              </c:strCache>
            </c:strRef>
          </c:tx>
          <c:spPr>
            <a:solidFill>
              <a:schemeClr val="accent3"/>
            </a:solidFill>
            <a:ln>
              <a:noFill/>
            </a:ln>
            <a:effectLst/>
          </c:spPr>
          <c:invertIfNegative val="0"/>
          <c:cat>
            <c:strRef>
              <c:f>Analysis!$A$638:$A$650</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Analysis!$G$638:$G$650</c:f>
              <c:numCache>
                <c:formatCode>0.0%</c:formatCode>
                <c:ptCount val="13"/>
                <c:pt idx="0">
                  <c:v>0.22807017543859648</c:v>
                </c:pt>
                <c:pt idx="1">
                  <c:v>0.1111111111111111</c:v>
                </c:pt>
                <c:pt idx="2">
                  <c:v>6.3829787234042548E-2</c:v>
                </c:pt>
                <c:pt idx="3">
                  <c:v>0.10526315789473684</c:v>
                </c:pt>
                <c:pt idx="4">
                  <c:v>0.42857142857142855</c:v>
                </c:pt>
                <c:pt idx="5">
                  <c:v>5.1948051948051951E-2</c:v>
                </c:pt>
                <c:pt idx="6">
                  <c:v>0.66666666666666663</c:v>
                </c:pt>
                <c:pt idx="7">
                  <c:v>0.35714285714285715</c:v>
                </c:pt>
                <c:pt idx="8">
                  <c:v>0</c:v>
                </c:pt>
                <c:pt idx="9">
                  <c:v>8.3333333333333329E-2</c:v>
                </c:pt>
                <c:pt idx="10">
                  <c:v>0.27906976744186046</c:v>
                </c:pt>
                <c:pt idx="11">
                  <c:v>0.1111111111111111</c:v>
                </c:pt>
                <c:pt idx="12">
                  <c:v>0</c:v>
                </c:pt>
              </c:numCache>
            </c:numRef>
          </c:val>
          <c:extLst>
            <c:ext xmlns:c16="http://schemas.microsoft.com/office/drawing/2014/chart" uri="{C3380CC4-5D6E-409C-BE32-E72D297353CC}">
              <c16:uniqueId val="{00000002-9B61-40AC-8531-B785FE50D120}"/>
            </c:ext>
          </c:extLst>
        </c:ser>
        <c:ser>
          <c:idx val="3"/>
          <c:order val="3"/>
          <c:tx>
            <c:strRef>
              <c:f>Analysis!$H$636</c:f>
              <c:strCache>
                <c:ptCount val="1"/>
                <c:pt idx="0">
                  <c:v>Yes – I have</c:v>
                </c:pt>
              </c:strCache>
            </c:strRef>
          </c:tx>
          <c:spPr>
            <a:solidFill>
              <a:schemeClr val="accent4"/>
            </a:solidFill>
            <a:ln>
              <a:noFill/>
            </a:ln>
            <a:effectLst/>
          </c:spPr>
          <c:invertIfNegative val="0"/>
          <c:cat>
            <c:strRef>
              <c:f>Analysis!$A$638:$A$650</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Analysis!$I$638:$I$650</c:f>
              <c:numCache>
                <c:formatCode>0.0%</c:formatCode>
                <c:ptCount val="13"/>
                <c:pt idx="0">
                  <c:v>0.57894736842105265</c:v>
                </c:pt>
                <c:pt idx="1">
                  <c:v>0.3611111111111111</c:v>
                </c:pt>
                <c:pt idx="2">
                  <c:v>0.14893617021276595</c:v>
                </c:pt>
                <c:pt idx="3">
                  <c:v>0.21052631578947367</c:v>
                </c:pt>
                <c:pt idx="4">
                  <c:v>0.2857142857142857</c:v>
                </c:pt>
                <c:pt idx="5">
                  <c:v>0.18181818181818182</c:v>
                </c:pt>
                <c:pt idx="6">
                  <c:v>0.33333333333333331</c:v>
                </c:pt>
                <c:pt idx="7">
                  <c:v>0.2857142857142857</c:v>
                </c:pt>
                <c:pt idx="8">
                  <c:v>0</c:v>
                </c:pt>
                <c:pt idx="9">
                  <c:v>0.16666666666666666</c:v>
                </c:pt>
                <c:pt idx="10">
                  <c:v>4.6511627906976744E-2</c:v>
                </c:pt>
                <c:pt idx="11">
                  <c:v>0.1111111111111111</c:v>
                </c:pt>
                <c:pt idx="12">
                  <c:v>0.16666666666666666</c:v>
                </c:pt>
              </c:numCache>
            </c:numRef>
          </c:val>
          <c:extLst>
            <c:ext xmlns:c16="http://schemas.microsoft.com/office/drawing/2014/chart" uri="{C3380CC4-5D6E-409C-BE32-E72D297353CC}">
              <c16:uniqueId val="{00000003-9B61-40AC-8531-B785FE50D120}"/>
            </c:ext>
          </c:extLst>
        </c:ser>
        <c:ser>
          <c:idx val="4"/>
          <c:order val="4"/>
          <c:tx>
            <c:strRef>
              <c:f>Analysis!$J$636</c:f>
              <c:strCache>
                <c:ptCount val="1"/>
                <c:pt idx="0">
                  <c:v>No – there is nothing like this in my community</c:v>
                </c:pt>
              </c:strCache>
            </c:strRef>
          </c:tx>
          <c:spPr>
            <a:solidFill>
              <a:schemeClr val="accent5"/>
            </a:solidFill>
            <a:ln>
              <a:noFill/>
            </a:ln>
            <a:effectLst/>
          </c:spPr>
          <c:invertIfNegative val="0"/>
          <c:cat>
            <c:strRef>
              <c:f>Analysis!$A$638:$A$650</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Analysis!$K$638:$K$650</c:f>
              <c:numCache>
                <c:formatCode>0.0%</c:formatCode>
                <c:ptCount val="13"/>
                <c:pt idx="0">
                  <c:v>7.0175438596491224E-2</c:v>
                </c:pt>
                <c:pt idx="1">
                  <c:v>0.5</c:v>
                </c:pt>
                <c:pt idx="2">
                  <c:v>0.46808510638297873</c:v>
                </c:pt>
                <c:pt idx="3">
                  <c:v>0.52631578947368418</c:v>
                </c:pt>
                <c:pt idx="4">
                  <c:v>0.14285714285714285</c:v>
                </c:pt>
                <c:pt idx="5">
                  <c:v>0.32467532467532467</c:v>
                </c:pt>
                <c:pt idx="6">
                  <c:v>0</c:v>
                </c:pt>
                <c:pt idx="7">
                  <c:v>0.21428571428571427</c:v>
                </c:pt>
                <c:pt idx="8">
                  <c:v>0.5</c:v>
                </c:pt>
                <c:pt idx="9">
                  <c:v>0.55555555555555558</c:v>
                </c:pt>
                <c:pt idx="10">
                  <c:v>0.55813953488372092</c:v>
                </c:pt>
                <c:pt idx="11">
                  <c:v>0.44444444444444442</c:v>
                </c:pt>
                <c:pt idx="12">
                  <c:v>0</c:v>
                </c:pt>
              </c:numCache>
            </c:numRef>
          </c:val>
          <c:extLst>
            <c:ext xmlns:c16="http://schemas.microsoft.com/office/drawing/2014/chart" uri="{C3380CC4-5D6E-409C-BE32-E72D297353CC}">
              <c16:uniqueId val="{00000004-9B61-40AC-8531-B785FE50D120}"/>
            </c:ext>
          </c:extLst>
        </c:ser>
        <c:dLbls>
          <c:showLegendKey val="0"/>
          <c:showVal val="0"/>
          <c:showCatName val="0"/>
          <c:showSerName val="0"/>
          <c:showPercent val="0"/>
          <c:showBubbleSize val="0"/>
        </c:dLbls>
        <c:gapWidth val="150"/>
        <c:overlap val="100"/>
        <c:axId val="66245728"/>
        <c:axId val="66254048"/>
      </c:barChart>
      <c:catAx>
        <c:axId val="662457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54048"/>
        <c:crosses val="autoZero"/>
        <c:auto val="1"/>
        <c:lblAlgn val="ctr"/>
        <c:lblOffset val="100"/>
        <c:noMultiLvlLbl val="0"/>
      </c:catAx>
      <c:valAx>
        <c:axId val="66254048"/>
        <c:scaling>
          <c:orientation val="minMax"/>
          <c:max val="1"/>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45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Barriers to obtaining the staples for the HH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Analysis!$B$799</c:f>
              <c:strCache>
                <c:ptCount val="1"/>
                <c:pt idx="0">
                  <c:v>Other</c:v>
                </c:pt>
              </c:strCache>
            </c:strRef>
          </c:tx>
          <c:spPr>
            <a:solidFill>
              <a:schemeClr val="accent1"/>
            </a:solidFill>
            <a:ln>
              <a:noFill/>
            </a:ln>
            <a:effectLst/>
          </c:spPr>
          <c:invertIfNegative val="0"/>
          <c:cat>
            <c:strRef>
              <c:f>Analysis!$A$800:$A$812</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Analysis!$B$800:$B$812</c:f>
              <c:numCache>
                <c:formatCode>0.0%</c:formatCode>
                <c:ptCount val="13"/>
                <c:pt idx="0">
                  <c:v>1.0869565217391304E-2</c:v>
                </c:pt>
                <c:pt idx="1">
                  <c:v>0</c:v>
                </c:pt>
                <c:pt idx="2">
                  <c:v>8.152173913043478E-3</c:v>
                </c:pt>
                <c:pt idx="3">
                  <c:v>0</c:v>
                </c:pt>
                <c:pt idx="4">
                  <c:v>0</c:v>
                </c:pt>
                <c:pt idx="5">
                  <c:v>2.717391304347826E-3</c:v>
                </c:pt>
                <c:pt idx="6">
                  <c:v>0</c:v>
                </c:pt>
                <c:pt idx="7">
                  <c:v>0</c:v>
                </c:pt>
                <c:pt idx="8">
                  <c:v>0</c:v>
                </c:pt>
                <c:pt idx="9">
                  <c:v>2.717391304347826E-3</c:v>
                </c:pt>
                <c:pt idx="10">
                  <c:v>0</c:v>
                </c:pt>
                <c:pt idx="11">
                  <c:v>0</c:v>
                </c:pt>
                <c:pt idx="12">
                  <c:v>0</c:v>
                </c:pt>
              </c:numCache>
            </c:numRef>
          </c:val>
          <c:extLst>
            <c:ext xmlns:c16="http://schemas.microsoft.com/office/drawing/2014/chart" uri="{C3380CC4-5D6E-409C-BE32-E72D297353CC}">
              <c16:uniqueId val="{00000000-7F90-4D97-BD27-97C087D20212}"/>
            </c:ext>
          </c:extLst>
        </c:ser>
        <c:ser>
          <c:idx val="1"/>
          <c:order val="1"/>
          <c:tx>
            <c:strRef>
              <c:f>Analysis!$C$799</c:f>
              <c:strCache>
                <c:ptCount val="1"/>
                <c:pt idx="0">
                  <c:v>Food is not available</c:v>
                </c:pt>
              </c:strCache>
            </c:strRef>
          </c:tx>
          <c:spPr>
            <a:solidFill>
              <a:schemeClr val="accent2"/>
            </a:solidFill>
            <a:ln>
              <a:noFill/>
            </a:ln>
            <a:effectLst/>
          </c:spPr>
          <c:invertIfNegative val="0"/>
          <c:cat>
            <c:strRef>
              <c:f>Analysis!$A$800:$A$812</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Analysis!$C$800:$C$812</c:f>
              <c:numCache>
                <c:formatCode>0.0%</c:formatCode>
                <c:ptCount val="13"/>
                <c:pt idx="0">
                  <c:v>0</c:v>
                </c:pt>
                <c:pt idx="1">
                  <c:v>0</c:v>
                </c:pt>
                <c:pt idx="2">
                  <c:v>2.717391304347826E-3</c:v>
                </c:pt>
                <c:pt idx="3">
                  <c:v>0</c:v>
                </c:pt>
                <c:pt idx="4">
                  <c:v>0</c:v>
                </c:pt>
                <c:pt idx="5">
                  <c:v>2.717391304347826E-3</c:v>
                </c:pt>
                <c:pt idx="6">
                  <c:v>0</c:v>
                </c:pt>
                <c:pt idx="7">
                  <c:v>0</c:v>
                </c:pt>
                <c:pt idx="8">
                  <c:v>0</c:v>
                </c:pt>
                <c:pt idx="9">
                  <c:v>1.0869565217391304E-2</c:v>
                </c:pt>
                <c:pt idx="10">
                  <c:v>5.434782608695652E-3</c:v>
                </c:pt>
                <c:pt idx="11">
                  <c:v>0</c:v>
                </c:pt>
                <c:pt idx="12">
                  <c:v>0</c:v>
                </c:pt>
              </c:numCache>
            </c:numRef>
          </c:val>
          <c:extLst>
            <c:ext xmlns:c16="http://schemas.microsoft.com/office/drawing/2014/chart" uri="{C3380CC4-5D6E-409C-BE32-E72D297353CC}">
              <c16:uniqueId val="{00000001-7F90-4D97-BD27-97C087D20212}"/>
            </c:ext>
          </c:extLst>
        </c:ser>
        <c:ser>
          <c:idx val="2"/>
          <c:order val="2"/>
          <c:tx>
            <c:strRef>
              <c:f>Analysis!$D$799</c:f>
              <c:strCache>
                <c:ptCount val="1"/>
                <c:pt idx="0">
                  <c:v>No barriers, satisfied with food available</c:v>
                </c:pt>
              </c:strCache>
            </c:strRef>
          </c:tx>
          <c:spPr>
            <a:solidFill>
              <a:schemeClr val="accent3"/>
            </a:solidFill>
            <a:ln>
              <a:noFill/>
            </a:ln>
            <a:effectLst/>
          </c:spPr>
          <c:invertIfNegative val="0"/>
          <c:cat>
            <c:strRef>
              <c:f>Analysis!$A$800:$A$812</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Analysis!$D$800:$D$812</c:f>
              <c:numCache>
                <c:formatCode>0.0%</c:formatCode>
                <c:ptCount val="13"/>
                <c:pt idx="0">
                  <c:v>0</c:v>
                </c:pt>
                <c:pt idx="1">
                  <c:v>0</c:v>
                </c:pt>
                <c:pt idx="2">
                  <c:v>0</c:v>
                </c:pt>
                <c:pt idx="3">
                  <c:v>2.717391304347826E-3</c:v>
                </c:pt>
                <c:pt idx="4">
                  <c:v>0</c:v>
                </c:pt>
                <c:pt idx="5">
                  <c:v>1.9021739130434784E-2</c:v>
                </c:pt>
                <c:pt idx="6">
                  <c:v>0</c:v>
                </c:pt>
                <c:pt idx="7">
                  <c:v>5.434782608695652E-3</c:v>
                </c:pt>
                <c:pt idx="8">
                  <c:v>0</c:v>
                </c:pt>
                <c:pt idx="9">
                  <c:v>0</c:v>
                </c:pt>
                <c:pt idx="10">
                  <c:v>2.717391304347826E-3</c:v>
                </c:pt>
                <c:pt idx="11">
                  <c:v>0</c:v>
                </c:pt>
                <c:pt idx="12">
                  <c:v>0</c:v>
                </c:pt>
              </c:numCache>
            </c:numRef>
          </c:val>
          <c:extLst>
            <c:ext xmlns:c16="http://schemas.microsoft.com/office/drawing/2014/chart" uri="{C3380CC4-5D6E-409C-BE32-E72D297353CC}">
              <c16:uniqueId val="{00000002-7F90-4D97-BD27-97C087D20212}"/>
            </c:ext>
          </c:extLst>
        </c:ser>
        <c:ser>
          <c:idx val="3"/>
          <c:order val="3"/>
          <c:tx>
            <c:strRef>
              <c:f>Analysis!$E$799</c:f>
              <c:strCache>
                <c:ptCount val="1"/>
                <c:pt idx="0">
                  <c:v>Child will not eat certain foods</c:v>
                </c:pt>
              </c:strCache>
            </c:strRef>
          </c:tx>
          <c:spPr>
            <a:solidFill>
              <a:schemeClr val="accent4"/>
            </a:solidFill>
            <a:ln>
              <a:noFill/>
            </a:ln>
            <a:effectLst/>
          </c:spPr>
          <c:invertIfNegative val="0"/>
          <c:cat>
            <c:strRef>
              <c:f>Analysis!$A$800:$A$812</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Analysis!$E$800:$E$812</c:f>
              <c:numCache>
                <c:formatCode>0.0%</c:formatCode>
                <c:ptCount val="13"/>
                <c:pt idx="0">
                  <c:v>5.434782608695652E-3</c:v>
                </c:pt>
                <c:pt idx="1">
                  <c:v>5.434782608695652E-3</c:v>
                </c:pt>
                <c:pt idx="2">
                  <c:v>1.0869565217391304E-2</c:v>
                </c:pt>
                <c:pt idx="3">
                  <c:v>2.717391304347826E-3</c:v>
                </c:pt>
                <c:pt idx="4">
                  <c:v>0</c:v>
                </c:pt>
                <c:pt idx="5">
                  <c:v>5.434782608695652E-3</c:v>
                </c:pt>
                <c:pt idx="6">
                  <c:v>0</c:v>
                </c:pt>
                <c:pt idx="7">
                  <c:v>0</c:v>
                </c:pt>
                <c:pt idx="8">
                  <c:v>0</c:v>
                </c:pt>
                <c:pt idx="9">
                  <c:v>2.717391304347826E-3</c:v>
                </c:pt>
                <c:pt idx="10">
                  <c:v>2.717391304347826E-3</c:v>
                </c:pt>
                <c:pt idx="11">
                  <c:v>2.717391304347826E-3</c:v>
                </c:pt>
                <c:pt idx="12">
                  <c:v>0</c:v>
                </c:pt>
              </c:numCache>
            </c:numRef>
          </c:val>
          <c:extLst>
            <c:ext xmlns:c16="http://schemas.microsoft.com/office/drawing/2014/chart" uri="{C3380CC4-5D6E-409C-BE32-E72D297353CC}">
              <c16:uniqueId val="{00000003-7F90-4D97-BD27-97C087D20212}"/>
            </c:ext>
          </c:extLst>
        </c:ser>
        <c:ser>
          <c:idx val="4"/>
          <c:order val="4"/>
          <c:tx>
            <c:strRef>
              <c:f>Analysis!$F$799</c:f>
              <c:strCache>
                <c:ptCount val="1"/>
                <c:pt idx="0">
                  <c:v>Market is not safe</c:v>
                </c:pt>
              </c:strCache>
            </c:strRef>
          </c:tx>
          <c:spPr>
            <a:solidFill>
              <a:schemeClr val="accent5"/>
            </a:solidFill>
            <a:ln>
              <a:noFill/>
            </a:ln>
            <a:effectLst/>
          </c:spPr>
          <c:invertIfNegative val="0"/>
          <c:cat>
            <c:strRef>
              <c:f>Analysis!$A$800:$A$812</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Analysis!$F$800:$F$812</c:f>
              <c:numCache>
                <c:formatCode>0.0%</c:formatCode>
                <c:ptCount val="13"/>
                <c:pt idx="0">
                  <c:v>5.434782608695652E-3</c:v>
                </c:pt>
                <c:pt idx="1">
                  <c:v>2.717391304347826E-3</c:v>
                </c:pt>
                <c:pt idx="2">
                  <c:v>2.717391304347826E-3</c:v>
                </c:pt>
                <c:pt idx="3">
                  <c:v>2.717391304347826E-3</c:v>
                </c:pt>
                <c:pt idx="4">
                  <c:v>0</c:v>
                </c:pt>
                <c:pt idx="5">
                  <c:v>1.9021739130434784E-2</c:v>
                </c:pt>
                <c:pt idx="6">
                  <c:v>0</c:v>
                </c:pt>
                <c:pt idx="7">
                  <c:v>0</c:v>
                </c:pt>
                <c:pt idx="8">
                  <c:v>2.717391304347826E-3</c:v>
                </c:pt>
                <c:pt idx="9">
                  <c:v>2.717391304347826E-3</c:v>
                </c:pt>
                <c:pt idx="10">
                  <c:v>0</c:v>
                </c:pt>
                <c:pt idx="11">
                  <c:v>0</c:v>
                </c:pt>
                <c:pt idx="12">
                  <c:v>0</c:v>
                </c:pt>
              </c:numCache>
            </c:numRef>
          </c:val>
          <c:extLst>
            <c:ext xmlns:c16="http://schemas.microsoft.com/office/drawing/2014/chart" uri="{C3380CC4-5D6E-409C-BE32-E72D297353CC}">
              <c16:uniqueId val="{00000004-7F90-4D97-BD27-97C087D20212}"/>
            </c:ext>
          </c:extLst>
        </c:ser>
        <c:ser>
          <c:idx val="5"/>
          <c:order val="5"/>
          <c:tx>
            <c:strRef>
              <c:f>Analysis!$G$799</c:f>
              <c:strCache>
                <c:ptCount val="1"/>
                <c:pt idx="0">
                  <c:v>Market is too far</c:v>
                </c:pt>
              </c:strCache>
            </c:strRef>
          </c:tx>
          <c:spPr>
            <a:solidFill>
              <a:schemeClr val="accent6"/>
            </a:solidFill>
            <a:ln>
              <a:noFill/>
            </a:ln>
            <a:effectLst/>
          </c:spPr>
          <c:invertIfNegative val="0"/>
          <c:cat>
            <c:strRef>
              <c:f>Analysis!$A$800:$A$812</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Analysis!$G$800:$G$812</c:f>
              <c:numCache>
                <c:formatCode>0.0%</c:formatCode>
                <c:ptCount val="13"/>
                <c:pt idx="0">
                  <c:v>4.0760869565217392E-2</c:v>
                </c:pt>
                <c:pt idx="1">
                  <c:v>3.2608695652173912E-2</c:v>
                </c:pt>
                <c:pt idx="2">
                  <c:v>8.152173913043478E-3</c:v>
                </c:pt>
                <c:pt idx="3">
                  <c:v>5.434782608695652E-3</c:v>
                </c:pt>
                <c:pt idx="4">
                  <c:v>5.434782608695652E-3</c:v>
                </c:pt>
                <c:pt idx="5">
                  <c:v>7.6086956521739135E-2</c:v>
                </c:pt>
                <c:pt idx="6">
                  <c:v>0</c:v>
                </c:pt>
                <c:pt idx="7">
                  <c:v>2.717391304347826E-3</c:v>
                </c:pt>
                <c:pt idx="8">
                  <c:v>0</c:v>
                </c:pt>
                <c:pt idx="9">
                  <c:v>1.358695652173913E-2</c:v>
                </c:pt>
                <c:pt idx="10">
                  <c:v>3.2608695652173912E-2</c:v>
                </c:pt>
                <c:pt idx="11">
                  <c:v>5.434782608695652E-3</c:v>
                </c:pt>
                <c:pt idx="12">
                  <c:v>0</c:v>
                </c:pt>
              </c:numCache>
            </c:numRef>
          </c:val>
          <c:extLst>
            <c:ext xmlns:c16="http://schemas.microsoft.com/office/drawing/2014/chart" uri="{C3380CC4-5D6E-409C-BE32-E72D297353CC}">
              <c16:uniqueId val="{00000005-7F90-4D97-BD27-97C087D20212}"/>
            </c:ext>
          </c:extLst>
        </c:ser>
        <c:ser>
          <c:idx val="6"/>
          <c:order val="6"/>
          <c:tx>
            <c:strRef>
              <c:f>Analysis!$H$799</c:f>
              <c:strCache>
                <c:ptCount val="1"/>
                <c:pt idx="0">
                  <c:v>High food prices/no money to buy</c:v>
                </c:pt>
              </c:strCache>
            </c:strRef>
          </c:tx>
          <c:spPr>
            <a:solidFill>
              <a:schemeClr val="accent1">
                <a:lumMod val="60000"/>
              </a:schemeClr>
            </a:solidFill>
            <a:ln>
              <a:noFill/>
            </a:ln>
            <a:effectLst/>
          </c:spPr>
          <c:invertIfNegative val="0"/>
          <c:cat>
            <c:strRef>
              <c:f>Analysis!$A$800:$A$812</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Analysis!$H$800:$H$812</c:f>
              <c:numCache>
                <c:formatCode>0.0%</c:formatCode>
                <c:ptCount val="13"/>
                <c:pt idx="0">
                  <c:v>0.15217391304347827</c:v>
                </c:pt>
                <c:pt idx="1">
                  <c:v>9.5108695652173919E-2</c:v>
                </c:pt>
                <c:pt idx="2">
                  <c:v>0.12771739130434784</c:v>
                </c:pt>
                <c:pt idx="3">
                  <c:v>4.8913043478260872E-2</c:v>
                </c:pt>
                <c:pt idx="4">
                  <c:v>1.9021739130434784E-2</c:v>
                </c:pt>
                <c:pt idx="5">
                  <c:v>0.18206521739130435</c:v>
                </c:pt>
                <c:pt idx="6">
                  <c:v>1.6304347826086956E-2</c:v>
                </c:pt>
                <c:pt idx="7">
                  <c:v>2.9891304347826088E-2</c:v>
                </c:pt>
                <c:pt idx="8">
                  <c:v>5.434782608695652E-3</c:v>
                </c:pt>
                <c:pt idx="9">
                  <c:v>9.7826086956521743E-2</c:v>
                </c:pt>
                <c:pt idx="10">
                  <c:v>0.11413043478260869</c:v>
                </c:pt>
                <c:pt idx="11">
                  <c:v>4.8913043478260872E-2</c:v>
                </c:pt>
                <c:pt idx="12">
                  <c:v>1.6304347826086956E-2</c:v>
                </c:pt>
              </c:numCache>
            </c:numRef>
          </c:val>
          <c:extLst>
            <c:ext xmlns:c16="http://schemas.microsoft.com/office/drawing/2014/chart" uri="{C3380CC4-5D6E-409C-BE32-E72D297353CC}">
              <c16:uniqueId val="{00000006-7F90-4D97-BD27-97C087D20212}"/>
            </c:ext>
          </c:extLst>
        </c:ser>
        <c:dLbls>
          <c:showLegendKey val="0"/>
          <c:showVal val="0"/>
          <c:showCatName val="0"/>
          <c:showSerName val="0"/>
          <c:showPercent val="0"/>
          <c:showBubbleSize val="0"/>
        </c:dLbls>
        <c:gapWidth val="150"/>
        <c:overlap val="100"/>
        <c:axId val="66258624"/>
        <c:axId val="66236992"/>
      </c:barChart>
      <c:catAx>
        <c:axId val="66258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36992"/>
        <c:crosses val="autoZero"/>
        <c:auto val="1"/>
        <c:lblAlgn val="ctr"/>
        <c:lblOffset val="100"/>
        <c:noMultiLvlLbl val="0"/>
      </c:catAx>
      <c:valAx>
        <c:axId val="6623699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58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Analysis!$B$873</c:f>
              <c:strCache>
                <c:ptCount val="1"/>
                <c:pt idx="0">
                  <c:v>Other</c:v>
                </c:pt>
              </c:strCache>
            </c:strRef>
          </c:tx>
          <c:spPr>
            <a:solidFill>
              <a:schemeClr val="accent1"/>
            </a:solidFill>
            <a:ln>
              <a:noFill/>
            </a:ln>
            <a:effectLst/>
          </c:spPr>
          <c:invertIfNegative val="0"/>
          <c:cat>
            <c:strRef>
              <c:f>Analysis!$A$874:$A$886</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Analysis!$B$874:$B$886</c:f>
              <c:numCache>
                <c:formatCode>0.0%</c:formatCode>
                <c:ptCount val="13"/>
                <c:pt idx="0">
                  <c:v>0</c:v>
                </c:pt>
                <c:pt idx="1">
                  <c:v>0</c:v>
                </c:pt>
                <c:pt idx="2">
                  <c:v>3.8910505836575876E-3</c:v>
                </c:pt>
                <c:pt idx="3">
                  <c:v>0</c:v>
                </c:pt>
                <c:pt idx="4">
                  <c:v>0</c:v>
                </c:pt>
                <c:pt idx="5">
                  <c:v>3.8910505836575876E-3</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7E38-4F0C-AF84-B06A3DD9575E}"/>
            </c:ext>
          </c:extLst>
        </c:ser>
        <c:ser>
          <c:idx val="1"/>
          <c:order val="1"/>
          <c:tx>
            <c:strRef>
              <c:f>Analysis!$C$873</c:f>
              <c:strCache>
                <c:ptCount val="1"/>
                <c:pt idx="0">
                  <c:v>Market is not safe</c:v>
                </c:pt>
              </c:strCache>
            </c:strRef>
          </c:tx>
          <c:spPr>
            <a:solidFill>
              <a:schemeClr val="accent2"/>
            </a:solidFill>
            <a:ln>
              <a:noFill/>
            </a:ln>
            <a:effectLst/>
          </c:spPr>
          <c:invertIfNegative val="0"/>
          <c:cat>
            <c:strRef>
              <c:f>Analysis!$A$874:$A$886</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Analysis!$C$874:$C$886</c:f>
              <c:numCache>
                <c:formatCode>0.0%</c:formatCode>
                <c:ptCount val="13"/>
                <c:pt idx="0">
                  <c:v>7.7821011673151752E-3</c:v>
                </c:pt>
                <c:pt idx="1">
                  <c:v>3.8910505836575876E-3</c:v>
                </c:pt>
                <c:pt idx="2">
                  <c:v>0</c:v>
                </c:pt>
                <c:pt idx="3">
                  <c:v>0</c:v>
                </c:pt>
                <c:pt idx="4">
                  <c:v>0</c:v>
                </c:pt>
                <c:pt idx="5">
                  <c:v>1.556420233463035E-2</c:v>
                </c:pt>
                <c:pt idx="6">
                  <c:v>0</c:v>
                </c:pt>
                <c:pt idx="7">
                  <c:v>0</c:v>
                </c:pt>
                <c:pt idx="8">
                  <c:v>0</c:v>
                </c:pt>
                <c:pt idx="9">
                  <c:v>3.8910505836575876E-3</c:v>
                </c:pt>
                <c:pt idx="10">
                  <c:v>7.7821011673151752E-3</c:v>
                </c:pt>
                <c:pt idx="11">
                  <c:v>0</c:v>
                </c:pt>
                <c:pt idx="12">
                  <c:v>0</c:v>
                </c:pt>
              </c:numCache>
            </c:numRef>
          </c:val>
          <c:extLst>
            <c:ext xmlns:c16="http://schemas.microsoft.com/office/drawing/2014/chart" uri="{C3380CC4-5D6E-409C-BE32-E72D297353CC}">
              <c16:uniqueId val="{00000001-7E38-4F0C-AF84-B06A3DD9575E}"/>
            </c:ext>
          </c:extLst>
        </c:ser>
        <c:ser>
          <c:idx val="2"/>
          <c:order val="2"/>
          <c:tx>
            <c:strRef>
              <c:f>Analysis!$D$873</c:f>
              <c:strCache>
                <c:ptCount val="1"/>
                <c:pt idx="0">
                  <c:v>Food is not available</c:v>
                </c:pt>
              </c:strCache>
            </c:strRef>
          </c:tx>
          <c:spPr>
            <a:solidFill>
              <a:schemeClr val="accent3"/>
            </a:solidFill>
            <a:ln>
              <a:noFill/>
            </a:ln>
            <a:effectLst/>
          </c:spPr>
          <c:invertIfNegative val="0"/>
          <c:cat>
            <c:strRef>
              <c:f>Analysis!$A$874:$A$886</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Analysis!$D$874:$D$886</c:f>
              <c:numCache>
                <c:formatCode>0.0%</c:formatCode>
                <c:ptCount val="13"/>
                <c:pt idx="0">
                  <c:v>0</c:v>
                </c:pt>
                <c:pt idx="1">
                  <c:v>3.8910505836575876E-3</c:v>
                </c:pt>
                <c:pt idx="2">
                  <c:v>0</c:v>
                </c:pt>
                <c:pt idx="3">
                  <c:v>3.8910505836575876E-3</c:v>
                </c:pt>
                <c:pt idx="4">
                  <c:v>0</c:v>
                </c:pt>
                <c:pt idx="5">
                  <c:v>3.8910505836575876E-3</c:v>
                </c:pt>
                <c:pt idx="6">
                  <c:v>3.8910505836575876E-3</c:v>
                </c:pt>
                <c:pt idx="7">
                  <c:v>0</c:v>
                </c:pt>
                <c:pt idx="8">
                  <c:v>0</c:v>
                </c:pt>
                <c:pt idx="9">
                  <c:v>1.1673151750972763E-2</c:v>
                </c:pt>
                <c:pt idx="10">
                  <c:v>1.556420233463035E-2</c:v>
                </c:pt>
                <c:pt idx="11">
                  <c:v>0</c:v>
                </c:pt>
                <c:pt idx="12">
                  <c:v>0</c:v>
                </c:pt>
              </c:numCache>
            </c:numRef>
          </c:val>
          <c:extLst>
            <c:ext xmlns:c16="http://schemas.microsoft.com/office/drawing/2014/chart" uri="{C3380CC4-5D6E-409C-BE32-E72D297353CC}">
              <c16:uniqueId val="{00000002-7E38-4F0C-AF84-B06A3DD9575E}"/>
            </c:ext>
          </c:extLst>
        </c:ser>
        <c:ser>
          <c:idx val="3"/>
          <c:order val="3"/>
          <c:tx>
            <c:strRef>
              <c:f>Analysis!$E$873</c:f>
              <c:strCache>
                <c:ptCount val="1"/>
                <c:pt idx="0">
                  <c:v>Market is too far</c:v>
                </c:pt>
              </c:strCache>
            </c:strRef>
          </c:tx>
          <c:spPr>
            <a:solidFill>
              <a:schemeClr val="accent4"/>
            </a:solidFill>
            <a:ln>
              <a:noFill/>
            </a:ln>
            <a:effectLst/>
          </c:spPr>
          <c:invertIfNegative val="0"/>
          <c:cat>
            <c:strRef>
              <c:f>Analysis!$A$874:$A$886</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Analysis!$E$874:$E$886</c:f>
              <c:numCache>
                <c:formatCode>0.0%</c:formatCode>
                <c:ptCount val="13"/>
                <c:pt idx="0">
                  <c:v>4.6692607003891051E-2</c:v>
                </c:pt>
                <c:pt idx="1">
                  <c:v>5.0583657587548639E-2</c:v>
                </c:pt>
                <c:pt idx="2">
                  <c:v>3.8910505836575876E-3</c:v>
                </c:pt>
                <c:pt idx="3">
                  <c:v>7.7821011673151752E-3</c:v>
                </c:pt>
                <c:pt idx="4">
                  <c:v>7.7821011673151752E-3</c:v>
                </c:pt>
                <c:pt idx="5">
                  <c:v>2.3346303501945526E-2</c:v>
                </c:pt>
                <c:pt idx="6">
                  <c:v>0</c:v>
                </c:pt>
                <c:pt idx="7">
                  <c:v>3.8910505836575876E-3</c:v>
                </c:pt>
                <c:pt idx="8">
                  <c:v>0</c:v>
                </c:pt>
                <c:pt idx="9">
                  <c:v>1.556420233463035E-2</c:v>
                </c:pt>
                <c:pt idx="10">
                  <c:v>4.2801556420233464E-2</c:v>
                </c:pt>
                <c:pt idx="11">
                  <c:v>7.7821011673151752E-3</c:v>
                </c:pt>
                <c:pt idx="12">
                  <c:v>0</c:v>
                </c:pt>
              </c:numCache>
            </c:numRef>
          </c:val>
          <c:extLst>
            <c:ext xmlns:c16="http://schemas.microsoft.com/office/drawing/2014/chart" uri="{C3380CC4-5D6E-409C-BE32-E72D297353CC}">
              <c16:uniqueId val="{00000003-7E38-4F0C-AF84-B06A3DD9575E}"/>
            </c:ext>
          </c:extLst>
        </c:ser>
        <c:ser>
          <c:idx val="4"/>
          <c:order val="4"/>
          <c:tx>
            <c:strRef>
              <c:f>Analysis!$F$873</c:f>
              <c:strCache>
                <c:ptCount val="1"/>
                <c:pt idx="0">
                  <c:v>High food prices/no money to buy</c:v>
                </c:pt>
              </c:strCache>
            </c:strRef>
          </c:tx>
          <c:spPr>
            <a:solidFill>
              <a:schemeClr val="accent5"/>
            </a:solidFill>
            <a:ln>
              <a:noFill/>
            </a:ln>
            <a:effectLst/>
          </c:spPr>
          <c:invertIfNegative val="0"/>
          <c:cat>
            <c:strRef>
              <c:f>Analysis!$A$874:$A$886</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Analysis!$F$874:$F$886</c:f>
              <c:numCache>
                <c:formatCode>0.0%</c:formatCode>
                <c:ptCount val="13"/>
                <c:pt idx="0">
                  <c:v>0.1867704280155642</c:v>
                </c:pt>
                <c:pt idx="1">
                  <c:v>0.13229571984435798</c:v>
                </c:pt>
                <c:pt idx="2">
                  <c:v>0.12062256809338522</c:v>
                </c:pt>
                <c:pt idx="3">
                  <c:v>3.1128404669260701E-2</c:v>
                </c:pt>
                <c:pt idx="4">
                  <c:v>1.1673151750972763E-2</c:v>
                </c:pt>
                <c:pt idx="5">
                  <c:v>9.727626459143969E-2</c:v>
                </c:pt>
                <c:pt idx="6">
                  <c:v>2.3346303501945526E-2</c:v>
                </c:pt>
                <c:pt idx="7">
                  <c:v>4.2801556420233464E-2</c:v>
                </c:pt>
                <c:pt idx="8">
                  <c:v>3.8910505836575876E-3</c:v>
                </c:pt>
                <c:pt idx="9">
                  <c:v>0.10894941634241245</c:v>
                </c:pt>
                <c:pt idx="10">
                  <c:v>0.11284046692607004</c:v>
                </c:pt>
                <c:pt idx="11">
                  <c:v>7.0038910505836577E-2</c:v>
                </c:pt>
                <c:pt idx="12">
                  <c:v>2.3346303501945526E-2</c:v>
                </c:pt>
              </c:numCache>
            </c:numRef>
          </c:val>
          <c:extLst>
            <c:ext xmlns:c16="http://schemas.microsoft.com/office/drawing/2014/chart" uri="{C3380CC4-5D6E-409C-BE32-E72D297353CC}">
              <c16:uniqueId val="{00000004-7E38-4F0C-AF84-B06A3DD9575E}"/>
            </c:ext>
          </c:extLst>
        </c:ser>
        <c:dLbls>
          <c:showLegendKey val="0"/>
          <c:showVal val="0"/>
          <c:showCatName val="0"/>
          <c:showSerName val="0"/>
          <c:showPercent val="0"/>
          <c:showBubbleSize val="0"/>
        </c:dLbls>
        <c:gapWidth val="150"/>
        <c:overlap val="100"/>
        <c:axId val="66247808"/>
        <c:axId val="66254880"/>
      </c:barChart>
      <c:catAx>
        <c:axId val="66247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54880"/>
        <c:crosses val="autoZero"/>
        <c:auto val="1"/>
        <c:lblAlgn val="ctr"/>
        <c:lblOffset val="100"/>
        <c:noMultiLvlLbl val="0"/>
      </c:catAx>
      <c:valAx>
        <c:axId val="6625488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47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v>Availability of PWD in the HH</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77F-4EC3-A3D5-9BD4B5BDD5D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77F-4EC3-A3D5-9BD4B5BDD5D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77F-4EC3-A3D5-9BD4B5BDD5D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(Analysis!$B$953,Analysis!$D$953,Analysis!$F$953)</c:f>
              <c:strCache>
                <c:ptCount val="3"/>
                <c:pt idx="0">
                  <c:v>I prefer not to answer</c:v>
                </c:pt>
                <c:pt idx="1">
                  <c:v>Yes</c:v>
                </c:pt>
                <c:pt idx="2">
                  <c:v>No</c:v>
                </c:pt>
              </c:strCache>
            </c:strRef>
          </c:cat>
          <c:val>
            <c:numRef>
              <c:f>(Analysis!$C$968,Analysis!$E$968,Analysis!$G$968)</c:f>
              <c:numCache>
                <c:formatCode>0.0%</c:formatCode>
                <c:ptCount val="3"/>
                <c:pt idx="0">
                  <c:v>2.717391304347826E-2</c:v>
                </c:pt>
                <c:pt idx="1">
                  <c:v>0.19565217391304349</c:v>
                </c:pt>
                <c:pt idx="2">
                  <c:v>0.77717391304347827</c:v>
                </c:pt>
              </c:numCache>
            </c:numRef>
          </c:val>
          <c:extLst>
            <c:ext xmlns:c16="http://schemas.microsoft.com/office/drawing/2014/chart" uri="{C3380CC4-5D6E-409C-BE32-E72D297353CC}">
              <c16:uniqueId val="{00000000-4819-4686-9172-A1BF5E1F662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Free physical rehabilitation services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v>Availability of free physical rehabilitation services in the area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97D-4473-B7CA-6EB9769BEB7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97D-4473-B7CA-6EB9769BEB7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97D-4473-B7CA-6EB9769BEB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(Analysis!$B$1033,Analysis!$D$1033,Analysis!$F$1033)</c:f>
              <c:strCache>
                <c:ptCount val="3"/>
                <c:pt idx="0">
                  <c:v>Do not know</c:v>
                </c:pt>
                <c:pt idx="1">
                  <c:v>Yes</c:v>
                </c:pt>
                <c:pt idx="2">
                  <c:v>No</c:v>
                </c:pt>
              </c:strCache>
            </c:strRef>
          </c:cat>
          <c:val>
            <c:numRef>
              <c:f>(Analysis!$C$1048,Analysis!$E$1048,Analysis!$G$1048)</c:f>
              <c:numCache>
                <c:formatCode>0.0%</c:formatCode>
                <c:ptCount val="3"/>
                <c:pt idx="0">
                  <c:v>0.17924528301886791</c:v>
                </c:pt>
                <c:pt idx="1">
                  <c:v>0.25471698113207547</c:v>
                </c:pt>
                <c:pt idx="2">
                  <c:v>0.56603773584905659</c:v>
                </c:pt>
              </c:numCache>
            </c:numRef>
          </c:val>
          <c:extLst>
            <c:ext xmlns:c16="http://schemas.microsoft.com/office/drawing/2014/chart" uri="{C3380CC4-5D6E-409C-BE32-E72D297353CC}">
              <c16:uniqueId val="{00000001-26DD-4CBB-8238-382CD9D0724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Challenges</a:t>
            </a:r>
            <a:r>
              <a:rPr lang="en-US" baseline="0"/>
              <a:t> </a:t>
            </a:r>
            <a:r>
              <a:rPr lang="en-US"/>
              <a:t>to access Rehab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Analysis!$B$1068</c:f>
              <c:strCache>
                <c:ptCount val="1"/>
                <c:pt idx="0">
                  <c:v>Other</c:v>
                </c:pt>
              </c:strCache>
            </c:strRef>
          </c:tx>
          <c:spPr>
            <a:solidFill>
              <a:schemeClr val="accent1"/>
            </a:solidFill>
            <a:ln>
              <a:noFill/>
            </a:ln>
            <a:effectLst/>
          </c:spPr>
          <c:invertIfNegative val="0"/>
          <c:cat>
            <c:strRef>
              <c:extLst>
                <c:ext xmlns:c15="http://schemas.microsoft.com/office/drawing/2012/chart" uri="{02D57815-91ED-43cb-92C2-25804820EDAC}">
                  <c15:fullRef>
                    <c15:sqref>Analysis!$A$1069:$A$1081</c15:sqref>
                  </c15:fullRef>
                </c:ext>
              </c:extLst>
              <c:f>(Analysis!$A$1069:$A$1074,Analysis!$A$1076,Analysis!$A$1078,Analysis!$A$1080:$A$1081)</c:f>
              <c:strCache>
                <c:ptCount val="10"/>
                <c:pt idx="0">
                  <c:v>Atma</c:v>
                </c:pt>
                <c:pt idx="1">
                  <c:v>Dana</c:v>
                </c:pt>
                <c:pt idx="2">
                  <c:v>Deir Hassan - Darhashan</c:v>
                </c:pt>
                <c:pt idx="3">
                  <c:v>Harim</c:v>
                </c:pt>
                <c:pt idx="4">
                  <c:v>Hazano</c:v>
                </c:pt>
                <c:pt idx="5">
                  <c:v>Idleb</c:v>
                </c:pt>
                <c:pt idx="6">
                  <c:v>Ma'arrat Tamasrin</c:v>
                </c:pt>
                <c:pt idx="7">
                  <c:v>Salqin</c:v>
                </c:pt>
                <c:pt idx="8">
                  <c:v>Shamarin</c:v>
                </c:pt>
                <c:pt idx="9">
                  <c:v>Shmarekh</c:v>
                </c:pt>
              </c:strCache>
            </c:strRef>
          </c:cat>
          <c:val>
            <c:numRef>
              <c:extLst>
                <c:ext xmlns:c15="http://schemas.microsoft.com/office/drawing/2012/chart" uri="{02D57815-91ED-43cb-92C2-25804820EDAC}">
                  <c15:fullRef>
                    <c15:sqref>Analysis!$B$1069:$B$1081</c15:sqref>
                  </c15:fullRef>
                </c:ext>
              </c:extLst>
              <c:f>(Analysis!$B$1069:$B$1074,Analysis!$B$1076,Analysis!$B$1078,Analysis!$B$1080:$B$1081)</c:f>
              <c:numCache>
                <c:formatCode>0.0%</c:formatCode>
                <c:ptCount val="10"/>
                <c:pt idx="0">
                  <c:v>0</c:v>
                </c:pt>
                <c:pt idx="1">
                  <c:v>0</c:v>
                </c:pt>
                <c:pt idx="2">
                  <c:v>0</c:v>
                </c:pt>
                <c:pt idx="3">
                  <c:v>0</c:v>
                </c:pt>
                <c:pt idx="4">
                  <c:v>0</c:v>
                </c:pt>
                <c:pt idx="5">
                  <c:v>0</c:v>
                </c:pt>
                <c:pt idx="6">
                  <c:v>0</c:v>
                </c:pt>
                <c:pt idx="7">
                  <c:v>3.7037037037037035E-2</c:v>
                </c:pt>
                <c:pt idx="8">
                  <c:v>0</c:v>
                </c:pt>
                <c:pt idx="9">
                  <c:v>0</c:v>
                </c:pt>
              </c:numCache>
            </c:numRef>
          </c:val>
          <c:extLst>
            <c:ext xmlns:c16="http://schemas.microsoft.com/office/drawing/2014/chart" uri="{C3380CC4-5D6E-409C-BE32-E72D297353CC}">
              <c16:uniqueId val="{00000000-0987-4B20-A2E2-2C0BE33E4440}"/>
            </c:ext>
          </c:extLst>
        </c:ser>
        <c:ser>
          <c:idx val="1"/>
          <c:order val="1"/>
          <c:tx>
            <c:strRef>
              <c:f>Analysis!$C$1068</c:f>
              <c:strCache>
                <c:ptCount val="1"/>
                <c:pt idx="0">
                  <c:v>Do not know</c:v>
                </c:pt>
              </c:strCache>
            </c:strRef>
          </c:tx>
          <c:spPr>
            <a:solidFill>
              <a:schemeClr val="accent2"/>
            </a:solidFill>
            <a:ln>
              <a:noFill/>
            </a:ln>
            <a:effectLst/>
          </c:spPr>
          <c:invertIfNegative val="0"/>
          <c:cat>
            <c:strRef>
              <c:extLst>
                <c:ext xmlns:c15="http://schemas.microsoft.com/office/drawing/2012/chart" uri="{02D57815-91ED-43cb-92C2-25804820EDAC}">
                  <c15:fullRef>
                    <c15:sqref>Analysis!$A$1069:$A$1081</c15:sqref>
                  </c15:fullRef>
                </c:ext>
              </c:extLst>
              <c:f>(Analysis!$A$1069:$A$1074,Analysis!$A$1076,Analysis!$A$1078,Analysis!$A$1080:$A$1081)</c:f>
              <c:strCache>
                <c:ptCount val="10"/>
                <c:pt idx="0">
                  <c:v>Atma</c:v>
                </c:pt>
                <c:pt idx="1">
                  <c:v>Dana</c:v>
                </c:pt>
                <c:pt idx="2">
                  <c:v>Deir Hassan - Darhashan</c:v>
                </c:pt>
                <c:pt idx="3">
                  <c:v>Harim</c:v>
                </c:pt>
                <c:pt idx="4">
                  <c:v>Hazano</c:v>
                </c:pt>
                <c:pt idx="5">
                  <c:v>Idleb</c:v>
                </c:pt>
                <c:pt idx="6">
                  <c:v>Ma'arrat Tamasrin</c:v>
                </c:pt>
                <c:pt idx="7">
                  <c:v>Salqin</c:v>
                </c:pt>
                <c:pt idx="8">
                  <c:v>Shamarin</c:v>
                </c:pt>
                <c:pt idx="9">
                  <c:v>Shmarekh</c:v>
                </c:pt>
              </c:strCache>
            </c:strRef>
          </c:cat>
          <c:val>
            <c:numRef>
              <c:extLst>
                <c:ext xmlns:c15="http://schemas.microsoft.com/office/drawing/2012/chart" uri="{02D57815-91ED-43cb-92C2-25804820EDAC}">
                  <c15:fullRef>
                    <c15:sqref>Analysis!$C$1069:$C$1081</c15:sqref>
                  </c15:fullRef>
                </c:ext>
              </c:extLst>
              <c:f>(Analysis!$C$1069:$C$1074,Analysis!$C$1076,Analysis!$C$1078,Analysis!$C$1080:$C$1081)</c:f>
              <c:numCache>
                <c:formatCode>0.0%</c:formatCode>
                <c:ptCount val="10"/>
                <c:pt idx="0">
                  <c:v>0</c:v>
                </c:pt>
                <c:pt idx="1">
                  <c:v>0</c:v>
                </c:pt>
                <c:pt idx="2">
                  <c:v>0</c:v>
                </c:pt>
                <c:pt idx="3">
                  <c:v>0</c:v>
                </c:pt>
                <c:pt idx="4">
                  <c:v>0</c:v>
                </c:pt>
                <c:pt idx="5">
                  <c:v>0</c:v>
                </c:pt>
                <c:pt idx="6">
                  <c:v>3.7037037037037035E-2</c:v>
                </c:pt>
                <c:pt idx="7">
                  <c:v>3.7037037037037035E-2</c:v>
                </c:pt>
                <c:pt idx="8">
                  <c:v>0</c:v>
                </c:pt>
                <c:pt idx="9">
                  <c:v>0</c:v>
                </c:pt>
              </c:numCache>
            </c:numRef>
          </c:val>
          <c:extLst>
            <c:ext xmlns:c16="http://schemas.microsoft.com/office/drawing/2014/chart" uri="{C3380CC4-5D6E-409C-BE32-E72D297353CC}">
              <c16:uniqueId val="{00000001-0987-4B20-A2E2-2C0BE33E4440}"/>
            </c:ext>
          </c:extLst>
        </c:ser>
        <c:ser>
          <c:idx val="2"/>
          <c:order val="2"/>
          <c:tx>
            <c:strRef>
              <c:f>Analysis!$D$1068</c:f>
              <c:strCache>
                <c:ptCount val="1"/>
                <c:pt idx="0">
                  <c:v>Security issues</c:v>
                </c:pt>
              </c:strCache>
            </c:strRef>
          </c:tx>
          <c:spPr>
            <a:solidFill>
              <a:schemeClr val="accent3"/>
            </a:solidFill>
            <a:ln>
              <a:noFill/>
            </a:ln>
            <a:effectLst/>
          </c:spPr>
          <c:invertIfNegative val="0"/>
          <c:cat>
            <c:strRef>
              <c:extLst>
                <c:ext xmlns:c15="http://schemas.microsoft.com/office/drawing/2012/chart" uri="{02D57815-91ED-43cb-92C2-25804820EDAC}">
                  <c15:fullRef>
                    <c15:sqref>Analysis!$A$1069:$A$1081</c15:sqref>
                  </c15:fullRef>
                </c:ext>
              </c:extLst>
              <c:f>(Analysis!$A$1069:$A$1074,Analysis!$A$1076,Analysis!$A$1078,Analysis!$A$1080:$A$1081)</c:f>
              <c:strCache>
                <c:ptCount val="10"/>
                <c:pt idx="0">
                  <c:v>Atma</c:v>
                </c:pt>
                <c:pt idx="1">
                  <c:v>Dana</c:v>
                </c:pt>
                <c:pt idx="2">
                  <c:v>Deir Hassan - Darhashan</c:v>
                </c:pt>
                <c:pt idx="3">
                  <c:v>Harim</c:v>
                </c:pt>
                <c:pt idx="4">
                  <c:v>Hazano</c:v>
                </c:pt>
                <c:pt idx="5">
                  <c:v>Idleb</c:v>
                </c:pt>
                <c:pt idx="6">
                  <c:v>Ma'arrat Tamasrin</c:v>
                </c:pt>
                <c:pt idx="7">
                  <c:v>Salqin</c:v>
                </c:pt>
                <c:pt idx="8">
                  <c:v>Shamarin</c:v>
                </c:pt>
                <c:pt idx="9">
                  <c:v>Shmarekh</c:v>
                </c:pt>
              </c:strCache>
            </c:strRef>
          </c:cat>
          <c:val>
            <c:numRef>
              <c:extLst>
                <c:ext xmlns:c15="http://schemas.microsoft.com/office/drawing/2012/chart" uri="{02D57815-91ED-43cb-92C2-25804820EDAC}">
                  <c15:fullRef>
                    <c15:sqref>Analysis!$D$1069:$D$1081</c15:sqref>
                  </c15:fullRef>
                </c:ext>
              </c:extLst>
              <c:f>(Analysis!$D$1069:$D$1074,Analysis!$D$1076,Analysis!$D$1078,Analysis!$D$1080:$D$1081)</c:f>
              <c:numCache>
                <c:formatCode>0.0%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2-0987-4B20-A2E2-2C0BE33E4440}"/>
            </c:ext>
          </c:extLst>
        </c:ser>
        <c:ser>
          <c:idx val="3"/>
          <c:order val="3"/>
          <c:tx>
            <c:strRef>
              <c:f>Analysis!$E$1068</c:f>
              <c:strCache>
                <c:ptCount val="1"/>
                <c:pt idx="0">
                  <c:v>No services</c:v>
                </c:pt>
              </c:strCache>
            </c:strRef>
          </c:tx>
          <c:spPr>
            <a:solidFill>
              <a:schemeClr val="accent4"/>
            </a:solidFill>
            <a:ln>
              <a:noFill/>
            </a:ln>
            <a:effectLst/>
          </c:spPr>
          <c:invertIfNegative val="0"/>
          <c:cat>
            <c:strRef>
              <c:extLst>
                <c:ext xmlns:c15="http://schemas.microsoft.com/office/drawing/2012/chart" uri="{02D57815-91ED-43cb-92C2-25804820EDAC}">
                  <c15:fullRef>
                    <c15:sqref>Analysis!$A$1069:$A$1081</c15:sqref>
                  </c15:fullRef>
                </c:ext>
              </c:extLst>
              <c:f>(Analysis!$A$1069:$A$1074,Analysis!$A$1076,Analysis!$A$1078,Analysis!$A$1080:$A$1081)</c:f>
              <c:strCache>
                <c:ptCount val="10"/>
                <c:pt idx="0">
                  <c:v>Atma</c:v>
                </c:pt>
                <c:pt idx="1">
                  <c:v>Dana</c:v>
                </c:pt>
                <c:pt idx="2">
                  <c:v>Deir Hassan - Darhashan</c:v>
                </c:pt>
                <c:pt idx="3">
                  <c:v>Harim</c:v>
                </c:pt>
                <c:pt idx="4">
                  <c:v>Hazano</c:v>
                </c:pt>
                <c:pt idx="5">
                  <c:v>Idleb</c:v>
                </c:pt>
                <c:pt idx="6">
                  <c:v>Ma'arrat Tamasrin</c:v>
                </c:pt>
                <c:pt idx="7">
                  <c:v>Salqin</c:v>
                </c:pt>
                <c:pt idx="8">
                  <c:v>Shamarin</c:v>
                </c:pt>
                <c:pt idx="9">
                  <c:v>Shmarekh</c:v>
                </c:pt>
              </c:strCache>
            </c:strRef>
          </c:cat>
          <c:val>
            <c:numRef>
              <c:extLst>
                <c:ext xmlns:c15="http://schemas.microsoft.com/office/drawing/2012/chart" uri="{02D57815-91ED-43cb-92C2-25804820EDAC}">
                  <c15:fullRef>
                    <c15:sqref>Analysis!$E$1069:$E$1081</c15:sqref>
                  </c15:fullRef>
                </c:ext>
              </c:extLst>
              <c:f>(Analysis!$E$1069:$E$1074,Analysis!$E$1076,Analysis!$E$1078,Analysis!$E$1080:$E$1081)</c:f>
              <c:numCache>
                <c:formatCode>0.0%</c:formatCode>
                <c:ptCount val="10"/>
                <c:pt idx="0">
                  <c:v>0</c:v>
                </c:pt>
                <c:pt idx="1">
                  <c:v>3.7037037037037035E-2</c:v>
                </c:pt>
                <c:pt idx="2">
                  <c:v>3.7037037037037035E-2</c:v>
                </c:pt>
                <c:pt idx="3">
                  <c:v>0</c:v>
                </c:pt>
                <c:pt idx="4">
                  <c:v>0</c:v>
                </c:pt>
                <c:pt idx="5">
                  <c:v>0</c:v>
                </c:pt>
                <c:pt idx="6">
                  <c:v>0</c:v>
                </c:pt>
                <c:pt idx="7">
                  <c:v>3.7037037037037035E-2</c:v>
                </c:pt>
                <c:pt idx="8">
                  <c:v>0</c:v>
                </c:pt>
                <c:pt idx="9">
                  <c:v>0</c:v>
                </c:pt>
              </c:numCache>
            </c:numRef>
          </c:val>
          <c:extLst>
            <c:ext xmlns:c16="http://schemas.microsoft.com/office/drawing/2014/chart" uri="{C3380CC4-5D6E-409C-BE32-E72D297353CC}">
              <c16:uniqueId val="{00000003-0987-4B20-A2E2-2C0BE33E4440}"/>
            </c:ext>
          </c:extLst>
        </c:ser>
        <c:ser>
          <c:idx val="4"/>
          <c:order val="4"/>
          <c:tx>
            <c:strRef>
              <c:f>Analysis!$F$1068</c:f>
              <c:strCache>
                <c:ptCount val="1"/>
                <c:pt idx="0">
                  <c:v>No Challenges</c:v>
                </c:pt>
              </c:strCache>
            </c:strRef>
          </c:tx>
          <c:spPr>
            <a:solidFill>
              <a:schemeClr val="accent5"/>
            </a:solidFill>
            <a:ln>
              <a:noFill/>
            </a:ln>
            <a:effectLst/>
          </c:spPr>
          <c:invertIfNegative val="0"/>
          <c:cat>
            <c:strRef>
              <c:extLst>
                <c:ext xmlns:c15="http://schemas.microsoft.com/office/drawing/2012/chart" uri="{02D57815-91ED-43cb-92C2-25804820EDAC}">
                  <c15:fullRef>
                    <c15:sqref>Analysis!$A$1069:$A$1081</c15:sqref>
                  </c15:fullRef>
                </c:ext>
              </c:extLst>
              <c:f>(Analysis!$A$1069:$A$1074,Analysis!$A$1076,Analysis!$A$1078,Analysis!$A$1080:$A$1081)</c:f>
              <c:strCache>
                <c:ptCount val="10"/>
                <c:pt idx="0">
                  <c:v>Atma</c:v>
                </c:pt>
                <c:pt idx="1">
                  <c:v>Dana</c:v>
                </c:pt>
                <c:pt idx="2">
                  <c:v>Deir Hassan - Darhashan</c:v>
                </c:pt>
                <c:pt idx="3">
                  <c:v>Harim</c:v>
                </c:pt>
                <c:pt idx="4">
                  <c:v>Hazano</c:v>
                </c:pt>
                <c:pt idx="5">
                  <c:v>Idleb</c:v>
                </c:pt>
                <c:pt idx="6">
                  <c:v>Ma'arrat Tamasrin</c:v>
                </c:pt>
                <c:pt idx="7">
                  <c:v>Salqin</c:v>
                </c:pt>
                <c:pt idx="8">
                  <c:v>Shamarin</c:v>
                </c:pt>
                <c:pt idx="9">
                  <c:v>Shmarekh</c:v>
                </c:pt>
              </c:strCache>
            </c:strRef>
          </c:cat>
          <c:val>
            <c:numRef>
              <c:extLst>
                <c:ext xmlns:c15="http://schemas.microsoft.com/office/drawing/2012/chart" uri="{02D57815-91ED-43cb-92C2-25804820EDAC}">
                  <c15:fullRef>
                    <c15:sqref>Analysis!$F$1069:$F$1081</c15:sqref>
                  </c15:fullRef>
                </c:ext>
              </c:extLst>
              <c:f>(Analysis!$F$1069:$F$1074,Analysis!$F$1076,Analysis!$F$1078,Analysis!$F$1080:$F$1081)</c:f>
              <c:numCache>
                <c:formatCode>0.0%</c:formatCode>
                <c:ptCount val="10"/>
                <c:pt idx="0">
                  <c:v>0</c:v>
                </c:pt>
                <c:pt idx="1">
                  <c:v>0</c:v>
                </c:pt>
                <c:pt idx="2">
                  <c:v>0</c:v>
                </c:pt>
                <c:pt idx="3">
                  <c:v>7.407407407407407E-2</c:v>
                </c:pt>
                <c:pt idx="4">
                  <c:v>0</c:v>
                </c:pt>
                <c:pt idx="5">
                  <c:v>0</c:v>
                </c:pt>
                <c:pt idx="6">
                  <c:v>7.407407407407407E-2</c:v>
                </c:pt>
                <c:pt idx="7">
                  <c:v>0</c:v>
                </c:pt>
                <c:pt idx="8">
                  <c:v>7.407407407407407E-2</c:v>
                </c:pt>
                <c:pt idx="9">
                  <c:v>0</c:v>
                </c:pt>
              </c:numCache>
            </c:numRef>
          </c:val>
          <c:extLst>
            <c:ext xmlns:c16="http://schemas.microsoft.com/office/drawing/2014/chart" uri="{C3380CC4-5D6E-409C-BE32-E72D297353CC}">
              <c16:uniqueId val="{00000004-0987-4B20-A2E2-2C0BE33E4440}"/>
            </c:ext>
          </c:extLst>
        </c:ser>
        <c:ser>
          <c:idx val="5"/>
          <c:order val="5"/>
          <c:tx>
            <c:strRef>
              <c:f>Analysis!$G$1068</c:f>
              <c:strCache>
                <c:ptCount val="1"/>
                <c:pt idx="0">
                  <c:v>Transportation issues</c:v>
                </c:pt>
              </c:strCache>
            </c:strRef>
          </c:tx>
          <c:spPr>
            <a:solidFill>
              <a:schemeClr val="accent6"/>
            </a:solidFill>
            <a:ln>
              <a:noFill/>
            </a:ln>
            <a:effectLst/>
          </c:spPr>
          <c:invertIfNegative val="0"/>
          <c:cat>
            <c:strRef>
              <c:extLst>
                <c:ext xmlns:c15="http://schemas.microsoft.com/office/drawing/2012/chart" uri="{02D57815-91ED-43cb-92C2-25804820EDAC}">
                  <c15:fullRef>
                    <c15:sqref>Analysis!$A$1069:$A$1081</c15:sqref>
                  </c15:fullRef>
                </c:ext>
              </c:extLst>
              <c:f>(Analysis!$A$1069:$A$1074,Analysis!$A$1076,Analysis!$A$1078,Analysis!$A$1080:$A$1081)</c:f>
              <c:strCache>
                <c:ptCount val="10"/>
                <c:pt idx="0">
                  <c:v>Atma</c:v>
                </c:pt>
                <c:pt idx="1">
                  <c:v>Dana</c:v>
                </c:pt>
                <c:pt idx="2">
                  <c:v>Deir Hassan - Darhashan</c:v>
                </c:pt>
                <c:pt idx="3">
                  <c:v>Harim</c:v>
                </c:pt>
                <c:pt idx="4">
                  <c:v>Hazano</c:v>
                </c:pt>
                <c:pt idx="5">
                  <c:v>Idleb</c:v>
                </c:pt>
                <c:pt idx="6">
                  <c:v>Ma'arrat Tamasrin</c:v>
                </c:pt>
                <c:pt idx="7">
                  <c:v>Salqin</c:v>
                </c:pt>
                <c:pt idx="8">
                  <c:v>Shamarin</c:v>
                </c:pt>
                <c:pt idx="9">
                  <c:v>Shmarekh</c:v>
                </c:pt>
              </c:strCache>
            </c:strRef>
          </c:cat>
          <c:val>
            <c:numRef>
              <c:extLst>
                <c:ext xmlns:c15="http://schemas.microsoft.com/office/drawing/2012/chart" uri="{02D57815-91ED-43cb-92C2-25804820EDAC}">
                  <c15:fullRef>
                    <c15:sqref>Analysis!$G$1069:$G$1081</c15:sqref>
                  </c15:fullRef>
                </c:ext>
              </c:extLst>
              <c:f>(Analysis!$G$1069:$G$1074,Analysis!$G$1076,Analysis!$G$1078,Analysis!$G$1080:$G$1081)</c:f>
              <c:numCache>
                <c:formatCode>0.0%</c:formatCode>
                <c:ptCount val="10"/>
                <c:pt idx="0">
                  <c:v>0.1111111111111111</c:v>
                </c:pt>
                <c:pt idx="1">
                  <c:v>0</c:v>
                </c:pt>
                <c:pt idx="2">
                  <c:v>7.407407407407407E-2</c:v>
                </c:pt>
                <c:pt idx="3">
                  <c:v>0</c:v>
                </c:pt>
                <c:pt idx="4">
                  <c:v>0</c:v>
                </c:pt>
                <c:pt idx="5">
                  <c:v>0</c:v>
                </c:pt>
                <c:pt idx="6">
                  <c:v>0</c:v>
                </c:pt>
                <c:pt idx="7">
                  <c:v>0.1111111111111111</c:v>
                </c:pt>
                <c:pt idx="8">
                  <c:v>0</c:v>
                </c:pt>
                <c:pt idx="9">
                  <c:v>3.7037037037037035E-2</c:v>
                </c:pt>
              </c:numCache>
            </c:numRef>
          </c:val>
          <c:extLst>
            <c:ext xmlns:c16="http://schemas.microsoft.com/office/drawing/2014/chart" uri="{C3380CC4-5D6E-409C-BE32-E72D297353CC}">
              <c16:uniqueId val="{00000005-0987-4B20-A2E2-2C0BE33E4440}"/>
            </c:ext>
          </c:extLst>
        </c:ser>
        <c:ser>
          <c:idx val="6"/>
          <c:order val="6"/>
          <c:tx>
            <c:strRef>
              <c:f>Analysis!$H$1068</c:f>
              <c:strCache>
                <c:ptCount val="1"/>
                <c:pt idx="0">
                  <c:v>Financial issues</c:v>
                </c:pt>
              </c:strCache>
            </c:strRef>
          </c:tx>
          <c:spPr>
            <a:solidFill>
              <a:schemeClr val="accent1">
                <a:lumMod val="60000"/>
              </a:schemeClr>
            </a:solidFill>
            <a:ln>
              <a:noFill/>
            </a:ln>
            <a:effectLst/>
          </c:spPr>
          <c:invertIfNegative val="0"/>
          <c:cat>
            <c:strRef>
              <c:extLst>
                <c:ext xmlns:c15="http://schemas.microsoft.com/office/drawing/2012/chart" uri="{02D57815-91ED-43cb-92C2-25804820EDAC}">
                  <c15:fullRef>
                    <c15:sqref>Analysis!$A$1069:$A$1081</c15:sqref>
                  </c15:fullRef>
                </c:ext>
              </c:extLst>
              <c:f>(Analysis!$A$1069:$A$1074,Analysis!$A$1076,Analysis!$A$1078,Analysis!$A$1080:$A$1081)</c:f>
              <c:strCache>
                <c:ptCount val="10"/>
                <c:pt idx="0">
                  <c:v>Atma</c:v>
                </c:pt>
                <c:pt idx="1">
                  <c:v>Dana</c:v>
                </c:pt>
                <c:pt idx="2">
                  <c:v>Deir Hassan - Darhashan</c:v>
                </c:pt>
                <c:pt idx="3">
                  <c:v>Harim</c:v>
                </c:pt>
                <c:pt idx="4">
                  <c:v>Hazano</c:v>
                </c:pt>
                <c:pt idx="5">
                  <c:v>Idleb</c:v>
                </c:pt>
                <c:pt idx="6">
                  <c:v>Ma'arrat Tamasrin</c:v>
                </c:pt>
                <c:pt idx="7">
                  <c:v>Salqin</c:v>
                </c:pt>
                <c:pt idx="8">
                  <c:v>Shamarin</c:v>
                </c:pt>
                <c:pt idx="9">
                  <c:v>Shmarekh</c:v>
                </c:pt>
              </c:strCache>
            </c:strRef>
          </c:cat>
          <c:val>
            <c:numRef>
              <c:extLst>
                <c:ext xmlns:c15="http://schemas.microsoft.com/office/drawing/2012/chart" uri="{02D57815-91ED-43cb-92C2-25804820EDAC}">
                  <c15:fullRef>
                    <c15:sqref>Analysis!$H$1069:$H$1081</c15:sqref>
                  </c15:fullRef>
                </c:ext>
              </c:extLst>
              <c:f>(Analysis!$H$1069:$H$1074,Analysis!$H$1076,Analysis!$H$1078,Analysis!$H$1080:$H$1081)</c:f>
              <c:numCache>
                <c:formatCode>0.0%</c:formatCode>
                <c:ptCount val="10"/>
                <c:pt idx="0">
                  <c:v>0.14814814814814814</c:v>
                </c:pt>
                <c:pt idx="1">
                  <c:v>0</c:v>
                </c:pt>
                <c:pt idx="2">
                  <c:v>7.407407407407407E-2</c:v>
                </c:pt>
                <c:pt idx="3">
                  <c:v>0</c:v>
                </c:pt>
                <c:pt idx="4">
                  <c:v>0.1111111111111111</c:v>
                </c:pt>
                <c:pt idx="5">
                  <c:v>3.7037037037037035E-2</c:v>
                </c:pt>
                <c:pt idx="6">
                  <c:v>0</c:v>
                </c:pt>
                <c:pt idx="7">
                  <c:v>0.1111111111111111</c:v>
                </c:pt>
                <c:pt idx="8">
                  <c:v>3.7037037037037035E-2</c:v>
                </c:pt>
                <c:pt idx="9">
                  <c:v>0</c:v>
                </c:pt>
              </c:numCache>
            </c:numRef>
          </c:val>
          <c:extLst>
            <c:ext xmlns:c16="http://schemas.microsoft.com/office/drawing/2014/chart" uri="{C3380CC4-5D6E-409C-BE32-E72D297353CC}">
              <c16:uniqueId val="{00000006-0987-4B20-A2E2-2C0BE33E4440}"/>
            </c:ext>
          </c:extLst>
        </c:ser>
        <c:dLbls>
          <c:showLegendKey val="0"/>
          <c:showVal val="0"/>
          <c:showCatName val="0"/>
          <c:showSerName val="0"/>
          <c:showPercent val="0"/>
          <c:showBubbleSize val="0"/>
        </c:dLbls>
        <c:gapWidth val="150"/>
        <c:overlap val="100"/>
        <c:axId val="50730816"/>
        <c:axId val="50716672"/>
      </c:barChart>
      <c:catAx>
        <c:axId val="50730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16672"/>
        <c:crosses val="autoZero"/>
        <c:auto val="1"/>
        <c:lblAlgn val="ctr"/>
        <c:lblOffset val="100"/>
        <c:noMultiLvlLbl val="0"/>
      </c:catAx>
      <c:valAx>
        <c:axId val="5071667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30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Analysis!$B$1159</c:f>
              <c:strCache>
                <c:ptCount val="1"/>
                <c:pt idx="0">
                  <c:v>Other</c:v>
                </c:pt>
              </c:strCache>
            </c:strRef>
          </c:tx>
          <c:spPr>
            <a:solidFill>
              <a:schemeClr val="accent1"/>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Analysis!$B$1160:$B$1171</c:f>
              <c:numCache>
                <c:formatCode>0.0%</c:formatCode>
                <c:ptCount val="12"/>
                <c:pt idx="0">
                  <c:v>0</c:v>
                </c:pt>
                <c:pt idx="1">
                  <c:v>0</c:v>
                </c:pt>
                <c:pt idx="2">
                  <c:v>2.8901734104046241E-3</c:v>
                </c:pt>
                <c:pt idx="3">
                  <c:v>2.8901734104046241E-3</c:v>
                </c:pt>
                <c:pt idx="4">
                  <c:v>0</c:v>
                </c:pt>
                <c:pt idx="5">
                  <c:v>0</c:v>
                </c:pt>
                <c:pt idx="6">
                  <c:v>0</c:v>
                </c:pt>
                <c:pt idx="7">
                  <c:v>0</c:v>
                </c:pt>
                <c:pt idx="8">
                  <c:v>0</c:v>
                </c:pt>
                <c:pt idx="9">
                  <c:v>5.7803468208092483E-3</c:v>
                </c:pt>
                <c:pt idx="10">
                  <c:v>0</c:v>
                </c:pt>
                <c:pt idx="11">
                  <c:v>0</c:v>
                </c:pt>
              </c:numCache>
            </c:numRef>
          </c:val>
          <c:extLst>
            <c:ext xmlns:c16="http://schemas.microsoft.com/office/drawing/2014/chart" uri="{C3380CC4-5D6E-409C-BE32-E72D297353CC}">
              <c16:uniqueId val="{00000000-9173-4146-AFDC-4CD5DDFB5D98}"/>
            </c:ext>
          </c:extLst>
        </c:ser>
        <c:ser>
          <c:idx val="1"/>
          <c:order val="1"/>
          <c:tx>
            <c:strRef>
              <c:f>Analysis!$C$1159</c:f>
              <c:strCache>
                <c:ptCount val="1"/>
                <c:pt idx="0">
                  <c:v>Do not know</c:v>
                </c:pt>
              </c:strCache>
            </c:strRef>
          </c:tx>
          <c:spPr>
            <a:solidFill>
              <a:schemeClr val="accent2"/>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Analysis!$C$1160:$C$1171</c:f>
              <c:numCache>
                <c:formatCode>0.0%</c:formatCode>
                <c:ptCount val="12"/>
                <c:pt idx="0">
                  <c:v>0</c:v>
                </c:pt>
                <c:pt idx="1">
                  <c:v>0</c:v>
                </c:pt>
                <c:pt idx="2">
                  <c:v>0</c:v>
                </c:pt>
                <c:pt idx="3">
                  <c:v>0</c:v>
                </c:pt>
                <c:pt idx="4">
                  <c:v>0</c:v>
                </c:pt>
                <c:pt idx="5">
                  <c:v>1.4450867052023121E-2</c:v>
                </c:pt>
                <c:pt idx="6">
                  <c:v>2.8901734104046241E-3</c:v>
                </c:pt>
                <c:pt idx="7">
                  <c:v>0</c:v>
                </c:pt>
                <c:pt idx="8">
                  <c:v>0</c:v>
                </c:pt>
                <c:pt idx="9">
                  <c:v>0</c:v>
                </c:pt>
                <c:pt idx="10">
                  <c:v>0</c:v>
                </c:pt>
                <c:pt idx="11">
                  <c:v>0</c:v>
                </c:pt>
              </c:numCache>
            </c:numRef>
          </c:val>
          <c:extLst>
            <c:ext xmlns:c16="http://schemas.microsoft.com/office/drawing/2014/chart" uri="{C3380CC4-5D6E-409C-BE32-E72D297353CC}">
              <c16:uniqueId val="{00000001-9173-4146-AFDC-4CD5DDFB5D98}"/>
            </c:ext>
          </c:extLst>
        </c:ser>
        <c:ser>
          <c:idx val="2"/>
          <c:order val="2"/>
          <c:tx>
            <c:strRef>
              <c:f>Analysis!$D$1159</c:f>
              <c:strCache>
                <c:ptCount val="1"/>
                <c:pt idx="0">
                  <c:v>Substance/alcohol Abuse</c:v>
                </c:pt>
              </c:strCache>
            </c:strRef>
          </c:tx>
          <c:spPr>
            <a:solidFill>
              <a:schemeClr val="accent3"/>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Analysis!$D$1160:$D$1171</c:f>
              <c:numCache>
                <c:formatCode>0.0%</c:formatCode>
                <c:ptCount val="12"/>
                <c:pt idx="0">
                  <c:v>0</c:v>
                </c:pt>
                <c:pt idx="1">
                  <c:v>0</c:v>
                </c:pt>
                <c:pt idx="2">
                  <c:v>0</c:v>
                </c:pt>
                <c:pt idx="3">
                  <c:v>0</c:v>
                </c:pt>
                <c:pt idx="4">
                  <c:v>0</c:v>
                </c:pt>
                <c:pt idx="5">
                  <c:v>2.8901734104046241E-3</c:v>
                </c:pt>
                <c:pt idx="6">
                  <c:v>0</c:v>
                </c:pt>
                <c:pt idx="7">
                  <c:v>0</c:v>
                </c:pt>
                <c:pt idx="8">
                  <c:v>0</c:v>
                </c:pt>
                <c:pt idx="9">
                  <c:v>0</c:v>
                </c:pt>
                <c:pt idx="10">
                  <c:v>0</c:v>
                </c:pt>
                <c:pt idx="11">
                  <c:v>0</c:v>
                </c:pt>
              </c:numCache>
            </c:numRef>
          </c:val>
          <c:extLst>
            <c:ext xmlns:c16="http://schemas.microsoft.com/office/drawing/2014/chart" uri="{C3380CC4-5D6E-409C-BE32-E72D297353CC}">
              <c16:uniqueId val="{00000002-9173-4146-AFDC-4CD5DDFB5D98}"/>
            </c:ext>
          </c:extLst>
        </c:ser>
        <c:ser>
          <c:idx val="3"/>
          <c:order val="3"/>
          <c:tx>
            <c:strRef>
              <c:f>Analysis!$E$1159</c:f>
              <c:strCache>
                <c:ptCount val="1"/>
                <c:pt idx="0">
                  <c:v>Inability to carry out work or daily tasks</c:v>
                </c:pt>
              </c:strCache>
            </c:strRef>
          </c:tx>
          <c:spPr>
            <a:solidFill>
              <a:schemeClr val="accent4"/>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Analysis!$E$1160:$E$1171</c:f>
              <c:numCache>
                <c:formatCode>0.0%</c:formatCode>
                <c:ptCount val="12"/>
                <c:pt idx="0">
                  <c:v>0</c:v>
                </c:pt>
                <c:pt idx="1">
                  <c:v>8.670520231213872E-3</c:v>
                </c:pt>
                <c:pt idx="2">
                  <c:v>8.670520231213872E-3</c:v>
                </c:pt>
                <c:pt idx="3">
                  <c:v>1.1560693641618497E-2</c:v>
                </c:pt>
                <c:pt idx="4">
                  <c:v>8.670520231213872E-3</c:v>
                </c:pt>
                <c:pt idx="5">
                  <c:v>1.4450867052023121E-2</c:v>
                </c:pt>
                <c:pt idx="6">
                  <c:v>5.7803468208092483E-3</c:v>
                </c:pt>
                <c:pt idx="7">
                  <c:v>0</c:v>
                </c:pt>
                <c:pt idx="8">
                  <c:v>0</c:v>
                </c:pt>
                <c:pt idx="9">
                  <c:v>1.7341040462427744E-2</c:v>
                </c:pt>
                <c:pt idx="10">
                  <c:v>1.1560693641618497E-2</c:v>
                </c:pt>
                <c:pt idx="11">
                  <c:v>2.8901734104046241E-3</c:v>
                </c:pt>
              </c:numCache>
            </c:numRef>
          </c:val>
          <c:extLst>
            <c:ext xmlns:c16="http://schemas.microsoft.com/office/drawing/2014/chart" uri="{C3380CC4-5D6E-409C-BE32-E72D297353CC}">
              <c16:uniqueId val="{00000003-9173-4146-AFDC-4CD5DDFB5D98}"/>
            </c:ext>
          </c:extLst>
        </c:ser>
        <c:ser>
          <c:idx val="4"/>
          <c:order val="4"/>
          <c:tx>
            <c:strRef>
              <c:f>Analysis!$F$1159</c:f>
              <c:strCache>
                <c:ptCount val="1"/>
                <c:pt idx="0">
                  <c:v>Conflict within community</c:v>
                </c:pt>
              </c:strCache>
            </c:strRef>
          </c:tx>
          <c:spPr>
            <a:solidFill>
              <a:schemeClr val="accent5"/>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Analysis!$F$1160:$F$1171</c:f>
              <c:numCache>
                <c:formatCode>0.0%</c:formatCode>
                <c:ptCount val="12"/>
                <c:pt idx="0">
                  <c:v>2.8901734104046241E-3</c:v>
                </c:pt>
                <c:pt idx="1">
                  <c:v>8.670520231213872E-3</c:v>
                </c:pt>
                <c:pt idx="2">
                  <c:v>5.7803468208092483E-3</c:v>
                </c:pt>
                <c:pt idx="3">
                  <c:v>8.670520231213872E-3</c:v>
                </c:pt>
                <c:pt idx="4">
                  <c:v>2.8901734104046241E-3</c:v>
                </c:pt>
                <c:pt idx="5">
                  <c:v>4.046242774566474E-2</c:v>
                </c:pt>
                <c:pt idx="6">
                  <c:v>2.8901734104046241E-3</c:v>
                </c:pt>
                <c:pt idx="7">
                  <c:v>0</c:v>
                </c:pt>
                <c:pt idx="8">
                  <c:v>0</c:v>
                </c:pt>
                <c:pt idx="9">
                  <c:v>5.7803468208092483E-3</c:v>
                </c:pt>
                <c:pt idx="10">
                  <c:v>1.1560693641618497E-2</c:v>
                </c:pt>
                <c:pt idx="11">
                  <c:v>0</c:v>
                </c:pt>
              </c:numCache>
            </c:numRef>
          </c:val>
          <c:extLst>
            <c:ext xmlns:c16="http://schemas.microsoft.com/office/drawing/2014/chart" uri="{C3380CC4-5D6E-409C-BE32-E72D297353CC}">
              <c16:uniqueId val="{00000004-9173-4146-AFDC-4CD5DDFB5D98}"/>
            </c:ext>
          </c:extLst>
        </c:ser>
        <c:ser>
          <c:idx val="5"/>
          <c:order val="5"/>
          <c:tx>
            <c:strRef>
              <c:f>Analysis!$G$1159</c:f>
              <c:strCache>
                <c:ptCount val="1"/>
                <c:pt idx="0">
                  <c:v>No problems</c:v>
                </c:pt>
              </c:strCache>
            </c:strRef>
          </c:tx>
          <c:spPr>
            <a:solidFill>
              <a:schemeClr val="accent6"/>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Analysis!$G$1160:$G$1171</c:f>
              <c:numCache>
                <c:formatCode>0.0%</c:formatCode>
                <c:ptCount val="12"/>
                <c:pt idx="0">
                  <c:v>2.8901734104046241E-3</c:v>
                </c:pt>
                <c:pt idx="1">
                  <c:v>0</c:v>
                </c:pt>
                <c:pt idx="2">
                  <c:v>8.670520231213872E-3</c:v>
                </c:pt>
                <c:pt idx="3">
                  <c:v>5.7803468208092483E-3</c:v>
                </c:pt>
                <c:pt idx="4">
                  <c:v>0</c:v>
                </c:pt>
                <c:pt idx="5">
                  <c:v>4.3352601156069363E-2</c:v>
                </c:pt>
                <c:pt idx="6">
                  <c:v>2.8901734104046241E-3</c:v>
                </c:pt>
                <c:pt idx="7">
                  <c:v>0</c:v>
                </c:pt>
                <c:pt idx="8">
                  <c:v>2.8901734104046241E-3</c:v>
                </c:pt>
                <c:pt idx="9">
                  <c:v>1.4450867052023121E-2</c:v>
                </c:pt>
                <c:pt idx="10">
                  <c:v>0</c:v>
                </c:pt>
                <c:pt idx="11">
                  <c:v>1.1560693641618497E-2</c:v>
                </c:pt>
              </c:numCache>
            </c:numRef>
          </c:val>
          <c:extLst>
            <c:ext xmlns:c16="http://schemas.microsoft.com/office/drawing/2014/chart" uri="{C3380CC4-5D6E-409C-BE32-E72D297353CC}">
              <c16:uniqueId val="{00000005-9173-4146-AFDC-4CD5DDFB5D98}"/>
            </c:ext>
          </c:extLst>
        </c:ser>
        <c:ser>
          <c:idx val="6"/>
          <c:order val="6"/>
          <c:tx>
            <c:strRef>
              <c:f>Analysis!$H$1159</c:f>
              <c:strCache>
                <c:ptCount val="1"/>
                <c:pt idx="0">
                  <c:v>Changes in Appetite</c:v>
                </c:pt>
              </c:strCache>
            </c:strRef>
          </c:tx>
          <c:spPr>
            <a:solidFill>
              <a:schemeClr val="accent1">
                <a:lumMod val="60000"/>
              </a:schemeClr>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Analysis!$H$1160:$H$1171</c:f>
              <c:numCache>
                <c:formatCode>0.0%</c:formatCode>
                <c:ptCount val="12"/>
                <c:pt idx="0">
                  <c:v>0</c:v>
                </c:pt>
                <c:pt idx="1">
                  <c:v>3.1791907514450865E-2</c:v>
                </c:pt>
                <c:pt idx="2">
                  <c:v>5.7803468208092483E-3</c:v>
                </c:pt>
                <c:pt idx="3">
                  <c:v>2.8901734104046241E-3</c:v>
                </c:pt>
                <c:pt idx="4">
                  <c:v>0</c:v>
                </c:pt>
                <c:pt idx="5">
                  <c:v>2.3121387283236993E-2</c:v>
                </c:pt>
                <c:pt idx="6">
                  <c:v>2.8901734104046241E-3</c:v>
                </c:pt>
                <c:pt idx="7">
                  <c:v>2.8901734104046241E-3</c:v>
                </c:pt>
                <c:pt idx="8">
                  <c:v>0</c:v>
                </c:pt>
                <c:pt idx="9">
                  <c:v>1.1560693641618497E-2</c:v>
                </c:pt>
                <c:pt idx="10">
                  <c:v>2.023121387283237E-2</c:v>
                </c:pt>
                <c:pt idx="11">
                  <c:v>0</c:v>
                </c:pt>
              </c:numCache>
            </c:numRef>
          </c:val>
          <c:extLst>
            <c:ext xmlns:c16="http://schemas.microsoft.com/office/drawing/2014/chart" uri="{C3380CC4-5D6E-409C-BE32-E72D297353CC}">
              <c16:uniqueId val="{00000006-9173-4146-AFDC-4CD5DDFB5D98}"/>
            </c:ext>
          </c:extLst>
        </c:ser>
        <c:ser>
          <c:idx val="7"/>
          <c:order val="7"/>
          <c:tx>
            <c:strRef>
              <c:f>Analysis!$I$1159</c:f>
              <c:strCache>
                <c:ptCount val="1"/>
                <c:pt idx="0">
                  <c:v>Problems Concentrating</c:v>
                </c:pt>
              </c:strCache>
            </c:strRef>
          </c:tx>
          <c:spPr>
            <a:solidFill>
              <a:schemeClr val="accent2">
                <a:lumMod val="60000"/>
              </a:schemeClr>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Analysis!$I$1160:$I$1171</c:f>
              <c:numCache>
                <c:formatCode>0.0%</c:formatCode>
                <c:ptCount val="12"/>
                <c:pt idx="0">
                  <c:v>0</c:v>
                </c:pt>
                <c:pt idx="1">
                  <c:v>3.4682080924855488E-2</c:v>
                </c:pt>
                <c:pt idx="2">
                  <c:v>0</c:v>
                </c:pt>
                <c:pt idx="3">
                  <c:v>1.7341040462427744E-2</c:v>
                </c:pt>
                <c:pt idx="4">
                  <c:v>2.8901734104046241E-3</c:v>
                </c:pt>
                <c:pt idx="5">
                  <c:v>1.4450867052023121E-2</c:v>
                </c:pt>
                <c:pt idx="6">
                  <c:v>2.8901734104046241E-3</c:v>
                </c:pt>
                <c:pt idx="7">
                  <c:v>5.7803468208092483E-3</c:v>
                </c:pt>
                <c:pt idx="8">
                  <c:v>0</c:v>
                </c:pt>
                <c:pt idx="9">
                  <c:v>2.023121387283237E-2</c:v>
                </c:pt>
                <c:pt idx="10">
                  <c:v>5.7803468208092483E-3</c:v>
                </c:pt>
                <c:pt idx="11">
                  <c:v>0</c:v>
                </c:pt>
              </c:numCache>
            </c:numRef>
          </c:val>
          <c:extLst>
            <c:ext xmlns:c16="http://schemas.microsoft.com/office/drawing/2014/chart" uri="{C3380CC4-5D6E-409C-BE32-E72D297353CC}">
              <c16:uniqueId val="{00000007-9173-4146-AFDC-4CD5DDFB5D98}"/>
            </c:ext>
          </c:extLst>
        </c:ser>
        <c:ser>
          <c:idx val="8"/>
          <c:order val="8"/>
          <c:tx>
            <c:strRef>
              <c:f>Analysis!$J$1159</c:f>
              <c:strCache>
                <c:ptCount val="1"/>
                <c:pt idx="0">
                  <c:v>Hopelessness</c:v>
                </c:pt>
              </c:strCache>
            </c:strRef>
          </c:tx>
          <c:spPr>
            <a:solidFill>
              <a:schemeClr val="accent3">
                <a:lumMod val="60000"/>
              </a:schemeClr>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Analysis!$J$1160:$J$1172</c:f>
              <c:numCache>
                <c:formatCode>0.0%</c:formatCode>
                <c:ptCount val="13"/>
                <c:pt idx="0">
                  <c:v>0</c:v>
                </c:pt>
                <c:pt idx="1">
                  <c:v>1.7341040462427744E-2</c:v>
                </c:pt>
                <c:pt idx="2">
                  <c:v>2.8901734104046242E-2</c:v>
                </c:pt>
                <c:pt idx="3">
                  <c:v>8.670520231213872E-3</c:v>
                </c:pt>
                <c:pt idx="4">
                  <c:v>2.8901734104046241E-3</c:v>
                </c:pt>
                <c:pt idx="5">
                  <c:v>2.8901734104046242E-2</c:v>
                </c:pt>
                <c:pt idx="6">
                  <c:v>8.670520231213872E-3</c:v>
                </c:pt>
                <c:pt idx="7">
                  <c:v>2.8901734104046241E-3</c:v>
                </c:pt>
                <c:pt idx="8">
                  <c:v>0</c:v>
                </c:pt>
                <c:pt idx="9">
                  <c:v>1.7341040462427744E-2</c:v>
                </c:pt>
                <c:pt idx="10">
                  <c:v>1.4450867052023121E-2</c:v>
                </c:pt>
                <c:pt idx="11">
                  <c:v>0</c:v>
                </c:pt>
                <c:pt idx="12">
                  <c:v>2.8901734104046241E-3</c:v>
                </c:pt>
              </c:numCache>
            </c:numRef>
          </c:val>
          <c:extLst>
            <c:ext xmlns:c16="http://schemas.microsoft.com/office/drawing/2014/chart" uri="{C3380CC4-5D6E-409C-BE32-E72D297353CC}">
              <c16:uniqueId val="{00000008-9173-4146-AFDC-4CD5DDFB5D98}"/>
            </c:ext>
          </c:extLst>
        </c:ser>
        <c:ser>
          <c:idx val="9"/>
          <c:order val="9"/>
          <c:tx>
            <c:strRef>
              <c:f>Analysis!$K$1159</c:f>
              <c:strCache>
                <c:ptCount val="1"/>
                <c:pt idx="0">
                  <c:v>Problems sleeping</c:v>
                </c:pt>
              </c:strCache>
            </c:strRef>
          </c:tx>
          <c:spPr>
            <a:solidFill>
              <a:schemeClr val="accent4">
                <a:lumMod val="60000"/>
              </a:schemeClr>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Analysis!$K$1160:$K$1172</c:f>
              <c:numCache>
                <c:formatCode>0.0%</c:formatCode>
                <c:ptCount val="13"/>
                <c:pt idx="0">
                  <c:v>8.670520231213872E-3</c:v>
                </c:pt>
                <c:pt idx="1">
                  <c:v>4.9132947976878616E-2</c:v>
                </c:pt>
                <c:pt idx="2">
                  <c:v>1.7341040462427744E-2</c:v>
                </c:pt>
                <c:pt idx="3">
                  <c:v>3.4682080924855488E-2</c:v>
                </c:pt>
                <c:pt idx="4">
                  <c:v>5.7803468208092483E-3</c:v>
                </c:pt>
                <c:pt idx="5">
                  <c:v>2.3121387283236993E-2</c:v>
                </c:pt>
                <c:pt idx="6">
                  <c:v>5.7803468208092483E-3</c:v>
                </c:pt>
                <c:pt idx="7">
                  <c:v>2.8901734104046241E-3</c:v>
                </c:pt>
                <c:pt idx="8">
                  <c:v>0</c:v>
                </c:pt>
                <c:pt idx="9">
                  <c:v>3.4682080924855488E-2</c:v>
                </c:pt>
                <c:pt idx="10">
                  <c:v>2.023121387283237E-2</c:v>
                </c:pt>
                <c:pt idx="11">
                  <c:v>0</c:v>
                </c:pt>
                <c:pt idx="12">
                  <c:v>8.670520231213872E-3</c:v>
                </c:pt>
              </c:numCache>
            </c:numRef>
          </c:val>
          <c:extLst>
            <c:ext xmlns:c16="http://schemas.microsoft.com/office/drawing/2014/chart" uri="{C3380CC4-5D6E-409C-BE32-E72D297353CC}">
              <c16:uniqueId val="{00000009-9173-4146-AFDC-4CD5DDFB5D98}"/>
            </c:ext>
          </c:extLst>
        </c:ser>
        <c:ser>
          <c:idx val="10"/>
          <c:order val="10"/>
          <c:tx>
            <c:strRef>
              <c:f>Analysis!$L$1159</c:f>
              <c:strCache>
                <c:ptCount val="1"/>
                <c:pt idx="0">
                  <c:v>Anxiety</c:v>
                </c:pt>
              </c:strCache>
            </c:strRef>
          </c:tx>
          <c:spPr>
            <a:solidFill>
              <a:schemeClr val="accent5">
                <a:lumMod val="60000"/>
              </a:schemeClr>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Analysis!$L$1160:$L$1172</c:f>
              <c:numCache>
                <c:formatCode>0.0%</c:formatCode>
                <c:ptCount val="13"/>
                <c:pt idx="0">
                  <c:v>5.7803468208092483E-3</c:v>
                </c:pt>
                <c:pt idx="1">
                  <c:v>6.9364161849710976E-2</c:v>
                </c:pt>
                <c:pt idx="2">
                  <c:v>2.023121387283237E-2</c:v>
                </c:pt>
                <c:pt idx="3">
                  <c:v>2.8901734104046242E-2</c:v>
                </c:pt>
                <c:pt idx="4">
                  <c:v>5.7803468208092483E-3</c:v>
                </c:pt>
                <c:pt idx="5">
                  <c:v>2.8901734104046242E-2</c:v>
                </c:pt>
                <c:pt idx="6">
                  <c:v>8.670520231213872E-3</c:v>
                </c:pt>
                <c:pt idx="7">
                  <c:v>5.7803468208092483E-3</c:v>
                </c:pt>
                <c:pt idx="8">
                  <c:v>0</c:v>
                </c:pt>
                <c:pt idx="9">
                  <c:v>3.1791907514450865E-2</c:v>
                </c:pt>
                <c:pt idx="10">
                  <c:v>2.6011560693641619E-2</c:v>
                </c:pt>
                <c:pt idx="11">
                  <c:v>0</c:v>
                </c:pt>
                <c:pt idx="12">
                  <c:v>2.8901734104046241E-3</c:v>
                </c:pt>
              </c:numCache>
            </c:numRef>
          </c:val>
          <c:extLst>
            <c:ext xmlns:c16="http://schemas.microsoft.com/office/drawing/2014/chart" uri="{C3380CC4-5D6E-409C-BE32-E72D297353CC}">
              <c16:uniqueId val="{0000000A-9173-4146-AFDC-4CD5DDFB5D98}"/>
            </c:ext>
          </c:extLst>
        </c:ser>
        <c:ser>
          <c:idx val="11"/>
          <c:order val="11"/>
          <c:tx>
            <c:strRef>
              <c:f>Analysis!$M$1159</c:f>
              <c:strCache>
                <c:ptCount val="1"/>
                <c:pt idx="0">
                  <c:v>Family conflict</c:v>
                </c:pt>
              </c:strCache>
            </c:strRef>
          </c:tx>
          <c:spPr>
            <a:solidFill>
              <a:schemeClr val="accent6">
                <a:lumMod val="60000"/>
              </a:schemeClr>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Analysis!$M$1160:$M$1172</c:f>
              <c:numCache>
                <c:formatCode>0.0%</c:formatCode>
                <c:ptCount val="13"/>
                <c:pt idx="0">
                  <c:v>2.8901734104046241E-3</c:v>
                </c:pt>
                <c:pt idx="1">
                  <c:v>5.4913294797687862E-2</c:v>
                </c:pt>
                <c:pt idx="2">
                  <c:v>3.4682080924855488E-2</c:v>
                </c:pt>
                <c:pt idx="3">
                  <c:v>3.4682080924855488E-2</c:v>
                </c:pt>
                <c:pt idx="4">
                  <c:v>2.8901734104046241E-3</c:v>
                </c:pt>
                <c:pt idx="5">
                  <c:v>5.2023121387283239E-2</c:v>
                </c:pt>
                <c:pt idx="6">
                  <c:v>5.7803468208092483E-3</c:v>
                </c:pt>
                <c:pt idx="7">
                  <c:v>2.8901734104046241E-3</c:v>
                </c:pt>
                <c:pt idx="8">
                  <c:v>2.8901734104046241E-3</c:v>
                </c:pt>
                <c:pt idx="9">
                  <c:v>3.7572254335260118E-2</c:v>
                </c:pt>
                <c:pt idx="10">
                  <c:v>1.4450867052023121E-2</c:v>
                </c:pt>
                <c:pt idx="11">
                  <c:v>0</c:v>
                </c:pt>
                <c:pt idx="12">
                  <c:v>8.670520231213872E-3</c:v>
                </c:pt>
              </c:numCache>
            </c:numRef>
          </c:val>
          <c:extLst>
            <c:ext xmlns:c16="http://schemas.microsoft.com/office/drawing/2014/chart" uri="{C3380CC4-5D6E-409C-BE32-E72D297353CC}">
              <c16:uniqueId val="{0000000B-9173-4146-AFDC-4CD5DDFB5D98}"/>
            </c:ext>
          </c:extLst>
        </c:ser>
        <c:ser>
          <c:idx val="12"/>
          <c:order val="12"/>
          <c:tx>
            <c:strRef>
              <c:f>Analysis!$N$1159</c:f>
              <c:strCache>
                <c:ptCount val="1"/>
                <c:pt idx="0">
                  <c:v>moodwings</c:v>
                </c:pt>
              </c:strCache>
            </c:strRef>
          </c:tx>
          <c:spPr>
            <a:solidFill>
              <a:schemeClr val="accent1">
                <a:lumMod val="80000"/>
                <a:lumOff val="20000"/>
              </a:schemeClr>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Analysis!$N$1160:$N$1172</c:f>
              <c:numCache>
                <c:formatCode>0.0%</c:formatCode>
                <c:ptCount val="13"/>
                <c:pt idx="0">
                  <c:v>5.7803468208092483E-3</c:v>
                </c:pt>
                <c:pt idx="1">
                  <c:v>6.0693641618497107E-2</c:v>
                </c:pt>
                <c:pt idx="2">
                  <c:v>4.046242774566474E-2</c:v>
                </c:pt>
                <c:pt idx="3">
                  <c:v>3.7572254335260118E-2</c:v>
                </c:pt>
                <c:pt idx="4">
                  <c:v>0</c:v>
                </c:pt>
                <c:pt idx="5">
                  <c:v>5.7803468208092484E-2</c:v>
                </c:pt>
                <c:pt idx="6">
                  <c:v>5.7803468208092483E-3</c:v>
                </c:pt>
                <c:pt idx="7">
                  <c:v>8.670520231213872E-3</c:v>
                </c:pt>
                <c:pt idx="8">
                  <c:v>0</c:v>
                </c:pt>
                <c:pt idx="9">
                  <c:v>3.4682080924855488E-2</c:v>
                </c:pt>
                <c:pt idx="10">
                  <c:v>2.6011560693641619E-2</c:v>
                </c:pt>
                <c:pt idx="11">
                  <c:v>0</c:v>
                </c:pt>
                <c:pt idx="12">
                  <c:v>5.7803468208092483E-3</c:v>
                </c:pt>
              </c:numCache>
            </c:numRef>
          </c:val>
          <c:extLst>
            <c:ext xmlns:c16="http://schemas.microsoft.com/office/drawing/2014/chart" uri="{C3380CC4-5D6E-409C-BE32-E72D297353CC}">
              <c16:uniqueId val="{0000000C-9173-4146-AFDC-4CD5DDFB5D98}"/>
            </c:ext>
          </c:extLst>
        </c:ser>
        <c:ser>
          <c:idx val="13"/>
          <c:order val="13"/>
          <c:tx>
            <c:strRef>
              <c:f>Analysis!$O$1159</c:f>
              <c:strCache>
                <c:ptCount val="1"/>
                <c:pt idx="0">
                  <c:v>Anger</c:v>
                </c:pt>
              </c:strCache>
            </c:strRef>
          </c:tx>
          <c:spPr>
            <a:solidFill>
              <a:schemeClr val="accent2">
                <a:lumMod val="80000"/>
                <a:lumOff val="20000"/>
              </a:schemeClr>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Analysis!$O$1160:$O$1172</c:f>
              <c:numCache>
                <c:formatCode>0.0%</c:formatCode>
                <c:ptCount val="13"/>
                <c:pt idx="0">
                  <c:v>1.1560693641618497E-2</c:v>
                </c:pt>
                <c:pt idx="1">
                  <c:v>6.9364161849710976E-2</c:v>
                </c:pt>
                <c:pt idx="2">
                  <c:v>4.046242774566474E-2</c:v>
                </c:pt>
                <c:pt idx="3">
                  <c:v>4.9132947976878616E-2</c:v>
                </c:pt>
                <c:pt idx="4">
                  <c:v>1.1560693641618497E-2</c:v>
                </c:pt>
                <c:pt idx="5">
                  <c:v>3.4682080924855488E-2</c:v>
                </c:pt>
                <c:pt idx="6">
                  <c:v>2.8901734104046241E-3</c:v>
                </c:pt>
                <c:pt idx="7">
                  <c:v>5.7803468208092483E-3</c:v>
                </c:pt>
                <c:pt idx="8">
                  <c:v>0</c:v>
                </c:pt>
                <c:pt idx="9">
                  <c:v>5.2023121387283239E-2</c:v>
                </c:pt>
                <c:pt idx="10">
                  <c:v>7.5144508670520235E-2</c:v>
                </c:pt>
                <c:pt idx="11">
                  <c:v>5.7803468208092483E-3</c:v>
                </c:pt>
                <c:pt idx="12">
                  <c:v>8.670520231213872E-3</c:v>
                </c:pt>
              </c:numCache>
            </c:numRef>
          </c:val>
          <c:extLst>
            <c:ext xmlns:c16="http://schemas.microsoft.com/office/drawing/2014/chart" uri="{C3380CC4-5D6E-409C-BE32-E72D297353CC}">
              <c16:uniqueId val="{0000000D-9173-4146-AFDC-4CD5DDFB5D98}"/>
            </c:ext>
          </c:extLst>
        </c:ser>
        <c:ser>
          <c:idx val="14"/>
          <c:order val="14"/>
          <c:tx>
            <c:strRef>
              <c:f>Analysis!$P$1159</c:f>
              <c:strCache>
                <c:ptCount val="1"/>
                <c:pt idx="0">
                  <c:v>Sadness</c:v>
                </c:pt>
              </c:strCache>
            </c:strRef>
          </c:tx>
          <c:spPr>
            <a:solidFill>
              <a:schemeClr val="accent3">
                <a:lumMod val="80000"/>
                <a:lumOff val="20000"/>
              </a:schemeClr>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Analysis!$P$1160:$P$1172</c:f>
              <c:numCache>
                <c:formatCode>0.0%</c:formatCode>
                <c:ptCount val="13"/>
                <c:pt idx="0">
                  <c:v>8.670520231213872E-3</c:v>
                </c:pt>
                <c:pt idx="1">
                  <c:v>9.2485549132947972E-2</c:v>
                </c:pt>
                <c:pt idx="2">
                  <c:v>2.3121387283236993E-2</c:v>
                </c:pt>
                <c:pt idx="3">
                  <c:v>5.2023121387283239E-2</c:v>
                </c:pt>
                <c:pt idx="4">
                  <c:v>8.670520231213872E-3</c:v>
                </c:pt>
                <c:pt idx="5">
                  <c:v>6.6473988439306353E-2</c:v>
                </c:pt>
                <c:pt idx="6">
                  <c:v>1.7341040462427744E-2</c:v>
                </c:pt>
                <c:pt idx="7">
                  <c:v>1.1560693641618497E-2</c:v>
                </c:pt>
                <c:pt idx="8">
                  <c:v>0</c:v>
                </c:pt>
                <c:pt idx="9">
                  <c:v>3.1791907514450865E-2</c:v>
                </c:pt>
                <c:pt idx="10">
                  <c:v>5.4913294797687862E-2</c:v>
                </c:pt>
                <c:pt idx="11">
                  <c:v>0</c:v>
                </c:pt>
                <c:pt idx="12">
                  <c:v>1.4450867052023121E-2</c:v>
                </c:pt>
              </c:numCache>
            </c:numRef>
          </c:val>
          <c:extLst>
            <c:ext xmlns:c16="http://schemas.microsoft.com/office/drawing/2014/chart" uri="{C3380CC4-5D6E-409C-BE32-E72D297353CC}">
              <c16:uniqueId val="{0000000E-9173-4146-AFDC-4CD5DDFB5D98}"/>
            </c:ext>
          </c:extLst>
        </c:ser>
        <c:ser>
          <c:idx val="15"/>
          <c:order val="15"/>
          <c:tx>
            <c:strRef>
              <c:f>Analysis!$Q$1159</c:f>
              <c:strCache>
                <c:ptCount val="1"/>
                <c:pt idx="0">
                  <c:v>Econimic</c:v>
                </c:pt>
              </c:strCache>
            </c:strRef>
          </c:tx>
          <c:spPr>
            <a:solidFill>
              <a:schemeClr val="accent4">
                <a:lumMod val="80000"/>
                <a:lumOff val="20000"/>
              </a:schemeClr>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Analysis!$Q$1160:$Q$1172</c:f>
              <c:numCache>
                <c:formatCode>0.0%</c:formatCode>
                <c:ptCount val="13"/>
                <c:pt idx="0">
                  <c:v>8.670520231213872E-3</c:v>
                </c:pt>
                <c:pt idx="1">
                  <c:v>2.8901734104046242E-2</c:v>
                </c:pt>
                <c:pt idx="2">
                  <c:v>4.9132947976878616E-2</c:v>
                </c:pt>
                <c:pt idx="3">
                  <c:v>6.6473988439306353E-2</c:v>
                </c:pt>
                <c:pt idx="4">
                  <c:v>1.4450867052023121E-2</c:v>
                </c:pt>
                <c:pt idx="5">
                  <c:v>8.6705202312138727E-2</c:v>
                </c:pt>
                <c:pt idx="6">
                  <c:v>3.1791907514450865E-2</c:v>
                </c:pt>
                <c:pt idx="7">
                  <c:v>2.8901734104046241E-3</c:v>
                </c:pt>
                <c:pt idx="8">
                  <c:v>0</c:v>
                </c:pt>
                <c:pt idx="9">
                  <c:v>4.046242774566474E-2</c:v>
                </c:pt>
                <c:pt idx="10">
                  <c:v>0.10115606936416185</c:v>
                </c:pt>
                <c:pt idx="11">
                  <c:v>0</c:v>
                </c:pt>
                <c:pt idx="12">
                  <c:v>2.023121387283237E-2</c:v>
                </c:pt>
              </c:numCache>
            </c:numRef>
          </c:val>
          <c:extLst>
            <c:ext xmlns:c16="http://schemas.microsoft.com/office/drawing/2014/chart" uri="{C3380CC4-5D6E-409C-BE32-E72D297353CC}">
              <c16:uniqueId val="{0000000F-9173-4146-AFDC-4CD5DDFB5D98}"/>
            </c:ext>
          </c:extLst>
        </c:ser>
        <c:ser>
          <c:idx val="16"/>
          <c:order val="16"/>
          <c:tx>
            <c:strRef>
              <c:f>Analysis!$R$1159</c:f>
              <c:strCache>
                <c:ptCount val="1"/>
                <c:pt idx="0">
                  <c:v>Fear</c:v>
                </c:pt>
              </c:strCache>
            </c:strRef>
          </c:tx>
          <c:spPr>
            <a:solidFill>
              <a:schemeClr val="accent5">
                <a:lumMod val="80000"/>
                <a:lumOff val="20000"/>
              </a:schemeClr>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Analysis!$R$1160:$R$1172</c:f>
              <c:numCache>
                <c:formatCode>0.0%</c:formatCode>
                <c:ptCount val="13"/>
                <c:pt idx="0">
                  <c:v>0</c:v>
                </c:pt>
                <c:pt idx="1">
                  <c:v>0.1416184971098266</c:v>
                </c:pt>
                <c:pt idx="2">
                  <c:v>5.2023121387283239E-2</c:v>
                </c:pt>
                <c:pt idx="3">
                  <c:v>6.6473988439306353E-2</c:v>
                </c:pt>
                <c:pt idx="4">
                  <c:v>1.1560693641618497E-2</c:v>
                </c:pt>
                <c:pt idx="5">
                  <c:v>0.10404624277456648</c:v>
                </c:pt>
                <c:pt idx="6">
                  <c:v>8.670520231213872E-3</c:v>
                </c:pt>
                <c:pt idx="7">
                  <c:v>1.1560693641618497E-2</c:v>
                </c:pt>
                <c:pt idx="8">
                  <c:v>2.8901734104046241E-3</c:v>
                </c:pt>
                <c:pt idx="9">
                  <c:v>2.023121387283237E-2</c:v>
                </c:pt>
                <c:pt idx="10">
                  <c:v>5.4913294797687862E-2</c:v>
                </c:pt>
                <c:pt idx="11">
                  <c:v>0</c:v>
                </c:pt>
                <c:pt idx="12">
                  <c:v>1.4450867052023121E-2</c:v>
                </c:pt>
              </c:numCache>
            </c:numRef>
          </c:val>
          <c:extLst>
            <c:ext xmlns:c16="http://schemas.microsoft.com/office/drawing/2014/chart" uri="{C3380CC4-5D6E-409C-BE32-E72D297353CC}">
              <c16:uniqueId val="{00000010-9173-4146-AFDC-4CD5DDFB5D98}"/>
            </c:ext>
          </c:extLst>
        </c:ser>
        <c:dLbls>
          <c:showLegendKey val="0"/>
          <c:showVal val="0"/>
          <c:showCatName val="0"/>
          <c:showSerName val="0"/>
          <c:showPercent val="0"/>
          <c:showBubbleSize val="0"/>
        </c:dLbls>
        <c:gapWidth val="150"/>
        <c:overlap val="100"/>
        <c:axId val="50724160"/>
        <c:axId val="50723744"/>
      </c:barChart>
      <c:catAx>
        <c:axId val="50724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23744"/>
        <c:crosses val="autoZero"/>
        <c:auto val="1"/>
        <c:lblAlgn val="ctr"/>
        <c:lblOffset val="100"/>
        <c:noMultiLvlLbl val="0"/>
      </c:catAx>
      <c:valAx>
        <c:axId val="5072374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24160"/>
        <c:crosses val="autoZero"/>
        <c:crossBetween val="between"/>
      </c:valAx>
      <c:spPr>
        <a:noFill/>
        <a:ln>
          <a:noFill/>
        </a:ln>
        <a:effectLst/>
      </c:spPr>
    </c:plotArea>
    <c:legend>
      <c:legendPos val="r"/>
      <c:layout>
        <c:manualLayout>
          <c:xMode val="edge"/>
          <c:yMode val="edge"/>
          <c:x val="0.66069929620206358"/>
          <c:y val="4.2301152258062087E-2"/>
          <c:w val="0.3270495552527603"/>
          <c:h val="0.9222001505705047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Analysis!$N$1176</c:f>
              <c:strCache>
                <c:ptCount val="1"/>
                <c:pt idx="0">
                  <c:v>Elderly</c:v>
                </c:pt>
              </c:strCache>
            </c:strRef>
          </c:tx>
          <c:spPr>
            <a:solidFill>
              <a:schemeClr val="accent1"/>
            </a:solidFill>
            <a:ln>
              <a:noFill/>
            </a:ln>
            <a:effectLst/>
          </c:spPr>
          <c:invertIfNegative val="0"/>
          <c:cat>
            <c:strRef>
              <c:f>Analysis!$M$1177:$M$1189</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Analysis!$N$1177:$N$1189</c:f>
              <c:numCache>
                <c:formatCode>0.0%</c:formatCode>
                <c:ptCount val="13"/>
                <c:pt idx="0">
                  <c:v>6.4935064935064939E-3</c:v>
                </c:pt>
                <c:pt idx="1">
                  <c:v>5.844155844155844E-2</c:v>
                </c:pt>
                <c:pt idx="2">
                  <c:v>1.2987012987012988E-2</c:v>
                </c:pt>
                <c:pt idx="3">
                  <c:v>1.2987012987012988E-2</c:v>
                </c:pt>
                <c:pt idx="4">
                  <c:v>9.74025974025974E-3</c:v>
                </c:pt>
                <c:pt idx="5">
                  <c:v>3.2467532467532464E-2</c:v>
                </c:pt>
                <c:pt idx="6">
                  <c:v>9.74025974025974E-3</c:v>
                </c:pt>
                <c:pt idx="7">
                  <c:v>3.246753246753247E-3</c:v>
                </c:pt>
                <c:pt idx="8">
                  <c:v>0</c:v>
                </c:pt>
                <c:pt idx="9">
                  <c:v>3.2467532467532464E-2</c:v>
                </c:pt>
                <c:pt idx="10">
                  <c:v>3.2467532467532464E-2</c:v>
                </c:pt>
                <c:pt idx="11">
                  <c:v>3.246753246753247E-3</c:v>
                </c:pt>
                <c:pt idx="12">
                  <c:v>0</c:v>
                </c:pt>
              </c:numCache>
            </c:numRef>
          </c:val>
          <c:extLst>
            <c:ext xmlns:c16="http://schemas.microsoft.com/office/drawing/2014/chart" uri="{C3380CC4-5D6E-409C-BE32-E72D297353CC}">
              <c16:uniqueId val="{00000000-E9E7-49A2-B3CD-F37CCAB15139}"/>
            </c:ext>
          </c:extLst>
        </c:ser>
        <c:ser>
          <c:idx val="1"/>
          <c:order val="1"/>
          <c:tx>
            <c:strRef>
              <c:f>Analysis!$O$1176</c:f>
              <c:strCache>
                <c:ptCount val="1"/>
                <c:pt idx="0">
                  <c:v>Adult Men</c:v>
                </c:pt>
              </c:strCache>
            </c:strRef>
          </c:tx>
          <c:spPr>
            <a:solidFill>
              <a:schemeClr val="accent2"/>
            </a:solidFill>
            <a:ln>
              <a:noFill/>
            </a:ln>
            <a:effectLst/>
          </c:spPr>
          <c:invertIfNegative val="0"/>
          <c:cat>
            <c:strRef>
              <c:f>Analysis!$M$1177:$M$1189</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Analysis!$O$1177:$O$1189</c:f>
              <c:numCache>
                <c:formatCode>0.0%</c:formatCode>
                <c:ptCount val="13"/>
                <c:pt idx="0">
                  <c:v>6.4935064935064939E-3</c:v>
                </c:pt>
                <c:pt idx="1">
                  <c:v>7.1428571428571425E-2</c:v>
                </c:pt>
                <c:pt idx="2">
                  <c:v>3.5714285714285712E-2</c:v>
                </c:pt>
                <c:pt idx="3">
                  <c:v>8.1168831168831168E-2</c:v>
                </c:pt>
                <c:pt idx="4">
                  <c:v>3.246753246753247E-3</c:v>
                </c:pt>
                <c:pt idx="5">
                  <c:v>5.5194805194805192E-2</c:v>
                </c:pt>
                <c:pt idx="6">
                  <c:v>2.5974025974025976E-2</c:v>
                </c:pt>
                <c:pt idx="7">
                  <c:v>3.246753246753247E-3</c:v>
                </c:pt>
                <c:pt idx="8">
                  <c:v>3.246753246753247E-3</c:v>
                </c:pt>
                <c:pt idx="9">
                  <c:v>3.2467532467532464E-2</c:v>
                </c:pt>
                <c:pt idx="10">
                  <c:v>6.1688311688311688E-2</c:v>
                </c:pt>
                <c:pt idx="11">
                  <c:v>3.246753246753247E-3</c:v>
                </c:pt>
                <c:pt idx="12">
                  <c:v>6.4935064935064939E-3</c:v>
                </c:pt>
              </c:numCache>
            </c:numRef>
          </c:val>
          <c:extLst>
            <c:ext xmlns:c16="http://schemas.microsoft.com/office/drawing/2014/chart" uri="{C3380CC4-5D6E-409C-BE32-E72D297353CC}">
              <c16:uniqueId val="{00000001-E9E7-49A2-B3CD-F37CCAB15139}"/>
            </c:ext>
          </c:extLst>
        </c:ser>
        <c:ser>
          <c:idx val="2"/>
          <c:order val="2"/>
          <c:tx>
            <c:strRef>
              <c:f>Analysis!$P$1176</c:f>
              <c:strCache>
                <c:ptCount val="1"/>
                <c:pt idx="0">
                  <c:v>Children</c:v>
                </c:pt>
              </c:strCache>
            </c:strRef>
          </c:tx>
          <c:spPr>
            <a:solidFill>
              <a:schemeClr val="accent3"/>
            </a:solidFill>
            <a:ln>
              <a:noFill/>
            </a:ln>
            <a:effectLst/>
          </c:spPr>
          <c:invertIfNegative val="0"/>
          <c:cat>
            <c:strRef>
              <c:f>Analysis!$M$1177:$M$1189</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Analysis!$P$1177:$P$1189</c:f>
              <c:numCache>
                <c:formatCode>0.0%</c:formatCode>
                <c:ptCount val="13"/>
                <c:pt idx="0">
                  <c:v>0</c:v>
                </c:pt>
                <c:pt idx="1">
                  <c:v>8.1168831168831168E-2</c:v>
                </c:pt>
                <c:pt idx="2">
                  <c:v>6.1688311688311688E-2</c:v>
                </c:pt>
                <c:pt idx="3">
                  <c:v>5.844155844155844E-2</c:v>
                </c:pt>
                <c:pt idx="4">
                  <c:v>1.2987012987012988E-2</c:v>
                </c:pt>
                <c:pt idx="5">
                  <c:v>9.4155844155844159E-2</c:v>
                </c:pt>
                <c:pt idx="6">
                  <c:v>1.948051948051948E-2</c:v>
                </c:pt>
                <c:pt idx="7">
                  <c:v>6.4935064935064939E-3</c:v>
                </c:pt>
                <c:pt idx="8">
                  <c:v>3.246753246753247E-3</c:v>
                </c:pt>
                <c:pt idx="9">
                  <c:v>3.2467532467532464E-2</c:v>
                </c:pt>
                <c:pt idx="10">
                  <c:v>6.8181818181818177E-2</c:v>
                </c:pt>
                <c:pt idx="11">
                  <c:v>0</c:v>
                </c:pt>
                <c:pt idx="12">
                  <c:v>6.4935064935064939E-3</c:v>
                </c:pt>
              </c:numCache>
            </c:numRef>
          </c:val>
          <c:extLst>
            <c:ext xmlns:c16="http://schemas.microsoft.com/office/drawing/2014/chart" uri="{C3380CC4-5D6E-409C-BE32-E72D297353CC}">
              <c16:uniqueId val="{00000002-E9E7-49A2-B3CD-F37CCAB15139}"/>
            </c:ext>
          </c:extLst>
        </c:ser>
        <c:ser>
          <c:idx val="3"/>
          <c:order val="3"/>
          <c:tx>
            <c:strRef>
              <c:f>Analysis!$Q$1176</c:f>
              <c:strCache>
                <c:ptCount val="1"/>
                <c:pt idx="0">
                  <c:v>Adult Women</c:v>
                </c:pt>
              </c:strCache>
            </c:strRef>
          </c:tx>
          <c:spPr>
            <a:solidFill>
              <a:schemeClr val="accent4"/>
            </a:solidFill>
            <a:ln>
              <a:noFill/>
            </a:ln>
            <a:effectLst/>
          </c:spPr>
          <c:invertIfNegative val="0"/>
          <c:cat>
            <c:strRef>
              <c:f>Analysis!$M$1177:$M$1189</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Analysis!$Q$1177:$Q$1189</c:f>
              <c:numCache>
                <c:formatCode>0.0%</c:formatCode>
                <c:ptCount val="13"/>
                <c:pt idx="0">
                  <c:v>3.246753246753247E-3</c:v>
                </c:pt>
                <c:pt idx="1">
                  <c:v>0.13636363636363635</c:v>
                </c:pt>
                <c:pt idx="2">
                  <c:v>5.1948051948051951E-2</c:v>
                </c:pt>
                <c:pt idx="3">
                  <c:v>9.0909090909090912E-2</c:v>
                </c:pt>
                <c:pt idx="4">
                  <c:v>1.6233766233766232E-2</c:v>
                </c:pt>
                <c:pt idx="5">
                  <c:v>0.11038961038961038</c:v>
                </c:pt>
                <c:pt idx="6">
                  <c:v>1.2987012987012988E-2</c:v>
                </c:pt>
                <c:pt idx="7">
                  <c:v>1.6233766233766232E-2</c:v>
                </c:pt>
                <c:pt idx="8">
                  <c:v>0</c:v>
                </c:pt>
                <c:pt idx="9">
                  <c:v>5.1948051948051951E-2</c:v>
                </c:pt>
                <c:pt idx="10">
                  <c:v>4.8701298701298704E-2</c:v>
                </c:pt>
                <c:pt idx="11">
                  <c:v>3.246753246753247E-3</c:v>
                </c:pt>
                <c:pt idx="12">
                  <c:v>1.948051948051948E-2</c:v>
                </c:pt>
              </c:numCache>
            </c:numRef>
          </c:val>
          <c:extLst>
            <c:ext xmlns:c16="http://schemas.microsoft.com/office/drawing/2014/chart" uri="{C3380CC4-5D6E-409C-BE32-E72D297353CC}">
              <c16:uniqueId val="{00000003-E9E7-49A2-B3CD-F37CCAB15139}"/>
            </c:ext>
          </c:extLst>
        </c:ser>
        <c:dLbls>
          <c:showLegendKey val="0"/>
          <c:showVal val="0"/>
          <c:showCatName val="0"/>
          <c:showSerName val="0"/>
          <c:showPercent val="0"/>
          <c:showBubbleSize val="0"/>
        </c:dLbls>
        <c:gapWidth val="150"/>
        <c:overlap val="100"/>
        <c:axId val="399404368"/>
        <c:axId val="399402704"/>
      </c:barChart>
      <c:catAx>
        <c:axId val="399404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402704"/>
        <c:crosses val="autoZero"/>
        <c:auto val="1"/>
        <c:lblAlgn val="ctr"/>
        <c:lblOffset val="100"/>
        <c:noMultiLvlLbl val="0"/>
      </c:catAx>
      <c:valAx>
        <c:axId val="39940270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404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Analysis!$B$1209</c:f>
              <c:strCache>
                <c:ptCount val="1"/>
                <c:pt idx="0">
                  <c:v>Other</c:v>
                </c:pt>
              </c:strCache>
            </c:strRef>
          </c:tx>
          <c:spPr>
            <a:solidFill>
              <a:schemeClr val="accent1"/>
            </a:solidFill>
            <a:ln>
              <a:noFill/>
            </a:ln>
            <a:effectLst/>
          </c:spPr>
          <c:invertIfNegative val="0"/>
          <c:cat>
            <c:strRef>
              <c:f>Analysis!$A$1210:$A$1222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Analysis!$B$1210:$B$1222</c:f>
              <c:numCache>
                <c:formatCode>0.0%</c:formatCode>
                <c:ptCount val="13"/>
                <c:pt idx="0">
                  <c:v>0</c:v>
                </c:pt>
                <c:pt idx="1">
                  <c:v>3.246753246753247E-3</c:v>
                </c:pt>
                <c:pt idx="2">
                  <c:v>3.246753246753247E-3</c:v>
                </c:pt>
                <c:pt idx="3">
                  <c:v>9.74025974025974E-3</c:v>
                </c:pt>
                <c:pt idx="4">
                  <c:v>0</c:v>
                </c:pt>
                <c:pt idx="5">
                  <c:v>6.4935064935064939E-3</c:v>
                </c:pt>
                <c:pt idx="6">
                  <c:v>0</c:v>
                </c:pt>
                <c:pt idx="7">
                  <c:v>0</c:v>
                </c:pt>
                <c:pt idx="8">
                  <c:v>0</c:v>
                </c:pt>
                <c:pt idx="9">
                  <c:v>6.4935064935064939E-3</c:v>
                </c:pt>
                <c:pt idx="10">
                  <c:v>0</c:v>
                </c:pt>
                <c:pt idx="11">
                  <c:v>0</c:v>
                </c:pt>
                <c:pt idx="12">
                  <c:v>0</c:v>
                </c:pt>
              </c:numCache>
            </c:numRef>
          </c:val>
          <c:extLst>
            <c:ext xmlns:c16="http://schemas.microsoft.com/office/drawing/2014/chart" uri="{C3380CC4-5D6E-409C-BE32-E72D297353CC}">
              <c16:uniqueId val="{00000000-04B7-4C4E-8B91-BC70237313D6}"/>
            </c:ext>
          </c:extLst>
        </c:ser>
        <c:ser>
          <c:idx val="1"/>
          <c:order val="1"/>
          <c:tx>
            <c:strRef>
              <c:f>Analysis!$D$1209</c:f>
              <c:strCache>
                <c:ptCount val="1"/>
                <c:pt idx="0">
                  <c:v>Violence</c:v>
                </c:pt>
              </c:strCache>
            </c:strRef>
          </c:tx>
          <c:spPr>
            <a:solidFill>
              <a:schemeClr val="accent2"/>
            </a:solidFill>
            <a:ln>
              <a:noFill/>
            </a:ln>
            <a:effectLst/>
          </c:spPr>
          <c:invertIfNegative val="0"/>
          <c:cat>
            <c:strRef>
              <c:f>Analysis!$A$1210:$A$1222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Analysis!$D$1210:$D$1222</c:f>
              <c:numCache>
                <c:formatCode>0.0%</c:formatCode>
                <c:ptCount val="13"/>
                <c:pt idx="0">
                  <c:v>6.4935064935064939E-3</c:v>
                </c:pt>
                <c:pt idx="1">
                  <c:v>3.246753246753247E-3</c:v>
                </c:pt>
                <c:pt idx="2">
                  <c:v>0</c:v>
                </c:pt>
                <c:pt idx="3">
                  <c:v>2.2727272727272728E-2</c:v>
                </c:pt>
                <c:pt idx="4">
                  <c:v>0</c:v>
                </c:pt>
                <c:pt idx="5">
                  <c:v>3.246753246753247E-3</c:v>
                </c:pt>
                <c:pt idx="6">
                  <c:v>0</c:v>
                </c:pt>
                <c:pt idx="7">
                  <c:v>0</c:v>
                </c:pt>
                <c:pt idx="8">
                  <c:v>0</c:v>
                </c:pt>
                <c:pt idx="9">
                  <c:v>3.246753246753247E-3</c:v>
                </c:pt>
                <c:pt idx="10">
                  <c:v>0</c:v>
                </c:pt>
                <c:pt idx="11">
                  <c:v>3.246753246753247E-3</c:v>
                </c:pt>
                <c:pt idx="12">
                  <c:v>6.4935064935064939E-3</c:v>
                </c:pt>
              </c:numCache>
            </c:numRef>
          </c:val>
          <c:extLst>
            <c:ext xmlns:c16="http://schemas.microsoft.com/office/drawing/2014/chart" uri="{C3380CC4-5D6E-409C-BE32-E72D297353CC}">
              <c16:uniqueId val="{00000001-04B7-4C4E-8B91-BC70237313D6}"/>
            </c:ext>
          </c:extLst>
        </c:ser>
        <c:ser>
          <c:idx val="2"/>
          <c:order val="2"/>
          <c:tx>
            <c:strRef>
              <c:f>Analysis!$E$1209</c:f>
              <c:strCache>
                <c:ptCount val="1"/>
                <c:pt idx="0">
                  <c:v>Exercise</c:v>
                </c:pt>
              </c:strCache>
            </c:strRef>
          </c:tx>
          <c:spPr>
            <a:solidFill>
              <a:schemeClr val="accent3"/>
            </a:solidFill>
            <a:ln>
              <a:noFill/>
            </a:ln>
            <a:effectLst/>
          </c:spPr>
          <c:invertIfNegative val="0"/>
          <c:cat>
            <c:strRef>
              <c:f>Analysis!$A$1210:$A$1222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Analysis!$E$1210:$E$1222</c:f>
              <c:numCache>
                <c:formatCode>0.0%</c:formatCode>
                <c:ptCount val="13"/>
                <c:pt idx="0">
                  <c:v>0</c:v>
                </c:pt>
                <c:pt idx="1">
                  <c:v>3.896103896103896E-2</c:v>
                </c:pt>
                <c:pt idx="2">
                  <c:v>3.246753246753247E-3</c:v>
                </c:pt>
                <c:pt idx="3">
                  <c:v>0</c:v>
                </c:pt>
                <c:pt idx="4">
                  <c:v>0</c:v>
                </c:pt>
                <c:pt idx="5">
                  <c:v>9.74025974025974E-3</c:v>
                </c:pt>
                <c:pt idx="6">
                  <c:v>3.246753246753247E-3</c:v>
                </c:pt>
                <c:pt idx="7">
                  <c:v>3.246753246753247E-3</c:v>
                </c:pt>
                <c:pt idx="8">
                  <c:v>0</c:v>
                </c:pt>
                <c:pt idx="9">
                  <c:v>0</c:v>
                </c:pt>
                <c:pt idx="10">
                  <c:v>1.2987012987012988E-2</c:v>
                </c:pt>
                <c:pt idx="11">
                  <c:v>0</c:v>
                </c:pt>
                <c:pt idx="12">
                  <c:v>3.246753246753247E-3</c:v>
                </c:pt>
              </c:numCache>
            </c:numRef>
          </c:val>
          <c:extLst>
            <c:ext xmlns:c16="http://schemas.microsoft.com/office/drawing/2014/chart" uri="{C3380CC4-5D6E-409C-BE32-E72D297353CC}">
              <c16:uniqueId val="{00000002-04B7-4C4E-8B91-BC70237313D6}"/>
            </c:ext>
          </c:extLst>
        </c:ser>
        <c:ser>
          <c:idx val="3"/>
          <c:order val="3"/>
          <c:tx>
            <c:strRef>
              <c:f>Analysis!$F$1209</c:f>
              <c:strCache>
                <c:ptCount val="1"/>
                <c:pt idx="0">
                  <c:v>Withdrawal/Isolation</c:v>
                </c:pt>
              </c:strCache>
            </c:strRef>
          </c:tx>
          <c:spPr>
            <a:solidFill>
              <a:schemeClr val="accent4"/>
            </a:solidFill>
            <a:ln>
              <a:noFill/>
            </a:ln>
            <a:effectLst/>
          </c:spPr>
          <c:invertIfNegative val="0"/>
          <c:cat>
            <c:strRef>
              <c:f>Analysis!$A$1210:$A$1222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Analysis!$F$1210:$F$1222</c:f>
              <c:numCache>
                <c:formatCode>0.0%</c:formatCode>
                <c:ptCount val="13"/>
                <c:pt idx="0">
                  <c:v>6.4935064935064939E-3</c:v>
                </c:pt>
                <c:pt idx="1">
                  <c:v>2.2727272727272728E-2</c:v>
                </c:pt>
                <c:pt idx="2">
                  <c:v>9.74025974025974E-3</c:v>
                </c:pt>
                <c:pt idx="3">
                  <c:v>2.2727272727272728E-2</c:v>
                </c:pt>
                <c:pt idx="4">
                  <c:v>0</c:v>
                </c:pt>
                <c:pt idx="5">
                  <c:v>1.948051948051948E-2</c:v>
                </c:pt>
                <c:pt idx="6">
                  <c:v>3.246753246753247E-3</c:v>
                </c:pt>
                <c:pt idx="7">
                  <c:v>0</c:v>
                </c:pt>
                <c:pt idx="8">
                  <c:v>0</c:v>
                </c:pt>
                <c:pt idx="9">
                  <c:v>2.2727272727272728E-2</c:v>
                </c:pt>
                <c:pt idx="10">
                  <c:v>3.246753246753247E-3</c:v>
                </c:pt>
                <c:pt idx="11">
                  <c:v>0</c:v>
                </c:pt>
                <c:pt idx="12">
                  <c:v>3.246753246753247E-3</c:v>
                </c:pt>
              </c:numCache>
            </c:numRef>
          </c:val>
          <c:extLst>
            <c:ext xmlns:c16="http://schemas.microsoft.com/office/drawing/2014/chart" uri="{C3380CC4-5D6E-409C-BE32-E72D297353CC}">
              <c16:uniqueId val="{00000003-04B7-4C4E-8B91-BC70237313D6}"/>
            </c:ext>
          </c:extLst>
        </c:ser>
        <c:ser>
          <c:idx val="4"/>
          <c:order val="4"/>
          <c:tx>
            <c:strRef>
              <c:f>Analysis!$G$1209</c:f>
              <c:strCache>
                <c:ptCount val="1"/>
                <c:pt idx="0">
                  <c:v>Has professional consultation</c:v>
                </c:pt>
              </c:strCache>
            </c:strRef>
          </c:tx>
          <c:spPr>
            <a:solidFill>
              <a:schemeClr val="accent5"/>
            </a:solidFill>
            <a:ln>
              <a:noFill/>
            </a:ln>
            <a:effectLst/>
          </c:spPr>
          <c:invertIfNegative val="0"/>
          <c:cat>
            <c:strRef>
              <c:f>Analysis!$A$1210:$A$1222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Analysis!$G$1210:$G$1222</c:f>
              <c:numCache>
                <c:formatCode>0.0%</c:formatCode>
                <c:ptCount val="13"/>
                <c:pt idx="0">
                  <c:v>0</c:v>
                </c:pt>
                <c:pt idx="1">
                  <c:v>6.8181818181818177E-2</c:v>
                </c:pt>
                <c:pt idx="2">
                  <c:v>3.246753246753247E-3</c:v>
                </c:pt>
                <c:pt idx="3">
                  <c:v>0</c:v>
                </c:pt>
                <c:pt idx="4">
                  <c:v>0</c:v>
                </c:pt>
                <c:pt idx="5">
                  <c:v>1.6233766233766232E-2</c:v>
                </c:pt>
                <c:pt idx="6">
                  <c:v>6.4935064935064939E-3</c:v>
                </c:pt>
                <c:pt idx="7">
                  <c:v>9.74025974025974E-3</c:v>
                </c:pt>
                <c:pt idx="8">
                  <c:v>0</c:v>
                </c:pt>
                <c:pt idx="9">
                  <c:v>0</c:v>
                </c:pt>
                <c:pt idx="10">
                  <c:v>1.2987012987012988E-2</c:v>
                </c:pt>
                <c:pt idx="11">
                  <c:v>0</c:v>
                </c:pt>
                <c:pt idx="12">
                  <c:v>6.4935064935064939E-3</c:v>
                </c:pt>
              </c:numCache>
            </c:numRef>
          </c:val>
          <c:extLst>
            <c:ext xmlns:c16="http://schemas.microsoft.com/office/drawing/2014/chart" uri="{C3380CC4-5D6E-409C-BE32-E72D297353CC}">
              <c16:uniqueId val="{00000004-04B7-4C4E-8B91-BC70237313D6}"/>
            </c:ext>
          </c:extLst>
        </c:ser>
        <c:ser>
          <c:idx val="5"/>
          <c:order val="5"/>
          <c:tx>
            <c:strRef>
              <c:f>Analysis!$H$1209</c:f>
              <c:strCache>
                <c:ptCount val="1"/>
                <c:pt idx="0">
                  <c:v>Smoking</c:v>
                </c:pt>
              </c:strCache>
            </c:strRef>
          </c:tx>
          <c:spPr>
            <a:solidFill>
              <a:schemeClr val="accent6"/>
            </a:solidFill>
            <a:ln>
              <a:noFill/>
            </a:ln>
            <a:effectLst/>
          </c:spPr>
          <c:invertIfNegative val="0"/>
          <c:cat>
            <c:strRef>
              <c:f>Analysis!$A$1210:$A$1222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Analysis!$H$1210:$H$1222</c:f>
              <c:numCache>
                <c:formatCode>0.0%</c:formatCode>
                <c:ptCount val="13"/>
                <c:pt idx="0">
                  <c:v>6.4935064935064939E-3</c:v>
                </c:pt>
                <c:pt idx="1">
                  <c:v>2.2727272727272728E-2</c:v>
                </c:pt>
                <c:pt idx="2">
                  <c:v>1.6233766233766232E-2</c:v>
                </c:pt>
                <c:pt idx="3">
                  <c:v>4.2207792207792208E-2</c:v>
                </c:pt>
                <c:pt idx="4">
                  <c:v>9.74025974025974E-3</c:v>
                </c:pt>
                <c:pt idx="5">
                  <c:v>2.922077922077922E-2</c:v>
                </c:pt>
                <c:pt idx="6">
                  <c:v>0</c:v>
                </c:pt>
                <c:pt idx="7">
                  <c:v>0</c:v>
                </c:pt>
                <c:pt idx="8">
                  <c:v>0</c:v>
                </c:pt>
                <c:pt idx="9">
                  <c:v>1.948051948051948E-2</c:v>
                </c:pt>
                <c:pt idx="10">
                  <c:v>9.74025974025974E-3</c:v>
                </c:pt>
                <c:pt idx="11">
                  <c:v>3.246753246753247E-3</c:v>
                </c:pt>
                <c:pt idx="12">
                  <c:v>9.74025974025974E-3</c:v>
                </c:pt>
              </c:numCache>
            </c:numRef>
          </c:val>
          <c:extLst>
            <c:ext xmlns:c16="http://schemas.microsoft.com/office/drawing/2014/chart" uri="{C3380CC4-5D6E-409C-BE32-E72D297353CC}">
              <c16:uniqueId val="{00000005-04B7-4C4E-8B91-BC70237313D6}"/>
            </c:ext>
          </c:extLst>
        </c:ser>
        <c:ser>
          <c:idx val="6"/>
          <c:order val="6"/>
          <c:tx>
            <c:strRef>
              <c:f>Analysis!$I$1209</c:f>
              <c:strCache>
                <c:ptCount val="1"/>
                <c:pt idx="0">
                  <c:v>Speaking to a friend</c:v>
                </c:pt>
              </c:strCache>
            </c:strRef>
          </c:tx>
          <c:spPr>
            <a:solidFill>
              <a:schemeClr val="accent1">
                <a:lumMod val="60000"/>
              </a:schemeClr>
            </a:solidFill>
            <a:ln>
              <a:noFill/>
            </a:ln>
            <a:effectLst/>
          </c:spPr>
          <c:invertIfNegative val="0"/>
          <c:cat>
            <c:strRef>
              <c:f>Analysis!$A$1210:$A$1222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Analysis!$I$1210:$I$1222</c:f>
              <c:numCache>
                <c:formatCode>0.0%</c:formatCode>
                <c:ptCount val="13"/>
                <c:pt idx="0">
                  <c:v>6.4935064935064939E-3</c:v>
                </c:pt>
                <c:pt idx="1">
                  <c:v>8.7662337662337664E-2</c:v>
                </c:pt>
                <c:pt idx="2">
                  <c:v>2.922077922077922E-2</c:v>
                </c:pt>
                <c:pt idx="3">
                  <c:v>2.922077922077922E-2</c:v>
                </c:pt>
                <c:pt idx="4">
                  <c:v>3.246753246753247E-3</c:v>
                </c:pt>
                <c:pt idx="5">
                  <c:v>3.5714285714285712E-2</c:v>
                </c:pt>
                <c:pt idx="6">
                  <c:v>2.5974025974025976E-2</c:v>
                </c:pt>
                <c:pt idx="7">
                  <c:v>0</c:v>
                </c:pt>
                <c:pt idx="8">
                  <c:v>0</c:v>
                </c:pt>
                <c:pt idx="9">
                  <c:v>1.948051948051948E-2</c:v>
                </c:pt>
                <c:pt idx="10">
                  <c:v>3.5714285714285712E-2</c:v>
                </c:pt>
                <c:pt idx="11">
                  <c:v>3.246753246753247E-3</c:v>
                </c:pt>
                <c:pt idx="12">
                  <c:v>1.2987012987012988E-2</c:v>
                </c:pt>
              </c:numCache>
            </c:numRef>
          </c:val>
          <c:extLst>
            <c:ext xmlns:c16="http://schemas.microsoft.com/office/drawing/2014/chart" uri="{C3380CC4-5D6E-409C-BE32-E72D297353CC}">
              <c16:uniqueId val="{00000006-04B7-4C4E-8B91-BC70237313D6}"/>
            </c:ext>
          </c:extLst>
        </c:ser>
        <c:ser>
          <c:idx val="7"/>
          <c:order val="7"/>
          <c:tx>
            <c:strRef>
              <c:f>Analysis!$J$1209</c:f>
              <c:strCache>
                <c:ptCount val="1"/>
                <c:pt idx="0">
                  <c:v>Speaking to a family member</c:v>
                </c:pt>
              </c:strCache>
            </c:strRef>
          </c:tx>
          <c:spPr>
            <a:solidFill>
              <a:schemeClr val="accent2">
                <a:lumMod val="60000"/>
              </a:schemeClr>
            </a:solidFill>
            <a:ln>
              <a:noFill/>
            </a:ln>
            <a:effectLst/>
          </c:spPr>
          <c:invertIfNegative val="0"/>
          <c:cat>
            <c:strRef>
              <c:f>Analysis!$A$1210:$A$1222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Analysis!$J$1210:$J$1222</c:f>
              <c:numCache>
                <c:formatCode>0.0%</c:formatCode>
                <c:ptCount val="13"/>
                <c:pt idx="0">
                  <c:v>9.74025974025974E-3</c:v>
                </c:pt>
                <c:pt idx="1">
                  <c:v>0.10064935064935066</c:v>
                </c:pt>
                <c:pt idx="2">
                  <c:v>5.1948051948051951E-2</c:v>
                </c:pt>
                <c:pt idx="3">
                  <c:v>7.4675324675324672E-2</c:v>
                </c:pt>
                <c:pt idx="4">
                  <c:v>1.6233766233766232E-2</c:v>
                </c:pt>
                <c:pt idx="5">
                  <c:v>9.0909090909090912E-2</c:v>
                </c:pt>
                <c:pt idx="6">
                  <c:v>1.948051948051948E-2</c:v>
                </c:pt>
                <c:pt idx="7">
                  <c:v>1.948051948051948E-2</c:v>
                </c:pt>
                <c:pt idx="8">
                  <c:v>0</c:v>
                </c:pt>
                <c:pt idx="9">
                  <c:v>5.844155844155844E-2</c:v>
                </c:pt>
                <c:pt idx="10">
                  <c:v>8.4415584415584416E-2</c:v>
                </c:pt>
                <c:pt idx="11">
                  <c:v>3.246753246753247E-3</c:v>
                </c:pt>
                <c:pt idx="12">
                  <c:v>9.74025974025974E-3</c:v>
                </c:pt>
              </c:numCache>
            </c:numRef>
          </c:val>
          <c:extLst>
            <c:ext xmlns:c16="http://schemas.microsoft.com/office/drawing/2014/chart" uri="{C3380CC4-5D6E-409C-BE32-E72D297353CC}">
              <c16:uniqueId val="{00000007-04B7-4C4E-8B91-BC70237313D6}"/>
            </c:ext>
          </c:extLst>
        </c:ser>
        <c:ser>
          <c:idx val="8"/>
          <c:order val="8"/>
          <c:tx>
            <c:strRef>
              <c:f>Analysis!$K$1209</c:f>
              <c:strCache>
                <c:ptCount val="1"/>
                <c:pt idx="0">
                  <c:v>Prayer</c:v>
                </c:pt>
              </c:strCache>
            </c:strRef>
          </c:tx>
          <c:spPr>
            <a:solidFill>
              <a:schemeClr val="accent3">
                <a:lumMod val="60000"/>
              </a:schemeClr>
            </a:solidFill>
            <a:ln>
              <a:noFill/>
            </a:ln>
            <a:effectLst/>
          </c:spPr>
          <c:invertIfNegative val="0"/>
          <c:cat>
            <c:strRef>
              <c:f>Analysis!$A$1210:$A$1222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Analysis!$K$1210:$K$1222</c:f>
              <c:numCache>
                <c:formatCode>0.0%</c:formatCode>
                <c:ptCount val="13"/>
                <c:pt idx="0">
                  <c:v>6.4935064935064939E-3</c:v>
                </c:pt>
                <c:pt idx="1">
                  <c:v>0.11363636363636363</c:v>
                </c:pt>
                <c:pt idx="2">
                  <c:v>5.844155844155844E-2</c:v>
                </c:pt>
                <c:pt idx="3">
                  <c:v>0.10064935064935066</c:v>
                </c:pt>
                <c:pt idx="4">
                  <c:v>2.2727272727272728E-2</c:v>
                </c:pt>
                <c:pt idx="5">
                  <c:v>0.12337662337662338</c:v>
                </c:pt>
                <c:pt idx="6">
                  <c:v>2.922077922077922E-2</c:v>
                </c:pt>
                <c:pt idx="7">
                  <c:v>1.6233766233766232E-2</c:v>
                </c:pt>
                <c:pt idx="8">
                  <c:v>3.246753246753247E-3</c:v>
                </c:pt>
                <c:pt idx="9">
                  <c:v>5.844155844155844E-2</c:v>
                </c:pt>
                <c:pt idx="10">
                  <c:v>8.4415584415584416E-2</c:v>
                </c:pt>
                <c:pt idx="11">
                  <c:v>0</c:v>
                </c:pt>
                <c:pt idx="12">
                  <c:v>2.922077922077922E-2</c:v>
                </c:pt>
              </c:numCache>
            </c:numRef>
          </c:val>
          <c:extLst>
            <c:ext xmlns:c16="http://schemas.microsoft.com/office/drawing/2014/chart" uri="{C3380CC4-5D6E-409C-BE32-E72D297353CC}">
              <c16:uniqueId val="{00000008-04B7-4C4E-8B91-BC70237313D6}"/>
            </c:ext>
          </c:extLst>
        </c:ser>
        <c:dLbls>
          <c:showLegendKey val="0"/>
          <c:showVal val="0"/>
          <c:showCatName val="0"/>
          <c:showSerName val="0"/>
          <c:showPercent val="0"/>
          <c:showBubbleSize val="0"/>
        </c:dLbls>
        <c:gapWidth val="150"/>
        <c:overlap val="100"/>
        <c:axId val="399380656"/>
        <c:axId val="399395216"/>
      </c:barChart>
      <c:catAx>
        <c:axId val="3993806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395216"/>
        <c:crosses val="autoZero"/>
        <c:auto val="1"/>
        <c:lblAlgn val="ctr"/>
        <c:lblOffset val="100"/>
        <c:noMultiLvlLbl val="0"/>
      </c:catAx>
      <c:valAx>
        <c:axId val="39939521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380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Analysis!$B$1242</c:f>
              <c:strCache>
                <c:ptCount val="1"/>
                <c:pt idx="0">
                  <c:v>Other</c:v>
                </c:pt>
              </c:strCache>
            </c:strRef>
          </c:tx>
          <c:spPr>
            <a:solidFill>
              <a:schemeClr val="accent1"/>
            </a:solidFill>
            <a:ln>
              <a:noFill/>
            </a:ln>
            <a:effectLst/>
          </c:spPr>
          <c:invertIfNegative val="0"/>
          <c:cat>
            <c:strRef>
              <c:f>Analysis!$A$1243:$A$1255</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Analysis!$B$1243:$B$1255</c:f>
              <c:numCache>
                <c:formatCode>0.0%</c:formatCode>
                <c:ptCount val="13"/>
                <c:pt idx="0">
                  <c:v>0</c:v>
                </c:pt>
                <c:pt idx="1">
                  <c:v>0</c:v>
                </c:pt>
                <c:pt idx="2">
                  <c:v>2.8901734104046241E-3</c:v>
                </c:pt>
                <c:pt idx="3">
                  <c:v>1.4450867052023121E-2</c:v>
                </c:pt>
                <c:pt idx="4">
                  <c:v>0</c:v>
                </c:pt>
                <c:pt idx="5">
                  <c:v>1.1560693641618497E-2</c:v>
                </c:pt>
                <c:pt idx="6">
                  <c:v>0</c:v>
                </c:pt>
                <c:pt idx="7">
                  <c:v>0</c:v>
                </c:pt>
                <c:pt idx="8">
                  <c:v>0</c:v>
                </c:pt>
                <c:pt idx="9">
                  <c:v>0</c:v>
                </c:pt>
                <c:pt idx="10">
                  <c:v>0</c:v>
                </c:pt>
                <c:pt idx="11">
                  <c:v>0</c:v>
                </c:pt>
                <c:pt idx="12">
                  <c:v>2.8901734104046241E-3</c:v>
                </c:pt>
              </c:numCache>
            </c:numRef>
          </c:val>
          <c:extLst>
            <c:ext xmlns:c16="http://schemas.microsoft.com/office/drawing/2014/chart" uri="{C3380CC4-5D6E-409C-BE32-E72D297353CC}">
              <c16:uniqueId val="{00000000-A9F7-4882-827A-91A951BF602B}"/>
            </c:ext>
          </c:extLst>
        </c:ser>
        <c:ser>
          <c:idx val="1"/>
          <c:order val="1"/>
          <c:tx>
            <c:strRef>
              <c:f>Analysis!$C$1242</c:f>
              <c:strCache>
                <c:ptCount val="1"/>
                <c:pt idx="0">
                  <c:v>Do not know</c:v>
                </c:pt>
              </c:strCache>
            </c:strRef>
          </c:tx>
          <c:spPr>
            <a:solidFill>
              <a:schemeClr val="accent2"/>
            </a:solidFill>
            <a:ln>
              <a:noFill/>
            </a:ln>
            <a:effectLst/>
          </c:spPr>
          <c:invertIfNegative val="0"/>
          <c:cat>
            <c:strRef>
              <c:f>Analysis!$A$1243:$A$1255</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Analysis!$C$1243:$C$1255</c:f>
              <c:numCache>
                <c:formatCode>0.0%</c:formatCode>
                <c:ptCount val="13"/>
                <c:pt idx="0">
                  <c:v>0</c:v>
                </c:pt>
                <c:pt idx="1">
                  <c:v>2.6011560693641619E-2</c:v>
                </c:pt>
                <c:pt idx="2">
                  <c:v>1.1560693641618497E-2</c:v>
                </c:pt>
                <c:pt idx="3">
                  <c:v>2.3121387283236993E-2</c:v>
                </c:pt>
                <c:pt idx="4">
                  <c:v>0</c:v>
                </c:pt>
                <c:pt idx="5">
                  <c:v>6.9364161849710976E-2</c:v>
                </c:pt>
                <c:pt idx="6">
                  <c:v>2.8901734104046241E-3</c:v>
                </c:pt>
                <c:pt idx="7">
                  <c:v>0</c:v>
                </c:pt>
                <c:pt idx="8">
                  <c:v>0</c:v>
                </c:pt>
                <c:pt idx="9">
                  <c:v>1.1560693641618497E-2</c:v>
                </c:pt>
                <c:pt idx="10">
                  <c:v>1.1560693641618497E-2</c:v>
                </c:pt>
                <c:pt idx="11">
                  <c:v>5.7803468208092483E-3</c:v>
                </c:pt>
                <c:pt idx="12">
                  <c:v>0</c:v>
                </c:pt>
              </c:numCache>
            </c:numRef>
          </c:val>
          <c:extLst>
            <c:ext xmlns:c16="http://schemas.microsoft.com/office/drawing/2014/chart" uri="{C3380CC4-5D6E-409C-BE32-E72D297353CC}">
              <c16:uniqueId val="{00000001-A9F7-4882-827A-91A951BF602B}"/>
            </c:ext>
          </c:extLst>
        </c:ser>
        <c:ser>
          <c:idx val="2"/>
          <c:order val="2"/>
          <c:tx>
            <c:strRef>
              <c:f>Analysis!$D$1242</c:f>
              <c:strCache>
                <c:ptCount val="1"/>
                <c:pt idx="0">
                  <c:v>Availability</c:v>
                </c:pt>
              </c:strCache>
            </c:strRef>
          </c:tx>
          <c:spPr>
            <a:solidFill>
              <a:schemeClr val="accent3"/>
            </a:solidFill>
            <a:ln>
              <a:noFill/>
            </a:ln>
            <a:effectLst/>
          </c:spPr>
          <c:invertIfNegative val="0"/>
          <c:cat>
            <c:strRef>
              <c:f>Analysis!$A$1243:$A$1255</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Analysis!$D$1243:$D$1255</c:f>
              <c:numCache>
                <c:formatCode>0.0%</c:formatCode>
                <c:ptCount val="13"/>
                <c:pt idx="0">
                  <c:v>0</c:v>
                </c:pt>
                <c:pt idx="1">
                  <c:v>0</c:v>
                </c:pt>
                <c:pt idx="2">
                  <c:v>5.7803468208092483E-3</c:v>
                </c:pt>
                <c:pt idx="3">
                  <c:v>1.7341040462427744E-2</c:v>
                </c:pt>
                <c:pt idx="4">
                  <c:v>5.7803468208092483E-3</c:v>
                </c:pt>
                <c:pt idx="5">
                  <c:v>2.023121387283237E-2</c:v>
                </c:pt>
                <c:pt idx="6">
                  <c:v>8.670520231213872E-3</c:v>
                </c:pt>
                <c:pt idx="7">
                  <c:v>0</c:v>
                </c:pt>
                <c:pt idx="8">
                  <c:v>0</c:v>
                </c:pt>
                <c:pt idx="9">
                  <c:v>5.7803468208092483E-3</c:v>
                </c:pt>
                <c:pt idx="10">
                  <c:v>1.1560693641618497E-2</c:v>
                </c:pt>
                <c:pt idx="11">
                  <c:v>5.7803468208092483E-3</c:v>
                </c:pt>
                <c:pt idx="12">
                  <c:v>2.8901734104046241E-3</c:v>
                </c:pt>
              </c:numCache>
            </c:numRef>
          </c:val>
          <c:extLst>
            <c:ext xmlns:c16="http://schemas.microsoft.com/office/drawing/2014/chart" uri="{C3380CC4-5D6E-409C-BE32-E72D297353CC}">
              <c16:uniqueId val="{00000002-A9F7-4882-827A-91A951BF602B}"/>
            </c:ext>
          </c:extLst>
        </c:ser>
        <c:ser>
          <c:idx val="3"/>
          <c:order val="3"/>
          <c:tx>
            <c:strRef>
              <c:f>Analysis!$E$1242</c:f>
              <c:strCache>
                <c:ptCount val="1"/>
                <c:pt idx="0">
                  <c:v>No obstacles</c:v>
                </c:pt>
              </c:strCache>
            </c:strRef>
          </c:tx>
          <c:spPr>
            <a:solidFill>
              <a:schemeClr val="accent4"/>
            </a:solidFill>
            <a:ln>
              <a:noFill/>
            </a:ln>
            <a:effectLst/>
          </c:spPr>
          <c:invertIfNegative val="0"/>
          <c:cat>
            <c:strRef>
              <c:f>Analysis!$A$1243:$A$1255</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Analysis!$E$1243:$E$1255</c:f>
              <c:numCache>
                <c:formatCode>0.0%</c:formatCode>
                <c:ptCount val="13"/>
                <c:pt idx="0">
                  <c:v>0</c:v>
                </c:pt>
                <c:pt idx="1">
                  <c:v>3.4682080924855488E-2</c:v>
                </c:pt>
                <c:pt idx="2">
                  <c:v>8.670520231213872E-3</c:v>
                </c:pt>
                <c:pt idx="3">
                  <c:v>2.8901734104046241E-3</c:v>
                </c:pt>
                <c:pt idx="4">
                  <c:v>0</c:v>
                </c:pt>
                <c:pt idx="5">
                  <c:v>2.3121387283236993E-2</c:v>
                </c:pt>
                <c:pt idx="6">
                  <c:v>0</c:v>
                </c:pt>
                <c:pt idx="7">
                  <c:v>2.8901734104046241E-3</c:v>
                </c:pt>
                <c:pt idx="8">
                  <c:v>0</c:v>
                </c:pt>
                <c:pt idx="9">
                  <c:v>8.670520231213872E-3</c:v>
                </c:pt>
                <c:pt idx="10">
                  <c:v>0</c:v>
                </c:pt>
                <c:pt idx="11">
                  <c:v>5.7803468208092483E-3</c:v>
                </c:pt>
                <c:pt idx="12">
                  <c:v>0</c:v>
                </c:pt>
              </c:numCache>
            </c:numRef>
          </c:val>
          <c:extLst>
            <c:ext xmlns:c16="http://schemas.microsoft.com/office/drawing/2014/chart" uri="{C3380CC4-5D6E-409C-BE32-E72D297353CC}">
              <c16:uniqueId val="{00000003-A9F7-4882-827A-91A951BF602B}"/>
            </c:ext>
          </c:extLst>
        </c:ser>
        <c:ser>
          <c:idx val="4"/>
          <c:order val="4"/>
          <c:tx>
            <c:strRef>
              <c:f>Analysis!$F$1242</c:f>
              <c:strCache>
                <c:ptCount val="1"/>
                <c:pt idx="0">
                  <c:v>Security</c:v>
                </c:pt>
              </c:strCache>
            </c:strRef>
          </c:tx>
          <c:spPr>
            <a:solidFill>
              <a:schemeClr val="accent5"/>
            </a:solidFill>
            <a:ln>
              <a:noFill/>
            </a:ln>
            <a:effectLst/>
          </c:spPr>
          <c:invertIfNegative val="0"/>
          <c:cat>
            <c:strRef>
              <c:f>Analysis!$A$1243:$A$1255</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Analysis!$F$1243:$F$1255</c:f>
              <c:numCache>
                <c:formatCode>0.0%</c:formatCode>
                <c:ptCount val="13"/>
                <c:pt idx="0">
                  <c:v>0</c:v>
                </c:pt>
                <c:pt idx="1">
                  <c:v>2.3121387283236993E-2</c:v>
                </c:pt>
                <c:pt idx="2">
                  <c:v>1.1560693641618497E-2</c:v>
                </c:pt>
                <c:pt idx="3">
                  <c:v>2.8901734104046241E-3</c:v>
                </c:pt>
                <c:pt idx="4">
                  <c:v>2.8901734104046241E-3</c:v>
                </c:pt>
                <c:pt idx="5">
                  <c:v>2.6011560693641619E-2</c:v>
                </c:pt>
                <c:pt idx="6">
                  <c:v>1.4450867052023121E-2</c:v>
                </c:pt>
                <c:pt idx="7">
                  <c:v>0</c:v>
                </c:pt>
                <c:pt idx="8">
                  <c:v>2.8901734104046241E-3</c:v>
                </c:pt>
                <c:pt idx="9">
                  <c:v>8.670520231213872E-3</c:v>
                </c:pt>
                <c:pt idx="10">
                  <c:v>1.7341040462427744E-2</c:v>
                </c:pt>
                <c:pt idx="11">
                  <c:v>0</c:v>
                </c:pt>
                <c:pt idx="12">
                  <c:v>0</c:v>
                </c:pt>
              </c:numCache>
            </c:numRef>
          </c:val>
          <c:extLst>
            <c:ext xmlns:c16="http://schemas.microsoft.com/office/drawing/2014/chart" uri="{C3380CC4-5D6E-409C-BE32-E72D297353CC}">
              <c16:uniqueId val="{00000004-A9F7-4882-827A-91A951BF602B}"/>
            </c:ext>
          </c:extLst>
        </c:ser>
        <c:ser>
          <c:idx val="5"/>
          <c:order val="5"/>
          <c:tx>
            <c:strRef>
              <c:f>Analysis!$G$1242</c:f>
              <c:strCache>
                <c:ptCount val="1"/>
                <c:pt idx="0">
                  <c:v>Accessibility</c:v>
                </c:pt>
              </c:strCache>
            </c:strRef>
          </c:tx>
          <c:spPr>
            <a:solidFill>
              <a:schemeClr val="accent6"/>
            </a:solidFill>
            <a:ln>
              <a:noFill/>
            </a:ln>
            <a:effectLst/>
          </c:spPr>
          <c:invertIfNegative val="0"/>
          <c:cat>
            <c:strRef>
              <c:f>Analysis!$A$1243:$A$1255</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Analysis!$G$1243:$G$1255</c:f>
              <c:numCache>
                <c:formatCode>0.0%</c:formatCode>
                <c:ptCount val="13"/>
                <c:pt idx="0">
                  <c:v>0</c:v>
                </c:pt>
                <c:pt idx="1">
                  <c:v>1.1560693641618497E-2</c:v>
                </c:pt>
                <c:pt idx="2">
                  <c:v>1.7341040462427744E-2</c:v>
                </c:pt>
                <c:pt idx="3">
                  <c:v>4.6242774566473986E-2</c:v>
                </c:pt>
                <c:pt idx="4">
                  <c:v>5.7803468208092483E-3</c:v>
                </c:pt>
                <c:pt idx="5">
                  <c:v>2.8901734104046242E-2</c:v>
                </c:pt>
                <c:pt idx="6">
                  <c:v>5.7803468208092483E-3</c:v>
                </c:pt>
                <c:pt idx="7">
                  <c:v>0</c:v>
                </c:pt>
                <c:pt idx="8">
                  <c:v>0</c:v>
                </c:pt>
                <c:pt idx="9">
                  <c:v>3.4682080924855488E-2</c:v>
                </c:pt>
                <c:pt idx="10">
                  <c:v>3.4682080924855488E-2</c:v>
                </c:pt>
                <c:pt idx="11">
                  <c:v>0</c:v>
                </c:pt>
                <c:pt idx="12">
                  <c:v>5.7803468208092483E-3</c:v>
                </c:pt>
              </c:numCache>
            </c:numRef>
          </c:val>
          <c:extLst>
            <c:ext xmlns:c16="http://schemas.microsoft.com/office/drawing/2014/chart" uri="{C3380CC4-5D6E-409C-BE32-E72D297353CC}">
              <c16:uniqueId val="{00000005-A9F7-4882-827A-91A951BF602B}"/>
            </c:ext>
          </c:extLst>
        </c:ser>
        <c:ser>
          <c:idx val="6"/>
          <c:order val="6"/>
          <c:tx>
            <c:strRef>
              <c:f>Analysis!$H$1242</c:f>
              <c:strCache>
                <c:ptCount val="1"/>
                <c:pt idx="0">
                  <c:v>Stigma</c:v>
                </c:pt>
              </c:strCache>
            </c:strRef>
          </c:tx>
          <c:spPr>
            <a:solidFill>
              <a:schemeClr val="accent1">
                <a:lumMod val="60000"/>
              </a:schemeClr>
            </a:solidFill>
            <a:ln>
              <a:noFill/>
            </a:ln>
            <a:effectLst/>
          </c:spPr>
          <c:invertIfNegative val="0"/>
          <c:cat>
            <c:strRef>
              <c:f>Analysis!$A$1243:$A$1255</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Analysis!$H$1243:$H$1255</c:f>
              <c:numCache>
                <c:formatCode>0.0%</c:formatCode>
                <c:ptCount val="13"/>
                <c:pt idx="0">
                  <c:v>1.4450867052023121E-2</c:v>
                </c:pt>
                <c:pt idx="1">
                  <c:v>7.5144508670520235E-2</c:v>
                </c:pt>
                <c:pt idx="2">
                  <c:v>4.046242774566474E-2</c:v>
                </c:pt>
                <c:pt idx="3">
                  <c:v>4.6242774566473986E-2</c:v>
                </c:pt>
                <c:pt idx="4">
                  <c:v>0</c:v>
                </c:pt>
                <c:pt idx="5">
                  <c:v>3.7572254335260118E-2</c:v>
                </c:pt>
                <c:pt idx="6">
                  <c:v>1.7341040462427744E-2</c:v>
                </c:pt>
                <c:pt idx="7">
                  <c:v>5.7803468208092483E-3</c:v>
                </c:pt>
                <c:pt idx="8">
                  <c:v>2.8901734104046241E-3</c:v>
                </c:pt>
                <c:pt idx="9">
                  <c:v>3.7572254335260118E-2</c:v>
                </c:pt>
                <c:pt idx="10">
                  <c:v>2.8901734104046242E-2</c:v>
                </c:pt>
                <c:pt idx="11">
                  <c:v>0</c:v>
                </c:pt>
                <c:pt idx="12">
                  <c:v>1.4450867052023121E-2</c:v>
                </c:pt>
              </c:numCache>
            </c:numRef>
          </c:val>
          <c:extLst>
            <c:ext xmlns:c16="http://schemas.microsoft.com/office/drawing/2014/chart" uri="{C3380CC4-5D6E-409C-BE32-E72D297353CC}">
              <c16:uniqueId val="{00000006-A9F7-4882-827A-91A951BF602B}"/>
            </c:ext>
          </c:extLst>
        </c:ser>
        <c:ser>
          <c:idx val="7"/>
          <c:order val="7"/>
          <c:tx>
            <c:strRef>
              <c:f>Analysis!$I$1242</c:f>
              <c:strCache>
                <c:ptCount val="1"/>
                <c:pt idx="0">
                  <c:v>Lack of awareness of the services</c:v>
                </c:pt>
              </c:strCache>
            </c:strRef>
          </c:tx>
          <c:spPr>
            <a:solidFill>
              <a:schemeClr val="accent2">
                <a:lumMod val="60000"/>
              </a:schemeClr>
            </a:solidFill>
            <a:ln>
              <a:noFill/>
            </a:ln>
            <a:effectLst/>
          </c:spPr>
          <c:invertIfNegative val="0"/>
          <c:cat>
            <c:strRef>
              <c:f>Analysis!$A$1243:$A$1255</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Analysis!$I$1243:$I$1255</c:f>
              <c:numCache>
                <c:formatCode>0.0%</c:formatCode>
                <c:ptCount val="13"/>
                <c:pt idx="0">
                  <c:v>5.7803468208092483E-3</c:v>
                </c:pt>
                <c:pt idx="1">
                  <c:v>5.7803468208092483E-3</c:v>
                </c:pt>
                <c:pt idx="2">
                  <c:v>5.2023121387283239E-2</c:v>
                </c:pt>
                <c:pt idx="3">
                  <c:v>5.2023121387283239E-2</c:v>
                </c:pt>
                <c:pt idx="4">
                  <c:v>1.1560693641618497E-2</c:v>
                </c:pt>
                <c:pt idx="5">
                  <c:v>5.7803468208092484E-2</c:v>
                </c:pt>
                <c:pt idx="6">
                  <c:v>1.4450867052023121E-2</c:v>
                </c:pt>
                <c:pt idx="7">
                  <c:v>8.670520231213872E-3</c:v>
                </c:pt>
                <c:pt idx="8">
                  <c:v>0</c:v>
                </c:pt>
                <c:pt idx="9">
                  <c:v>6.0693641618497107E-2</c:v>
                </c:pt>
                <c:pt idx="10">
                  <c:v>6.9364161849710976E-2</c:v>
                </c:pt>
                <c:pt idx="11">
                  <c:v>5.7803468208092483E-3</c:v>
                </c:pt>
                <c:pt idx="12">
                  <c:v>1.7341040462427744E-2</c:v>
                </c:pt>
              </c:numCache>
            </c:numRef>
          </c:val>
          <c:extLst>
            <c:ext xmlns:c16="http://schemas.microsoft.com/office/drawing/2014/chart" uri="{C3380CC4-5D6E-409C-BE32-E72D297353CC}">
              <c16:uniqueId val="{00000007-A9F7-4882-827A-91A951BF602B}"/>
            </c:ext>
          </c:extLst>
        </c:ser>
        <c:dLbls>
          <c:showLegendKey val="0"/>
          <c:showVal val="0"/>
          <c:showCatName val="0"/>
          <c:showSerName val="0"/>
          <c:showPercent val="0"/>
          <c:showBubbleSize val="0"/>
        </c:dLbls>
        <c:gapWidth val="150"/>
        <c:overlap val="100"/>
        <c:axId val="399409776"/>
        <c:axId val="399410608"/>
      </c:barChart>
      <c:catAx>
        <c:axId val="399409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410608"/>
        <c:crosses val="autoZero"/>
        <c:auto val="1"/>
        <c:lblAlgn val="ctr"/>
        <c:lblOffset val="100"/>
        <c:noMultiLvlLbl val="0"/>
      </c:catAx>
      <c:valAx>
        <c:axId val="39941060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409776"/>
        <c:crosses val="autoZero"/>
        <c:crossBetween val="between"/>
      </c:valAx>
      <c:spPr>
        <a:noFill/>
        <a:ln>
          <a:noFill/>
        </a:ln>
        <a:effectLst/>
      </c:spPr>
    </c:plotArea>
    <c:legend>
      <c:legendPos val="r"/>
      <c:layout>
        <c:manualLayout>
          <c:xMode val="edge"/>
          <c:yMode val="edge"/>
          <c:x val="0.69487291724317213"/>
          <c:y val="0.11342373869932923"/>
          <c:w val="0.29234753004117298"/>
          <c:h val="0.74537474482356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Analysis!$B$1295</c:f>
              <c:strCache>
                <c:ptCount val="1"/>
                <c:pt idx="0">
                  <c:v>Other</c:v>
                </c:pt>
              </c:strCache>
            </c:strRef>
          </c:tx>
          <c:spPr>
            <a:solidFill>
              <a:schemeClr val="accent1"/>
            </a:solidFill>
            <a:ln>
              <a:noFill/>
            </a:ln>
            <a:effectLst/>
          </c:spPr>
          <c:invertIfNegative val="0"/>
          <c:cat>
            <c:strRef>
              <c:f>Analysis!$A$1296:$A$1308</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Analysis!$B$1296:$B$1308</c:f>
              <c:numCache>
                <c:formatCode>0.0%</c:formatCode>
                <c:ptCount val="13"/>
                <c:pt idx="0">
                  <c:v>0</c:v>
                </c:pt>
                <c:pt idx="1">
                  <c:v>0</c:v>
                </c:pt>
                <c:pt idx="2">
                  <c:v>0</c:v>
                </c:pt>
                <c:pt idx="3">
                  <c:v>5.7803468208092483E-3</c:v>
                </c:pt>
                <c:pt idx="4">
                  <c:v>0</c:v>
                </c:pt>
                <c:pt idx="5">
                  <c:v>2.8901734104046241E-3</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E42F-48C2-918A-8A0E17CD9889}"/>
            </c:ext>
          </c:extLst>
        </c:ser>
        <c:ser>
          <c:idx val="1"/>
          <c:order val="1"/>
          <c:tx>
            <c:strRef>
              <c:f>Analysis!$C$1295</c:f>
              <c:strCache>
                <c:ptCount val="1"/>
                <c:pt idx="0">
                  <c:v>Do not know</c:v>
                </c:pt>
              </c:strCache>
            </c:strRef>
          </c:tx>
          <c:spPr>
            <a:solidFill>
              <a:schemeClr val="accent2"/>
            </a:solidFill>
            <a:ln>
              <a:noFill/>
            </a:ln>
            <a:effectLst/>
          </c:spPr>
          <c:invertIfNegative val="0"/>
          <c:cat>
            <c:strRef>
              <c:f>Analysis!$A$1296:$A$1308</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Analysis!$C$1296:$C$1308</c:f>
              <c:numCache>
                <c:formatCode>0.0%</c:formatCode>
                <c:ptCount val="13"/>
                <c:pt idx="0">
                  <c:v>0</c:v>
                </c:pt>
                <c:pt idx="1">
                  <c:v>5.7803468208092483E-3</c:v>
                </c:pt>
                <c:pt idx="2">
                  <c:v>5.7803468208092483E-3</c:v>
                </c:pt>
                <c:pt idx="3">
                  <c:v>2.8901734104046241E-3</c:v>
                </c:pt>
                <c:pt idx="4">
                  <c:v>0</c:v>
                </c:pt>
                <c:pt idx="5">
                  <c:v>5.2023121387283239E-2</c:v>
                </c:pt>
                <c:pt idx="6">
                  <c:v>8.670520231213872E-3</c:v>
                </c:pt>
                <c:pt idx="7">
                  <c:v>5.7803468208092483E-3</c:v>
                </c:pt>
                <c:pt idx="8">
                  <c:v>0</c:v>
                </c:pt>
                <c:pt idx="9">
                  <c:v>2.023121387283237E-2</c:v>
                </c:pt>
                <c:pt idx="10">
                  <c:v>8.670520231213872E-3</c:v>
                </c:pt>
                <c:pt idx="11">
                  <c:v>0</c:v>
                </c:pt>
                <c:pt idx="12">
                  <c:v>2.8901734104046241E-3</c:v>
                </c:pt>
              </c:numCache>
            </c:numRef>
          </c:val>
          <c:extLst>
            <c:ext xmlns:c16="http://schemas.microsoft.com/office/drawing/2014/chart" uri="{C3380CC4-5D6E-409C-BE32-E72D297353CC}">
              <c16:uniqueId val="{00000001-E42F-48C2-918A-8A0E17CD9889}"/>
            </c:ext>
          </c:extLst>
        </c:ser>
        <c:ser>
          <c:idx val="2"/>
          <c:order val="2"/>
          <c:tx>
            <c:strRef>
              <c:f>Analysis!$D$1295</c:f>
              <c:strCache>
                <c:ptCount val="1"/>
                <c:pt idx="0">
                  <c:v>All services are accessible</c:v>
                </c:pt>
              </c:strCache>
            </c:strRef>
          </c:tx>
          <c:spPr>
            <a:solidFill>
              <a:schemeClr val="accent3"/>
            </a:solidFill>
            <a:ln>
              <a:noFill/>
            </a:ln>
            <a:effectLst/>
          </c:spPr>
          <c:invertIfNegative val="0"/>
          <c:cat>
            <c:strRef>
              <c:f>Analysis!$A$1296:$A$1308</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Analysis!$D$1296:$D$1308</c:f>
              <c:numCache>
                <c:formatCode>0.0%</c:formatCode>
                <c:ptCount val="13"/>
                <c:pt idx="0">
                  <c:v>1.4450867052023121E-2</c:v>
                </c:pt>
                <c:pt idx="1">
                  <c:v>7.8034682080924858E-2</c:v>
                </c:pt>
                <c:pt idx="2">
                  <c:v>2.3121387283236993E-2</c:v>
                </c:pt>
                <c:pt idx="3">
                  <c:v>1.1560693641618497E-2</c:v>
                </c:pt>
                <c:pt idx="4">
                  <c:v>1.1560693641618497E-2</c:v>
                </c:pt>
                <c:pt idx="5">
                  <c:v>5.2023121387283239E-2</c:v>
                </c:pt>
                <c:pt idx="6">
                  <c:v>8.670520231213872E-3</c:v>
                </c:pt>
                <c:pt idx="7">
                  <c:v>0</c:v>
                </c:pt>
                <c:pt idx="8">
                  <c:v>0</c:v>
                </c:pt>
                <c:pt idx="9">
                  <c:v>2.8901734104046241E-3</c:v>
                </c:pt>
                <c:pt idx="10">
                  <c:v>1.1560693641618497E-2</c:v>
                </c:pt>
                <c:pt idx="11">
                  <c:v>1.1560693641618497E-2</c:v>
                </c:pt>
                <c:pt idx="12">
                  <c:v>2.8901734104046241E-3</c:v>
                </c:pt>
              </c:numCache>
            </c:numRef>
          </c:val>
          <c:extLst>
            <c:ext xmlns:c16="http://schemas.microsoft.com/office/drawing/2014/chart" uri="{C3380CC4-5D6E-409C-BE32-E72D297353CC}">
              <c16:uniqueId val="{00000002-E42F-48C2-918A-8A0E17CD9889}"/>
            </c:ext>
          </c:extLst>
        </c:ser>
        <c:ser>
          <c:idx val="3"/>
          <c:order val="3"/>
          <c:tx>
            <c:strRef>
              <c:f>Analysis!$E$1295</c:f>
              <c:strCache>
                <c:ptCount val="1"/>
                <c:pt idx="0">
                  <c:v>Health services</c:v>
                </c:pt>
              </c:strCache>
            </c:strRef>
          </c:tx>
          <c:spPr>
            <a:solidFill>
              <a:schemeClr val="accent4"/>
            </a:solidFill>
            <a:ln>
              <a:noFill/>
            </a:ln>
            <a:effectLst/>
          </c:spPr>
          <c:invertIfNegative val="0"/>
          <c:cat>
            <c:strRef>
              <c:f>Analysis!$A$1296:$A$1308</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Analysis!$E$1296:$E$1308</c:f>
              <c:numCache>
                <c:formatCode>0.0%</c:formatCode>
                <c:ptCount val="13"/>
                <c:pt idx="0">
                  <c:v>0</c:v>
                </c:pt>
                <c:pt idx="1">
                  <c:v>1.4450867052023121E-2</c:v>
                </c:pt>
                <c:pt idx="2">
                  <c:v>4.046242774566474E-2</c:v>
                </c:pt>
                <c:pt idx="3">
                  <c:v>4.9132947976878616E-2</c:v>
                </c:pt>
                <c:pt idx="4">
                  <c:v>5.7803468208092483E-3</c:v>
                </c:pt>
                <c:pt idx="5">
                  <c:v>4.6242774566473986E-2</c:v>
                </c:pt>
                <c:pt idx="6">
                  <c:v>5.7803468208092483E-3</c:v>
                </c:pt>
                <c:pt idx="7">
                  <c:v>0</c:v>
                </c:pt>
                <c:pt idx="8">
                  <c:v>2.8901734104046241E-3</c:v>
                </c:pt>
                <c:pt idx="9">
                  <c:v>2.3121387283236993E-2</c:v>
                </c:pt>
                <c:pt idx="10">
                  <c:v>6.6473988439306353E-2</c:v>
                </c:pt>
                <c:pt idx="11">
                  <c:v>0</c:v>
                </c:pt>
                <c:pt idx="12">
                  <c:v>2.8901734104046241E-3</c:v>
                </c:pt>
              </c:numCache>
            </c:numRef>
          </c:val>
          <c:extLst>
            <c:ext xmlns:c16="http://schemas.microsoft.com/office/drawing/2014/chart" uri="{C3380CC4-5D6E-409C-BE32-E72D297353CC}">
              <c16:uniqueId val="{00000003-E42F-48C2-918A-8A0E17CD9889}"/>
            </c:ext>
          </c:extLst>
        </c:ser>
        <c:ser>
          <c:idx val="4"/>
          <c:order val="4"/>
          <c:tx>
            <c:strRef>
              <c:f>Analysis!$F$1295</c:f>
              <c:strCache>
                <c:ptCount val="1"/>
                <c:pt idx="0">
                  <c:v>Extracurricular activities/women &amp; girls centers</c:v>
                </c:pt>
              </c:strCache>
            </c:strRef>
          </c:tx>
          <c:spPr>
            <a:solidFill>
              <a:schemeClr val="accent5"/>
            </a:solidFill>
            <a:ln>
              <a:noFill/>
            </a:ln>
            <a:effectLst/>
          </c:spPr>
          <c:invertIfNegative val="0"/>
          <c:cat>
            <c:strRef>
              <c:f>Analysis!$A$1296:$A$1308</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Analysis!$F$1296:$F$1308</c:f>
              <c:numCache>
                <c:formatCode>0.0%</c:formatCode>
                <c:ptCount val="13"/>
                <c:pt idx="0">
                  <c:v>0</c:v>
                </c:pt>
                <c:pt idx="1">
                  <c:v>6.6473988439306353E-2</c:v>
                </c:pt>
                <c:pt idx="2">
                  <c:v>3.1791907514450865E-2</c:v>
                </c:pt>
                <c:pt idx="3">
                  <c:v>4.6242774566473986E-2</c:v>
                </c:pt>
                <c:pt idx="4">
                  <c:v>8.670520231213872E-3</c:v>
                </c:pt>
                <c:pt idx="5">
                  <c:v>4.6242774566473986E-2</c:v>
                </c:pt>
                <c:pt idx="6">
                  <c:v>5.7803468208092483E-3</c:v>
                </c:pt>
                <c:pt idx="7">
                  <c:v>2.8901734104046241E-3</c:v>
                </c:pt>
                <c:pt idx="8">
                  <c:v>2.8901734104046241E-3</c:v>
                </c:pt>
                <c:pt idx="9">
                  <c:v>5.7803468208092484E-2</c:v>
                </c:pt>
                <c:pt idx="10">
                  <c:v>2.3121387283236993E-2</c:v>
                </c:pt>
                <c:pt idx="11">
                  <c:v>5.7803468208092483E-3</c:v>
                </c:pt>
                <c:pt idx="12">
                  <c:v>1.1560693641618497E-2</c:v>
                </c:pt>
              </c:numCache>
            </c:numRef>
          </c:val>
          <c:extLst>
            <c:ext xmlns:c16="http://schemas.microsoft.com/office/drawing/2014/chart" uri="{C3380CC4-5D6E-409C-BE32-E72D297353CC}">
              <c16:uniqueId val="{00000004-E42F-48C2-918A-8A0E17CD9889}"/>
            </c:ext>
          </c:extLst>
        </c:ser>
        <c:ser>
          <c:idx val="5"/>
          <c:order val="5"/>
          <c:tx>
            <c:strRef>
              <c:f>Analysis!$G$1295</c:f>
              <c:strCache>
                <c:ptCount val="1"/>
                <c:pt idx="0">
                  <c:v>Skills building services</c:v>
                </c:pt>
              </c:strCache>
            </c:strRef>
          </c:tx>
          <c:spPr>
            <a:solidFill>
              <a:schemeClr val="accent6"/>
            </a:solidFill>
            <a:ln>
              <a:noFill/>
            </a:ln>
            <a:effectLst/>
          </c:spPr>
          <c:invertIfNegative val="0"/>
          <c:cat>
            <c:strRef>
              <c:f>Analysis!$A$1296:$A$1308</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Analysis!$G$1296:$G$1308</c:f>
              <c:numCache>
                <c:formatCode>0.0%</c:formatCode>
                <c:ptCount val="13"/>
                <c:pt idx="0">
                  <c:v>0</c:v>
                </c:pt>
                <c:pt idx="1">
                  <c:v>5.4913294797687862E-2</c:v>
                </c:pt>
                <c:pt idx="2">
                  <c:v>2.3121387283236993E-2</c:v>
                </c:pt>
                <c:pt idx="3">
                  <c:v>7.5144508670520235E-2</c:v>
                </c:pt>
                <c:pt idx="4">
                  <c:v>5.7803468208092483E-3</c:v>
                </c:pt>
                <c:pt idx="5">
                  <c:v>5.2023121387283239E-2</c:v>
                </c:pt>
                <c:pt idx="6">
                  <c:v>1.4450867052023121E-2</c:v>
                </c:pt>
                <c:pt idx="7">
                  <c:v>8.670520231213872E-3</c:v>
                </c:pt>
                <c:pt idx="8">
                  <c:v>2.8901734104046241E-3</c:v>
                </c:pt>
                <c:pt idx="9">
                  <c:v>6.9364161849710976E-2</c:v>
                </c:pt>
                <c:pt idx="10">
                  <c:v>5.4913294797687862E-2</c:v>
                </c:pt>
                <c:pt idx="11">
                  <c:v>5.7803468208092483E-3</c:v>
                </c:pt>
                <c:pt idx="12">
                  <c:v>2.023121387283237E-2</c:v>
                </c:pt>
              </c:numCache>
            </c:numRef>
          </c:val>
          <c:extLst>
            <c:ext xmlns:c16="http://schemas.microsoft.com/office/drawing/2014/chart" uri="{C3380CC4-5D6E-409C-BE32-E72D297353CC}">
              <c16:uniqueId val="{00000005-E42F-48C2-918A-8A0E17CD9889}"/>
            </c:ext>
          </c:extLst>
        </c:ser>
        <c:ser>
          <c:idx val="6"/>
          <c:order val="6"/>
          <c:tx>
            <c:strRef>
              <c:f>Analysis!$H$1295</c:f>
              <c:strCache>
                <c:ptCount val="1"/>
                <c:pt idx="0">
                  <c:v>Educational services</c:v>
                </c:pt>
              </c:strCache>
            </c:strRef>
          </c:tx>
          <c:spPr>
            <a:solidFill>
              <a:schemeClr val="accent1">
                <a:lumMod val="60000"/>
              </a:schemeClr>
            </a:solidFill>
            <a:ln>
              <a:noFill/>
            </a:ln>
            <a:effectLst/>
          </c:spPr>
          <c:invertIfNegative val="0"/>
          <c:cat>
            <c:strRef>
              <c:f>Analysis!$A$1296:$A$1308</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Analysis!$H$1296:$H$1308</c:f>
              <c:numCache>
                <c:formatCode>0.0%</c:formatCode>
                <c:ptCount val="13"/>
                <c:pt idx="0">
                  <c:v>0</c:v>
                </c:pt>
                <c:pt idx="1">
                  <c:v>5.4913294797687862E-2</c:v>
                </c:pt>
                <c:pt idx="2">
                  <c:v>4.6242774566473986E-2</c:v>
                </c:pt>
                <c:pt idx="3">
                  <c:v>9.2485549132947972E-2</c:v>
                </c:pt>
                <c:pt idx="4">
                  <c:v>2.8901734104046241E-3</c:v>
                </c:pt>
                <c:pt idx="5">
                  <c:v>6.0693641618497107E-2</c:v>
                </c:pt>
                <c:pt idx="6">
                  <c:v>1.7341040462427744E-2</c:v>
                </c:pt>
                <c:pt idx="7">
                  <c:v>5.7803468208092483E-3</c:v>
                </c:pt>
                <c:pt idx="8">
                  <c:v>5.7803468208092483E-3</c:v>
                </c:pt>
                <c:pt idx="9">
                  <c:v>4.3352601156069363E-2</c:v>
                </c:pt>
                <c:pt idx="10">
                  <c:v>6.9364161849710976E-2</c:v>
                </c:pt>
                <c:pt idx="11">
                  <c:v>5.7803468208092483E-3</c:v>
                </c:pt>
                <c:pt idx="12">
                  <c:v>5.7803468208092483E-3</c:v>
                </c:pt>
              </c:numCache>
            </c:numRef>
          </c:val>
          <c:extLst>
            <c:ext xmlns:c16="http://schemas.microsoft.com/office/drawing/2014/chart" uri="{C3380CC4-5D6E-409C-BE32-E72D297353CC}">
              <c16:uniqueId val="{00000006-E42F-48C2-918A-8A0E17CD9889}"/>
            </c:ext>
          </c:extLst>
        </c:ser>
        <c:dLbls>
          <c:showLegendKey val="0"/>
          <c:showVal val="0"/>
          <c:showCatName val="0"/>
          <c:showSerName val="0"/>
          <c:showPercent val="0"/>
          <c:showBubbleSize val="0"/>
        </c:dLbls>
        <c:gapWidth val="150"/>
        <c:overlap val="100"/>
        <c:axId val="399397712"/>
        <c:axId val="399386480"/>
      </c:barChart>
      <c:catAx>
        <c:axId val="399397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386480"/>
        <c:crosses val="autoZero"/>
        <c:auto val="1"/>
        <c:lblAlgn val="ctr"/>
        <c:lblOffset val="100"/>
        <c:noMultiLvlLbl val="0"/>
      </c:catAx>
      <c:valAx>
        <c:axId val="39938648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397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Analysis!$C$1328</c:f>
              <c:strCache>
                <c:ptCount val="1"/>
                <c:pt idx="0">
                  <c:v>Do not know</c:v>
                </c:pt>
              </c:strCache>
            </c:strRef>
          </c:tx>
          <c:spPr>
            <a:solidFill>
              <a:schemeClr val="accent1"/>
            </a:solidFill>
            <a:ln>
              <a:noFill/>
            </a:ln>
            <a:effectLst/>
          </c:spPr>
          <c:invertIfNegative val="0"/>
          <c:cat>
            <c:strRef>
              <c:f>Analysis!$A$1329:$A$1341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Analysis!$C$1329:$C$1341</c:f>
              <c:numCache>
                <c:formatCode>0.0%</c:formatCode>
                <c:ptCount val="13"/>
                <c:pt idx="0">
                  <c:v>0</c:v>
                </c:pt>
                <c:pt idx="1">
                  <c:v>1.1560693641618497E-2</c:v>
                </c:pt>
                <c:pt idx="2">
                  <c:v>1.4450867052023121E-2</c:v>
                </c:pt>
                <c:pt idx="3">
                  <c:v>1.4450867052023121E-2</c:v>
                </c:pt>
                <c:pt idx="4">
                  <c:v>0</c:v>
                </c:pt>
                <c:pt idx="5">
                  <c:v>7.8034682080924858E-2</c:v>
                </c:pt>
                <c:pt idx="6">
                  <c:v>1.4450867052023121E-2</c:v>
                </c:pt>
                <c:pt idx="7">
                  <c:v>5.7803468208092483E-3</c:v>
                </c:pt>
                <c:pt idx="8">
                  <c:v>0</c:v>
                </c:pt>
                <c:pt idx="9">
                  <c:v>1.4450867052023121E-2</c:v>
                </c:pt>
                <c:pt idx="10">
                  <c:v>5.7803468208092483E-3</c:v>
                </c:pt>
                <c:pt idx="11">
                  <c:v>0</c:v>
                </c:pt>
                <c:pt idx="12">
                  <c:v>2.8901734104046241E-3</c:v>
                </c:pt>
              </c:numCache>
            </c:numRef>
          </c:val>
          <c:extLst>
            <c:ext xmlns:c16="http://schemas.microsoft.com/office/drawing/2014/chart" uri="{C3380CC4-5D6E-409C-BE32-E72D297353CC}">
              <c16:uniqueId val="{00000000-5952-4E29-8C4F-CEA7D4B1ED7B}"/>
            </c:ext>
          </c:extLst>
        </c:ser>
        <c:ser>
          <c:idx val="1"/>
          <c:order val="1"/>
          <c:tx>
            <c:strRef>
              <c:f>Analysis!$D$1328</c:f>
              <c:strCache>
                <c:ptCount val="1"/>
                <c:pt idx="0">
                  <c:v>Health services</c:v>
                </c:pt>
              </c:strCache>
            </c:strRef>
          </c:tx>
          <c:spPr>
            <a:solidFill>
              <a:schemeClr val="accent2"/>
            </a:solidFill>
            <a:ln>
              <a:noFill/>
            </a:ln>
            <a:effectLst/>
          </c:spPr>
          <c:invertIfNegative val="0"/>
          <c:cat>
            <c:strRef>
              <c:f>Analysis!$A$1329:$A$1341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Analysis!$D$1329:$D$1341</c:f>
              <c:numCache>
                <c:formatCode>0.0%</c:formatCode>
                <c:ptCount val="13"/>
                <c:pt idx="0">
                  <c:v>5.7803468208092483E-3</c:v>
                </c:pt>
                <c:pt idx="1">
                  <c:v>1.7341040462427744E-2</c:v>
                </c:pt>
                <c:pt idx="2">
                  <c:v>3.1791907514450865E-2</c:v>
                </c:pt>
                <c:pt idx="3">
                  <c:v>2.8901734104046242E-2</c:v>
                </c:pt>
                <c:pt idx="4">
                  <c:v>5.7803468208092483E-3</c:v>
                </c:pt>
                <c:pt idx="5">
                  <c:v>2.023121387283237E-2</c:v>
                </c:pt>
                <c:pt idx="6">
                  <c:v>0</c:v>
                </c:pt>
                <c:pt idx="7">
                  <c:v>0</c:v>
                </c:pt>
                <c:pt idx="8">
                  <c:v>2.8901734104046241E-3</c:v>
                </c:pt>
                <c:pt idx="9">
                  <c:v>1.4450867052023121E-2</c:v>
                </c:pt>
                <c:pt idx="10">
                  <c:v>4.9132947976878616E-2</c:v>
                </c:pt>
                <c:pt idx="11">
                  <c:v>2.8901734104046241E-3</c:v>
                </c:pt>
                <c:pt idx="12">
                  <c:v>2.8901734104046241E-3</c:v>
                </c:pt>
              </c:numCache>
            </c:numRef>
          </c:val>
          <c:extLst>
            <c:ext xmlns:c16="http://schemas.microsoft.com/office/drawing/2014/chart" uri="{C3380CC4-5D6E-409C-BE32-E72D297353CC}">
              <c16:uniqueId val="{00000001-5952-4E29-8C4F-CEA7D4B1ED7B}"/>
            </c:ext>
          </c:extLst>
        </c:ser>
        <c:ser>
          <c:idx val="2"/>
          <c:order val="2"/>
          <c:tx>
            <c:strRef>
              <c:f>Analysis!$E$1328</c:f>
              <c:strCache>
                <c:ptCount val="1"/>
                <c:pt idx="0">
                  <c:v>All services are accessible</c:v>
                </c:pt>
              </c:strCache>
            </c:strRef>
          </c:tx>
          <c:spPr>
            <a:solidFill>
              <a:schemeClr val="accent3"/>
            </a:solidFill>
            <a:ln>
              <a:noFill/>
            </a:ln>
            <a:effectLst/>
          </c:spPr>
          <c:invertIfNegative val="0"/>
          <c:cat>
            <c:strRef>
              <c:f>Analysis!$A$1329:$A$1341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Analysis!$E$1329:$E$1341</c:f>
              <c:numCache>
                <c:formatCode>0.0%</c:formatCode>
                <c:ptCount val="13"/>
                <c:pt idx="0">
                  <c:v>8.670520231213872E-3</c:v>
                </c:pt>
                <c:pt idx="1">
                  <c:v>7.2254335260115612E-2</c:v>
                </c:pt>
                <c:pt idx="2">
                  <c:v>1.1560693641618497E-2</c:v>
                </c:pt>
                <c:pt idx="3">
                  <c:v>1.4450867052023121E-2</c:v>
                </c:pt>
                <c:pt idx="4">
                  <c:v>1.1560693641618497E-2</c:v>
                </c:pt>
                <c:pt idx="5">
                  <c:v>4.9132947976878616E-2</c:v>
                </c:pt>
                <c:pt idx="6">
                  <c:v>1.1560693641618497E-2</c:v>
                </c:pt>
                <c:pt idx="7">
                  <c:v>0</c:v>
                </c:pt>
                <c:pt idx="8">
                  <c:v>0</c:v>
                </c:pt>
                <c:pt idx="9">
                  <c:v>5.7803468208092483E-3</c:v>
                </c:pt>
                <c:pt idx="10">
                  <c:v>1.1560693641618497E-2</c:v>
                </c:pt>
                <c:pt idx="11">
                  <c:v>1.4450867052023121E-2</c:v>
                </c:pt>
                <c:pt idx="12">
                  <c:v>2.8901734104046241E-3</c:v>
                </c:pt>
              </c:numCache>
            </c:numRef>
          </c:val>
          <c:extLst>
            <c:ext xmlns:c16="http://schemas.microsoft.com/office/drawing/2014/chart" uri="{C3380CC4-5D6E-409C-BE32-E72D297353CC}">
              <c16:uniqueId val="{00000002-5952-4E29-8C4F-CEA7D4B1ED7B}"/>
            </c:ext>
          </c:extLst>
        </c:ser>
        <c:ser>
          <c:idx val="3"/>
          <c:order val="3"/>
          <c:tx>
            <c:strRef>
              <c:f>Analysis!$F$1328</c:f>
              <c:strCache>
                <c:ptCount val="1"/>
                <c:pt idx="0">
                  <c:v>Extracurricular activities/women &amp; girls centers</c:v>
                </c:pt>
              </c:strCache>
            </c:strRef>
          </c:tx>
          <c:spPr>
            <a:solidFill>
              <a:schemeClr val="accent4"/>
            </a:solidFill>
            <a:ln>
              <a:noFill/>
            </a:ln>
            <a:effectLst/>
          </c:spPr>
          <c:invertIfNegative val="0"/>
          <c:cat>
            <c:strRef>
              <c:f>Analysis!$A$1329:$A$1341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Analysis!$F$1329:$F$1341</c:f>
              <c:numCache>
                <c:formatCode>0.0%</c:formatCode>
                <c:ptCount val="13"/>
                <c:pt idx="0">
                  <c:v>0</c:v>
                </c:pt>
                <c:pt idx="1">
                  <c:v>6.6473988439306353E-2</c:v>
                </c:pt>
                <c:pt idx="2">
                  <c:v>2.8901734104046242E-2</c:v>
                </c:pt>
                <c:pt idx="3">
                  <c:v>5.4913294797687862E-2</c:v>
                </c:pt>
                <c:pt idx="4">
                  <c:v>5.7803468208092483E-3</c:v>
                </c:pt>
                <c:pt idx="5">
                  <c:v>4.9132947976878616E-2</c:v>
                </c:pt>
                <c:pt idx="6">
                  <c:v>5.7803468208092483E-3</c:v>
                </c:pt>
                <c:pt idx="7">
                  <c:v>0</c:v>
                </c:pt>
                <c:pt idx="8">
                  <c:v>2.8901734104046241E-3</c:v>
                </c:pt>
                <c:pt idx="9">
                  <c:v>5.2023121387283239E-2</c:v>
                </c:pt>
                <c:pt idx="10">
                  <c:v>3.7572254335260118E-2</c:v>
                </c:pt>
                <c:pt idx="11">
                  <c:v>2.8901734104046241E-3</c:v>
                </c:pt>
                <c:pt idx="12">
                  <c:v>1.4450867052023121E-2</c:v>
                </c:pt>
              </c:numCache>
            </c:numRef>
          </c:val>
          <c:extLst>
            <c:ext xmlns:c16="http://schemas.microsoft.com/office/drawing/2014/chart" uri="{C3380CC4-5D6E-409C-BE32-E72D297353CC}">
              <c16:uniqueId val="{00000003-5952-4E29-8C4F-CEA7D4B1ED7B}"/>
            </c:ext>
          </c:extLst>
        </c:ser>
        <c:ser>
          <c:idx val="4"/>
          <c:order val="4"/>
          <c:tx>
            <c:strRef>
              <c:f>Analysis!$G$1328</c:f>
              <c:strCache>
                <c:ptCount val="1"/>
                <c:pt idx="0">
                  <c:v>Skills building services</c:v>
                </c:pt>
              </c:strCache>
            </c:strRef>
          </c:tx>
          <c:spPr>
            <a:solidFill>
              <a:schemeClr val="accent5"/>
            </a:solidFill>
            <a:ln>
              <a:noFill/>
            </a:ln>
            <a:effectLst/>
          </c:spPr>
          <c:invertIfNegative val="0"/>
          <c:cat>
            <c:strRef>
              <c:f>Analysis!$A$1329:$A$1341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Analysis!$G$1329:$G$1341</c:f>
              <c:numCache>
                <c:formatCode>0.0%</c:formatCode>
                <c:ptCount val="13"/>
                <c:pt idx="0">
                  <c:v>2.8901734104046241E-3</c:v>
                </c:pt>
                <c:pt idx="1">
                  <c:v>4.9132947976878616E-2</c:v>
                </c:pt>
                <c:pt idx="2">
                  <c:v>4.046242774566474E-2</c:v>
                </c:pt>
                <c:pt idx="3">
                  <c:v>7.8034682080924858E-2</c:v>
                </c:pt>
                <c:pt idx="4">
                  <c:v>5.7803468208092483E-3</c:v>
                </c:pt>
                <c:pt idx="5">
                  <c:v>5.4913294797687862E-2</c:v>
                </c:pt>
                <c:pt idx="6">
                  <c:v>2.8901734104046241E-3</c:v>
                </c:pt>
                <c:pt idx="7">
                  <c:v>0</c:v>
                </c:pt>
                <c:pt idx="8">
                  <c:v>2.8901734104046241E-3</c:v>
                </c:pt>
                <c:pt idx="9">
                  <c:v>6.358381502890173E-2</c:v>
                </c:pt>
                <c:pt idx="10">
                  <c:v>6.6473988439306353E-2</c:v>
                </c:pt>
                <c:pt idx="11">
                  <c:v>2.8901734104046241E-3</c:v>
                </c:pt>
                <c:pt idx="12">
                  <c:v>2.023121387283237E-2</c:v>
                </c:pt>
              </c:numCache>
            </c:numRef>
          </c:val>
          <c:extLst>
            <c:ext xmlns:c16="http://schemas.microsoft.com/office/drawing/2014/chart" uri="{C3380CC4-5D6E-409C-BE32-E72D297353CC}">
              <c16:uniqueId val="{00000004-5952-4E29-8C4F-CEA7D4B1ED7B}"/>
            </c:ext>
          </c:extLst>
        </c:ser>
        <c:ser>
          <c:idx val="5"/>
          <c:order val="5"/>
          <c:tx>
            <c:strRef>
              <c:f>Analysis!$H$1328</c:f>
              <c:strCache>
                <c:ptCount val="1"/>
                <c:pt idx="0">
                  <c:v>Educational services</c:v>
                </c:pt>
              </c:strCache>
            </c:strRef>
          </c:tx>
          <c:spPr>
            <a:solidFill>
              <a:schemeClr val="accent6"/>
            </a:solidFill>
            <a:ln>
              <a:noFill/>
            </a:ln>
            <a:effectLst/>
          </c:spPr>
          <c:invertIfNegative val="0"/>
          <c:cat>
            <c:strRef>
              <c:f>Analysis!$A$1329:$A$1341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Analysis!$H$1329:$H$1341</c:f>
              <c:numCache>
                <c:formatCode>0.0%</c:formatCode>
                <c:ptCount val="13"/>
                <c:pt idx="0">
                  <c:v>2.8901734104046241E-3</c:v>
                </c:pt>
                <c:pt idx="1">
                  <c:v>4.6242774566473986E-2</c:v>
                </c:pt>
                <c:pt idx="2">
                  <c:v>6.9364161849710976E-2</c:v>
                </c:pt>
                <c:pt idx="3">
                  <c:v>0.10115606936416185</c:v>
                </c:pt>
                <c:pt idx="4">
                  <c:v>2.8901734104046241E-3</c:v>
                </c:pt>
                <c:pt idx="5">
                  <c:v>5.7803468208092484E-2</c:v>
                </c:pt>
                <c:pt idx="6">
                  <c:v>8.670520231213872E-3</c:v>
                </c:pt>
                <c:pt idx="7">
                  <c:v>1.1560693641618497E-2</c:v>
                </c:pt>
                <c:pt idx="8">
                  <c:v>2.8901734104046241E-3</c:v>
                </c:pt>
                <c:pt idx="9">
                  <c:v>5.7803468208092484E-2</c:v>
                </c:pt>
                <c:pt idx="10">
                  <c:v>7.8034682080924858E-2</c:v>
                </c:pt>
                <c:pt idx="11">
                  <c:v>2.8901734104046241E-3</c:v>
                </c:pt>
                <c:pt idx="12">
                  <c:v>5.7803468208092483E-3</c:v>
                </c:pt>
              </c:numCache>
            </c:numRef>
          </c:val>
          <c:extLst>
            <c:ext xmlns:c16="http://schemas.microsoft.com/office/drawing/2014/chart" uri="{C3380CC4-5D6E-409C-BE32-E72D297353CC}">
              <c16:uniqueId val="{00000005-5952-4E29-8C4F-CEA7D4B1ED7B}"/>
            </c:ext>
          </c:extLst>
        </c:ser>
        <c:dLbls>
          <c:showLegendKey val="0"/>
          <c:showVal val="0"/>
          <c:showCatName val="0"/>
          <c:showSerName val="0"/>
          <c:showPercent val="0"/>
          <c:showBubbleSize val="0"/>
        </c:dLbls>
        <c:gapWidth val="150"/>
        <c:overlap val="100"/>
        <c:axId val="66234496"/>
        <c:axId val="66237824"/>
      </c:barChart>
      <c:catAx>
        <c:axId val="66234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37824"/>
        <c:crosses val="autoZero"/>
        <c:auto val="1"/>
        <c:lblAlgn val="ctr"/>
        <c:lblOffset val="100"/>
        <c:noMultiLvlLbl val="0"/>
      </c:catAx>
      <c:valAx>
        <c:axId val="6623782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34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Analysis!$B$1398</c:f>
              <c:strCache>
                <c:ptCount val="1"/>
                <c:pt idx="0">
                  <c:v>Other</c:v>
                </c:pt>
              </c:strCache>
            </c:strRef>
          </c:tx>
          <c:spPr>
            <a:solidFill>
              <a:schemeClr val="accent1"/>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Analysis!$B$1399:$B$1411</c:f>
              <c:numCache>
                <c:formatCode>0.0%</c:formatCode>
                <c:ptCount val="13"/>
                <c:pt idx="0">
                  <c:v>0</c:v>
                </c:pt>
                <c:pt idx="1">
                  <c:v>0</c:v>
                </c:pt>
                <c:pt idx="2">
                  <c:v>0</c:v>
                </c:pt>
                <c:pt idx="3">
                  <c:v>1.4450867052023121E-2</c:v>
                </c:pt>
                <c:pt idx="4">
                  <c:v>0</c:v>
                </c:pt>
                <c:pt idx="5">
                  <c:v>2.8901734104046241E-3</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37F6-4A8B-9E4B-F4559EECB19F}"/>
            </c:ext>
          </c:extLst>
        </c:ser>
        <c:ser>
          <c:idx val="1"/>
          <c:order val="1"/>
          <c:tx>
            <c:strRef>
              <c:f>Analysis!$C$1398</c:f>
              <c:strCache>
                <c:ptCount val="1"/>
                <c:pt idx="0">
                  <c:v>Do not know</c:v>
                </c:pt>
              </c:strCache>
            </c:strRef>
          </c:tx>
          <c:spPr>
            <a:solidFill>
              <a:schemeClr val="accent2"/>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Analysis!$C$1399:$C$1411</c:f>
              <c:numCache>
                <c:formatCode>0.0%</c:formatCode>
                <c:ptCount val="13"/>
                <c:pt idx="0">
                  <c:v>0</c:v>
                </c:pt>
                <c:pt idx="1">
                  <c:v>0</c:v>
                </c:pt>
                <c:pt idx="2">
                  <c:v>0</c:v>
                </c:pt>
                <c:pt idx="3">
                  <c:v>0</c:v>
                </c:pt>
                <c:pt idx="4">
                  <c:v>0</c:v>
                </c:pt>
                <c:pt idx="5">
                  <c:v>2.8901734104046242E-2</c:v>
                </c:pt>
                <c:pt idx="6">
                  <c:v>2.8901734104046241E-3</c:v>
                </c:pt>
                <c:pt idx="7">
                  <c:v>0</c:v>
                </c:pt>
                <c:pt idx="8">
                  <c:v>0</c:v>
                </c:pt>
                <c:pt idx="9">
                  <c:v>5.7803468208092483E-3</c:v>
                </c:pt>
                <c:pt idx="10">
                  <c:v>0</c:v>
                </c:pt>
                <c:pt idx="11">
                  <c:v>5.7803468208092483E-3</c:v>
                </c:pt>
                <c:pt idx="12">
                  <c:v>0</c:v>
                </c:pt>
              </c:numCache>
            </c:numRef>
          </c:val>
          <c:extLst>
            <c:ext xmlns:c16="http://schemas.microsoft.com/office/drawing/2014/chart" uri="{C3380CC4-5D6E-409C-BE32-E72D297353CC}">
              <c16:uniqueId val="{00000001-37F6-4A8B-9E4B-F4559EECB19F}"/>
            </c:ext>
          </c:extLst>
        </c:ser>
        <c:ser>
          <c:idx val="2"/>
          <c:order val="2"/>
          <c:tx>
            <c:strRef>
              <c:f>Analysis!$D$1398</c:f>
              <c:strCache>
                <c:ptCount val="1"/>
                <c:pt idx="0">
                  <c:v>Alcohol/substance misuse</c:v>
                </c:pt>
              </c:strCache>
            </c:strRef>
          </c:tx>
          <c:spPr>
            <a:solidFill>
              <a:schemeClr val="accent3"/>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Analysis!$D$1399:$D$1411</c:f>
              <c:numCache>
                <c:formatCode>0.0%</c:formatCode>
                <c:ptCount val="13"/>
                <c:pt idx="0">
                  <c:v>0</c:v>
                </c:pt>
                <c:pt idx="1">
                  <c:v>0</c:v>
                </c:pt>
                <c:pt idx="2">
                  <c:v>0</c:v>
                </c:pt>
                <c:pt idx="3">
                  <c:v>0</c:v>
                </c:pt>
                <c:pt idx="4">
                  <c:v>0</c:v>
                </c:pt>
                <c:pt idx="5">
                  <c:v>1.1560693641618497E-2</c:v>
                </c:pt>
                <c:pt idx="6">
                  <c:v>0</c:v>
                </c:pt>
                <c:pt idx="7">
                  <c:v>0</c:v>
                </c:pt>
                <c:pt idx="8">
                  <c:v>0</c:v>
                </c:pt>
                <c:pt idx="9">
                  <c:v>2.8901734104046241E-3</c:v>
                </c:pt>
                <c:pt idx="10">
                  <c:v>0</c:v>
                </c:pt>
                <c:pt idx="11">
                  <c:v>0</c:v>
                </c:pt>
                <c:pt idx="12">
                  <c:v>2.8901734104046241E-3</c:v>
                </c:pt>
              </c:numCache>
            </c:numRef>
          </c:val>
          <c:extLst>
            <c:ext xmlns:c16="http://schemas.microsoft.com/office/drawing/2014/chart" uri="{C3380CC4-5D6E-409C-BE32-E72D297353CC}">
              <c16:uniqueId val="{00000002-37F6-4A8B-9E4B-F4559EECB19F}"/>
            </c:ext>
          </c:extLst>
        </c:ser>
        <c:ser>
          <c:idx val="3"/>
          <c:order val="3"/>
          <c:tx>
            <c:strRef>
              <c:f>Analysis!$E$1398</c:f>
              <c:strCache>
                <c:ptCount val="1"/>
                <c:pt idx="0">
                  <c:v>No dangers</c:v>
                </c:pt>
              </c:strCache>
            </c:strRef>
          </c:tx>
          <c:spPr>
            <a:solidFill>
              <a:schemeClr val="accent4"/>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Analysis!$E$1399:$E$1411</c:f>
              <c:numCache>
                <c:formatCode>0.0%</c:formatCode>
                <c:ptCount val="13"/>
                <c:pt idx="0">
                  <c:v>0</c:v>
                </c:pt>
                <c:pt idx="1">
                  <c:v>0</c:v>
                </c:pt>
                <c:pt idx="2">
                  <c:v>2.8901734104046241E-3</c:v>
                </c:pt>
                <c:pt idx="3">
                  <c:v>1.1560693641618497E-2</c:v>
                </c:pt>
                <c:pt idx="4">
                  <c:v>0</c:v>
                </c:pt>
                <c:pt idx="5">
                  <c:v>1.1560693641618497E-2</c:v>
                </c:pt>
                <c:pt idx="6">
                  <c:v>2.8901734104046241E-3</c:v>
                </c:pt>
                <c:pt idx="7">
                  <c:v>0</c:v>
                </c:pt>
                <c:pt idx="8">
                  <c:v>0</c:v>
                </c:pt>
                <c:pt idx="9">
                  <c:v>2.8901734104046241E-3</c:v>
                </c:pt>
                <c:pt idx="10">
                  <c:v>2.8901734104046241E-3</c:v>
                </c:pt>
                <c:pt idx="11">
                  <c:v>0</c:v>
                </c:pt>
                <c:pt idx="12">
                  <c:v>0</c:v>
                </c:pt>
              </c:numCache>
            </c:numRef>
          </c:val>
          <c:extLst>
            <c:ext xmlns:c16="http://schemas.microsoft.com/office/drawing/2014/chart" uri="{C3380CC4-5D6E-409C-BE32-E72D297353CC}">
              <c16:uniqueId val="{00000003-37F6-4A8B-9E4B-F4559EECB19F}"/>
            </c:ext>
          </c:extLst>
        </c:ser>
        <c:ser>
          <c:idx val="4"/>
          <c:order val="4"/>
          <c:tx>
            <c:strRef>
              <c:f>Analysis!$F$1398</c:f>
              <c:strCache>
                <c:ptCount val="1"/>
                <c:pt idx="0">
                  <c:v>Hired by armed groups</c:v>
                </c:pt>
              </c:strCache>
            </c:strRef>
          </c:tx>
          <c:spPr>
            <a:solidFill>
              <a:schemeClr val="accent5"/>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Analysis!$F$1399:$F$1411</c:f>
              <c:numCache>
                <c:formatCode>0.0%</c:formatCode>
                <c:ptCount val="13"/>
                <c:pt idx="0">
                  <c:v>2.8901734104046241E-3</c:v>
                </c:pt>
                <c:pt idx="1">
                  <c:v>3.1791907514450865E-2</c:v>
                </c:pt>
                <c:pt idx="2">
                  <c:v>5.7803468208092483E-3</c:v>
                </c:pt>
                <c:pt idx="3">
                  <c:v>0</c:v>
                </c:pt>
                <c:pt idx="4">
                  <c:v>0</c:v>
                </c:pt>
                <c:pt idx="5">
                  <c:v>3.4682080924855488E-2</c:v>
                </c:pt>
                <c:pt idx="6">
                  <c:v>1.4450867052023121E-2</c:v>
                </c:pt>
                <c:pt idx="7">
                  <c:v>0</c:v>
                </c:pt>
                <c:pt idx="8">
                  <c:v>0</c:v>
                </c:pt>
                <c:pt idx="9">
                  <c:v>5.7803468208092483E-3</c:v>
                </c:pt>
                <c:pt idx="10">
                  <c:v>0</c:v>
                </c:pt>
                <c:pt idx="11">
                  <c:v>0</c:v>
                </c:pt>
                <c:pt idx="12">
                  <c:v>5.7803468208092483E-3</c:v>
                </c:pt>
              </c:numCache>
            </c:numRef>
          </c:val>
          <c:extLst>
            <c:ext xmlns:c16="http://schemas.microsoft.com/office/drawing/2014/chart" uri="{C3380CC4-5D6E-409C-BE32-E72D297353CC}">
              <c16:uniqueId val="{00000004-37F6-4A8B-9E4B-F4559EECB19F}"/>
            </c:ext>
          </c:extLst>
        </c:ser>
        <c:ser>
          <c:idx val="5"/>
          <c:order val="5"/>
          <c:tx>
            <c:strRef>
              <c:f>Analysis!$G$1398</c:f>
              <c:strCache>
                <c:ptCount val="1"/>
                <c:pt idx="0">
                  <c:v>Physical or psychological disabilities due to the war</c:v>
                </c:pt>
              </c:strCache>
            </c:strRef>
          </c:tx>
          <c:spPr>
            <a:solidFill>
              <a:schemeClr val="accent6"/>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Analysis!$G$1399:$G$1411</c:f>
              <c:numCache>
                <c:formatCode>0.0%</c:formatCode>
                <c:ptCount val="13"/>
                <c:pt idx="0">
                  <c:v>1.1560693641618497E-2</c:v>
                </c:pt>
                <c:pt idx="1">
                  <c:v>3.7572254335260118E-2</c:v>
                </c:pt>
                <c:pt idx="2">
                  <c:v>5.7803468208092483E-3</c:v>
                </c:pt>
                <c:pt idx="3">
                  <c:v>5.7803468208092483E-3</c:v>
                </c:pt>
                <c:pt idx="4">
                  <c:v>2.8901734104046241E-3</c:v>
                </c:pt>
                <c:pt idx="5">
                  <c:v>1.4450867052023121E-2</c:v>
                </c:pt>
                <c:pt idx="6">
                  <c:v>0</c:v>
                </c:pt>
                <c:pt idx="7">
                  <c:v>5.7803468208092483E-3</c:v>
                </c:pt>
                <c:pt idx="8">
                  <c:v>0</c:v>
                </c:pt>
                <c:pt idx="9">
                  <c:v>2.023121387283237E-2</c:v>
                </c:pt>
                <c:pt idx="10">
                  <c:v>2.8901734104046241E-3</c:v>
                </c:pt>
                <c:pt idx="11">
                  <c:v>0</c:v>
                </c:pt>
                <c:pt idx="12">
                  <c:v>8.670520231213872E-3</c:v>
                </c:pt>
              </c:numCache>
            </c:numRef>
          </c:val>
          <c:extLst>
            <c:ext xmlns:c16="http://schemas.microsoft.com/office/drawing/2014/chart" uri="{C3380CC4-5D6E-409C-BE32-E72D297353CC}">
              <c16:uniqueId val="{00000005-37F6-4A8B-9E4B-F4559EECB19F}"/>
            </c:ext>
          </c:extLst>
        </c:ser>
        <c:ser>
          <c:idx val="6"/>
          <c:order val="6"/>
          <c:tx>
            <c:strRef>
              <c:f>Analysis!$H$1398</c:f>
              <c:strCache>
                <c:ptCount val="1"/>
                <c:pt idx="0">
                  <c:v>Sexual abuse</c:v>
                </c:pt>
              </c:strCache>
            </c:strRef>
          </c:tx>
          <c:spPr>
            <a:solidFill>
              <a:schemeClr val="accent1">
                <a:lumMod val="60000"/>
              </a:schemeClr>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Analysis!$H$1399:$H$1411</c:f>
              <c:numCache>
                <c:formatCode>0.0%</c:formatCode>
                <c:ptCount val="13"/>
                <c:pt idx="0">
                  <c:v>0</c:v>
                </c:pt>
                <c:pt idx="1">
                  <c:v>2.6011560693641619E-2</c:v>
                </c:pt>
                <c:pt idx="2">
                  <c:v>8.670520231213872E-3</c:v>
                </c:pt>
                <c:pt idx="3">
                  <c:v>1.7341040462427744E-2</c:v>
                </c:pt>
                <c:pt idx="4">
                  <c:v>0</c:v>
                </c:pt>
                <c:pt idx="5">
                  <c:v>3.1791907514450865E-2</c:v>
                </c:pt>
                <c:pt idx="6">
                  <c:v>2.8901734104046241E-3</c:v>
                </c:pt>
                <c:pt idx="7">
                  <c:v>0</c:v>
                </c:pt>
                <c:pt idx="8">
                  <c:v>0</c:v>
                </c:pt>
                <c:pt idx="9">
                  <c:v>1.1560693641618497E-2</c:v>
                </c:pt>
                <c:pt idx="10">
                  <c:v>8.670520231213872E-3</c:v>
                </c:pt>
                <c:pt idx="11">
                  <c:v>0</c:v>
                </c:pt>
                <c:pt idx="12">
                  <c:v>8.670520231213872E-3</c:v>
                </c:pt>
              </c:numCache>
            </c:numRef>
          </c:val>
          <c:extLst>
            <c:ext xmlns:c16="http://schemas.microsoft.com/office/drawing/2014/chart" uri="{C3380CC4-5D6E-409C-BE32-E72D297353CC}">
              <c16:uniqueId val="{00000006-37F6-4A8B-9E4B-F4559EECB19F}"/>
            </c:ext>
          </c:extLst>
        </c:ser>
        <c:ser>
          <c:idx val="7"/>
          <c:order val="7"/>
          <c:tx>
            <c:strRef>
              <c:f>Analysis!$I$1398</c:f>
              <c:strCache>
                <c:ptCount val="1"/>
                <c:pt idx="0">
                  <c:v>Desire to join armed groups</c:v>
                </c:pt>
              </c:strCache>
            </c:strRef>
          </c:tx>
          <c:spPr>
            <a:solidFill>
              <a:schemeClr val="accent2">
                <a:lumMod val="60000"/>
              </a:schemeClr>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Analysis!$I$1399:$I$1411</c:f>
              <c:numCache>
                <c:formatCode>0.0%</c:formatCode>
                <c:ptCount val="13"/>
                <c:pt idx="0">
                  <c:v>0</c:v>
                </c:pt>
                <c:pt idx="1">
                  <c:v>2.8901734104046242E-2</c:v>
                </c:pt>
                <c:pt idx="2">
                  <c:v>2.8901734104046241E-3</c:v>
                </c:pt>
                <c:pt idx="3">
                  <c:v>1.7341040462427744E-2</c:v>
                </c:pt>
                <c:pt idx="4">
                  <c:v>2.8901734104046241E-3</c:v>
                </c:pt>
                <c:pt idx="5">
                  <c:v>4.046242774566474E-2</c:v>
                </c:pt>
                <c:pt idx="6">
                  <c:v>8.670520231213872E-3</c:v>
                </c:pt>
                <c:pt idx="7">
                  <c:v>0</c:v>
                </c:pt>
                <c:pt idx="8">
                  <c:v>0</c:v>
                </c:pt>
                <c:pt idx="9">
                  <c:v>8.670520231213872E-3</c:v>
                </c:pt>
                <c:pt idx="10">
                  <c:v>8.670520231213872E-3</c:v>
                </c:pt>
                <c:pt idx="11">
                  <c:v>0</c:v>
                </c:pt>
                <c:pt idx="12">
                  <c:v>1.4450867052023121E-2</c:v>
                </c:pt>
              </c:numCache>
            </c:numRef>
          </c:val>
          <c:extLst>
            <c:ext xmlns:c16="http://schemas.microsoft.com/office/drawing/2014/chart" uri="{C3380CC4-5D6E-409C-BE32-E72D297353CC}">
              <c16:uniqueId val="{00000007-37F6-4A8B-9E4B-F4559EECB19F}"/>
            </c:ext>
          </c:extLst>
        </c:ser>
        <c:ser>
          <c:idx val="8"/>
          <c:order val="8"/>
          <c:tx>
            <c:strRef>
              <c:f>Analysis!$J$1398</c:f>
              <c:strCache>
                <c:ptCount val="1"/>
                <c:pt idx="0">
                  <c:v>Begging</c:v>
                </c:pt>
              </c:strCache>
            </c:strRef>
          </c:tx>
          <c:spPr>
            <a:solidFill>
              <a:schemeClr val="accent3">
                <a:lumMod val="60000"/>
              </a:schemeClr>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Analysis!$J$1399:$J$1411</c:f>
              <c:numCache>
                <c:formatCode>0.0%</c:formatCode>
                <c:ptCount val="13"/>
                <c:pt idx="0">
                  <c:v>2.8901734104046241E-3</c:v>
                </c:pt>
                <c:pt idx="1">
                  <c:v>4.046242774566474E-2</c:v>
                </c:pt>
                <c:pt idx="2">
                  <c:v>3.4682080924855488E-2</c:v>
                </c:pt>
                <c:pt idx="3">
                  <c:v>1.7341040462427744E-2</c:v>
                </c:pt>
                <c:pt idx="4">
                  <c:v>0</c:v>
                </c:pt>
                <c:pt idx="5">
                  <c:v>2.8901734104046242E-2</c:v>
                </c:pt>
                <c:pt idx="6">
                  <c:v>1.4450867052023121E-2</c:v>
                </c:pt>
                <c:pt idx="7">
                  <c:v>2.8901734104046241E-3</c:v>
                </c:pt>
                <c:pt idx="8">
                  <c:v>0</c:v>
                </c:pt>
                <c:pt idx="9">
                  <c:v>1.4450867052023121E-2</c:v>
                </c:pt>
                <c:pt idx="10">
                  <c:v>4.3352601156069363E-2</c:v>
                </c:pt>
                <c:pt idx="11">
                  <c:v>0</c:v>
                </c:pt>
                <c:pt idx="12">
                  <c:v>1.1560693641618497E-2</c:v>
                </c:pt>
              </c:numCache>
            </c:numRef>
          </c:val>
          <c:extLst>
            <c:ext xmlns:c16="http://schemas.microsoft.com/office/drawing/2014/chart" uri="{C3380CC4-5D6E-409C-BE32-E72D297353CC}">
              <c16:uniqueId val="{00000008-37F6-4A8B-9E4B-F4559EECB19F}"/>
            </c:ext>
          </c:extLst>
        </c:ser>
        <c:ser>
          <c:idx val="9"/>
          <c:order val="9"/>
          <c:tx>
            <c:strRef>
              <c:f>Analysis!$K$1398</c:f>
              <c:strCache>
                <c:ptCount val="1"/>
                <c:pt idx="0">
                  <c:v>Physical abuse</c:v>
                </c:pt>
              </c:strCache>
            </c:strRef>
          </c:tx>
          <c:spPr>
            <a:solidFill>
              <a:schemeClr val="accent4">
                <a:lumMod val="60000"/>
              </a:schemeClr>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Analysis!$K$1399:$K$1411</c:f>
              <c:numCache>
                <c:formatCode>0.0%</c:formatCode>
                <c:ptCount val="13"/>
                <c:pt idx="0">
                  <c:v>0</c:v>
                </c:pt>
                <c:pt idx="1">
                  <c:v>6.0693641618497107E-2</c:v>
                </c:pt>
                <c:pt idx="2">
                  <c:v>2.3121387283236993E-2</c:v>
                </c:pt>
                <c:pt idx="3">
                  <c:v>4.3352601156069363E-2</c:v>
                </c:pt>
                <c:pt idx="4">
                  <c:v>2.8901734104046241E-3</c:v>
                </c:pt>
                <c:pt idx="5">
                  <c:v>4.046242774566474E-2</c:v>
                </c:pt>
                <c:pt idx="6">
                  <c:v>2.8901734104046241E-3</c:v>
                </c:pt>
                <c:pt idx="7">
                  <c:v>2.8901734104046241E-3</c:v>
                </c:pt>
                <c:pt idx="8">
                  <c:v>0</c:v>
                </c:pt>
                <c:pt idx="9">
                  <c:v>3.1791907514450865E-2</c:v>
                </c:pt>
                <c:pt idx="10">
                  <c:v>1.1560693641618497E-2</c:v>
                </c:pt>
                <c:pt idx="11">
                  <c:v>0</c:v>
                </c:pt>
                <c:pt idx="12">
                  <c:v>8.670520231213872E-3</c:v>
                </c:pt>
              </c:numCache>
            </c:numRef>
          </c:val>
          <c:extLst>
            <c:ext xmlns:c16="http://schemas.microsoft.com/office/drawing/2014/chart" uri="{C3380CC4-5D6E-409C-BE32-E72D297353CC}">
              <c16:uniqueId val="{00000009-37F6-4A8B-9E4B-F4559EECB19F}"/>
            </c:ext>
          </c:extLst>
        </c:ser>
        <c:ser>
          <c:idx val="10"/>
          <c:order val="10"/>
          <c:tx>
            <c:strRef>
              <c:f>Analysis!$L$1398</c:f>
              <c:strCache>
                <c:ptCount val="1"/>
                <c:pt idx="0">
                  <c:v>Child labour</c:v>
                </c:pt>
              </c:strCache>
            </c:strRef>
          </c:tx>
          <c:spPr>
            <a:solidFill>
              <a:schemeClr val="accent5">
                <a:lumMod val="60000"/>
              </a:schemeClr>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Analysis!$L$1399:$L$1411</c:f>
              <c:numCache>
                <c:formatCode>0.0%</c:formatCode>
                <c:ptCount val="13"/>
                <c:pt idx="0">
                  <c:v>1.4450867052023121E-2</c:v>
                </c:pt>
                <c:pt idx="1">
                  <c:v>4.9132947976878616E-2</c:v>
                </c:pt>
                <c:pt idx="2">
                  <c:v>2.6011560693641619E-2</c:v>
                </c:pt>
                <c:pt idx="3">
                  <c:v>1.4450867052023121E-2</c:v>
                </c:pt>
                <c:pt idx="4">
                  <c:v>5.7803468208092483E-3</c:v>
                </c:pt>
                <c:pt idx="5">
                  <c:v>3.7572254335260118E-2</c:v>
                </c:pt>
                <c:pt idx="6">
                  <c:v>8.670520231213872E-3</c:v>
                </c:pt>
                <c:pt idx="7">
                  <c:v>2.8901734104046241E-3</c:v>
                </c:pt>
                <c:pt idx="8">
                  <c:v>5.7803468208092483E-3</c:v>
                </c:pt>
                <c:pt idx="9">
                  <c:v>4.046242774566474E-2</c:v>
                </c:pt>
                <c:pt idx="10">
                  <c:v>2.6011560693641619E-2</c:v>
                </c:pt>
                <c:pt idx="11">
                  <c:v>2.8901734104046241E-3</c:v>
                </c:pt>
                <c:pt idx="12">
                  <c:v>8.670520231213872E-3</c:v>
                </c:pt>
              </c:numCache>
            </c:numRef>
          </c:val>
          <c:extLst>
            <c:ext xmlns:c16="http://schemas.microsoft.com/office/drawing/2014/chart" uri="{C3380CC4-5D6E-409C-BE32-E72D297353CC}">
              <c16:uniqueId val="{0000000A-37F6-4A8B-9E4B-F4559EECB19F}"/>
            </c:ext>
          </c:extLst>
        </c:ser>
        <c:ser>
          <c:idx val="11"/>
          <c:order val="11"/>
          <c:tx>
            <c:strRef>
              <c:f>Analysis!$M$1398</c:f>
              <c:strCache>
                <c:ptCount val="1"/>
                <c:pt idx="0">
                  <c:v>Psychological stress</c:v>
                </c:pt>
              </c:strCache>
            </c:strRef>
          </c:tx>
          <c:spPr>
            <a:solidFill>
              <a:schemeClr val="accent6">
                <a:lumMod val="60000"/>
              </a:schemeClr>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Analysis!$M$1399:$M$1411</c:f>
              <c:numCache>
                <c:formatCode>0.0%</c:formatCode>
                <c:ptCount val="13"/>
                <c:pt idx="0">
                  <c:v>0</c:v>
                </c:pt>
                <c:pt idx="1">
                  <c:v>4.3352601156069363E-2</c:v>
                </c:pt>
                <c:pt idx="2">
                  <c:v>2.8901734104046242E-2</c:v>
                </c:pt>
                <c:pt idx="3">
                  <c:v>1.1560693641618497E-2</c:v>
                </c:pt>
                <c:pt idx="4">
                  <c:v>2.8901734104046241E-3</c:v>
                </c:pt>
                <c:pt idx="5">
                  <c:v>6.358381502890173E-2</c:v>
                </c:pt>
                <c:pt idx="6">
                  <c:v>5.7803468208092483E-3</c:v>
                </c:pt>
                <c:pt idx="7">
                  <c:v>1.7341040462427744E-2</c:v>
                </c:pt>
                <c:pt idx="8">
                  <c:v>0</c:v>
                </c:pt>
                <c:pt idx="9">
                  <c:v>2.6011560693641619E-2</c:v>
                </c:pt>
                <c:pt idx="10">
                  <c:v>4.9132947976878616E-2</c:v>
                </c:pt>
                <c:pt idx="11">
                  <c:v>2.8901734104046241E-3</c:v>
                </c:pt>
                <c:pt idx="12">
                  <c:v>1.7341040462427744E-2</c:v>
                </c:pt>
              </c:numCache>
            </c:numRef>
          </c:val>
          <c:extLst>
            <c:ext xmlns:c16="http://schemas.microsoft.com/office/drawing/2014/chart" uri="{C3380CC4-5D6E-409C-BE32-E72D297353CC}">
              <c16:uniqueId val="{0000000B-37F6-4A8B-9E4B-F4559EECB19F}"/>
            </c:ext>
          </c:extLst>
        </c:ser>
        <c:ser>
          <c:idx val="12"/>
          <c:order val="12"/>
          <c:tx>
            <c:strRef>
              <c:f>Analysis!$N$1398</c:f>
              <c:strCache>
                <c:ptCount val="1"/>
                <c:pt idx="0">
                  <c:v>Being orphaned or losing care</c:v>
                </c:pt>
              </c:strCache>
            </c:strRef>
          </c:tx>
          <c:spPr>
            <a:solidFill>
              <a:schemeClr val="accent1">
                <a:lumMod val="80000"/>
                <a:lumOff val="20000"/>
              </a:schemeClr>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Analysis!$N$1399:$N$1411</c:f>
              <c:numCache>
                <c:formatCode>0.0%</c:formatCode>
                <c:ptCount val="13"/>
                <c:pt idx="0">
                  <c:v>5.7803468208092483E-3</c:v>
                </c:pt>
                <c:pt idx="1">
                  <c:v>9.5375722543352595E-2</c:v>
                </c:pt>
                <c:pt idx="2">
                  <c:v>5.7803468208092483E-3</c:v>
                </c:pt>
                <c:pt idx="3">
                  <c:v>2.3121387283236993E-2</c:v>
                </c:pt>
                <c:pt idx="4">
                  <c:v>1.1560693641618497E-2</c:v>
                </c:pt>
                <c:pt idx="5">
                  <c:v>5.7803468208092484E-2</c:v>
                </c:pt>
                <c:pt idx="6">
                  <c:v>2.8901734104046241E-3</c:v>
                </c:pt>
                <c:pt idx="7">
                  <c:v>1.4450867052023121E-2</c:v>
                </c:pt>
                <c:pt idx="8">
                  <c:v>0</c:v>
                </c:pt>
                <c:pt idx="9">
                  <c:v>1.7341040462427744E-2</c:v>
                </c:pt>
                <c:pt idx="10">
                  <c:v>5.7803468208092483E-3</c:v>
                </c:pt>
                <c:pt idx="11">
                  <c:v>8.670520231213872E-3</c:v>
                </c:pt>
                <c:pt idx="12">
                  <c:v>1.1560693641618497E-2</c:v>
                </c:pt>
              </c:numCache>
            </c:numRef>
          </c:val>
          <c:extLst>
            <c:ext xmlns:c16="http://schemas.microsoft.com/office/drawing/2014/chart" uri="{C3380CC4-5D6E-409C-BE32-E72D297353CC}">
              <c16:uniqueId val="{00000011-37F6-4A8B-9E4B-F4559EECB19F}"/>
            </c:ext>
          </c:extLst>
        </c:ser>
        <c:ser>
          <c:idx val="13"/>
          <c:order val="13"/>
          <c:tx>
            <c:strRef>
              <c:f>Analysis!$O$1398</c:f>
              <c:strCache>
                <c:ptCount val="1"/>
                <c:pt idx="0">
                  <c:v>Early marriage</c:v>
                </c:pt>
              </c:strCache>
            </c:strRef>
          </c:tx>
          <c:spPr>
            <a:solidFill>
              <a:schemeClr val="accent2">
                <a:lumMod val="80000"/>
                <a:lumOff val="20000"/>
              </a:schemeClr>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Analysis!$O$1399:$O$1411</c:f>
              <c:numCache>
                <c:formatCode>0.0%</c:formatCode>
                <c:ptCount val="13"/>
                <c:pt idx="0">
                  <c:v>5.7803468208092483E-3</c:v>
                </c:pt>
                <c:pt idx="1">
                  <c:v>6.9364161849710976E-2</c:v>
                </c:pt>
                <c:pt idx="2">
                  <c:v>1.4450867052023121E-2</c:v>
                </c:pt>
                <c:pt idx="3">
                  <c:v>4.3352601156069363E-2</c:v>
                </c:pt>
                <c:pt idx="4">
                  <c:v>0</c:v>
                </c:pt>
                <c:pt idx="5">
                  <c:v>5.7803468208092484E-2</c:v>
                </c:pt>
                <c:pt idx="6">
                  <c:v>5.7803468208092483E-3</c:v>
                </c:pt>
                <c:pt idx="7">
                  <c:v>8.670520231213872E-3</c:v>
                </c:pt>
                <c:pt idx="8">
                  <c:v>2.8901734104046241E-3</c:v>
                </c:pt>
                <c:pt idx="9">
                  <c:v>2.6011560693641619E-2</c:v>
                </c:pt>
                <c:pt idx="10">
                  <c:v>4.6242774566473986E-2</c:v>
                </c:pt>
                <c:pt idx="11">
                  <c:v>0</c:v>
                </c:pt>
                <c:pt idx="12">
                  <c:v>2.3121387283236993E-2</c:v>
                </c:pt>
              </c:numCache>
            </c:numRef>
          </c:val>
          <c:extLst>
            <c:ext xmlns:c16="http://schemas.microsoft.com/office/drawing/2014/chart" uri="{C3380CC4-5D6E-409C-BE32-E72D297353CC}">
              <c16:uniqueId val="{00000012-37F6-4A8B-9E4B-F4559EECB19F}"/>
            </c:ext>
          </c:extLst>
        </c:ser>
        <c:ser>
          <c:idx val="14"/>
          <c:order val="14"/>
          <c:tx>
            <c:strRef>
              <c:f>Analysis!$P$1398</c:f>
              <c:strCache>
                <c:ptCount val="1"/>
                <c:pt idx="0">
                  <c:v>Neglect</c:v>
                </c:pt>
              </c:strCache>
            </c:strRef>
          </c:tx>
          <c:spPr>
            <a:solidFill>
              <a:schemeClr val="accent3">
                <a:lumMod val="80000"/>
                <a:lumOff val="20000"/>
              </a:schemeClr>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Analysis!$P$1399:$P$1411</c:f>
              <c:numCache>
                <c:formatCode>0.0%</c:formatCode>
                <c:ptCount val="13"/>
                <c:pt idx="0">
                  <c:v>5.7803468208092483E-3</c:v>
                </c:pt>
                <c:pt idx="1">
                  <c:v>0.10404624277456648</c:v>
                </c:pt>
                <c:pt idx="2">
                  <c:v>2.8901734104046242E-2</c:v>
                </c:pt>
                <c:pt idx="3">
                  <c:v>8.670520231213872E-3</c:v>
                </c:pt>
                <c:pt idx="4">
                  <c:v>8.670520231213872E-3</c:v>
                </c:pt>
                <c:pt idx="5">
                  <c:v>8.3815028901734104E-2</c:v>
                </c:pt>
                <c:pt idx="6">
                  <c:v>5.7803468208092483E-3</c:v>
                </c:pt>
                <c:pt idx="7">
                  <c:v>0</c:v>
                </c:pt>
                <c:pt idx="8">
                  <c:v>0</c:v>
                </c:pt>
                <c:pt idx="9">
                  <c:v>4.046242774566474E-2</c:v>
                </c:pt>
                <c:pt idx="10">
                  <c:v>5.2023121387283239E-2</c:v>
                </c:pt>
                <c:pt idx="11">
                  <c:v>8.670520231213872E-3</c:v>
                </c:pt>
                <c:pt idx="12">
                  <c:v>1.1560693641618497E-2</c:v>
                </c:pt>
              </c:numCache>
            </c:numRef>
          </c:val>
          <c:extLst>
            <c:ext xmlns:c16="http://schemas.microsoft.com/office/drawing/2014/chart" uri="{C3380CC4-5D6E-409C-BE32-E72D297353CC}">
              <c16:uniqueId val="{00000013-37F6-4A8B-9E4B-F4559EECB19F}"/>
            </c:ext>
          </c:extLst>
        </c:ser>
        <c:ser>
          <c:idx val="15"/>
          <c:order val="15"/>
          <c:tx>
            <c:strRef>
              <c:f>Analysis!$Q$1398</c:f>
              <c:strCache>
                <c:ptCount val="1"/>
                <c:pt idx="0">
                  <c:v>School dropout</c:v>
                </c:pt>
              </c:strCache>
            </c:strRef>
          </c:tx>
          <c:spPr>
            <a:solidFill>
              <a:schemeClr val="accent4">
                <a:lumMod val="80000"/>
                <a:lumOff val="20000"/>
              </a:schemeClr>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Analysis!$Q$1399:$Q$1411</c:f>
              <c:numCache>
                <c:formatCode>0.0%</c:formatCode>
                <c:ptCount val="13"/>
                <c:pt idx="0">
                  <c:v>8.670520231213872E-3</c:v>
                </c:pt>
                <c:pt idx="1">
                  <c:v>0.11560693641618497</c:v>
                </c:pt>
                <c:pt idx="2">
                  <c:v>6.6473988439306353E-2</c:v>
                </c:pt>
                <c:pt idx="3">
                  <c:v>4.9132947976878616E-2</c:v>
                </c:pt>
                <c:pt idx="4">
                  <c:v>2.023121387283237E-2</c:v>
                </c:pt>
                <c:pt idx="5">
                  <c:v>8.3815028901734104E-2</c:v>
                </c:pt>
                <c:pt idx="6">
                  <c:v>2.3121387283236993E-2</c:v>
                </c:pt>
                <c:pt idx="7">
                  <c:v>2.8901734104046241E-3</c:v>
                </c:pt>
                <c:pt idx="8">
                  <c:v>5.7803468208092483E-3</c:v>
                </c:pt>
                <c:pt idx="9">
                  <c:v>6.0693641618497107E-2</c:v>
                </c:pt>
                <c:pt idx="10">
                  <c:v>8.3815028901734104E-2</c:v>
                </c:pt>
                <c:pt idx="11">
                  <c:v>1.1560693641618497E-2</c:v>
                </c:pt>
                <c:pt idx="12">
                  <c:v>2.6011560693641619E-2</c:v>
                </c:pt>
              </c:numCache>
            </c:numRef>
          </c:val>
          <c:extLst>
            <c:ext xmlns:c16="http://schemas.microsoft.com/office/drawing/2014/chart" uri="{C3380CC4-5D6E-409C-BE32-E72D297353CC}">
              <c16:uniqueId val="{00000014-37F6-4A8B-9E4B-F4559EECB19F}"/>
            </c:ext>
          </c:extLst>
        </c:ser>
        <c:ser>
          <c:idx val="16"/>
          <c:order val="16"/>
          <c:tx>
            <c:strRef>
              <c:f>Analysis!$R$1398</c:f>
              <c:strCache>
                <c:ptCount val="1"/>
                <c:pt idx="0">
                  <c:v>Kidnapping</c:v>
                </c:pt>
              </c:strCache>
            </c:strRef>
          </c:tx>
          <c:spPr>
            <a:solidFill>
              <a:schemeClr val="accent5">
                <a:lumMod val="80000"/>
                <a:lumOff val="20000"/>
              </a:schemeClr>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Analysis!$R$1399:$R$1411</c:f>
              <c:numCache>
                <c:formatCode>0.0%</c:formatCode>
                <c:ptCount val="13"/>
                <c:pt idx="0">
                  <c:v>2.8901734104046241E-3</c:v>
                </c:pt>
                <c:pt idx="1">
                  <c:v>0.12716763005780346</c:v>
                </c:pt>
                <c:pt idx="2">
                  <c:v>3.4682080924855488E-2</c:v>
                </c:pt>
                <c:pt idx="3">
                  <c:v>9.8265895953757232E-2</c:v>
                </c:pt>
                <c:pt idx="4">
                  <c:v>2.023121387283237E-2</c:v>
                </c:pt>
                <c:pt idx="5">
                  <c:v>0.12716763005780346</c:v>
                </c:pt>
                <c:pt idx="6">
                  <c:v>2.6011560693641619E-2</c:v>
                </c:pt>
                <c:pt idx="7">
                  <c:v>1.4450867052023121E-2</c:v>
                </c:pt>
                <c:pt idx="8">
                  <c:v>0</c:v>
                </c:pt>
                <c:pt idx="9">
                  <c:v>4.3352601156069363E-2</c:v>
                </c:pt>
                <c:pt idx="10">
                  <c:v>4.9132947976878616E-2</c:v>
                </c:pt>
                <c:pt idx="11">
                  <c:v>2.8901734104046241E-3</c:v>
                </c:pt>
                <c:pt idx="12">
                  <c:v>1.7341040462427744E-2</c:v>
                </c:pt>
              </c:numCache>
            </c:numRef>
          </c:val>
          <c:extLst>
            <c:ext xmlns:c16="http://schemas.microsoft.com/office/drawing/2014/chart" uri="{C3380CC4-5D6E-409C-BE32-E72D297353CC}">
              <c16:uniqueId val="{00000015-37F6-4A8B-9E4B-F4559EECB19F}"/>
            </c:ext>
          </c:extLst>
        </c:ser>
        <c:dLbls>
          <c:showLegendKey val="0"/>
          <c:showVal val="0"/>
          <c:showCatName val="0"/>
          <c:showSerName val="0"/>
          <c:showPercent val="0"/>
          <c:showBubbleSize val="0"/>
        </c:dLbls>
        <c:gapWidth val="150"/>
        <c:overlap val="100"/>
        <c:axId val="399400624"/>
        <c:axId val="399386896"/>
      </c:barChart>
      <c:catAx>
        <c:axId val="399400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386896"/>
        <c:crosses val="autoZero"/>
        <c:auto val="1"/>
        <c:lblAlgn val="ctr"/>
        <c:lblOffset val="100"/>
        <c:noMultiLvlLbl val="0"/>
      </c:catAx>
      <c:valAx>
        <c:axId val="39938689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400624"/>
        <c:crosses val="autoZero"/>
        <c:crossBetween val="between"/>
      </c:valAx>
      <c:spPr>
        <a:noFill/>
        <a:ln>
          <a:noFill/>
        </a:ln>
        <a:effectLst/>
      </c:spPr>
    </c:plotArea>
    <c:legend>
      <c:legendPos val="r"/>
      <c:layout>
        <c:manualLayout>
          <c:xMode val="edge"/>
          <c:yMode val="edge"/>
          <c:x val="0.66196580078652956"/>
          <c:y val="1.9198275866118445E-2"/>
          <c:w val="0.32474516266861991"/>
          <c:h val="0.952654900304720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Analysis!$B$1447</c:f>
              <c:strCache>
                <c:ptCount val="1"/>
                <c:pt idx="0">
                  <c:v>Other</c:v>
                </c:pt>
              </c:strCache>
            </c:strRef>
          </c:tx>
          <c:spPr>
            <a:solidFill>
              <a:schemeClr val="accent1"/>
            </a:solidFill>
            <a:ln>
              <a:noFill/>
            </a:ln>
            <a:effectLst/>
          </c:spPr>
          <c:invertIfNegative val="0"/>
          <c:cat>
            <c:strRef>
              <c:f>Analysis!$A$1448:$A$1460</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Analysis!$B$1448:$B$1460</c:f>
              <c:numCache>
                <c:formatCode>0.0%</c:formatCode>
                <c:ptCount val="13"/>
                <c:pt idx="0">
                  <c:v>0</c:v>
                </c:pt>
                <c:pt idx="1">
                  <c:v>0</c:v>
                </c:pt>
                <c:pt idx="2">
                  <c:v>0</c:v>
                </c:pt>
                <c:pt idx="3">
                  <c:v>0</c:v>
                </c:pt>
                <c:pt idx="4">
                  <c:v>0</c:v>
                </c:pt>
                <c:pt idx="5">
                  <c:v>2.8901734104046241E-3</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A2D6-4633-904D-C7302A13D72D}"/>
            </c:ext>
          </c:extLst>
        </c:ser>
        <c:ser>
          <c:idx val="1"/>
          <c:order val="1"/>
          <c:tx>
            <c:strRef>
              <c:f>Analysis!$C$1447</c:f>
              <c:strCache>
                <c:ptCount val="1"/>
                <c:pt idx="0">
                  <c:v>Do not know</c:v>
                </c:pt>
              </c:strCache>
            </c:strRef>
          </c:tx>
          <c:spPr>
            <a:solidFill>
              <a:schemeClr val="accent2"/>
            </a:solidFill>
            <a:ln>
              <a:noFill/>
            </a:ln>
            <a:effectLst/>
          </c:spPr>
          <c:invertIfNegative val="0"/>
          <c:cat>
            <c:strRef>
              <c:f>Analysis!$A$1448:$A$1460</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Analysis!$C$1448:$C$1460</c:f>
              <c:numCache>
                <c:formatCode>0.0%</c:formatCode>
                <c:ptCount val="13"/>
                <c:pt idx="0">
                  <c:v>0</c:v>
                </c:pt>
                <c:pt idx="1">
                  <c:v>0</c:v>
                </c:pt>
                <c:pt idx="2">
                  <c:v>0</c:v>
                </c:pt>
                <c:pt idx="3">
                  <c:v>8.670520231213872E-3</c:v>
                </c:pt>
                <c:pt idx="4">
                  <c:v>0</c:v>
                </c:pt>
                <c:pt idx="5">
                  <c:v>0</c:v>
                </c:pt>
                <c:pt idx="6">
                  <c:v>2.8901734104046241E-3</c:v>
                </c:pt>
                <c:pt idx="7">
                  <c:v>0</c:v>
                </c:pt>
                <c:pt idx="8">
                  <c:v>0</c:v>
                </c:pt>
                <c:pt idx="9">
                  <c:v>8.670520231213872E-3</c:v>
                </c:pt>
                <c:pt idx="10">
                  <c:v>0</c:v>
                </c:pt>
                <c:pt idx="11">
                  <c:v>0</c:v>
                </c:pt>
                <c:pt idx="12">
                  <c:v>0</c:v>
                </c:pt>
              </c:numCache>
            </c:numRef>
          </c:val>
          <c:extLst>
            <c:ext xmlns:c16="http://schemas.microsoft.com/office/drawing/2014/chart" uri="{C3380CC4-5D6E-409C-BE32-E72D297353CC}">
              <c16:uniqueId val="{00000001-A2D6-4633-904D-C7302A13D72D}"/>
            </c:ext>
          </c:extLst>
        </c:ser>
        <c:ser>
          <c:idx val="2"/>
          <c:order val="2"/>
          <c:tx>
            <c:strRef>
              <c:f>Analysis!$D$1447</c:f>
              <c:strCache>
                <c:ptCount val="1"/>
                <c:pt idx="0">
                  <c:v>Judicial or criminal authority</c:v>
                </c:pt>
              </c:strCache>
            </c:strRef>
          </c:tx>
          <c:spPr>
            <a:solidFill>
              <a:schemeClr val="accent3"/>
            </a:solidFill>
            <a:ln>
              <a:noFill/>
            </a:ln>
            <a:effectLst/>
          </c:spPr>
          <c:invertIfNegative val="0"/>
          <c:cat>
            <c:strRef>
              <c:f>Analysis!$A$1448:$A$1460</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Analysis!$D$1448:$D$1460</c:f>
              <c:numCache>
                <c:formatCode>0.0%</c:formatCode>
                <c:ptCount val="13"/>
                <c:pt idx="0">
                  <c:v>0</c:v>
                </c:pt>
                <c:pt idx="1">
                  <c:v>0</c:v>
                </c:pt>
                <c:pt idx="2">
                  <c:v>0</c:v>
                </c:pt>
                <c:pt idx="3">
                  <c:v>2.8901734104046241E-3</c:v>
                </c:pt>
                <c:pt idx="4">
                  <c:v>0</c:v>
                </c:pt>
                <c:pt idx="5">
                  <c:v>5.7803468208092483E-3</c:v>
                </c:pt>
                <c:pt idx="6">
                  <c:v>5.7803468208092483E-3</c:v>
                </c:pt>
                <c:pt idx="7">
                  <c:v>0</c:v>
                </c:pt>
                <c:pt idx="8">
                  <c:v>0</c:v>
                </c:pt>
                <c:pt idx="9">
                  <c:v>0</c:v>
                </c:pt>
                <c:pt idx="10">
                  <c:v>0</c:v>
                </c:pt>
                <c:pt idx="11">
                  <c:v>0</c:v>
                </c:pt>
                <c:pt idx="12">
                  <c:v>2.8901734104046241E-3</c:v>
                </c:pt>
              </c:numCache>
            </c:numRef>
          </c:val>
          <c:extLst>
            <c:ext xmlns:c16="http://schemas.microsoft.com/office/drawing/2014/chart" uri="{C3380CC4-5D6E-409C-BE32-E72D297353CC}">
              <c16:uniqueId val="{00000002-A2D6-4633-904D-C7302A13D72D}"/>
            </c:ext>
          </c:extLst>
        </c:ser>
        <c:ser>
          <c:idx val="3"/>
          <c:order val="3"/>
          <c:tx>
            <c:strRef>
              <c:f>Analysis!$E$1447</c:f>
              <c:strCache>
                <c:ptCount val="1"/>
                <c:pt idx="0">
                  <c:v>Community leaders </c:v>
                </c:pt>
              </c:strCache>
            </c:strRef>
          </c:tx>
          <c:spPr>
            <a:solidFill>
              <a:schemeClr val="accent4"/>
            </a:solidFill>
            <a:ln>
              <a:noFill/>
            </a:ln>
            <a:effectLst/>
          </c:spPr>
          <c:invertIfNegative val="0"/>
          <c:cat>
            <c:strRef>
              <c:f>Analysis!$A$1448:$A$1460</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Analysis!$E$1448:$E$1460</c:f>
              <c:numCache>
                <c:formatCode>0.0%</c:formatCode>
                <c:ptCount val="13"/>
                <c:pt idx="0">
                  <c:v>0</c:v>
                </c:pt>
                <c:pt idx="1">
                  <c:v>2.8901734104046241E-3</c:v>
                </c:pt>
                <c:pt idx="2">
                  <c:v>0</c:v>
                </c:pt>
                <c:pt idx="3">
                  <c:v>0</c:v>
                </c:pt>
                <c:pt idx="4">
                  <c:v>0</c:v>
                </c:pt>
                <c:pt idx="5">
                  <c:v>5.7803468208092483E-3</c:v>
                </c:pt>
                <c:pt idx="6">
                  <c:v>2.8901734104046241E-3</c:v>
                </c:pt>
                <c:pt idx="7">
                  <c:v>0</c:v>
                </c:pt>
                <c:pt idx="8">
                  <c:v>0</c:v>
                </c:pt>
                <c:pt idx="9">
                  <c:v>8.670520231213872E-3</c:v>
                </c:pt>
                <c:pt idx="10">
                  <c:v>0</c:v>
                </c:pt>
                <c:pt idx="11">
                  <c:v>0</c:v>
                </c:pt>
                <c:pt idx="12">
                  <c:v>2.8901734104046241E-3</c:v>
                </c:pt>
              </c:numCache>
            </c:numRef>
          </c:val>
          <c:extLst>
            <c:ext xmlns:c16="http://schemas.microsoft.com/office/drawing/2014/chart" uri="{C3380CC4-5D6E-409C-BE32-E72D297353CC}">
              <c16:uniqueId val="{00000003-A2D6-4633-904D-C7302A13D72D}"/>
            </c:ext>
          </c:extLst>
        </c:ser>
        <c:ser>
          <c:idx val="4"/>
          <c:order val="4"/>
          <c:tx>
            <c:strRef>
              <c:f>Analysis!$F$1447</c:f>
              <c:strCache>
                <c:ptCount val="1"/>
                <c:pt idx="0">
                  <c:v>Doctor</c:v>
                </c:pt>
              </c:strCache>
            </c:strRef>
          </c:tx>
          <c:spPr>
            <a:solidFill>
              <a:schemeClr val="accent5"/>
            </a:solidFill>
            <a:ln>
              <a:noFill/>
            </a:ln>
            <a:effectLst/>
          </c:spPr>
          <c:invertIfNegative val="0"/>
          <c:cat>
            <c:strRef>
              <c:f>Analysis!$A$1448:$A$1460</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Analysis!$F$1448:$F$1460</c:f>
              <c:numCache>
                <c:formatCode>0.0%</c:formatCode>
                <c:ptCount val="13"/>
                <c:pt idx="0">
                  <c:v>8.670520231213872E-3</c:v>
                </c:pt>
                <c:pt idx="1">
                  <c:v>0</c:v>
                </c:pt>
                <c:pt idx="2">
                  <c:v>0</c:v>
                </c:pt>
                <c:pt idx="3">
                  <c:v>2.8901734104046241E-3</c:v>
                </c:pt>
                <c:pt idx="4">
                  <c:v>0</c:v>
                </c:pt>
                <c:pt idx="5">
                  <c:v>5.7803468208092483E-3</c:v>
                </c:pt>
                <c:pt idx="6">
                  <c:v>2.8901734104046241E-3</c:v>
                </c:pt>
                <c:pt idx="7">
                  <c:v>0</c:v>
                </c:pt>
                <c:pt idx="8">
                  <c:v>0</c:v>
                </c:pt>
                <c:pt idx="9">
                  <c:v>1.4450867052023121E-2</c:v>
                </c:pt>
                <c:pt idx="10">
                  <c:v>0</c:v>
                </c:pt>
                <c:pt idx="11">
                  <c:v>0</c:v>
                </c:pt>
                <c:pt idx="12">
                  <c:v>0</c:v>
                </c:pt>
              </c:numCache>
            </c:numRef>
          </c:val>
          <c:extLst>
            <c:ext xmlns:c16="http://schemas.microsoft.com/office/drawing/2014/chart" uri="{C3380CC4-5D6E-409C-BE32-E72D297353CC}">
              <c16:uniqueId val="{00000004-A2D6-4633-904D-C7302A13D72D}"/>
            </c:ext>
          </c:extLst>
        </c:ser>
        <c:ser>
          <c:idx val="5"/>
          <c:order val="5"/>
          <c:tx>
            <c:strRef>
              <c:f>Analysis!$G$1447</c:f>
              <c:strCache>
                <c:ptCount val="1"/>
                <c:pt idx="0">
                  <c:v>Neighbours</c:v>
                </c:pt>
              </c:strCache>
            </c:strRef>
          </c:tx>
          <c:spPr>
            <a:solidFill>
              <a:schemeClr val="accent6"/>
            </a:solidFill>
            <a:ln>
              <a:noFill/>
            </a:ln>
            <a:effectLst/>
          </c:spPr>
          <c:invertIfNegative val="0"/>
          <c:cat>
            <c:strRef>
              <c:f>Analysis!$A$1448:$A$1460</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Analysis!$G$1448:$G$1460</c:f>
              <c:numCache>
                <c:formatCode>0.0%</c:formatCode>
                <c:ptCount val="13"/>
                <c:pt idx="0">
                  <c:v>2.8901734104046241E-3</c:v>
                </c:pt>
                <c:pt idx="1">
                  <c:v>0</c:v>
                </c:pt>
                <c:pt idx="2">
                  <c:v>5.7803468208092483E-3</c:v>
                </c:pt>
                <c:pt idx="3">
                  <c:v>1.4450867052023121E-2</c:v>
                </c:pt>
                <c:pt idx="4">
                  <c:v>2.8901734104046241E-3</c:v>
                </c:pt>
                <c:pt idx="5">
                  <c:v>5.7803468208092483E-3</c:v>
                </c:pt>
                <c:pt idx="6">
                  <c:v>0</c:v>
                </c:pt>
                <c:pt idx="7">
                  <c:v>0</c:v>
                </c:pt>
                <c:pt idx="8">
                  <c:v>0</c:v>
                </c:pt>
                <c:pt idx="9">
                  <c:v>8.670520231213872E-3</c:v>
                </c:pt>
                <c:pt idx="10">
                  <c:v>8.670520231213872E-3</c:v>
                </c:pt>
                <c:pt idx="11">
                  <c:v>0</c:v>
                </c:pt>
                <c:pt idx="12">
                  <c:v>5.7803468208092483E-3</c:v>
                </c:pt>
              </c:numCache>
            </c:numRef>
          </c:val>
          <c:extLst>
            <c:ext xmlns:c16="http://schemas.microsoft.com/office/drawing/2014/chart" uri="{C3380CC4-5D6E-409C-BE32-E72D297353CC}">
              <c16:uniqueId val="{00000005-A2D6-4633-904D-C7302A13D72D}"/>
            </c:ext>
          </c:extLst>
        </c:ser>
        <c:ser>
          <c:idx val="6"/>
          <c:order val="6"/>
          <c:tx>
            <c:strRef>
              <c:f>Analysis!$H$1447</c:f>
              <c:strCache>
                <c:ptCount val="1"/>
                <c:pt idx="0">
                  <c:v>Religious leaders</c:v>
                </c:pt>
              </c:strCache>
            </c:strRef>
          </c:tx>
          <c:spPr>
            <a:solidFill>
              <a:schemeClr val="accent1">
                <a:lumMod val="60000"/>
              </a:schemeClr>
            </a:solidFill>
            <a:ln>
              <a:noFill/>
            </a:ln>
            <a:effectLst/>
          </c:spPr>
          <c:invertIfNegative val="0"/>
          <c:cat>
            <c:strRef>
              <c:f>Analysis!$A$1448:$A$1460</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Analysis!$H$1448:$H$1460</c:f>
              <c:numCache>
                <c:formatCode>0.0%</c:formatCode>
                <c:ptCount val="13"/>
                <c:pt idx="0">
                  <c:v>0</c:v>
                </c:pt>
                <c:pt idx="1">
                  <c:v>1.4450867052023121E-2</c:v>
                </c:pt>
                <c:pt idx="2">
                  <c:v>1.4450867052023121E-2</c:v>
                </c:pt>
                <c:pt idx="3">
                  <c:v>8.670520231213872E-3</c:v>
                </c:pt>
                <c:pt idx="4">
                  <c:v>2.8901734104046241E-3</c:v>
                </c:pt>
                <c:pt idx="5">
                  <c:v>1.1560693641618497E-2</c:v>
                </c:pt>
                <c:pt idx="6">
                  <c:v>2.8901734104046241E-3</c:v>
                </c:pt>
                <c:pt idx="7">
                  <c:v>0</c:v>
                </c:pt>
                <c:pt idx="8">
                  <c:v>0</c:v>
                </c:pt>
                <c:pt idx="9">
                  <c:v>5.7803468208092483E-3</c:v>
                </c:pt>
                <c:pt idx="10">
                  <c:v>1.4450867052023121E-2</c:v>
                </c:pt>
                <c:pt idx="11">
                  <c:v>0</c:v>
                </c:pt>
                <c:pt idx="12">
                  <c:v>0</c:v>
                </c:pt>
              </c:numCache>
            </c:numRef>
          </c:val>
          <c:extLst>
            <c:ext xmlns:c16="http://schemas.microsoft.com/office/drawing/2014/chart" uri="{C3380CC4-5D6E-409C-BE32-E72D297353CC}">
              <c16:uniqueId val="{00000006-A2D6-4633-904D-C7302A13D72D}"/>
            </c:ext>
          </c:extLst>
        </c:ser>
        <c:ser>
          <c:idx val="7"/>
          <c:order val="7"/>
          <c:tx>
            <c:strRef>
              <c:f>Analysis!$I$1447</c:f>
              <c:strCache>
                <c:ptCount val="1"/>
                <c:pt idx="0">
                  <c:v>Women and Child support centers</c:v>
                </c:pt>
              </c:strCache>
            </c:strRef>
          </c:tx>
          <c:spPr>
            <a:solidFill>
              <a:schemeClr val="accent2">
                <a:lumMod val="60000"/>
              </a:schemeClr>
            </a:solidFill>
            <a:ln>
              <a:noFill/>
            </a:ln>
            <a:effectLst/>
          </c:spPr>
          <c:invertIfNegative val="0"/>
          <c:cat>
            <c:strRef>
              <c:f>Analysis!$A$1448:$A$1460</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Analysis!$I$1448:$I$1460</c:f>
              <c:numCache>
                <c:formatCode>0.0%</c:formatCode>
                <c:ptCount val="13"/>
                <c:pt idx="0">
                  <c:v>0</c:v>
                </c:pt>
                <c:pt idx="1">
                  <c:v>6.6473988439306353E-2</c:v>
                </c:pt>
                <c:pt idx="2">
                  <c:v>1.4450867052023121E-2</c:v>
                </c:pt>
                <c:pt idx="3">
                  <c:v>2.023121387283237E-2</c:v>
                </c:pt>
                <c:pt idx="4">
                  <c:v>8.670520231213872E-3</c:v>
                </c:pt>
                <c:pt idx="5">
                  <c:v>1.1560693641618497E-2</c:v>
                </c:pt>
                <c:pt idx="6">
                  <c:v>5.7803468208092483E-3</c:v>
                </c:pt>
                <c:pt idx="7">
                  <c:v>8.670520231213872E-3</c:v>
                </c:pt>
                <c:pt idx="8">
                  <c:v>0</c:v>
                </c:pt>
                <c:pt idx="9">
                  <c:v>8.670520231213872E-3</c:v>
                </c:pt>
                <c:pt idx="10">
                  <c:v>3.4682080924855488E-2</c:v>
                </c:pt>
                <c:pt idx="11">
                  <c:v>0</c:v>
                </c:pt>
                <c:pt idx="12">
                  <c:v>2.8901734104046241E-3</c:v>
                </c:pt>
              </c:numCache>
            </c:numRef>
          </c:val>
          <c:extLst>
            <c:ext xmlns:c16="http://schemas.microsoft.com/office/drawing/2014/chart" uri="{C3380CC4-5D6E-409C-BE32-E72D297353CC}">
              <c16:uniqueId val="{00000007-A2D6-4633-904D-C7302A13D72D}"/>
            </c:ext>
          </c:extLst>
        </c:ser>
        <c:ser>
          <c:idx val="8"/>
          <c:order val="8"/>
          <c:tx>
            <c:strRef>
              <c:f>Analysis!$J$1447</c:f>
              <c:strCache>
                <c:ptCount val="1"/>
                <c:pt idx="0">
                  <c:v>Community/social workers</c:v>
                </c:pt>
              </c:strCache>
            </c:strRef>
          </c:tx>
          <c:spPr>
            <a:solidFill>
              <a:schemeClr val="accent3">
                <a:lumMod val="60000"/>
              </a:schemeClr>
            </a:solidFill>
            <a:ln>
              <a:noFill/>
            </a:ln>
            <a:effectLst/>
          </c:spPr>
          <c:invertIfNegative val="0"/>
          <c:cat>
            <c:strRef>
              <c:f>Analysis!$A$1448:$A$1460</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Analysis!$J$1448:$J$1460</c:f>
              <c:numCache>
                <c:formatCode>0.0%</c:formatCode>
                <c:ptCount val="13"/>
                <c:pt idx="0">
                  <c:v>5.7803468208092483E-3</c:v>
                </c:pt>
                <c:pt idx="1">
                  <c:v>6.358381502890173E-2</c:v>
                </c:pt>
                <c:pt idx="2">
                  <c:v>2.6011560693641619E-2</c:v>
                </c:pt>
                <c:pt idx="3">
                  <c:v>2.8901734104046241E-3</c:v>
                </c:pt>
                <c:pt idx="4">
                  <c:v>5.7803468208092483E-3</c:v>
                </c:pt>
                <c:pt idx="5">
                  <c:v>2.6011560693641619E-2</c:v>
                </c:pt>
                <c:pt idx="6">
                  <c:v>1.7341040462427744E-2</c:v>
                </c:pt>
                <c:pt idx="7">
                  <c:v>2.8901734104046241E-3</c:v>
                </c:pt>
                <c:pt idx="8">
                  <c:v>0</c:v>
                </c:pt>
                <c:pt idx="9">
                  <c:v>8.670520231213872E-3</c:v>
                </c:pt>
                <c:pt idx="10">
                  <c:v>4.9132947976878616E-2</c:v>
                </c:pt>
                <c:pt idx="11">
                  <c:v>2.8901734104046241E-3</c:v>
                </c:pt>
                <c:pt idx="12">
                  <c:v>5.7803468208092483E-3</c:v>
                </c:pt>
              </c:numCache>
            </c:numRef>
          </c:val>
          <c:extLst>
            <c:ext xmlns:c16="http://schemas.microsoft.com/office/drawing/2014/chart" uri="{C3380CC4-5D6E-409C-BE32-E72D297353CC}">
              <c16:uniqueId val="{00000008-A2D6-4633-904D-C7302A13D72D}"/>
            </c:ext>
          </c:extLst>
        </c:ser>
        <c:ser>
          <c:idx val="9"/>
          <c:order val="9"/>
          <c:tx>
            <c:strRef>
              <c:f>Analysis!$K$1447</c:f>
              <c:strCache>
                <c:ptCount val="1"/>
                <c:pt idx="0">
                  <c:v>Siblings</c:v>
                </c:pt>
              </c:strCache>
            </c:strRef>
          </c:tx>
          <c:spPr>
            <a:solidFill>
              <a:schemeClr val="accent4">
                <a:lumMod val="60000"/>
              </a:schemeClr>
            </a:solidFill>
            <a:ln>
              <a:noFill/>
            </a:ln>
            <a:effectLst/>
          </c:spPr>
          <c:invertIfNegative val="0"/>
          <c:cat>
            <c:strRef>
              <c:f>Analysis!$A$1448:$A$1460</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Analysis!$K$1448:$K$1460</c:f>
              <c:numCache>
                <c:formatCode>0.0%</c:formatCode>
                <c:ptCount val="13"/>
                <c:pt idx="0">
                  <c:v>2.8901734104046241E-3</c:v>
                </c:pt>
                <c:pt idx="1">
                  <c:v>3.4682080924855488E-2</c:v>
                </c:pt>
                <c:pt idx="2">
                  <c:v>3.1791907514450865E-2</c:v>
                </c:pt>
                <c:pt idx="3">
                  <c:v>4.046242774566474E-2</c:v>
                </c:pt>
                <c:pt idx="4">
                  <c:v>1.1560693641618497E-2</c:v>
                </c:pt>
                <c:pt idx="5">
                  <c:v>4.6242774566473986E-2</c:v>
                </c:pt>
                <c:pt idx="6">
                  <c:v>8.670520231213872E-3</c:v>
                </c:pt>
                <c:pt idx="7">
                  <c:v>2.8901734104046241E-3</c:v>
                </c:pt>
                <c:pt idx="8">
                  <c:v>0</c:v>
                </c:pt>
                <c:pt idx="9">
                  <c:v>1.4450867052023121E-2</c:v>
                </c:pt>
                <c:pt idx="10">
                  <c:v>3.4682080924855488E-2</c:v>
                </c:pt>
                <c:pt idx="11">
                  <c:v>0</c:v>
                </c:pt>
                <c:pt idx="12">
                  <c:v>5.7803468208092483E-3</c:v>
                </c:pt>
              </c:numCache>
            </c:numRef>
          </c:val>
          <c:extLst>
            <c:ext xmlns:c16="http://schemas.microsoft.com/office/drawing/2014/chart" uri="{C3380CC4-5D6E-409C-BE32-E72D297353CC}">
              <c16:uniqueId val="{00000009-A2D6-4633-904D-C7302A13D72D}"/>
            </c:ext>
          </c:extLst>
        </c:ser>
        <c:ser>
          <c:idx val="10"/>
          <c:order val="10"/>
          <c:tx>
            <c:strRef>
              <c:f>Analysis!$L$1447</c:f>
              <c:strCache>
                <c:ptCount val="1"/>
                <c:pt idx="0">
                  <c:v>School teachers</c:v>
                </c:pt>
              </c:strCache>
            </c:strRef>
          </c:tx>
          <c:spPr>
            <a:solidFill>
              <a:schemeClr val="accent5">
                <a:lumMod val="60000"/>
              </a:schemeClr>
            </a:solidFill>
            <a:ln>
              <a:noFill/>
            </a:ln>
            <a:effectLst/>
          </c:spPr>
          <c:invertIfNegative val="0"/>
          <c:cat>
            <c:strRef>
              <c:f>Analysis!$A$1448:$A$1460</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Analysis!$L$1448:$L$1460</c:f>
              <c:numCache>
                <c:formatCode>0.0%</c:formatCode>
                <c:ptCount val="13"/>
                <c:pt idx="0">
                  <c:v>5.7803468208092483E-3</c:v>
                </c:pt>
                <c:pt idx="1">
                  <c:v>8.9595375722543349E-2</c:v>
                </c:pt>
                <c:pt idx="2">
                  <c:v>5.7803468208092483E-3</c:v>
                </c:pt>
                <c:pt idx="3">
                  <c:v>2.6011560693641619E-2</c:v>
                </c:pt>
                <c:pt idx="4">
                  <c:v>0</c:v>
                </c:pt>
                <c:pt idx="5">
                  <c:v>5.2023121387283239E-2</c:v>
                </c:pt>
                <c:pt idx="6">
                  <c:v>1.4450867052023121E-2</c:v>
                </c:pt>
                <c:pt idx="7">
                  <c:v>0</c:v>
                </c:pt>
                <c:pt idx="8">
                  <c:v>0</c:v>
                </c:pt>
                <c:pt idx="9">
                  <c:v>1.4450867052023121E-2</c:v>
                </c:pt>
                <c:pt idx="10">
                  <c:v>3.1791907514450865E-2</c:v>
                </c:pt>
                <c:pt idx="11">
                  <c:v>0</c:v>
                </c:pt>
                <c:pt idx="12">
                  <c:v>1.4450867052023121E-2</c:v>
                </c:pt>
              </c:numCache>
            </c:numRef>
          </c:val>
          <c:extLst>
            <c:ext xmlns:c16="http://schemas.microsoft.com/office/drawing/2014/chart" uri="{C3380CC4-5D6E-409C-BE32-E72D297353CC}">
              <c16:uniqueId val="{0000000A-A2D6-4633-904D-C7302A13D72D}"/>
            </c:ext>
          </c:extLst>
        </c:ser>
        <c:ser>
          <c:idx val="11"/>
          <c:order val="11"/>
          <c:tx>
            <c:strRef>
              <c:f>Analysis!$M$1447</c:f>
              <c:strCache>
                <c:ptCount val="1"/>
                <c:pt idx="0">
                  <c:v>Relatives</c:v>
                </c:pt>
              </c:strCache>
            </c:strRef>
          </c:tx>
          <c:spPr>
            <a:solidFill>
              <a:schemeClr val="accent6">
                <a:lumMod val="60000"/>
              </a:schemeClr>
            </a:solidFill>
            <a:ln>
              <a:noFill/>
            </a:ln>
            <a:effectLst/>
          </c:spPr>
          <c:invertIfNegative val="0"/>
          <c:cat>
            <c:strRef>
              <c:f>Analysis!$A$1448:$A$1460</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Analysis!$M$1448:$M$1460</c:f>
              <c:numCache>
                <c:formatCode>0.0%</c:formatCode>
                <c:ptCount val="13"/>
                <c:pt idx="0">
                  <c:v>0</c:v>
                </c:pt>
                <c:pt idx="1">
                  <c:v>8.0924855491329481E-2</c:v>
                </c:pt>
                <c:pt idx="2">
                  <c:v>5.2023121387283239E-2</c:v>
                </c:pt>
                <c:pt idx="3">
                  <c:v>3.4682080924855488E-2</c:v>
                </c:pt>
                <c:pt idx="4">
                  <c:v>1.1560693641618497E-2</c:v>
                </c:pt>
                <c:pt idx="5">
                  <c:v>9.5375722543352595E-2</c:v>
                </c:pt>
                <c:pt idx="6">
                  <c:v>2.8901734104046241E-3</c:v>
                </c:pt>
                <c:pt idx="7">
                  <c:v>0</c:v>
                </c:pt>
                <c:pt idx="8">
                  <c:v>0</c:v>
                </c:pt>
                <c:pt idx="9">
                  <c:v>4.046242774566474E-2</c:v>
                </c:pt>
                <c:pt idx="10">
                  <c:v>4.6242774566473986E-2</c:v>
                </c:pt>
                <c:pt idx="11">
                  <c:v>2.8901734104046241E-3</c:v>
                </c:pt>
                <c:pt idx="12">
                  <c:v>8.670520231213872E-3</c:v>
                </c:pt>
              </c:numCache>
            </c:numRef>
          </c:val>
          <c:extLst>
            <c:ext xmlns:c16="http://schemas.microsoft.com/office/drawing/2014/chart" uri="{C3380CC4-5D6E-409C-BE32-E72D297353CC}">
              <c16:uniqueId val="{0000000B-A2D6-4633-904D-C7302A13D72D}"/>
            </c:ext>
          </c:extLst>
        </c:ser>
        <c:ser>
          <c:idx val="12"/>
          <c:order val="12"/>
          <c:tx>
            <c:strRef>
              <c:f>Analysis!$N$1447</c:f>
              <c:strCache>
                <c:ptCount val="1"/>
                <c:pt idx="0">
                  <c:v>Parents</c:v>
                </c:pt>
              </c:strCache>
            </c:strRef>
          </c:tx>
          <c:spPr>
            <a:solidFill>
              <a:schemeClr val="accent1">
                <a:lumMod val="80000"/>
                <a:lumOff val="20000"/>
              </a:schemeClr>
            </a:solidFill>
            <a:ln>
              <a:noFill/>
            </a:ln>
            <a:effectLst/>
          </c:spPr>
          <c:invertIfNegative val="0"/>
          <c:cat>
            <c:strRef>
              <c:f>Analysis!$A$1448:$A$1460</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Analysis!$N$1448:$N$1460</c:f>
              <c:numCache>
                <c:formatCode>0.0%</c:formatCode>
                <c:ptCount val="13"/>
                <c:pt idx="0">
                  <c:v>1.4450867052023121E-2</c:v>
                </c:pt>
                <c:pt idx="1">
                  <c:v>0.13583815028901733</c:v>
                </c:pt>
                <c:pt idx="2">
                  <c:v>4.6242774566473986E-2</c:v>
                </c:pt>
                <c:pt idx="3">
                  <c:v>9.8265895953757232E-2</c:v>
                </c:pt>
                <c:pt idx="4">
                  <c:v>2.023121387283237E-2</c:v>
                </c:pt>
                <c:pt idx="5">
                  <c:v>0.18208092485549132</c:v>
                </c:pt>
                <c:pt idx="6">
                  <c:v>2.6011560693641619E-2</c:v>
                </c:pt>
                <c:pt idx="7">
                  <c:v>1.7341040462427744E-2</c:v>
                </c:pt>
                <c:pt idx="8">
                  <c:v>5.7803468208092483E-3</c:v>
                </c:pt>
                <c:pt idx="9">
                  <c:v>6.6473988439306353E-2</c:v>
                </c:pt>
                <c:pt idx="10">
                  <c:v>8.0924855491329481E-2</c:v>
                </c:pt>
                <c:pt idx="11">
                  <c:v>1.7341040462427744E-2</c:v>
                </c:pt>
                <c:pt idx="12">
                  <c:v>2.3121387283236993E-2</c:v>
                </c:pt>
              </c:numCache>
            </c:numRef>
          </c:val>
          <c:extLst>
            <c:ext xmlns:c16="http://schemas.microsoft.com/office/drawing/2014/chart" uri="{C3380CC4-5D6E-409C-BE32-E72D297353CC}">
              <c16:uniqueId val="{0000000C-A2D6-4633-904D-C7302A13D72D}"/>
            </c:ext>
          </c:extLst>
        </c:ser>
        <c:dLbls>
          <c:showLegendKey val="0"/>
          <c:showVal val="0"/>
          <c:showCatName val="0"/>
          <c:showSerName val="0"/>
          <c:showPercent val="0"/>
          <c:showBubbleSize val="0"/>
        </c:dLbls>
        <c:gapWidth val="150"/>
        <c:overlap val="100"/>
        <c:axId val="399395632"/>
        <c:axId val="399396048"/>
      </c:barChart>
      <c:catAx>
        <c:axId val="399395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396048"/>
        <c:crosses val="autoZero"/>
        <c:auto val="1"/>
        <c:lblAlgn val="ctr"/>
        <c:lblOffset val="100"/>
        <c:noMultiLvlLbl val="0"/>
      </c:catAx>
      <c:valAx>
        <c:axId val="39939604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395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Analysis!$B$1480</c:f>
              <c:strCache>
                <c:ptCount val="1"/>
                <c:pt idx="0">
                  <c:v>Other</c:v>
                </c:pt>
              </c:strCache>
            </c:strRef>
          </c:tx>
          <c:spPr>
            <a:solidFill>
              <a:schemeClr val="accent1"/>
            </a:solidFill>
            <a:ln>
              <a:noFill/>
            </a:ln>
            <a:effectLst/>
          </c:spPr>
          <c:invertIfNegative val="0"/>
          <c:cat>
            <c:strRef>
              <c:f>Analysis!$A$1481:$A$1493</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Analysis!$B$1481:$B$1493</c:f>
              <c:numCache>
                <c:formatCode>0.0%</c:formatCode>
                <c:ptCount val="13"/>
                <c:pt idx="0">
                  <c:v>0</c:v>
                </c:pt>
                <c:pt idx="1">
                  <c:v>0</c:v>
                </c:pt>
                <c:pt idx="2">
                  <c:v>2.8901734104046241E-3</c:v>
                </c:pt>
                <c:pt idx="3">
                  <c:v>1.1560693641618497E-2</c:v>
                </c:pt>
                <c:pt idx="4">
                  <c:v>0</c:v>
                </c:pt>
                <c:pt idx="5">
                  <c:v>2.8901734104046241E-3</c:v>
                </c:pt>
                <c:pt idx="6">
                  <c:v>0</c:v>
                </c:pt>
                <c:pt idx="7">
                  <c:v>0</c:v>
                </c:pt>
                <c:pt idx="8">
                  <c:v>0</c:v>
                </c:pt>
                <c:pt idx="9">
                  <c:v>0</c:v>
                </c:pt>
                <c:pt idx="10">
                  <c:v>0</c:v>
                </c:pt>
                <c:pt idx="11">
                  <c:v>0</c:v>
                </c:pt>
                <c:pt idx="12">
                  <c:v>2.8901734104046241E-3</c:v>
                </c:pt>
              </c:numCache>
            </c:numRef>
          </c:val>
          <c:extLst>
            <c:ext xmlns:c16="http://schemas.microsoft.com/office/drawing/2014/chart" uri="{C3380CC4-5D6E-409C-BE32-E72D297353CC}">
              <c16:uniqueId val="{00000000-51D5-41E5-B17B-5D7888323E9C}"/>
            </c:ext>
          </c:extLst>
        </c:ser>
        <c:ser>
          <c:idx val="1"/>
          <c:order val="1"/>
          <c:tx>
            <c:strRef>
              <c:f>Analysis!$C$1480</c:f>
              <c:strCache>
                <c:ptCount val="1"/>
                <c:pt idx="0">
                  <c:v>Do not know</c:v>
                </c:pt>
              </c:strCache>
            </c:strRef>
          </c:tx>
          <c:spPr>
            <a:solidFill>
              <a:schemeClr val="accent2"/>
            </a:solidFill>
            <a:ln>
              <a:noFill/>
            </a:ln>
            <a:effectLst/>
          </c:spPr>
          <c:invertIfNegative val="0"/>
          <c:cat>
            <c:strRef>
              <c:f>Analysis!$A$1481:$A$1493</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Analysis!$C$1481:$C$1493</c:f>
              <c:numCache>
                <c:formatCode>0.0%</c:formatCode>
                <c:ptCount val="13"/>
                <c:pt idx="0">
                  <c:v>0</c:v>
                </c:pt>
                <c:pt idx="1">
                  <c:v>0</c:v>
                </c:pt>
                <c:pt idx="2">
                  <c:v>0</c:v>
                </c:pt>
                <c:pt idx="3">
                  <c:v>8.670520231213872E-3</c:v>
                </c:pt>
                <c:pt idx="4">
                  <c:v>0</c:v>
                </c:pt>
                <c:pt idx="5">
                  <c:v>5.7803468208092483E-3</c:v>
                </c:pt>
                <c:pt idx="6">
                  <c:v>2.8901734104046241E-3</c:v>
                </c:pt>
                <c:pt idx="7">
                  <c:v>0</c:v>
                </c:pt>
                <c:pt idx="8">
                  <c:v>0</c:v>
                </c:pt>
                <c:pt idx="9">
                  <c:v>2.8901734104046241E-3</c:v>
                </c:pt>
                <c:pt idx="10">
                  <c:v>0</c:v>
                </c:pt>
                <c:pt idx="11">
                  <c:v>0</c:v>
                </c:pt>
                <c:pt idx="12">
                  <c:v>0</c:v>
                </c:pt>
              </c:numCache>
            </c:numRef>
          </c:val>
          <c:extLst>
            <c:ext xmlns:c16="http://schemas.microsoft.com/office/drawing/2014/chart" uri="{C3380CC4-5D6E-409C-BE32-E72D297353CC}">
              <c16:uniqueId val="{00000001-51D5-41E5-B17B-5D7888323E9C}"/>
            </c:ext>
          </c:extLst>
        </c:ser>
        <c:ser>
          <c:idx val="2"/>
          <c:order val="2"/>
          <c:tx>
            <c:strRef>
              <c:f>Analysis!$D$1480</c:f>
              <c:strCache>
                <c:ptCount val="1"/>
                <c:pt idx="0">
                  <c:v>Painting / re-creational activity</c:v>
                </c:pt>
              </c:strCache>
            </c:strRef>
          </c:tx>
          <c:spPr>
            <a:solidFill>
              <a:schemeClr val="accent3"/>
            </a:solidFill>
            <a:ln>
              <a:noFill/>
            </a:ln>
            <a:effectLst/>
          </c:spPr>
          <c:invertIfNegative val="0"/>
          <c:cat>
            <c:strRef>
              <c:f>Analysis!$A$1481:$A$1493</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Analysis!$D$1481:$D$1493</c:f>
              <c:numCache>
                <c:formatCode>0.0%</c:formatCode>
                <c:ptCount val="13"/>
                <c:pt idx="0">
                  <c:v>1.1560693641618497E-2</c:v>
                </c:pt>
                <c:pt idx="1">
                  <c:v>6.9364161849710976E-2</c:v>
                </c:pt>
                <c:pt idx="2">
                  <c:v>2.3121387283236993E-2</c:v>
                </c:pt>
                <c:pt idx="3">
                  <c:v>3.4682080924855488E-2</c:v>
                </c:pt>
                <c:pt idx="4">
                  <c:v>0</c:v>
                </c:pt>
                <c:pt idx="5">
                  <c:v>5.2023121387283239E-2</c:v>
                </c:pt>
                <c:pt idx="6">
                  <c:v>1.4450867052023121E-2</c:v>
                </c:pt>
                <c:pt idx="7">
                  <c:v>0</c:v>
                </c:pt>
                <c:pt idx="8">
                  <c:v>2.8901734104046241E-3</c:v>
                </c:pt>
                <c:pt idx="9">
                  <c:v>3.7572254335260118E-2</c:v>
                </c:pt>
                <c:pt idx="10">
                  <c:v>4.6242774566473986E-2</c:v>
                </c:pt>
                <c:pt idx="11">
                  <c:v>2.8901734104046241E-3</c:v>
                </c:pt>
                <c:pt idx="12">
                  <c:v>1.7341040462427744E-2</c:v>
                </c:pt>
              </c:numCache>
            </c:numRef>
          </c:val>
          <c:extLst>
            <c:ext xmlns:c16="http://schemas.microsoft.com/office/drawing/2014/chart" uri="{C3380CC4-5D6E-409C-BE32-E72D297353CC}">
              <c16:uniqueId val="{00000002-51D5-41E5-B17B-5D7888323E9C}"/>
            </c:ext>
          </c:extLst>
        </c:ser>
        <c:ser>
          <c:idx val="3"/>
          <c:order val="3"/>
          <c:tx>
            <c:strRef>
              <c:f>Analysis!$E$1480</c:f>
              <c:strCache>
                <c:ptCount val="1"/>
                <c:pt idx="0">
                  <c:v>Sport activity</c:v>
                </c:pt>
              </c:strCache>
            </c:strRef>
          </c:tx>
          <c:spPr>
            <a:solidFill>
              <a:schemeClr val="accent4"/>
            </a:solidFill>
            <a:ln>
              <a:noFill/>
            </a:ln>
            <a:effectLst/>
          </c:spPr>
          <c:invertIfNegative val="0"/>
          <c:cat>
            <c:strRef>
              <c:f>Analysis!$A$1481:$A$1493</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Analysis!$E$1481:$E$1493</c:f>
              <c:numCache>
                <c:formatCode>0.0%</c:formatCode>
                <c:ptCount val="13"/>
                <c:pt idx="0">
                  <c:v>1.4450867052023121E-2</c:v>
                </c:pt>
                <c:pt idx="1">
                  <c:v>0.10982658959537572</c:v>
                </c:pt>
                <c:pt idx="2">
                  <c:v>2.8901734104046242E-2</c:v>
                </c:pt>
                <c:pt idx="3">
                  <c:v>6.0693641618497107E-2</c:v>
                </c:pt>
                <c:pt idx="4">
                  <c:v>2.8901734104046241E-3</c:v>
                </c:pt>
                <c:pt idx="5">
                  <c:v>6.9364161849710976E-2</c:v>
                </c:pt>
                <c:pt idx="6">
                  <c:v>1.1560693641618497E-2</c:v>
                </c:pt>
                <c:pt idx="7">
                  <c:v>2.8901734104046241E-3</c:v>
                </c:pt>
                <c:pt idx="8">
                  <c:v>2.8901734104046241E-3</c:v>
                </c:pt>
                <c:pt idx="9">
                  <c:v>4.9132947976878616E-2</c:v>
                </c:pt>
                <c:pt idx="10">
                  <c:v>2.8901734104046242E-2</c:v>
                </c:pt>
                <c:pt idx="11">
                  <c:v>1.1560693641618497E-2</c:v>
                </c:pt>
                <c:pt idx="12">
                  <c:v>1.4450867052023121E-2</c:v>
                </c:pt>
              </c:numCache>
            </c:numRef>
          </c:val>
          <c:extLst>
            <c:ext xmlns:c16="http://schemas.microsoft.com/office/drawing/2014/chart" uri="{C3380CC4-5D6E-409C-BE32-E72D297353CC}">
              <c16:uniqueId val="{00000003-51D5-41E5-B17B-5D7888323E9C}"/>
            </c:ext>
          </c:extLst>
        </c:ser>
        <c:ser>
          <c:idx val="4"/>
          <c:order val="4"/>
          <c:tx>
            <c:strRef>
              <c:f>Analysis!$F$1480</c:f>
              <c:strCache>
                <c:ptCount val="1"/>
                <c:pt idx="0">
                  <c:v>Hand crafts</c:v>
                </c:pt>
              </c:strCache>
            </c:strRef>
          </c:tx>
          <c:spPr>
            <a:solidFill>
              <a:schemeClr val="accent5"/>
            </a:solidFill>
            <a:ln>
              <a:noFill/>
            </a:ln>
            <a:effectLst/>
          </c:spPr>
          <c:invertIfNegative val="0"/>
          <c:cat>
            <c:strRef>
              <c:f>Analysis!$A$1481:$A$1493</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Analysis!$F$1481:$F$1493</c:f>
              <c:numCache>
                <c:formatCode>0.0%</c:formatCode>
                <c:ptCount val="13"/>
                <c:pt idx="0">
                  <c:v>5.7803468208092483E-3</c:v>
                </c:pt>
                <c:pt idx="1">
                  <c:v>0.13005780346820808</c:v>
                </c:pt>
                <c:pt idx="2">
                  <c:v>2.6011560693641619E-2</c:v>
                </c:pt>
                <c:pt idx="3">
                  <c:v>7.8034682080924858E-2</c:v>
                </c:pt>
                <c:pt idx="4">
                  <c:v>1.7341040462427744E-2</c:v>
                </c:pt>
                <c:pt idx="5">
                  <c:v>5.4913294797687862E-2</c:v>
                </c:pt>
                <c:pt idx="6">
                  <c:v>2.6011560693641619E-2</c:v>
                </c:pt>
                <c:pt idx="7">
                  <c:v>0</c:v>
                </c:pt>
                <c:pt idx="8">
                  <c:v>0</c:v>
                </c:pt>
                <c:pt idx="9">
                  <c:v>6.358381502890173E-2</c:v>
                </c:pt>
                <c:pt idx="10">
                  <c:v>6.358381502890173E-2</c:v>
                </c:pt>
                <c:pt idx="11">
                  <c:v>0</c:v>
                </c:pt>
                <c:pt idx="12">
                  <c:v>1.4450867052023121E-2</c:v>
                </c:pt>
              </c:numCache>
            </c:numRef>
          </c:val>
          <c:extLst>
            <c:ext xmlns:c16="http://schemas.microsoft.com/office/drawing/2014/chart" uri="{C3380CC4-5D6E-409C-BE32-E72D297353CC}">
              <c16:uniqueId val="{00000004-51D5-41E5-B17B-5D7888323E9C}"/>
            </c:ext>
          </c:extLst>
        </c:ser>
        <c:ser>
          <c:idx val="5"/>
          <c:order val="5"/>
          <c:tx>
            <c:strRef>
              <c:f>Analysis!$G$1480</c:f>
              <c:strCache>
                <c:ptCount val="1"/>
                <c:pt idx="0">
                  <c:v>Entertainement activities</c:v>
                </c:pt>
              </c:strCache>
            </c:strRef>
          </c:tx>
          <c:spPr>
            <a:solidFill>
              <a:schemeClr val="accent6"/>
            </a:solidFill>
            <a:ln>
              <a:noFill/>
            </a:ln>
            <a:effectLst/>
          </c:spPr>
          <c:invertIfNegative val="0"/>
          <c:cat>
            <c:strRef>
              <c:f>Analysis!$A$1481:$A$1493</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Analysis!$G$1481:$G$1493</c:f>
              <c:numCache>
                <c:formatCode>0.0%</c:formatCode>
                <c:ptCount val="13"/>
                <c:pt idx="0">
                  <c:v>1.4450867052023121E-2</c:v>
                </c:pt>
                <c:pt idx="1">
                  <c:v>0.10404624277456648</c:v>
                </c:pt>
                <c:pt idx="2">
                  <c:v>4.6242774566473986E-2</c:v>
                </c:pt>
                <c:pt idx="3">
                  <c:v>7.2254335260115612E-2</c:v>
                </c:pt>
                <c:pt idx="4">
                  <c:v>0</c:v>
                </c:pt>
                <c:pt idx="5">
                  <c:v>8.3815028901734104E-2</c:v>
                </c:pt>
                <c:pt idx="6">
                  <c:v>1.4450867052023121E-2</c:v>
                </c:pt>
                <c:pt idx="7">
                  <c:v>5.7803468208092483E-3</c:v>
                </c:pt>
                <c:pt idx="8">
                  <c:v>2.8901734104046241E-3</c:v>
                </c:pt>
                <c:pt idx="9">
                  <c:v>3.4682080924855488E-2</c:v>
                </c:pt>
                <c:pt idx="10">
                  <c:v>8.6705202312138727E-2</c:v>
                </c:pt>
                <c:pt idx="11">
                  <c:v>1.1560693641618497E-2</c:v>
                </c:pt>
                <c:pt idx="12">
                  <c:v>8.670520231213872E-3</c:v>
                </c:pt>
              </c:numCache>
            </c:numRef>
          </c:val>
          <c:extLst>
            <c:ext xmlns:c16="http://schemas.microsoft.com/office/drawing/2014/chart" uri="{C3380CC4-5D6E-409C-BE32-E72D297353CC}">
              <c16:uniqueId val="{00000005-51D5-41E5-B17B-5D7888323E9C}"/>
            </c:ext>
          </c:extLst>
        </c:ser>
        <c:ser>
          <c:idx val="6"/>
          <c:order val="6"/>
          <c:tx>
            <c:strRef>
              <c:f>Analysis!$H$1480</c:f>
              <c:strCache>
                <c:ptCount val="1"/>
                <c:pt idx="0">
                  <c:v>Awareness / educational activities / psychosocial support</c:v>
                </c:pt>
              </c:strCache>
            </c:strRef>
          </c:tx>
          <c:spPr>
            <a:solidFill>
              <a:schemeClr val="accent1">
                <a:lumMod val="60000"/>
              </a:schemeClr>
            </a:solidFill>
            <a:ln>
              <a:noFill/>
            </a:ln>
            <a:effectLst/>
          </c:spPr>
          <c:invertIfNegative val="0"/>
          <c:cat>
            <c:strRef>
              <c:f>Analysis!$A$1481:$A$1493</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Analysis!$H$1481:$H$1493</c:f>
              <c:numCache>
                <c:formatCode>0.0%</c:formatCode>
                <c:ptCount val="13"/>
                <c:pt idx="0">
                  <c:v>1.4450867052023121E-2</c:v>
                </c:pt>
                <c:pt idx="1">
                  <c:v>8.6705202312138727E-2</c:v>
                </c:pt>
                <c:pt idx="2">
                  <c:v>6.9364161849710976E-2</c:v>
                </c:pt>
                <c:pt idx="3">
                  <c:v>5.2023121387283239E-2</c:v>
                </c:pt>
                <c:pt idx="4">
                  <c:v>8.670520231213872E-3</c:v>
                </c:pt>
                <c:pt idx="5">
                  <c:v>0.10404624277456648</c:v>
                </c:pt>
                <c:pt idx="6">
                  <c:v>2.3121387283236993E-2</c:v>
                </c:pt>
                <c:pt idx="7">
                  <c:v>1.1560693641618497E-2</c:v>
                </c:pt>
                <c:pt idx="8">
                  <c:v>2.8901734104046241E-3</c:v>
                </c:pt>
                <c:pt idx="9">
                  <c:v>7.2254335260115612E-2</c:v>
                </c:pt>
                <c:pt idx="10">
                  <c:v>9.5375722543352595E-2</c:v>
                </c:pt>
                <c:pt idx="11">
                  <c:v>1.1560693641618497E-2</c:v>
                </c:pt>
                <c:pt idx="12">
                  <c:v>2.023121387283237E-2</c:v>
                </c:pt>
              </c:numCache>
            </c:numRef>
          </c:val>
          <c:extLst>
            <c:ext xmlns:c16="http://schemas.microsoft.com/office/drawing/2014/chart" uri="{C3380CC4-5D6E-409C-BE32-E72D297353CC}">
              <c16:uniqueId val="{00000006-51D5-41E5-B17B-5D7888323E9C}"/>
            </c:ext>
          </c:extLst>
        </c:ser>
        <c:ser>
          <c:idx val="7"/>
          <c:order val="7"/>
          <c:tx>
            <c:strRef>
              <c:f>Analysis!$I$1480</c:f>
              <c:strCache>
                <c:ptCount val="1"/>
                <c:pt idx="0">
                  <c:v>Quraan</c:v>
                </c:pt>
              </c:strCache>
            </c:strRef>
          </c:tx>
          <c:spPr>
            <a:solidFill>
              <a:schemeClr val="accent2">
                <a:lumMod val="60000"/>
              </a:schemeClr>
            </a:solidFill>
            <a:ln>
              <a:noFill/>
            </a:ln>
            <a:effectLst/>
          </c:spPr>
          <c:invertIfNegative val="0"/>
          <c:cat>
            <c:strRef>
              <c:f>Analysis!$A$1481:$A$1493</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Analysis!$I$1481:$I$1493</c:f>
              <c:numCache>
                <c:formatCode>0.0%</c:formatCode>
                <c:ptCount val="13"/>
                <c:pt idx="0">
                  <c:v>1.1560693641618497E-2</c:v>
                </c:pt>
                <c:pt idx="1">
                  <c:v>0.10982658959537572</c:v>
                </c:pt>
                <c:pt idx="2">
                  <c:v>7.8034682080924858E-2</c:v>
                </c:pt>
                <c:pt idx="3">
                  <c:v>8.6705202312138727E-2</c:v>
                </c:pt>
                <c:pt idx="4">
                  <c:v>2.023121387283237E-2</c:v>
                </c:pt>
                <c:pt idx="5">
                  <c:v>0.18208092485549132</c:v>
                </c:pt>
                <c:pt idx="6">
                  <c:v>3.1791907514450865E-2</c:v>
                </c:pt>
                <c:pt idx="7">
                  <c:v>1.7341040462427744E-2</c:v>
                </c:pt>
                <c:pt idx="8">
                  <c:v>5.7803468208092483E-3</c:v>
                </c:pt>
                <c:pt idx="9">
                  <c:v>5.7803468208092484E-2</c:v>
                </c:pt>
                <c:pt idx="10">
                  <c:v>4.3352601156069363E-2</c:v>
                </c:pt>
                <c:pt idx="11">
                  <c:v>1.7341040462427744E-2</c:v>
                </c:pt>
                <c:pt idx="12">
                  <c:v>1.7341040462427744E-2</c:v>
                </c:pt>
              </c:numCache>
            </c:numRef>
          </c:val>
          <c:extLst>
            <c:ext xmlns:c16="http://schemas.microsoft.com/office/drawing/2014/chart" uri="{C3380CC4-5D6E-409C-BE32-E72D297353CC}">
              <c16:uniqueId val="{00000007-51D5-41E5-B17B-5D7888323E9C}"/>
            </c:ext>
          </c:extLst>
        </c:ser>
        <c:dLbls>
          <c:showLegendKey val="0"/>
          <c:showVal val="0"/>
          <c:showCatName val="0"/>
          <c:showSerName val="0"/>
          <c:showPercent val="0"/>
          <c:showBubbleSize val="0"/>
        </c:dLbls>
        <c:gapWidth val="150"/>
        <c:overlap val="100"/>
        <c:axId val="399405200"/>
        <c:axId val="399389808"/>
      </c:barChart>
      <c:catAx>
        <c:axId val="399405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389808"/>
        <c:crosses val="autoZero"/>
        <c:auto val="1"/>
        <c:lblAlgn val="ctr"/>
        <c:lblOffset val="100"/>
        <c:noMultiLvlLbl val="0"/>
      </c:catAx>
      <c:valAx>
        <c:axId val="39938980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405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Analysis!$B$1514</c:f>
              <c:strCache>
                <c:ptCount val="1"/>
                <c:pt idx="0">
                  <c:v>I don't know</c:v>
                </c:pt>
              </c:strCache>
            </c:strRef>
          </c:tx>
          <c:spPr>
            <a:solidFill>
              <a:schemeClr val="accent1"/>
            </a:solidFill>
            <a:ln>
              <a:noFill/>
            </a:ln>
            <a:effectLst/>
          </c:spPr>
          <c:invertIfNegative val="0"/>
          <c:cat>
            <c:strRef>
              <c:f>Analysis!$A$1515:$A$1527</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Analysis!$B$1515:$B$1527</c:f>
              <c:numCache>
                <c:formatCode>0.0%</c:formatCode>
                <c:ptCount val="13"/>
                <c:pt idx="0">
                  <c:v>0</c:v>
                </c:pt>
                <c:pt idx="1">
                  <c:v>1.1560693641618497E-2</c:v>
                </c:pt>
                <c:pt idx="2">
                  <c:v>2.023121387283237E-2</c:v>
                </c:pt>
                <c:pt idx="3">
                  <c:v>1.1560693641618497E-2</c:v>
                </c:pt>
                <c:pt idx="4">
                  <c:v>0</c:v>
                </c:pt>
                <c:pt idx="5">
                  <c:v>6.9364161849710976E-2</c:v>
                </c:pt>
                <c:pt idx="6">
                  <c:v>8.670520231213872E-3</c:v>
                </c:pt>
                <c:pt idx="7">
                  <c:v>2.8901734104046241E-3</c:v>
                </c:pt>
                <c:pt idx="8">
                  <c:v>2.8901734104046241E-3</c:v>
                </c:pt>
                <c:pt idx="9">
                  <c:v>1.1560693641618497E-2</c:v>
                </c:pt>
                <c:pt idx="10">
                  <c:v>8.670520231213872E-3</c:v>
                </c:pt>
                <c:pt idx="11">
                  <c:v>1.1560693641618497E-2</c:v>
                </c:pt>
                <c:pt idx="12">
                  <c:v>2.8901734104046241E-3</c:v>
                </c:pt>
              </c:numCache>
            </c:numRef>
          </c:val>
          <c:extLst>
            <c:ext xmlns:c16="http://schemas.microsoft.com/office/drawing/2014/chart" uri="{C3380CC4-5D6E-409C-BE32-E72D297353CC}">
              <c16:uniqueId val="{00000000-D4E8-4317-AB21-1100D8955351}"/>
            </c:ext>
          </c:extLst>
        </c:ser>
        <c:ser>
          <c:idx val="1"/>
          <c:order val="1"/>
          <c:tx>
            <c:strRef>
              <c:f>Analysis!$C$1514</c:f>
              <c:strCache>
                <c:ptCount val="1"/>
                <c:pt idx="0">
                  <c:v>No, none of these</c:v>
                </c:pt>
              </c:strCache>
            </c:strRef>
          </c:tx>
          <c:spPr>
            <a:solidFill>
              <a:schemeClr val="accent2"/>
            </a:solidFill>
            <a:ln>
              <a:noFill/>
            </a:ln>
            <a:effectLst/>
          </c:spPr>
          <c:invertIfNegative val="0"/>
          <c:cat>
            <c:strRef>
              <c:f>Analysis!$A$1515:$A$1527</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Analysis!$C$1515:$C$1527</c:f>
              <c:numCache>
                <c:formatCode>0.0%</c:formatCode>
                <c:ptCount val="13"/>
                <c:pt idx="0">
                  <c:v>0</c:v>
                </c:pt>
                <c:pt idx="1">
                  <c:v>1.4450867052023121E-2</c:v>
                </c:pt>
                <c:pt idx="2">
                  <c:v>2.8901734104046242E-2</c:v>
                </c:pt>
                <c:pt idx="3">
                  <c:v>2.8901734104046241E-3</c:v>
                </c:pt>
                <c:pt idx="4">
                  <c:v>2.8901734104046241E-3</c:v>
                </c:pt>
                <c:pt idx="5">
                  <c:v>2.3121387283236993E-2</c:v>
                </c:pt>
                <c:pt idx="6">
                  <c:v>2.8901734104046241E-3</c:v>
                </c:pt>
                <c:pt idx="7">
                  <c:v>0</c:v>
                </c:pt>
                <c:pt idx="8">
                  <c:v>0</c:v>
                </c:pt>
                <c:pt idx="9">
                  <c:v>1.1560693641618497E-2</c:v>
                </c:pt>
                <c:pt idx="10">
                  <c:v>2.023121387283237E-2</c:v>
                </c:pt>
                <c:pt idx="11">
                  <c:v>0</c:v>
                </c:pt>
                <c:pt idx="12">
                  <c:v>0</c:v>
                </c:pt>
              </c:numCache>
            </c:numRef>
          </c:val>
          <c:extLst>
            <c:ext xmlns:c16="http://schemas.microsoft.com/office/drawing/2014/chart" uri="{C3380CC4-5D6E-409C-BE32-E72D297353CC}">
              <c16:uniqueId val="{00000001-D4E8-4317-AB21-1100D8955351}"/>
            </c:ext>
          </c:extLst>
        </c:ser>
        <c:ser>
          <c:idx val="2"/>
          <c:order val="2"/>
          <c:tx>
            <c:strRef>
              <c:f>Analysis!$D$1514</c:f>
              <c:strCache>
                <c:ptCount val="1"/>
                <c:pt idx="0">
                  <c:v>Children living on the street</c:v>
                </c:pt>
              </c:strCache>
            </c:strRef>
          </c:tx>
          <c:spPr>
            <a:solidFill>
              <a:schemeClr val="accent3"/>
            </a:solidFill>
            <a:ln>
              <a:noFill/>
            </a:ln>
            <a:effectLst/>
          </c:spPr>
          <c:invertIfNegative val="0"/>
          <c:cat>
            <c:strRef>
              <c:f>Analysis!$A$1515:$A$1527</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Analysis!$D$1515:$D$1527</c:f>
              <c:numCache>
                <c:formatCode>0.0%</c:formatCode>
                <c:ptCount val="13"/>
                <c:pt idx="0">
                  <c:v>0</c:v>
                </c:pt>
                <c:pt idx="1">
                  <c:v>4.6242774566473986E-2</c:v>
                </c:pt>
                <c:pt idx="2">
                  <c:v>1.4450867052023121E-2</c:v>
                </c:pt>
                <c:pt idx="3">
                  <c:v>5.7803468208092483E-3</c:v>
                </c:pt>
                <c:pt idx="4">
                  <c:v>0</c:v>
                </c:pt>
                <c:pt idx="5">
                  <c:v>5.2023121387283239E-2</c:v>
                </c:pt>
                <c:pt idx="6">
                  <c:v>5.7803468208092483E-3</c:v>
                </c:pt>
                <c:pt idx="7">
                  <c:v>0</c:v>
                </c:pt>
                <c:pt idx="8">
                  <c:v>0</c:v>
                </c:pt>
                <c:pt idx="9">
                  <c:v>1.1560693641618497E-2</c:v>
                </c:pt>
                <c:pt idx="10">
                  <c:v>3.1791907514450865E-2</c:v>
                </c:pt>
                <c:pt idx="11">
                  <c:v>0</c:v>
                </c:pt>
                <c:pt idx="12">
                  <c:v>8.670520231213872E-3</c:v>
                </c:pt>
              </c:numCache>
            </c:numRef>
          </c:val>
          <c:extLst>
            <c:ext xmlns:c16="http://schemas.microsoft.com/office/drawing/2014/chart" uri="{C3380CC4-5D6E-409C-BE32-E72D297353CC}">
              <c16:uniqueId val="{00000002-D4E8-4317-AB21-1100D8955351}"/>
            </c:ext>
          </c:extLst>
        </c:ser>
        <c:ser>
          <c:idx val="3"/>
          <c:order val="3"/>
          <c:tx>
            <c:strRef>
              <c:f>Analysis!$E$1514</c:f>
              <c:strCache>
                <c:ptCount val="1"/>
                <c:pt idx="0">
                  <c:v>Children who have been associated with fighting forces</c:v>
                </c:pt>
              </c:strCache>
            </c:strRef>
          </c:tx>
          <c:spPr>
            <a:solidFill>
              <a:schemeClr val="accent4"/>
            </a:solidFill>
            <a:ln>
              <a:noFill/>
            </a:ln>
            <a:effectLst/>
          </c:spPr>
          <c:invertIfNegative val="0"/>
          <c:cat>
            <c:strRef>
              <c:f>Analysis!$A$1515:$A$1527</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Analysis!$E$1515:$E$1527</c:f>
              <c:numCache>
                <c:formatCode>0.0%</c:formatCode>
                <c:ptCount val="13"/>
                <c:pt idx="0">
                  <c:v>5.7803468208092483E-3</c:v>
                </c:pt>
                <c:pt idx="1">
                  <c:v>4.3352601156069363E-2</c:v>
                </c:pt>
                <c:pt idx="2">
                  <c:v>2.8901734104046241E-3</c:v>
                </c:pt>
                <c:pt idx="3">
                  <c:v>3.7572254335260118E-2</c:v>
                </c:pt>
                <c:pt idx="4">
                  <c:v>8.670520231213872E-3</c:v>
                </c:pt>
                <c:pt idx="5">
                  <c:v>4.9132947976878616E-2</c:v>
                </c:pt>
                <c:pt idx="6">
                  <c:v>1.1560693641618497E-2</c:v>
                </c:pt>
                <c:pt idx="7">
                  <c:v>0</c:v>
                </c:pt>
                <c:pt idx="8">
                  <c:v>0</c:v>
                </c:pt>
                <c:pt idx="9">
                  <c:v>2.8901734104046242E-2</c:v>
                </c:pt>
                <c:pt idx="10">
                  <c:v>8.670520231213872E-3</c:v>
                </c:pt>
                <c:pt idx="11">
                  <c:v>0</c:v>
                </c:pt>
                <c:pt idx="12">
                  <c:v>1.4450867052023121E-2</c:v>
                </c:pt>
              </c:numCache>
            </c:numRef>
          </c:val>
          <c:extLst>
            <c:ext xmlns:c16="http://schemas.microsoft.com/office/drawing/2014/chart" uri="{C3380CC4-5D6E-409C-BE32-E72D297353CC}">
              <c16:uniqueId val="{00000003-D4E8-4317-AB21-1100D8955351}"/>
            </c:ext>
          </c:extLst>
        </c:ser>
        <c:ser>
          <c:idx val="4"/>
          <c:order val="4"/>
          <c:tx>
            <c:strRef>
              <c:f>Analysis!$G$1514</c:f>
              <c:strCache>
                <c:ptCount val="1"/>
                <c:pt idx="0">
                  <c:v>Children separated from their parents</c:v>
                </c:pt>
              </c:strCache>
            </c:strRef>
          </c:tx>
          <c:spPr>
            <a:solidFill>
              <a:schemeClr val="accent5"/>
            </a:solidFill>
            <a:ln>
              <a:noFill/>
            </a:ln>
            <a:effectLst/>
          </c:spPr>
          <c:invertIfNegative val="0"/>
          <c:cat>
            <c:strRef>
              <c:f>Analysis!$A$1515:$A$1527</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Analysis!$G$1515:$G$1527</c:f>
              <c:numCache>
                <c:formatCode>0.0%</c:formatCode>
                <c:ptCount val="13"/>
                <c:pt idx="0">
                  <c:v>1.4450867052023121E-2</c:v>
                </c:pt>
                <c:pt idx="1">
                  <c:v>8.6705202312138727E-2</c:v>
                </c:pt>
                <c:pt idx="2">
                  <c:v>2.023121387283237E-2</c:v>
                </c:pt>
                <c:pt idx="3">
                  <c:v>4.6242774566473986E-2</c:v>
                </c:pt>
                <c:pt idx="4">
                  <c:v>5.7803468208092483E-3</c:v>
                </c:pt>
                <c:pt idx="5">
                  <c:v>6.358381502890173E-2</c:v>
                </c:pt>
                <c:pt idx="6">
                  <c:v>1.1560693641618497E-2</c:v>
                </c:pt>
                <c:pt idx="7">
                  <c:v>2.8901734104046241E-3</c:v>
                </c:pt>
                <c:pt idx="8">
                  <c:v>0</c:v>
                </c:pt>
                <c:pt idx="9">
                  <c:v>1.7341040462427744E-2</c:v>
                </c:pt>
                <c:pt idx="10">
                  <c:v>4.9132947976878616E-2</c:v>
                </c:pt>
                <c:pt idx="11">
                  <c:v>5.7803468208092483E-3</c:v>
                </c:pt>
                <c:pt idx="12">
                  <c:v>1.4450867052023121E-2</c:v>
                </c:pt>
              </c:numCache>
            </c:numRef>
          </c:val>
          <c:extLst>
            <c:ext xmlns:c16="http://schemas.microsoft.com/office/drawing/2014/chart" uri="{C3380CC4-5D6E-409C-BE32-E72D297353CC}">
              <c16:uniqueId val="{00000004-D4E8-4317-AB21-1100D8955351}"/>
            </c:ext>
          </c:extLst>
        </c:ser>
        <c:ser>
          <c:idx val="5"/>
          <c:order val="5"/>
          <c:tx>
            <c:strRef>
              <c:f>Analysis!$H$1514</c:f>
              <c:strCache>
                <c:ptCount val="1"/>
                <c:pt idx="0">
                  <c:v>Orphans living in the community</c:v>
                </c:pt>
              </c:strCache>
            </c:strRef>
          </c:tx>
          <c:spPr>
            <a:solidFill>
              <a:schemeClr val="accent6"/>
            </a:solidFill>
            <a:ln>
              <a:noFill/>
            </a:ln>
            <a:effectLst/>
          </c:spPr>
          <c:invertIfNegative val="0"/>
          <c:cat>
            <c:strRef>
              <c:f>Analysis!$A$1515:$A$1527</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Analysis!$H$1515:$H$1527</c:f>
              <c:numCache>
                <c:formatCode>0.0%</c:formatCode>
                <c:ptCount val="13"/>
                <c:pt idx="0">
                  <c:v>1.4450867052023121E-2</c:v>
                </c:pt>
                <c:pt idx="1">
                  <c:v>8.0924855491329481E-2</c:v>
                </c:pt>
                <c:pt idx="2">
                  <c:v>3.7572254335260118E-2</c:v>
                </c:pt>
                <c:pt idx="3">
                  <c:v>9.8265895953757232E-2</c:v>
                </c:pt>
                <c:pt idx="4">
                  <c:v>1.4450867052023121E-2</c:v>
                </c:pt>
                <c:pt idx="5">
                  <c:v>7.5144508670520235E-2</c:v>
                </c:pt>
                <c:pt idx="6">
                  <c:v>3.1791907514450865E-2</c:v>
                </c:pt>
                <c:pt idx="7">
                  <c:v>1.4450867052023121E-2</c:v>
                </c:pt>
                <c:pt idx="8">
                  <c:v>2.8901734104046241E-3</c:v>
                </c:pt>
                <c:pt idx="9">
                  <c:v>6.0693641618497107E-2</c:v>
                </c:pt>
                <c:pt idx="10">
                  <c:v>7.2254335260115612E-2</c:v>
                </c:pt>
                <c:pt idx="11">
                  <c:v>5.7803468208092483E-3</c:v>
                </c:pt>
                <c:pt idx="12">
                  <c:v>2.023121387283237E-2</c:v>
                </c:pt>
              </c:numCache>
            </c:numRef>
          </c:val>
          <c:extLst>
            <c:ext xmlns:c16="http://schemas.microsoft.com/office/drawing/2014/chart" uri="{C3380CC4-5D6E-409C-BE32-E72D297353CC}">
              <c16:uniqueId val="{00000005-D4E8-4317-AB21-1100D8955351}"/>
            </c:ext>
          </c:extLst>
        </c:ser>
        <c:dLbls>
          <c:showLegendKey val="0"/>
          <c:showVal val="0"/>
          <c:showCatName val="0"/>
          <c:showSerName val="0"/>
          <c:showPercent val="0"/>
          <c:showBubbleSize val="0"/>
        </c:dLbls>
        <c:gapWidth val="150"/>
        <c:overlap val="100"/>
        <c:axId val="399381904"/>
        <c:axId val="399386064"/>
      </c:barChart>
      <c:catAx>
        <c:axId val="3993819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386064"/>
        <c:crosses val="autoZero"/>
        <c:auto val="1"/>
        <c:lblAlgn val="ctr"/>
        <c:lblOffset val="100"/>
        <c:noMultiLvlLbl val="0"/>
      </c:catAx>
      <c:valAx>
        <c:axId val="39938606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381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Analysis!$B$1566</c:f>
              <c:strCache>
                <c:ptCount val="1"/>
                <c:pt idx="0">
                  <c:v>Other</c:v>
                </c:pt>
              </c:strCache>
            </c:strRef>
          </c:tx>
          <c:spPr>
            <a:solidFill>
              <a:schemeClr val="accent1"/>
            </a:solidFill>
            <a:ln>
              <a:noFill/>
            </a:ln>
            <a:effectLst/>
          </c:spPr>
          <c:invertIfNegative val="0"/>
          <c:cat>
            <c:strRef>
              <c:f>Analysis!$A$1567:$A$1579</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Analysis!$B$1567:$B$1579</c:f>
              <c:numCache>
                <c:formatCode>0.0%</c:formatCode>
                <c:ptCount val="13"/>
                <c:pt idx="0">
                  <c:v>0</c:v>
                </c:pt>
                <c:pt idx="1">
                  <c:v>9.8360655737704927E-3</c:v>
                </c:pt>
                <c:pt idx="2">
                  <c:v>0</c:v>
                </c:pt>
                <c:pt idx="3">
                  <c:v>0</c:v>
                </c:pt>
                <c:pt idx="4">
                  <c:v>0</c:v>
                </c:pt>
                <c:pt idx="5">
                  <c:v>3.2786885245901639E-3</c:v>
                </c:pt>
                <c:pt idx="6">
                  <c:v>0</c:v>
                </c:pt>
                <c:pt idx="7">
                  <c:v>0</c:v>
                </c:pt>
                <c:pt idx="8">
                  <c:v>0</c:v>
                </c:pt>
                <c:pt idx="9">
                  <c:v>0</c:v>
                </c:pt>
                <c:pt idx="10">
                  <c:v>0</c:v>
                </c:pt>
                <c:pt idx="11">
                  <c:v>0</c:v>
                </c:pt>
                <c:pt idx="12">
                  <c:v>6.5573770491803279E-3</c:v>
                </c:pt>
              </c:numCache>
            </c:numRef>
          </c:val>
          <c:extLst>
            <c:ext xmlns:c16="http://schemas.microsoft.com/office/drawing/2014/chart" uri="{C3380CC4-5D6E-409C-BE32-E72D297353CC}">
              <c16:uniqueId val="{00000000-34C4-43EA-98F0-1606A336ABF2}"/>
            </c:ext>
          </c:extLst>
        </c:ser>
        <c:ser>
          <c:idx val="1"/>
          <c:order val="1"/>
          <c:tx>
            <c:strRef>
              <c:f>Analysis!$C$1566</c:f>
              <c:strCache>
                <c:ptCount val="1"/>
                <c:pt idx="0">
                  <c:v>Do not know</c:v>
                </c:pt>
              </c:strCache>
            </c:strRef>
          </c:tx>
          <c:spPr>
            <a:solidFill>
              <a:schemeClr val="accent2"/>
            </a:solidFill>
            <a:ln>
              <a:noFill/>
            </a:ln>
            <a:effectLst/>
          </c:spPr>
          <c:invertIfNegative val="0"/>
          <c:cat>
            <c:strRef>
              <c:f>Analysis!$A$1567:$A$1579</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Analysis!$C$1567:$C$1579</c:f>
              <c:numCache>
                <c:formatCode>0.0%</c:formatCode>
                <c:ptCount val="13"/>
                <c:pt idx="0">
                  <c:v>0</c:v>
                </c:pt>
                <c:pt idx="1">
                  <c:v>9.8360655737704927E-3</c:v>
                </c:pt>
                <c:pt idx="2">
                  <c:v>0</c:v>
                </c:pt>
                <c:pt idx="3">
                  <c:v>3.2786885245901639E-3</c:v>
                </c:pt>
                <c:pt idx="4">
                  <c:v>6.5573770491803279E-3</c:v>
                </c:pt>
                <c:pt idx="5">
                  <c:v>3.2786885245901641E-2</c:v>
                </c:pt>
                <c:pt idx="6">
                  <c:v>9.8360655737704927E-3</c:v>
                </c:pt>
                <c:pt idx="7">
                  <c:v>6.5573770491803279E-3</c:v>
                </c:pt>
                <c:pt idx="8">
                  <c:v>0</c:v>
                </c:pt>
                <c:pt idx="9">
                  <c:v>0</c:v>
                </c:pt>
                <c:pt idx="10">
                  <c:v>0</c:v>
                </c:pt>
                <c:pt idx="11">
                  <c:v>0</c:v>
                </c:pt>
                <c:pt idx="12">
                  <c:v>0</c:v>
                </c:pt>
              </c:numCache>
            </c:numRef>
          </c:val>
          <c:extLst>
            <c:ext xmlns:c16="http://schemas.microsoft.com/office/drawing/2014/chart" uri="{C3380CC4-5D6E-409C-BE32-E72D297353CC}">
              <c16:uniqueId val="{00000001-34C4-43EA-98F0-1606A336ABF2}"/>
            </c:ext>
          </c:extLst>
        </c:ser>
        <c:ser>
          <c:idx val="2"/>
          <c:order val="2"/>
          <c:tx>
            <c:strRef>
              <c:f>Analysis!$D$1566</c:f>
              <c:strCache>
                <c:ptCount val="1"/>
                <c:pt idx="0">
                  <c:v>Distrust of staff or their activities</c:v>
                </c:pt>
              </c:strCache>
            </c:strRef>
          </c:tx>
          <c:spPr>
            <a:solidFill>
              <a:schemeClr val="accent3"/>
            </a:solidFill>
            <a:ln>
              <a:noFill/>
            </a:ln>
            <a:effectLst/>
          </c:spPr>
          <c:invertIfNegative val="0"/>
          <c:cat>
            <c:strRef>
              <c:f>Analysis!$A$1567:$A$1579</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Analysis!$D$1567:$D$1579</c:f>
              <c:numCache>
                <c:formatCode>0.0%</c:formatCode>
                <c:ptCount val="13"/>
                <c:pt idx="0">
                  <c:v>0</c:v>
                </c:pt>
                <c:pt idx="1">
                  <c:v>9.8360655737704927E-3</c:v>
                </c:pt>
                <c:pt idx="2">
                  <c:v>0</c:v>
                </c:pt>
                <c:pt idx="3">
                  <c:v>0</c:v>
                </c:pt>
                <c:pt idx="4">
                  <c:v>0</c:v>
                </c:pt>
                <c:pt idx="5">
                  <c:v>1.6393442622950821E-2</c:v>
                </c:pt>
                <c:pt idx="6">
                  <c:v>6.5573770491803279E-3</c:v>
                </c:pt>
                <c:pt idx="7">
                  <c:v>0</c:v>
                </c:pt>
                <c:pt idx="8">
                  <c:v>0</c:v>
                </c:pt>
                <c:pt idx="9">
                  <c:v>2.2950819672131147E-2</c:v>
                </c:pt>
                <c:pt idx="10">
                  <c:v>6.5573770491803279E-3</c:v>
                </c:pt>
                <c:pt idx="11">
                  <c:v>0</c:v>
                </c:pt>
                <c:pt idx="12">
                  <c:v>0</c:v>
                </c:pt>
              </c:numCache>
            </c:numRef>
          </c:val>
          <c:extLst>
            <c:ext xmlns:c16="http://schemas.microsoft.com/office/drawing/2014/chart" uri="{C3380CC4-5D6E-409C-BE32-E72D297353CC}">
              <c16:uniqueId val="{00000002-34C4-43EA-98F0-1606A336ABF2}"/>
            </c:ext>
          </c:extLst>
        </c:ser>
        <c:ser>
          <c:idx val="3"/>
          <c:order val="3"/>
          <c:tx>
            <c:strRef>
              <c:f>Analysis!$E$1566</c:f>
              <c:strCache>
                <c:ptCount val="1"/>
                <c:pt idx="0">
                  <c:v>Opening time not suitable for parents</c:v>
                </c:pt>
              </c:strCache>
            </c:strRef>
          </c:tx>
          <c:spPr>
            <a:solidFill>
              <a:schemeClr val="accent4"/>
            </a:solidFill>
            <a:ln>
              <a:noFill/>
            </a:ln>
            <a:effectLst/>
          </c:spPr>
          <c:invertIfNegative val="0"/>
          <c:cat>
            <c:strRef>
              <c:f>Analysis!$A$1567:$A$1579</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Analysis!$E$1567:$E$1579</c:f>
              <c:numCache>
                <c:formatCode>0.0%</c:formatCode>
                <c:ptCount val="13"/>
                <c:pt idx="0">
                  <c:v>0</c:v>
                </c:pt>
                <c:pt idx="1">
                  <c:v>3.9344262295081971E-2</c:v>
                </c:pt>
                <c:pt idx="2">
                  <c:v>9.8360655737704927E-3</c:v>
                </c:pt>
                <c:pt idx="3">
                  <c:v>3.2786885245901639E-3</c:v>
                </c:pt>
                <c:pt idx="4">
                  <c:v>0</c:v>
                </c:pt>
                <c:pt idx="5">
                  <c:v>1.6393442622950821E-2</c:v>
                </c:pt>
                <c:pt idx="6">
                  <c:v>0</c:v>
                </c:pt>
                <c:pt idx="7">
                  <c:v>0</c:v>
                </c:pt>
                <c:pt idx="8">
                  <c:v>0</c:v>
                </c:pt>
                <c:pt idx="9">
                  <c:v>3.2786885245901639E-3</c:v>
                </c:pt>
                <c:pt idx="10">
                  <c:v>6.5573770491803279E-3</c:v>
                </c:pt>
                <c:pt idx="11">
                  <c:v>0</c:v>
                </c:pt>
                <c:pt idx="12">
                  <c:v>0</c:v>
                </c:pt>
              </c:numCache>
            </c:numRef>
          </c:val>
          <c:extLst>
            <c:ext xmlns:c16="http://schemas.microsoft.com/office/drawing/2014/chart" uri="{C3380CC4-5D6E-409C-BE32-E72D297353CC}">
              <c16:uniqueId val="{00000003-34C4-43EA-98F0-1606A336ABF2}"/>
            </c:ext>
          </c:extLst>
        </c:ser>
        <c:ser>
          <c:idx val="4"/>
          <c:order val="4"/>
          <c:tx>
            <c:strRef>
              <c:f>Analysis!$F$1566</c:f>
              <c:strCache>
                <c:ptCount val="1"/>
                <c:pt idx="0">
                  <c:v>No barriers</c:v>
                </c:pt>
              </c:strCache>
            </c:strRef>
          </c:tx>
          <c:spPr>
            <a:solidFill>
              <a:schemeClr val="accent5"/>
            </a:solidFill>
            <a:ln>
              <a:noFill/>
            </a:ln>
            <a:effectLst/>
          </c:spPr>
          <c:invertIfNegative val="0"/>
          <c:cat>
            <c:strRef>
              <c:f>Analysis!$A$1567:$A$1579</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Analysis!$F$1567:$F$1579</c:f>
              <c:numCache>
                <c:formatCode>0.0%</c:formatCode>
                <c:ptCount val="13"/>
                <c:pt idx="0">
                  <c:v>9.8360655737704927E-3</c:v>
                </c:pt>
                <c:pt idx="1">
                  <c:v>5.2459016393442623E-2</c:v>
                </c:pt>
                <c:pt idx="2">
                  <c:v>3.2786885245901639E-3</c:v>
                </c:pt>
                <c:pt idx="3">
                  <c:v>9.8360655737704927E-3</c:v>
                </c:pt>
                <c:pt idx="4">
                  <c:v>3.2786885245901639E-3</c:v>
                </c:pt>
                <c:pt idx="5">
                  <c:v>1.3114754098360656E-2</c:v>
                </c:pt>
                <c:pt idx="6">
                  <c:v>0</c:v>
                </c:pt>
                <c:pt idx="7">
                  <c:v>0</c:v>
                </c:pt>
                <c:pt idx="8">
                  <c:v>0</c:v>
                </c:pt>
                <c:pt idx="9">
                  <c:v>0</c:v>
                </c:pt>
                <c:pt idx="10">
                  <c:v>6.5573770491803279E-3</c:v>
                </c:pt>
                <c:pt idx="11">
                  <c:v>3.2786885245901639E-3</c:v>
                </c:pt>
                <c:pt idx="12">
                  <c:v>0</c:v>
                </c:pt>
              </c:numCache>
            </c:numRef>
          </c:val>
          <c:extLst>
            <c:ext xmlns:c16="http://schemas.microsoft.com/office/drawing/2014/chart" uri="{C3380CC4-5D6E-409C-BE32-E72D297353CC}">
              <c16:uniqueId val="{00000004-34C4-43EA-98F0-1606A336ABF2}"/>
            </c:ext>
          </c:extLst>
        </c:ser>
        <c:ser>
          <c:idx val="5"/>
          <c:order val="5"/>
          <c:tx>
            <c:strRef>
              <c:f>Analysis!$G$1566</c:f>
              <c:strCache>
                <c:ptCount val="1"/>
                <c:pt idx="0">
                  <c:v>No services</c:v>
                </c:pt>
              </c:strCache>
            </c:strRef>
          </c:tx>
          <c:spPr>
            <a:solidFill>
              <a:schemeClr val="accent6"/>
            </a:solidFill>
            <a:ln>
              <a:noFill/>
            </a:ln>
            <a:effectLst/>
          </c:spPr>
          <c:invertIfNegative val="0"/>
          <c:cat>
            <c:strRef>
              <c:f>Analysis!$A$1567:$A$1579</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Analysis!$G$1567:$G$1579</c:f>
              <c:numCache>
                <c:formatCode>0.0%</c:formatCode>
                <c:ptCount val="13"/>
                <c:pt idx="0">
                  <c:v>0</c:v>
                </c:pt>
                <c:pt idx="1">
                  <c:v>0</c:v>
                </c:pt>
                <c:pt idx="2">
                  <c:v>4.9180327868852458E-2</c:v>
                </c:pt>
                <c:pt idx="3">
                  <c:v>5.2459016393442623E-2</c:v>
                </c:pt>
                <c:pt idx="4">
                  <c:v>9.8360655737704927E-3</c:v>
                </c:pt>
                <c:pt idx="5">
                  <c:v>2.2950819672131147E-2</c:v>
                </c:pt>
                <c:pt idx="6">
                  <c:v>0</c:v>
                </c:pt>
                <c:pt idx="7">
                  <c:v>0</c:v>
                </c:pt>
                <c:pt idx="8">
                  <c:v>6.5573770491803279E-3</c:v>
                </c:pt>
                <c:pt idx="9">
                  <c:v>1.9672131147540985E-2</c:v>
                </c:pt>
                <c:pt idx="10">
                  <c:v>9.8360655737704927E-3</c:v>
                </c:pt>
                <c:pt idx="11">
                  <c:v>1.3114754098360656E-2</c:v>
                </c:pt>
                <c:pt idx="12">
                  <c:v>3.2786885245901639E-3</c:v>
                </c:pt>
              </c:numCache>
            </c:numRef>
          </c:val>
          <c:extLst>
            <c:ext xmlns:c16="http://schemas.microsoft.com/office/drawing/2014/chart" uri="{C3380CC4-5D6E-409C-BE32-E72D297353CC}">
              <c16:uniqueId val="{00000005-34C4-43EA-98F0-1606A336ABF2}"/>
            </c:ext>
          </c:extLst>
        </c:ser>
        <c:ser>
          <c:idx val="6"/>
          <c:order val="6"/>
          <c:tx>
            <c:strRef>
              <c:f>Analysis!$H$1566</c:f>
              <c:strCache>
                <c:ptCount val="1"/>
                <c:pt idx="0">
                  <c:v>Security problems</c:v>
                </c:pt>
              </c:strCache>
            </c:strRef>
          </c:tx>
          <c:spPr>
            <a:solidFill>
              <a:schemeClr val="accent1">
                <a:lumMod val="60000"/>
              </a:schemeClr>
            </a:solidFill>
            <a:ln>
              <a:noFill/>
            </a:ln>
            <a:effectLst/>
          </c:spPr>
          <c:invertIfNegative val="0"/>
          <c:cat>
            <c:strRef>
              <c:f>Analysis!$A$1567:$A$1579</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Analysis!$H$1567:$H$1579</c:f>
              <c:numCache>
                <c:formatCode>0.0%</c:formatCode>
                <c:ptCount val="13"/>
                <c:pt idx="0">
                  <c:v>6.5573770491803279E-3</c:v>
                </c:pt>
                <c:pt idx="1">
                  <c:v>2.2950819672131147E-2</c:v>
                </c:pt>
                <c:pt idx="2">
                  <c:v>1.9672131147540985E-2</c:v>
                </c:pt>
                <c:pt idx="3">
                  <c:v>1.3114754098360656E-2</c:v>
                </c:pt>
                <c:pt idx="4">
                  <c:v>0</c:v>
                </c:pt>
                <c:pt idx="5">
                  <c:v>6.8852459016393447E-2</c:v>
                </c:pt>
                <c:pt idx="6">
                  <c:v>2.9508196721311476E-2</c:v>
                </c:pt>
                <c:pt idx="7">
                  <c:v>0</c:v>
                </c:pt>
                <c:pt idx="8">
                  <c:v>0</c:v>
                </c:pt>
                <c:pt idx="9">
                  <c:v>1.6393442622950821E-2</c:v>
                </c:pt>
                <c:pt idx="10">
                  <c:v>1.9672131147540985E-2</c:v>
                </c:pt>
                <c:pt idx="11">
                  <c:v>0</c:v>
                </c:pt>
                <c:pt idx="12">
                  <c:v>9.8360655737704927E-3</c:v>
                </c:pt>
              </c:numCache>
            </c:numRef>
          </c:val>
          <c:extLst>
            <c:ext xmlns:c16="http://schemas.microsoft.com/office/drawing/2014/chart" uri="{C3380CC4-5D6E-409C-BE32-E72D297353CC}">
              <c16:uniqueId val="{00000006-34C4-43EA-98F0-1606A336ABF2}"/>
            </c:ext>
          </c:extLst>
        </c:ser>
        <c:ser>
          <c:idx val="7"/>
          <c:order val="7"/>
          <c:tx>
            <c:strRef>
              <c:f>Analysis!$I$1566</c:f>
              <c:strCache>
                <c:ptCount val="1"/>
                <c:pt idx="0">
                  <c:v>Lack of awareness</c:v>
                </c:pt>
              </c:strCache>
            </c:strRef>
          </c:tx>
          <c:spPr>
            <a:solidFill>
              <a:schemeClr val="accent2">
                <a:lumMod val="60000"/>
              </a:schemeClr>
            </a:solidFill>
            <a:ln>
              <a:noFill/>
            </a:ln>
            <a:effectLst/>
          </c:spPr>
          <c:invertIfNegative val="0"/>
          <c:cat>
            <c:strRef>
              <c:f>Analysis!$A$1567:$A$1579</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Analysis!$I$1567:$I$1579</c:f>
              <c:numCache>
                <c:formatCode>0.0%</c:formatCode>
                <c:ptCount val="13"/>
                <c:pt idx="0">
                  <c:v>0</c:v>
                </c:pt>
                <c:pt idx="1">
                  <c:v>3.6065573770491806E-2</c:v>
                </c:pt>
                <c:pt idx="2">
                  <c:v>2.2950819672131147E-2</c:v>
                </c:pt>
                <c:pt idx="3">
                  <c:v>2.6229508196721311E-2</c:v>
                </c:pt>
                <c:pt idx="4">
                  <c:v>0</c:v>
                </c:pt>
                <c:pt idx="5">
                  <c:v>4.9180327868852458E-2</c:v>
                </c:pt>
                <c:pt idx="6">
                  <c:v>1.6393442622950821E-2</c:v>
                </c:pt>
                <c:pt idx="7">
                  <c:v>0</c:v>
                </c:pt>
                <c:pt idx="8">
                  <c:v>0</c:v>
                </c:pt>
                <c:pt idx="9">
                  <c:v>4.5901639344262293E-2</c:v>
                </c:pt>
                <c:pt idx="10">
                  <c:v>5.9016393442622953E-2</c:v>
                </c:pt>
                <c:pt idx="11">
                  <c:v>0</c:v>
                </c:pt>
                <c:pt idx="12">
                  <c:v>1.3114754098360656E-2</c:v>
                </c:pt>
              </c:numCache>
            </c:numRef>
          </c:val>
          <c:extLst>
            <c:ext xmlns:c16="http://schemas.microsoft.com/office/drawing/2014/chart" uri="{C3380CC4-5D6E-409C-BE32-E72D297353CC}">
              <c16:uniqueId val="{00000007-34C4-43EA-98F0-1606A336ABF2}"/>
            </c:ext>
          </c:extLst>
        </c:ser>
        <c:ser>
          <c:idx val="8"/>
          <c:order val="8"/>
          <c:tx>
            <c:strRef>
              <c:f>Analysis!$J$1566</c:f>
              <c:strCache>
                <c:ptCount val="1"/>
                <c:pt idx="0">
                  <c:v>Lack of transportation</c:v>
                </c:pt>
              </c:strCache>
            </c:strRef>
          </c:tx>
          <c:spPr>
            <a:solidFill>
              <a:schemeClr val="accent3">
                <a:lumMod val="60000"/>
              </a:schemeClr>
            </a:solidFill>
            <a:ln>
              <a:noFill/>
            </a:ln>
            <a:effectLst/>
          </c:spPr>
          <c:invertIfNegative val="0"/>
          <c:cat>
            <c:strRef>
              <c:f>Analysis!$A$1567:$A$1579</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Analysis!$J$1567:$J$1579</c:f>
              <c:numCache>
                <c:formatCode>0.0%</c:formatCode>
                <c:ptCount val="13"/>
                <c:pt idx="0">
                  <c:v>3.2786885245901639E-3</c:v>
                </c:pt>
                <c:pt idx="1">
                  <c:v>8.5245901639344257E-2</c:v>
                </c:pt>
                <c:pt idx="2">
                  <c:v>4.2622950819672129E-2</c:v>
                </c:pt>
                <c:pt idx="3">
                  <c:v>6.2295081967213117E-2</c:v>
                </c:pt>
                <c:pt idx="4">
                  <c:v>3.2786885245901639E-3</c:v>
                </c:pt>
                <c:pt idx="5">
                  <c:v>8.5245901639344257E-2</c:v>
                </c:pt>
                <c:pt idx="6">
                  <c:v>2.2950819672131147E-2</c:v>
                </c:pt>
                <c:pt idx="7">
                  <c:v>1.3114754098360656E-2</c:v>
                </c:pt>
                <c:pt idx="8">
                  <c:v>0</c:v>
                </c:pt>
                <c:pt idx="9">
                  <c:v>5.9016393442622953E-2</c:v>
                </c:pt>
                <c:pt idx="10">
                  <c:v>9.8360655737704916E-2</c:v>
                </c:pt>
                <c:pt idx="11">
                  <c:v>3.2786885245901639E-3</c:v>
                </c:pt>
                <c:pt idx="12">
                  <c:v>9.8360655737704927E-3</c:v>
                </c:pt>
              </c:numCache>
            </c:numRef>
          </c:val>
          <c:extLst>
            <c:ext xmlns:c16="http://schemas.microsoft.com/office/drawing/2014/chart" uri="{C3380CC4-5D6E-409C-BE32-E72D297353CC}">
              <c16:uniqueId val="{00000008-34C4-43EA-98F0-1606A336ABF2}"/>
            </c:ext>
          </c:extLst>
        </c:ser>
        <c:dLbls>
          <c:showLegendKey val="0"/>
          <c:showVal val="0"/>
          <c:showCatName val="0"/>
          <c:showSerName val="0"/>
          <c:showPercent val="0"/>
          <c:showBubbleSize val="0"/>
        </c:dLbls>
        <c:gapWidth val="150"/>
        <c:overlap val="100"/>
        <c:axId val="399383568"/>
        <c:axId val="399400208"/>
      </c:barChart>
      <c:catAx>
        <c:axId val="399383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400208"/>
        <c:crosses val="autoZero"/>
        <c:auto val="1"/>
        <c:lblAlgn val="ctr"/>
        <c:lblOffset val="100"/>
        <c:noMultiLvlLbl val="0"/>
      </c:catAx>
      <c:valAx>
        <c:axId val="39940020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383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9</xdr:col>
      <xdr:colOff>542926</xdr:colOff>
      <xdr:row>35</xdr:row>
      <xdr:rowOff>152400</xdr:rowOff>
    </xdr:from>
    <xdr:to>
      <xdr:col>14</xdr:col>
      <xdr:colOff>28576</xdr:colOff>
      <xdr:row>47</xdr:row>
      <xdr:rowOff>95250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133350</xdr:colOff>
      <xdr:row>58</xdr:row>
      <xdr:rowOff>19049</xdr:rowOff>
    </xdr:from>
    <xdr:to>
      <xdr:col>20</xdr:col>
      <xdr:colOff>438150</xdr:colOff>
      <xdr:row>76</xdr:row>
      <xdr:rowOff>9524</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295275</xdr:colOff>
      <xdr:row>82</xdr:row>
      <xdr:rowOff>9525</xdr:rowOff>
    </xdr:from>
    <xdr:to>
      <xdr:col>22</xdr:col>
      <xdr:colOff>600075</xdr:colOff>
      <xdr:row>96</xdr:row>
      <xdr:rowOff>85725</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352425</xdr:colOff>
      <xdr:row>104</xdr:row>
      <xdr:rowOff>47625</xdr:rowOff>
    </xdr:from>
    <xdr:to>
      <xdr:col>13</xdr:col>
      <xdr:colOff>446913</xdr:colOff>
      <xdr:row>115</xdr:row>
      <xdr:rowOff>183261</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466725</xdr:colOff>
      <xdr:row>183</xdr:row>
      <xdr:rowOff>104775</xdr:rowOff>
    </xdr:from>
    <xdr:to>
      <xdr:col>17</xdr:col>
      <xdr:colOff>371475</xdr:colOff>
      <xdr:row>197</xdr:row>
      <xdr:rowOff>180975</xdr:rowOff>
    </xdr:to>
    <xdr:graphicFrame macro="">
      <xdr:nvGraphicFramePr>
        <xdr:cNvPr id="7" name="Chart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342900</xdr:colOff>
      <xdr:row>227</xdr:row>
      <xdr:rowOff>0</xdr:rowOff>
    </xdr:from>
    <xdr:to>
      <xdr:col>15</xdr:col>
      <xdr:colOff>437388</xdr:colOff>
      <xdr:row>238</xdr:row>
      <xdr:rowOff>135636</xdr:rowOff>
    </xdr:to>
    <xdr:graphicFrame macro="">
      <xdr:nvGraphicFramePr>
        <xdr:cNvPr id="8" name="Chart 7">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304800</xdr:colOff>
      <xdr:row>262</xdr:row>
      <xdr:rowOff>95250</xdr:rowOff>
    </xdr:from>
    <xdr:to>
      <xdr:col>19</xdr:col>
      <xdr:colOff>0</xdr:colOff>
      <xdr:row>276</xdr:row>
      <xdr:rowOff>171450</xdr:rowOff>
    </xdr:to>
    <xdr:graphicFrame macro="">
      <xdr:nvGraphicFramePr>
        <xdr:cNvPr id="9" name="Chart 8">
          <a:extLst>
            <a:ext uri="{FF2B5EF4-FFF2-40B4-BE49-F238E27FC236}">
              <a16:creationId xmlns:a16="http://schemas.microsoft.com/office/drawing/2014/main" id="{00000000-0008-0000-01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390525</xdr:colOff>
      <xdr:row>282</xdr:row>
      <xdr:rowOff>28575</xdr:rowOff>
    </xdr:from>
    <xdr:to>
      <xdr:col>15</xdr:col>
      <xdr:colOff>485013</xdr:colOff>
      <xdr:row>293</xdr:row>
      <xdr:rowOff>164211</xdr:rowOff>
    </xdr:to>
    <xdr:graphicFrame macro="">
      <xdr:nvGraphicFramePr>
        <xdr:cNvPr id="10" name="Chart 9">
          <a:extLst>
            <a:ext uri="{FF2B5EF4-FFF2-40B4-BE49-F238E27FC236}">
              <a16:creationId xmlns:a16="http://schemas.microsoft.com/office/drawing/2014/main" id="{00000000-0008-0000-01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371475</xdr:colOff>
      <xdr:row>302</xdr:row>
      <xdr:rowOff>104775</xdr:rowOff>
    </xdr:from>
    <xdr:to>
      <xdr:col>15</xdr:col>
      <xdr:colOff>465963</xdr:colOff>
      <xdr:row>314</xdr:row>
      <xdr:rowOff>49911</xdr:rowOff>
    </xdr:to>
    <xdr:graphicFrame macro="">
      <xdr:nvGraphicFramePr>
        <xdr:cNvPr id="11" name="Chart 10">
          <a:extLst>
            <a:ext uri="{FF2B5EF4-FFF2-40B4-BE49-F238E27FC236}">
              <a16:creationId xmlns:a16="http://schemas.microsoft.com/office/drawing/2014/main" id="{00000000-0008-0000-01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504825</xdr:colOff>
      <xdr:row>323</xdr:row>
      <xdr:rowOff>76200</xdr:rowOff>
    </xdr:from>
    <xdr:to>
      <xdr:col>15</xdr:col>
      <xdr:colOff>599313</xdr:colOff>
      <xdr:row>335</xdr:row>
      <xdr:rowOff>21336</xdr:rowOff>
    </xdr:to>
    <xdr:graphicFrame macro="">
      <xdr:nvGraphicFramePr>
        <xdr:cNvPr id="12" name="Chart 11">
          <a:extLst>
            <a:ext uri="{FF2B5EF4-FFF2-40B4-BE49-F238E27FC236}">
              <a16:creationId xmlns:a16="http://schemas.microsoft.com/office/drawing/2014/main" id="{00000000-0008-0000-01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9525</xdr:colOff>
      <xdr:row>471</xdr:row>
      <xdr:rowOff>85725</xdr:rowOff>
    </xdr:from>
    <xdr:to>
      <xdr:col>17</xdr:col>
      <xdr:colOff>542925</xdr:colOff>
      <xdr:row>487</xdr:row>
      <xdr:rowOff>180975</xdr:rowOff>
    </xdr:to>
    <xdr:graphicFrame macro="">
      <xdr:nvGraphicFramePr>
        <xdr:cNvPr id="13" name="Chart 12">
          <a:extLst>
            <a:ext uri="{FF2B5EF4-FFF2-40B4-BE49-F238E27FC236}">
              <a16:creationId xmlns:a16="http://schemas.microsoft.com/office/drawing/2014/main" id="{00000000-0008-0000-01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209550</xdr:colOff>
      <xdr:row>525</xdr:row>
      <xdr:rowOff>171449</xdr:rowOff>
    </xdr:from>
    <xdr:to>
      <xdr:col>16</xdr:col>
      <xdr:colOff>514350</xdr:colOff>
      <xdr:row>542</xdr:row>
      <xdr:rowOff>142874</xdr:rowOff>
    </xdr:to>
    <xdr:graphicFrame macro="">
      <xdr:nvGraphicFramePr>
        <xdr:cNvPr id="14" name="Chart 13">
          <a:extLst>
            <a:ext uri="{FF2B5EF4-FFF2-40B4-BE49-F238E27FC236}">
              <a16:creationId xmlns:a16="http://schemas.microsoft.com/office/drawing/2014/main" id="{00000000-0008-0000-01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476250</xdr:colOff>
      <xdr:row>561</xdr:row>
      <xdr:rowOff>38100</xdr:rowOff>
    </xdr:from>
    <xdr:to>
      <xdr:col>19</xdr:col>
      <xdr:colOff>171450</xdr:colOff>
      <xdr:row>575</xdr:row>
      <xdr:rowOff>114300</xdr:rowOff>
    </xdr:to>
    <xdr:graphicFrame macro="">
      <xdr:nvGraphicFramePr>
        <xdr:cNvPr id="15" name="Chart 14">
          <a:extLst>
            <a:ext uri="{FF2B5EF4-FFF2-40B4-BE49-F238E27FC236}">
              <a16:creationId xmlns:a16="http://schemas.microsoft.com/office/drawing/2014/main" id="{00000000-0008-0000-01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133350</xdr:colOff>
      <xdr:row>615</xdr:row>
      <xdr:rowOff>133350</xdr:rowOff>
    </xdr:from>
    <xdr:to>
      <xdr:col>18</xdr:col>
      <xdr:colOff>438150</xdr:colOff>
      <xdr:row>630</xdr:row>
      <xdr:rowOff>19050</xdr:rowOff>
    </xdr:to>
    <xdr:graphicFrame macro="">
      <xdr:nvGraphicFramePr>
        <xdr:cNvPr id="16" name="Chart 15">
          <a:extLst>
            <a:ext uri="{FF2B5EF4-FFF2-40B4-BE49-F238E27FC236}">
              <a16:creationId xmlns:a16="http://schemas.microsoft.com/office/drawing/2014/main" id="{00000000-0008-0000-01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285750</xdr:colOff>
      <xdr:row>635</xdr:row>
      <xdr:rowOff>104775</xdr:rowOff>
    </xdr:from>
    <xdr:to>
      <xdr:col>24</xdr:col>
      <xdr:colOff>323850</xdr:colOff>
      <xdr:row>649</xdr:row>
      <xdr:rowOff>180975</xdr:rowOff>
    </xdr:to>
    <xdr:graphicFrame macro="">
      <xdr:nvGraphicFramePr>
        <xdr:cNvPr id="17" name="Chart 16">
          <a:extLst>
            <a:ext uri="{FF2B5EF4-FFF2-40B4-BE49-F238E27FC236}">
              <a16:creationId xmlns:a16="http://schemas.microsoft.com/office/drawing/2014/main" id="{00000000-0008-0000-01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438150</xdr:colOff>
      <xdr:row>798</xdr:row>
      <xdr:rowOff>47625</xdr:rowOff>
    </xdr:from>
    <xdr:to>
      <xdr:col>19</xdr:col>
      <xdr:colOff>0</xdr:colOff>
      <xdr:row>812</xdr:row>
      <xdr:rowOff>123825</xdr:rowOff>
    </xdr:to>
    <xdr:graphicFrame macro="">
      <xdr:nvGraphicFramePr>
        <xdr:cNvPr id="18" name="Chart 17">
          <a:extLst>
            <a:ext uri="{FF2B5EF4-FFF2-40B4-BE49-F238E27FC236}">
              <a16:creationId xmlns:a16="http://schemas.microsoft.com/office/drawing/2014/main" id="{00000000-0008-0000-01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285750</xdr:colOff>
      <xdr:row>873</xdr:row>
      <xdr:rowOff>114300</xdr:rowOff>
    </xdr:from>
    <xdr:to>
      <xdr:col>14</xdr:col>
      <xdr:colOff>590550</xdr:colOff>
      <xdr:row>888</xdr:row>
      <xdr:rowOff>0</xdr:rowOff>
    </xdr:to>
    <xdr:graphicFrame macro="">
      <xdr:nvGraphicFramePr>
        <xdr:cNvPr id="19" name="Chart 18">
          <a:extLst>
            <a:ext uri="{FF2B5EF4-FFF2-40B4-BE49-F238E27FC236}">
              <a16:creationId xmlns:a16="http://schemas.microsoft.com/office/drawing/2014/main" id="{00000000-0008-0000-01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11</xdr:col>
      <xdr:colOff>428625</xdr:colOff>
      <xdr:row>952</xdr:row>
      <xdr:rowOff>133350</xdr:rowOff>
    </xdr:from>
    <xdr:to>
      <xdr:col>15</xdr:col>
      <xdr:colOff>523113</xdr:colOff>
      <xdr:row>964</xdr:row>
      <xdr:rowOff>78486</xdr:rowOff>
    </xdr:to>
    <xdr:graphicFrame macro="">
      <xdr:nvGraphicFramePr>
        <xdr:cNvPr id="20" name="Chart 19">
          <a:extLst>
            <a:ext uri="{FF2B5EF4-FFF2-40B4-BE49-F238E27FC236}">
              <a16:creationId xmlns:a16="http://schemas.microsoft.com/office/drawing/2014/main" id="{00000000-0008-0000-01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11</xdr:col>
      <xdr:colOff>238125</xdr:colOff>
      <xdr:row>1034</xdr:row>
      <xdr:rowOff>114300</xdr:rowOff>
    </xdr:from>
    <xdr:to>
      <xdr:col>15</xdr:col>
      <xdr:colOff>332613</xdr:colOff>
      <xdr:row>1046</xdr:row>
      <xdr:rowOff>59436</xdr:rowOff>
    </xdr:to>
    <xdr:graphicFrame macro="">
      <xdr:nvGraphicFramePr>
        <xdr:cNvPr id="22" name="Chart 21">
          <a:extLst>
            <a:ext uri="{FF2B5EF4-FFF2-40B4-BE49-F238E27FC236}">
              <a16:creationId xmlns:a16="http://schemas.microsoft.com/office/drawing/2014/main" id="{00000000-0008-0000-01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47625</xdr:colOff>
      <xdr:row>1066</xdr:row>
      <xdr:rowOff>133350</xdr:rowOff>
    </xdr:from>
    <xdr:to>
      <xdr:col>16</xdr:col>
      <xdr:colOff>352425</xdr:colOff>
      <xdr:row>1081</xdr:row>
      <xdr:rowOff>19050</xdr:rowOff>
    </xdr:to>
    <xdr:graphicFrame macro="">
      <xdr:nvGraphicFramePr>
        <xdr:cNvPr id="23" name="Chart 22">
          <a:extLst>
            <a:ext uri="{FF2B5EF4-FFF2-40B4-BE49-F238E27FC236}">
              <a16:creationId xmlns:a16="http://schemas.microsoft.com/office/drawing/2014/main" id="{00000000-0008-0000-01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18</xdr:col>
      <xdr:colOff>323849</xdr:colOff>
      <xdr:row>1152</xdr:row>
      <xdr:rowOff>38100</xdr:rowOff>
    </xdr:from>
    <xdr:to>
      <xdr:col>28</xdr:col>
      <xdr:colOff>447674</xdr:colOff>
      <xdr:row>1172</xdr:row>
      <xdr:rowOff>152399</xdr:rowOff>
    </xdr:to>
    <xdr:graphicFrame macro="">
      <xdr:nvGraphicFramePr>
        <xdr:cNvPr id="24" name="Chart 23">
          <a:extLst>
            <a:ext uri="{FF2B5EF4-FFF2-40B4-BE49-F238E27FC236}">
              <a16:creationId xmlns:a16="http://schemas.microsoft.com/office/drawing/2014/main" id="{00000000-0008-0000-01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18</xdr:col>
      <xdr:colOff>66675</xdr:colOff>
      <xdr:row>1175</xdr:row>
      <xdr:rowOff>9525</xdr:rowOff>
    </xdr:from>
    <xdr:to>
      <xdr:col>25</xdr:col>
      <xdr:colOff>371475</xdr:colOff>
      <xdr:row>1189</xdr:row>
      <xdr:rowOff>85725</xdr:rowOff>
    </xdr:to>
    <xdr:graphicFrame macro="">
      <xdr:nvGraphicFramePr>
        <xdr:cNvPr id="25" name="Chart 24">
          <a:extLst>
            <a:ext uri="{FF2B5EF4-FFF2-40B4-BE49-F238E27FC236}">
              <a16:creationId xmlns:a16="http://schemas.microsoft.com/office/drawing/2014/main" id="{00000000-0008-0000-0100-00001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11</xdr:col>
      <xdr:colOff>152399</xdr:colOff>
      <xdr:row>1207</xdr:row>
      <xdr:rowOff>76200</xdr:rowOff>
    </xdr:from>
    <xdr:to>
      <xdr:col>19</xdr:col>
      <xdr:colOff>600074</xdr:colOff>
      <xdr:row>1221</xdr:row>
      <xdr:rowOff>152400</xdr:rowOff>
    </xdr:to>
    <xdr:graphicFrame macro="">
      <xdr:nvGraphicFramePr>
        <xdr:cNvPr id="26" name="Chart 25">
          <a:extLst>
            <a:ext uri="{FF2B5EF4-FFF2-40B4-BE49-F238E27FC236}">
              <a16:creationId xmlns:a16="http://schemas.microsoft.com/office/drawing/2014/main" id="{00000000-0008-0000-0100-00001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10</xdr:col>
      <xdr:colOff>95250</xdr:colOff>
      <xdr:row>1242</xdr:row>
      <xdr:rowOff>0</xdr:rowOff>
    </xdr:from>
    <xdr:to>
      <xdr:col>19</xdr:col>
      <xdr:colOff>571500</xdr:colOff>
      <xdr:row>1256</xdr:row>
      <xdr:rowOff>76200</xdr:rowOff>
    </xdr:to>
    <xdr:graphicFrame macro="">
      <xdr:nvGraphicFramePr>
        <xdr:cNvPr id="27" name="Chart 26">
          <a:extLst>
            <a:ext uri="{FF2B5EF4-FFF2-40B4-BE49-F238E27FC236}">
              <a16:creationId xmlns:a16="http://schemas.microsoft.com/office/drawing/2014/main" id="{00000000-0008-0000-0100-00001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8</xdr:col>
      <xdr:colOff>409574</xdr:colOff>
      <xdr:row>1294</xdr:row>
      <xdr:rowOff>28575</xdr:rowOff>
    </xdr:from>
    <xdr:to>
      <xdr:col>18</xdr:col>
      <xdr:colOff>361949</xdr:colOff>
      <xdr:row>1308</xdr:row>
      <xdr:rowOff>104775</xdr:rowOff>
    </xdr:to>
    <xdr:graphicFrame macro="">
      <xdr:nvGraphicFramePr>
        <xdr:cNvPr id="28" name="Chart 27">
          <a:extLst>
            <a:ext uri="{FF2B5EF4-FFF2-40B4-BE49-F238E27FC236}">
              <a16:creationId xmlns:a16="http://schemas.microsoft.com/office/drawing/2014/main" id="{00000000-0008-0000-0100-00001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9</xdr:col>
      <xdr:colOff>133349</xdr:colOff>
      <xdr:row>1326</xdr:row>
      <xdr:rowOff>152400</xdr:rowOff>
    </xdr:from>
    <xdr:to>
      <xdr:col>18</xdr:col>
      <xdr:colOff>581024</xdr:colOff>
      <xdr:row>1341</xdr:row>
      <xdr:rowOff>38100</xdr:rowOff>
    </xdr:to>
    <xdr:graphicFrame macro="">
      <xdr:nvGraphicFramePr>
        <xdr:cNvPr id="29" name="Chart 28">
          <a:extLst>
            <a:ext uri="{FF2B5EF4-FFF2-40B4-BE49-F238E27FC236}">
              <a16:creationId xmlns:a16="http://schemas.microsoft.com/office/drawing/2014/main" id="{00000000-0008-0000-0100-00001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18</xdr:col>
      <xdr:colOff>209550</xdr:colOff>
      <xdr:row>1388</xdr:row>
      <xdr:rowOff>38101</xdr:rowOff>
    </xdr:from>
    <xdr:to>
      <xdr:col>27</xdr:col>
      <xdr:colOff>457200</xdr:colOff>
      <xdr:row>1411</xdr:row>
      <xdr:rowOff>104775</xdr:rowOff>
    </xdr:to>
    <xdr:graphicFrame macro="">
      <xdr:nvGraphicFramePr>
        <xdr:cNvPr id="30" name="Chart 29">
          <a:extLst>
            <a:ext uri="{FF2B5EF4-FFF2-40B4-BE49-F238E27FC236}">
              <a16:creationId xmlns:a16="http://schemas.microsoft.com/office/drawing/2014/main" id="{00000000-0008-0000-0100-00001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14</xdr:col>
      <xdr:colOff>438149</xdr:colOff>
      <xdr:row>1441</xdr:row>
      <xdr:rowOff>38100</xdr:rowOff>
    </xdr:from>
    <xdr:to>
      <xdr:col>24</xdr:col>
      <xdr:colOff>47624</xdr:colOff>
      <xdr:row>1460</xdr:row>
      <xdr:rowOff>123826</xdr:rowOff>
    </xdr:to>
    <xdr:graphicFrame macro="">
      <xdr:nvGraphicFramePr>
        <xdr:cNvPr id="31" name="Chart 30">
          <a:extLst>
            <a:ext uri="{FF2B5EF4-FFF2-40B4-BE49-F238E27FC236}">
              <a16:creationId xmlns:a16="http://schemas.microsoft.com/office/drawing/2014/main" id="{00000000-0008-0000-01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9</xdr:col>
      <xdr:colOff>257175</xdr:colOff>
      <xdr:row>1479</xdr:row>
      <xdr:rowOff>57150</xdr:rowOff>
    </xdr:from>
    <xdr:to>
      <xdr:col>20</xdr:col>
      <xdr:colOff>514350</xdr:colOff>
      <xdr:row>1493</xdr:row>
      <xdr:rowOff>133350</xdr:rowOff>
    </xdr:to>
    <xdr:graphicFrame macro="">
      <xdr:nvGraphicFramePr>
        <xdr:cNvPr id="32" name="Chart 31">
          <a:extLst>
            <a:ext uri="{FF2B5EF4-FFF2-40B4-BE49-F238E27FC236}">
              <a16:creationId xmlns:a16="http://schemas.microsoft.com/office/drawing/2014/main" id="{00000000-0008-0000-0100-00002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8</xdr:col>
      <xdr:colOff>447674</xdr:colOff>
      <xdr:row>1512</xdr:row>
      <xdr:rowOff>57150</xdr:rowOff>
    </xdr:from>
    <xdr:to>
      <xdr:col>19</xdr:col>
      <xdr:colOff>28575</xdr:colOff>
      <xdr:row>1526</xdr:row>
      <xdr:rowOff>133350</xdr:rowOff>
    </xdr:to>
    <xdr:graphicFrame macro="">
      <xdr:nvGraphicFramePr>
        <xdr:cNvPr id="33" name="Chart 32">
          <a:extLst>
            <a:ext uri="{FF2B5EF4-FFF2-40B4-BE49-F238E27FC236}">
              <a16:creationId xmlns:a16="http://schemas.microsoft.com/office/drawing/2014/main" id="{00000000-0008-0000-0100-00002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11</xdr:col>
      <xdr:colOff>47624</xdr:colOff>
      <xdr:row>1565</xdr:row>
      <xdr:rowOff>95250</xdr:rowOff>
    </xdr:from>
    <xdr:to>
      <xdr:col>21</xdr:col>
      <xdr:colOff>247649</xdr:colOff>
      <xdr:row>1579</xdr:row>
      <xdr:rowOff>171450</xdr:rowOff>
    </xdr:to>
    <xdr:graphicFrame macro="">
      <xdr:nvGraphicFramePr>
        <xdr:cNvPr id="34" name="Chart 33">
          <a:extLst>
            <a:ext uri="{FF2B5EF4-FFF2-40B4-BE49-F238E27FC236}">
              <a16:creationId xmlns:a16="http://schemas.microsoft.com/office/drawing/2014/main" id="{00000000-0008-0000-0100-00002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mad Samer" refreshedDate="44223.683882638892" createdVersion="6" refreshedVersion="6" minRefreshableVersion="3" recordCount="403" xr:uid="{00000000-000A-0000-FFFF-FFFFA0000000}">
  <cacheSource type="worksheet">
    <worksheetSource name="Table1"/>
  </cacheSource>
  <cacheFields count="359">
    <cacheField name="start" numFmtId="0">
      <sharedItems/>
    </cacheField>
    <cacheField name="end" numFmtId="0">
      <sharedItems/>
    </cacheField>
    <cacheField name="duration" numFmtId="0">
      <sharedItems containsBlank="1"/>
    </cacheField>
    <cacheField name="Name of enumerator" numFmtId="0">
      <sharedItems/>
    </cacheField>
    <cacheField name="Conducted by:" numFmtId="0">
      <sharedItems/>
    </cacheField>
    <cacheField name="Please mention organization name:" numFmtId="0">
      <sharedItems containsBlank="1"/>
    </cacheField>
    <cacheField name="Date of data collection" numFmtId="164">
      <sharedItems containsSemiMixedTypes="0" containsNonDate="0" containsDate="1" containsString="0" minDate="2021-01-05T00:00:00" maxDate="2021-01-26T00:00:00"/>
    </cacheField>
    <cacheField name="Community name:" numFmtId="0">
      <sharedItems count="16">
        <s v="Shamarin"/>
        <s v="Jandairis"/>
        <s v="Akhtrein"/>
        <s v="Idleb"/>
        <s v="Shmarekh"/>
        <s v="Ma'arrat Tamasrin"/>
        <s v="Kafr - Kafrehmul"/>
        <s v="Deir Hassan - Darhashan"/>
        <s v="Dana"/>
        <s v="Hazano"/>
        <s v="Harim"/>
        <s v="Sarmada"/>
        <s v="Atma"/>
        <s v="Salqin"/>
        <s v="Sahara"/>
        <s v="Kafr Takharim"/>
      </sharedItems>
    </cacheField>
    <cacheField name="Please select assessment type:" numFmtId="0">
      <sharedItems/>
    </cacheField>
    <cacheField name="GOOD MORNING / EVENING, MY NAME is ${enumerator}, I WORK WITH ${org}, ${specify_org}. We want to assess the needs of the people in this community and the information you provide will help us better understand those needs. There is no guarantee of any serv" numFmtId="0">
      <sharedItems count="2">
        <s v="Yes"/>
        <s v="No"/>
      </sharedItems>
    </cacheField>
    <cacheField name="Age of respondent in complete years" numFmtId="0">
      <sharedItems containsString="0" containsBlank="1" containsNumber="1" containsInteger="1" minValue="18" maxValue="351"/>
    </cacheField>
    <cacheField name="Column1" numFmtId="0">
      <sharedItems containsBlank="1" count="5">
        <s v="31-50 Years"/>
        <s v="18-30 Years"/>
        <s v="51-60 Years"/>
        <s v="Elderly&gt;60"/>
        <m/>
      </sharedItems>
    </cacheField>
    <cacheField name="Sex of the respondent:" numFmtId="0">
      <sharedItems containsBlank="1" count="3">
        <s v="Male"/>
        <s v="Female"/>
        <m/>
      </sharedItems>
    </cacheField>
    <cacheField name="Marital status of the respondent:" numFmtId="0">
      <sharedItems containsBlank="1" count="6">
        <s v="Married"/>
        <m/>
        <s v="Widowed"/>
        <s v="Separated"/>
        <s v="Single"/>
        <s v="Divorced"/>
      </sharedItems>
    </cacheField>
    <cacheField name="Type of respondent" numFmtId="0">
      <sharedItems containsBlank="1" count="3">
        <s v="IDP"/>
        <s v="Host"/>
        <m/>
      </sharedItems>
    </cacheField>
    <cacheField name="Date of arrival to this area (estimated)" numFmtId="0">
      <sharedItems containsNonDate="0" containsDate="1" containsString="0" containsBlank="1" minDate="2010-06-01T00:00:00" maxDate="2021-01-24T00:00:00"/>
    </cacheField>
    <cacheField name="How many lactating or pregnant women in the Household" numFmtId="0">
      <sharedItems containsString="0" containsBlank="1" containsNumber="1" containsInteger="1" minValue="0" maxValue="3"/>
    </cacheField>
    <cacheField name="How many adults over 60 age?" numFmtId="0">
      <sharedItems containsString="0" containsBlank="1" containsNumber="1" containsInteger="1" minValue="0" maxValue="3"/>
    </cacheField>
    <cacheField name="Are there any children in the HH?" numFmtId="0">
      <sharedItems containsBlank="1"/>
    </cacheField>
    <cacheField name="How many of the children are infant &lt;6 months" numFmtId="0">
      <sharedItems containsString="0" containsBlank="1" containsNumber="1" containsInteger="1" minValue="0" maxValue="2"/>
    </cacheField>
    <cacheField name="How many of the children between 6 months and 2 years" numFmtId="0">
      <sharedItems containsString="0" containsBlank="1" containsNumber="1" containsInteger="1" minValue="0" maxValue="4"/>
    </cacheField>
    <cacheField name="How many of the children between 3 and 5 years" numFmtId="0">
      <sharedItems containsString="0" containsBlank="1" containsNumber="1" containsInteger="1" minValue="0" maxValue="6"/>
    </cacheField>
    <cacheField name="msna/Demographic_info/children_group/total_ch_half_5y" numFmtId="0">
      <sharedItems containsBlank="1"/>
    </cacheField>
    <cacheField name="How many of the children between 6 and 12 years" numFmtId="0">
      <sharedItems containsString="0" containsBlank="1" containsNumber="1" containsInteger="1" minValue="0" maxValue="7"/>
    </cacheField>
    <cacheField name="msna/Demographic_info/children_group/total_ch_un_12" numFmtId="0">
      <sharedItems containsBlank="1"/>
    </cacheField>
    <cacheField name="How many of the children between 13 and 18" numFmtId="0">
      <sharedItems containsString="0" containsBlank="1" containsNumber="1" containsInteger="1" minValue="0" maxValue="5"/>
    </cacheField>
    <cacheField name="msna/Demographic_info/children_group/total_ch" numFmtId="0">
      <sharedItems containsBlank="1"/>
    </cacheField>
    <cacheField name="Household size:" numFmtId="0">
      <sharedItems containsString="0" containsBlank="1" containsNumber="1" containsInteger="1" minValue="1" maxValue="30"/>
    </cacheField>
    <cacheField name="How many adults have a chronic disease such as hypertension, diabetes, asthma, or other chronic lung disease, etc. that require regular medication?" numFmtId="0">
      <sharedItems containsString="0" containsBlank="1" containsNumber="1" containsInteger="1" minValue="0" maxValue="5"/>
    </cacheField>
    <cacheField name="How many children who require regular medication for a chronic disease like asthma?" numFmtId="0">
      <sharedItems containsString="0" containsBlank="1" containsNumber="1" containsInteger="1" minValue="0" maxValue="2"/>
    </cacheField>
    <cacheField name="How many adults are employed?" numFmtId="0">
      <sharedItems containsString="0" containsBlank="1" containsNumber="1" containsInteger="1" minValue="0" maxValue="5"/>
    </cacheField>
    <cacheField name="What is the monthly cost of your living space?" numFmtId="0">
      <sharedItems containsString="0" containsBlank="1" containsNumber="1" containsInteger="1" minValue="15" maxValue="5000"/>
    </cacheField>
    <cacheField name="What is the monthly average income of your family?" numFmtId="0">
      <sharedItems containsString="0" containsBlank="1" containsNumber="1" containsInteger="1" minValue="0" maxValue="5000"/>
    </cacheField>
    <cacheField name="What is the source of income?" numFmtId="0">
      <sharedItems containsBlank="1"/>
    </cacheField>
    <cacheField name="How do you manage the living costs?" numFmtId="0">
      <sharedItems containsBlank="1"/>
    </cacheField>
    <cacheField name="1. What health facilities are available in your area?" numFmtId="0">
      <sharedItems containsBlank="1"/>
    </cacheField>
    <cacheField name="health_fac_type/Hospital" numFmtId="0">
      <sharedItems containsBlank="1"/>
    </cacheField>
    <cacheField name="health_fac_type/Primary health care facility" numFmtId="0">
      <sharedItems containsBlank="1"/>
    </cacheField>
    <cacheField name="health_fac_type/Specialist services" numFmtId="0">
      <sharedItems containsBlank="1"/>
    </cacheField>
    <cacheField name="health_fac_type/Emergency services-ambulance" numFmtId="0">
      <sharedItems containsBlank="1"/>
    </cacheField>
    <cacheField name="health_fac_type/Other" numFmtId="0">
      <sharedItems containsBlank="1"/>
    </cacheField>
    <cacheField name="health_fac_type/Do not know" numFmtId="0">
      <sharedItems containsBlank="1"/>
    </cacheField>
    <cacheField name="health_fac_type/No services" numFmtId="0">
      <sharedItems containsBlank="1"/>
    </cacheField>
    <cacheField name="Other, please specify:" numFmtId="0">
      <sharedItems containsBlank="1"/>
    </cacheField>
    <cacheField name="1a. What is the walking distance to the nearest one in minutes?" numFmtId="0">
      <sharedItems containsString="0" containsBlank="1" containsNumber="1" containsInteger="1" minValue="2" maxValue="999"/>
    </cacheField>
    <cacheField name="1b. How do you usally get there?" numFmtId="0">
      <sharedItems containsBlank="1" count="7">
        <s v="Walking"/>
        <m/>
        <s v="Private car"/>
        <s v="Taxi"/>
        <s v="Motorcycle"/>
        <s v="Public transit"/>
        <s v="Other" u="1"/>
      </sharedItems>
    </cacheField>
    <cacheField name="Other, please specify:2" numFmtId="0">
      <sharedItems containsNonDate="0" containsString="0" containsBlank="1"/>
    </cacheField>
    <cacheField name="1c. Are there enough female service providers for your family?" numFmtId="0">
      <sharedItems containsBlank="1" count="4">
        <s v="Yes"/>
        <m/>
        <s v="No"/>
        <s v="Do not know"/>
      </sharedItems>
    </cacheField>
    <cacheField name="2. Are there any medical services that you require but are not available in your area?" numFmtId="0">
      <sharedItems containsBlank="1"/>
    </cacheField>
    <cacheField name="3.What are the main difficulties faced by you or a member of your household to get medicine?" numFmtId="0">
      <sharedItems containsBlank="1" longText="1"/>
    </cacheField>
    <cacheField name="diff_med/Some types of medicines are not available in the market" numFmtId="0">
      <sharedItems containsBlank="1"/>
    </cacheField>
    <cacheField name="diff_med/Most types of medicines are not available in the market" numFmtId="0">
      <sharedItems containsBlank="1"/>
    </cacheField>
    <cacheField name="diff_med/Not available in the market at all" numFmtId="0">
      <sharedItems containsBlank="1"/>
    </cacheField>
    <cacheField name="diff_med/Inaccessible due to cost" numFmtId="0">
      <sharedItems containsBlank="1"/>
    </cacheField>
    <cacheField name="diff_med/Inaccessible due to security risks" numFmtId="0">
      <sharedItems containsBlank="1"/>
    </cacheField>
    <cacheField name="diff_med/Inaccessible due to transport or other logistical reason" numFmtId="0">
      <sharedItems containsBlank="1"/>
    </cacheField>
    <cacheField name="diff_med/Expired medicine" numFmtId="0">
      <sharedItems containsBlank="1"/>
    </cacheField>
    <cacheField name="diff_med/Other, specify" numFmtId="0">
      <sharedItems containsBlank="1"/>
    </cacheField>
    <cacheField name="diff_med/Do not know" numFmtId="0">
      <sharedItems containsBlank="1"/>
    </cacheField>
    <cacheField name="diff_med/There are no significant difficulties" numFmtId="0">
      <sharedItems containsBlank="1"/>
    </cacheField>
    <cacheField name="Other please specify:" numFmtId="0">
      <sharedItems containsBlank="1"/>
    </cacheField>
    <cacheField name="4. During this year Have you or your household been approached by community health worker team regarding any health topics?" numFmtId="0">
      <sharedItems containsBlank="1" count="4">
        <s v="Yes"/>
        <m/>
        <s v="No"/>
        <s v="Do not know"/>
      </sharedItems>
    </cacheField>
    <cacheField name="4a. If yes, do you think this information was helpful to you and your household?" numFmtId="0">
      <sharedItems containsBlank="1" count="4">
        <s v="Yes"/>
        <m/>
        <s v="Do not know"/>
        <s v="No"/>
      </sharedItems>
    </cacheField>
    <cacheField name="Please provide more details" numFmtId="0">
      <sharedItems containsBlank="1"/>
    </cacheField>
    <cacheField name="4b. If yes, do you think there is a better way for this type of information to be provided to the community like using whatsapp and social media?" numFmtId="0">
      <sharedItems containsBlank="1" count="4">
        <s v="No"/>
        <m/>
        <s v="Do not know"/>
        <s v="Yes"/>
      </sharedItems>
    </cacheField>
    <cacheField name="Please provide more details3" numFmtId="0">
      <sharedItems containsBlank="1"/>
    </cacheField>
    <cacheField name="5. Did you identify any of these disease (COVID 19, Measles, Leishmania, Jaundice, Chicken pox, Polio, Lice, Scabies, Diarrhea) in any of the HH members?" numFmtId="0">
      <sharedItems containsBlank="1" count="4">
        <s v="No"/>
        <m/>
        <s v="Yes"/>
        <s v="Do not know"/>
      </sharedItems>
    </cacheField>
    <cacheField name="5a. If yes, did you/they go to the clinic/hospital for treatment of the mentioned diseases?" numFmtId="0">
      <sharedItems containsBlank="1" count="3">
        <m/>
        <s v="Yes"/>
        <s v="No"/>
      </sharedItems>
    </cacheField>
    <cacheField name="If not, why?" numFmtId="0">
      <sharedItems containsBlank="1"/>
    </cacheField>
    <cacheField name="5b. If yes, were you treated for the disease and did you see improvement after treatment?" numFmtId="0">
      <sharedItems containsBlank="1" count="3">
        <m/>
        <s v="Yes"/>
        <s v="No"/>
      </sharedItems>
    </cacheField>
    <cacheField name="5c. If yes, were you able to get the medicines needed for treatment (in general) easily?" numFmtId="0">
      <sharedItems containsBlank="1" count="4">
        <m/>
        <s v="No"/>
        <s v="Yes"/>
        <s v="Do not know"/>
      </sharedItems>
    </cacheField>
    <cacheField name="If not, why?4" numFmtId="0">
      <sharedItems containsBlank="1"/>
    </cacheField>
    <cacheField name="get_med_reason/Some types of medicines are not available in the market" numFmtId="0">
      <sharedItems containsBlank="1"/>
    </cacheField>
    <cacheField name="get_med_reason/Most types of medicines are not available in the market" numFmtId="0">
      <sharedItems containsBlank="1"/>
    </cacheField>
    <cacheField name="get_med_reason/Not available in the market at all" numFmtId="0">
      <sharedItems containsBlank="1"/>
    </cacheField>
    <cacheField name="get_med_reason/Inaccessible due to cost" numFmtId="0">
      <sharedItems containsBlank="1"/>
    </cacheField>
    <cacheField name="get_med_reason/Inaccessible due to security risks" numFmtId="0">
      <sharedItems containsBlank="1"/>
    </cacheField>
    <cacheField name="get_med_reason/Inaccessible due to transport or other logistical reason" numFmtId="0">
      <sharedItems containsBlank="1"/>
    </cacheField>
    <cacheField name="get_med_reason/Expired medicine" numFmtId="0">
      <sharedItems containsNonDate="0" containsString="0" containsBlank="1"/>
    </cacheField>
    <cacheField name="get_med_reason/Other, specify" numFmtId="0">
      <sharedItems containsNonDate="0" containsString="0" containsBlank="1"/>
    </cacheField>
    <cacheField name="get_med_reason/Do not know" numFmtId="0">
      <sharedItems containsNonDate="0" containsString="0" containsBlank="1"/>
    </cacheField>
    <cacheField name="get_med_reason/There are no significant difficulties" numFmtId="0">
      <sharedItems containsBlank="1"/>
    </cacheField>
    <cacheField name="6. What are the most needed drugs that are not currently provided freely in your area?" numFmtId="0">
      <sharedItems containsBlank="1"/>
    </cacheField>
    <cacheField name="drug_category/Non communicable diseases (NCD) drugs (chronic, cardiac, diabetes, hyper-tension, asthma)" numFmtId="0">
      <sharedItems containsBlank="1"/>
    </cacheField>
    <cacheField name="drug_category/Pediatric medicine" numFmtId="0">
      <sharedItems containsBlank="1"/>
    </cacheField>
    <cacheField name="drug_category/Reproductive health medicines" numFmtId="0">
      <sharedItems containsBlank="1"/>
    </cacheField>
    <cacheField name="drug_category/Antibiotic" numFmtId="0">
      <sharedItems containsBlank="1"/>
    </cacheField>
    <cacheField name="drug_category/Other" numFmtId="0">
      <sharedItems containsBlank="1"/>
    </cacheField>
    <cacheField name="drug_category/I don't know" numFmtId="0">
      <sharedItems containsBlank="1"/>
    </cacheField>
    <cacheField name="drug_category/Drugs are mostly available" numFmtId="0">
      <sharedItems containsBlank="1"/>
    </cacheField>
    <cacheField name="Other please specify:5" numFmtId="0">
      <sharedItems containsBlank="1"/>
    </cacheField>
    <cacheField name="7. Do women in your household have access to maternal health services?" numFmtId="0">
      <sharedItems containsBlank="1" count="4">
        <s v="Yes"/>
        <m/>
        <s v="No"/>
        <s v="Do not know"/>
      </sharedItems>
    </cacheField>
    <cacheField name="7a. If no, what is the reason of not having access:" numFmtId="0">
      <sharedItems containsBlank="1"/>
    </cacheField>
    <cacheField name="maternity_services_barriers/Security issues" numFmtId="0">
      <sharedItems containsBlank="1"/>
    </cacheField>
    <cacheField name="maternity_services_barriers/Financial issues" numFmtId="0">
      <sharedItems containsBlank="1"/>
    </cacheField>
    <cacheField name="maternity_services_barriers/Cultural factors" numFmtId="0">
      <sharedItems containsBlank="1"/>
    </cacheField>
    <cacheField name="maternity_services_barriers/Transportation issues" numFmtId="0">
      <sharedItems containsBlank="1"/>
    </cacheField>
    <cacheField name="maternity_services_barriers/No services available" numFmtId="0">
      <sharedItems containsBlank="1"/>
    </cacheField>
    <cacheField name="maternity_services_barriers/Other" numFmtId="0">
      <sharedItems containsBlank="1"/>
    </cacheField>
    <cacheField name="maternity_services_barriers/Do not know" numFmtId="0">
      <sharedItems containsBlank="1"/>
    </cacheField>
    <cacheField name="Other, please specify:6" numFmtId="0">
      <sharedItems containsBlank="1"/>
    </cacheField>
    <cacheField name="8. Where do the majority of women deliver their babies?" numFmtId="0">
      <sharedItems containsBlank="1"/>
    </cacheField>
    <cacheField name="where_delivery/At home alone" numFmtId="0">
      <sharedItems containsBlank="1"/>
    </cacheField>
    <cacheField name="where_delivery/At home with skilled birth attendant" numFmtId="0">
      <sharedItems containsBlank="1"/>
    </cacheField>
    <cacheField name="where_delivery/At home with traditional midwife or non-professional" numFmtId="0">
      <sharedItems containsBlank="1"/>
    </cacheField>
    <cacheField name="where_delivery/Public primary health care facility" numFmtId="0">
      <sharedItems containsBlank="1"/>
    </cacheField>
    <cacheField name="where_delivery/At private primary health care centre/hospital" numFmtId="0">
      <sharedItems containsBlank="1"/>
    </cacheField>
    <cacheField name="where_delivery/Hospital for normal delivery" numFmtId="0">
      <sharedItems containsBlank="1"/>
    </cacheField>
    <cacheField name="where_delivery/Hospital for surgery/ C-section" numFmtId="0">
      <sharedItems containsBlank="1"/>
    </cacheField>
    <cacheField name="where_delivery/Other" numFmtId="0">
      <sharedItems containsBlank="1"/>
    </cacheField>
    <cacheField name="where_delivery/Do not know" numFmtId="0">
      <sharedItems containsBlank="1"/>
    </cacheField>
    <cacheField name="Other, please specify:7" numFmtId="0">
      <sharedItems containsBlank="1"/>
    </cacheField>
    <cacheField name="8a. In case of delivery occurred at home, what is the reason for it?" numFmtId="0">
      <sharedItems containsBlank="1"/>
    </cacheField>
    <cacheField name="1. Is there any child under 6 months in your household is not exclusively breastfed?" numFmtId="0">
      <sharedItems containsBlank="1" count="3">
        <s v="No"/>
        <m/>
        <s v="Yes"/>
      </sharedItems>
    </cacheField>
    <cacheField name="1a. If not, what is the reason?" numFmtId="0">
      <sharedItems containsBlank="1"/>
    </cacheField>
    <cacheField name="no_exclusive_breastfeeding_reason/Mother sick/weak" numFmtId="0">
      <sharedItems containsNonDate="0" containsString="0" containsBlank="1"/>
    </cacheField>
    <cacheField name="no_exclusive_breastfeeding_reason/Child sick/weak" numFmtId="0">
      <sharedItems containsBlank="1"/>
    </cacheField>
    <cacheField name="no_exclusive_breastfeeding_reason/Breast problems" numFmtId="0">
      <sharedItems containsBlank="1"/>
    </cacheField>
    <cacheField name="no_exclusive_breastfeeding_reason/Not enough milk" numFmtId="0">
      <sharedItems containsBlank="1"/>
    </cacheField>
    <cacheField name="no_exclusive_breastfeeding_reason/Child refused breast" numFmtId="0">
      <sharedItems containsBlank="1"/>
    </cacheField>
    <cacheField name="no_exclusive_breastfeeding_reason/Weaning age" numFmtId="0">
      <sharedItems containsNonDate="0" containsString="0" containsBlank="1"/>
    </cacheField>
    <cacheField name="no_exclusive_breastfeeding_reason/New pregnancy" numFmtId="0">
      <sharedItems containsBlank="1"/>
    </cacheField>
    <cacheField name="no_exclusive_breastfeeding_reason/Started using contraception" numFmtId="0">
      <sharedItems containsBlank="1"/>
    </cacheField>
    <cacheField name="no_exclusive_breastfeeding_reason/Other" numFmtId="0">
      <sharedItems containsBlank="1"/>
    </cacheField>
    <cacheField name="Other, please specify:8" numFmtId="0">
      <sharedItems containsBlank="1"/>
    </cacheField>
    <cacheField name="2. Have you or anyone in your household ever attended a session/meeting/discussion where people were discussing how to feed young children in the last 12 months?" numFmtId="0">
      <sharedItems containsBlank="1" count="6">
        <s v="No – this is not something me or anyone in my household would attend"/>
        <m/>
        <s v="I don't know"/>
        <s v="Yes – someone in my household has"/>
        <s v="Yes – I have"/>
        <s v="No – there is nothing like this in my community"/>
      </sharedItems>
    </cacheField>
    <cacheField name="2 a. Are they regular sessions/meetings/discussions or it was done one time only?" numFmtId="0">
      <sharedItems containsBlank="1" count="3">
        <m/>
        <s v="One Time"/>
        <s v="Regular"/>
      </sharedItems>
    </cacheField>
    <cacheField name="2aa. If regular, what is their frequency?" numFmtId="0">
      <sharedItems containsBlank="1" count="5">
        <m/>
        <s v="Weekly"/>
        <s v="Every 2 month"/>
        <s v="Monthly"/>
        <s v="More than that"/>
      </sharedItems>
    </cacheField>
    <cacheField name="More than that, specify:" numFmtId="0">
      <sharedItems containsBlank="1"/>
    </cacheField>
    <cacheField name="3. Which of the following food categories were eaten by the pregnant or lactating women in your household, in the last 24 hours (during the morning, day, and night)?" numFmtId="0">
      <sharedItems containsBlank="1" longText="1"/>
    </cacheField>
    <cacheField name="food_cat/Cereals or tubers (maize, porridge, rice, pasta, bread, rice, bulger, frikeh, kaak, pasta, indomy (noodles), manakish, thick grain-based porridge, potatoes, etc)" numFmtId="0">
      <sharedItems containsBlank="1"/>
    </cacheField>
    <cacheField name="food_cat/Legumes and nuts e.g. hommos, fouls, beans, chick peas, lentils" numFmtId="0">
      <sharedItems containsBlank="1"/>
    </cacheField>
    <cacheField name="food_cat/Vegetables (including leafy vegetables)" numFmtId="0">
      <sharedItems containsBlank="1"/>
    </cacheField>
    <cacheField name="food_cat/Fruit (all types)" numFmtId="0">
      <sharedItems containsBlank="1"/>
    </cacheField>
    <cacheField name="food_cat/Meat, Poultry, Offal (beef, goat, lamb, poultry), etc)" numFmtId="0">
      <sharedItems containsBlank="1"/>
    </cacheField>
    <cacheField name="food_cat/Fish" numFmtId="0">
      <sharedItems containsNonDate="0" containsString="0" containsBlank="1"/>
    </cacheField>
    <cacheField name="food_cat/Milk and Milk Products (milk, yoghurt, cheese, etc)" numFmtId="0">
      <sharedItems containsBlank="1"/>
    </cacheField>
    <cacheField name="food_cat/Eggs" numFmtId="0">
      <sharedItems containsBlank="1"/>
    </cacheField>
    <cacheField name="food_cat/Sugar, Honey, sugar products" numFmtId="0">
      <sharedItems containsBlank="1"/>
    </cacheField>
    <cacheField name="food_cat/Oil/Fat (oils, fats, butter, ghee etc)" numFmtId="0">
      <sharedItems containsBlank="1"/>
    </cacheField>
    <cacheField name="food_cat/Condiments (spices, tea, coffee, sauces etc) or other miscellaneous food" numFmtId="0">
      <sharedItems containsBlank="1"/>
    </cacheField>
    <cacheField name="msna/nutrition/nutrition_sub/count_diet" numFmtId="0">
      <sharedItems containsBlank="1"/>
    </cacheField>
    <cacheField name="msna/nutrition/nutrition_sub/diverse_diet" numFmtId="0">
      <sharedItems containsBlank="1"/>
    </cacheField>
    <cacheField name="4. Which of the following food categories were eaten by the children between 6 months and 5 years in your household, in the last 24 hours (during the morning, day, and night)?" numFmtId="0">
      <sharedItems containsBlank="1" longText="1"/>
    </cacheField>
    <cacheField name="food_cat_children/Cereals or tubers (maize, porridge, rice, pasta, bread, rice, bulger, frikeh, kaak, pasta, indomy (noodles), manakish, thick grain-based porridge, potatoes, etc)" numFmtId="0">
      <sharedItems containsBlank="1"/>
    </cacheField>
    <cacheField name="food_cat_children/Legumes and nuts e.g. hommos, fouls, beans, chick peas, lentils" numFmtId="0">
      <sharedItems containsBlank="1"/>
    </cacheField>
    <cacheField name="food_cat_children/Vegetables (including leafy vegetables)" numFmtId="0">
      <sharedItems containsBlank="1"/>
    </cacheField>
    <cacheField name="food_cat_children/Fruit (all types)" numFmtId="0">
      <sharedItems containsBlank="1"/>
    </cacheField>
    <cacheField name="food_cat_children/Meat, Poultry, Offal (beef, goat, lamb, poultry), etc)" numFmtId="0">
      <sharedItems containsBlank="1"/>
    </cacheField>
    <cacheField name="food_cat_children/Fish" numFmtId="0">
      <sharedItems containsBlank="1"/>
    </cacheField>
    <cacheField name="food_cat_children/Milk and Milk Products (milk, yoghurt, cheese, etc)" numFmtId="0">
      <sharedItems containsBlank="1"/>
    </cacheField>
    <cacheField name="food_cat_children/Eggs" numFmtId="0">
      <sharedItems containsBlank="1"/>
    </cacheField>
    <cacheField name="food_cat_children/Sugar, Honey, sugar products" numFmtId="0">
      <sharedItems containsBlank="1"/>
    </cacheField>
    <cacheField name="food_cat_children/Oil/Fat (oils, fats, butter, ghee etc)" numFmtId="0">
      <sharedItems containsBlank="1"/>
    </cacheField>
    <cacheField name="food_cat_children/Condiments (spices, tea, coffee, sauces etc) or other miscellaneous food" numFmtId="0">
      <sharedItems containsBlank="1"/>
    </cacheField>
    <cacheField name="msna/nutrition/nutrition_sub/count_diet_ch" numFmtId="0">
      <sharedItems containsBlank="1"/>
    </cacheField>
    <cacheField name="msna/nutrition/nutrition_sub/diverse_diet_ch" numFmtId="0">
      <sharedItems containsBlank="1"/>
    </cacheField>
    <cacheField name="5. In your opinion, should children above 6 months eat a variety of different types of foods each day?" numFmtId="0">
      <sharedItems containsBlank="1" count="4">
        <s v="Yes"/>
        <m/>
        <s v="No"/>
        <s v="Do not know"/>
      </sharedItems>
    </cacheField>
    <cacheField name="5 a. If no, what is the reason?" numFmtId="0">
      <sharedItems containsBlank="1"/>
    </cacheField>
    <cacheField name="6. What barriers exist to obtaining the foods you prefer for your household?" numFmtId="0">
      <sharedItems containsBlank="1"/>
    </cacheField>
    <cacheField name="barriers/No barriers, satisfied with food available" numFmtId="0">
      <sharedItems containsBlank="1"/>
    </cacheField>
    <cacheField name="barriers/High food prices/no money to buy" numFmtId="0">
      <sharedItems containsBlank="1"/>
    </cacheField>
    <cacheField name="barriers/Market is too far" numFmtId="0">
      <sharedItems containsBlank="1"/>
    </cacheField>
    <cacheField name="barriers/Market is not safe" numFmtId="0">
      <sharedItems containsBlank="1"/>
    </cacheField>
    <cacheField name="barriers/Food is not available" numFmtId="0">
      <sharedItems containsBlank="1"/>
    </cacheField>
    <cacheField name="barriers/Child will not eat certain foods" numFmtId="0">
      <sharedItems containsBlank="1"/>
    </cacheField>
    <cacheField name="barriers/Other" numFmtId="0">
      <sharedItems containsBlank="1"/>
    </cacheField>
    <cacheField name="If Other please specify:" numFmtId="0">
      <sharedItems containsBlank="1"/>
    </cacheField>
    <cacheField name="7. In your opinion, should pregnant or lactating women eat more food during pregnancy or breastfeeding?" numFmtId="0">
      <sharedItems containsBlank="1" count="4">
        <s v="Yes"/>
        <m/>
        <s v="No"/>
        <s v="Do not know"/>
      </sharedItems>
    </cacheField>
    <cacheField name="7 a. If no, what is the reason?" numFmtId="0">
      <sharedItems containsBlank="1"/>
    </cacheField>
    <cacheField name="8. In your opinion, are there any difficulties face pregnant or lactating women to eat more food than usual during pregnancy or breastfeeding?" numFmtId="0">
      <sharedItems containsBlank="1" count="4">
        <s v="Yes"/>
        <m/>
        <s v="Do not know"/>
        <s v="No"/>
      </sharedItems>
    </cacheField>
    <cacheField name="8 a. Please select all that apply:" numFmtId="0">
      <sharedItems containsBlank="1"/>
    </cacheField>
    <cacheField name="opin4_yes/High food prices/no money to buy" numFmtId="0">
      <sharedItems containsBlank="1"/>
    </cacheField>
    <cacheField name="opin4_yes/Market is too far" numFmtId="0">
      <sharedItems containsBlank="1"/>
    </cacheField>
    <cacheField name="opin4_yes/Market is not safe" numFmtId="0">
      <sharedItems containsBlank="1"/>
    </cacheField>
    <cacheField name="opin4_yes/Food is not available" numFmtId="0">
      <sharedItems containsBlank="1"/>
    </cacheField>
    <cacheField name="opin4_yes/Other" numFmtId="0">
      <sharedItems containsBlank="1"/>
    </cacheField>
    <cacheField name="If Other please specify:9" numFmtId="0">
      <sharedItems containsBlank="1"/>
    </cacheField>
    <cacheField name="9. Are any of the children (between 6 months and 5 years) currently enrolled in a SFP/IPF/OTP (center where acutely malnourished children gets treatment)?" numFmtId="0">
      <sharedItems containsBlank="1" count="5">
        <s v="No – my children don't need this"/>
        <m/>
        <s v="No – this service is not available"/>
        <s v="Do not know"/>
        <s v="Yes"/>
      </sharedItems>
    </cacheField>
    <cacheField name="10. Did you receive any of Micronutrient powders/sprinkles, Plumpy products, infant formula or food basket? If there are any children (between 6 months and 5 years)" numFmtId="0">
      <sharedItems containsBlank="1" count="4">
        <s v="Yes"/>
        <m/>
        <s v="No"/>
        <s v="Do not know"/>
      </sharedItems>
    </cacheField>
    <cacheField name="11. have you received infant formula for your infant under 6 moths aged?" numFmtId="0">
      <sharedItems containsBlank="1" count="3">
        <s v="No"/>
        <m/>
        <s v="Yes"/>
      </sharedItems>
    </cacheField>
    <cacheField name="11 a. If yes, who provided the infant formula to you?" numFmtId="0">
      <sharedItems containsBlank="1"/>
    </cacheField>
    <cacheField name="11 b. How much infant formula packet you received?" numFmtId="0">
      <sharedItems containsString="0" containsBlank="1" containsNumber="1" containsInteger="1" minValue="1" maxValue="1"/>
    </cacheField>
    <cacheField name="msna/nutrition/muacchildren_count" numFmtId="0">
      <sharedItems containsBlank="1"/>
    </cacheField>
    <cacheField name="msna/nutrition/muacplw_count" numFmtId="0">
      <sharedItems containsBlank="1"/>
    </cacheField>
    <cacheField name="1. Is anyone in your HH a previously diagnosed Person With Disability" numFmtId="0">
      <sharedItems containsBlank="1" count="4">
        <s v="No"/>
        <m/>
        <s v="Yes"/>
        <s v="I prefer not to answer"/>
      </sharedItems>
    </cacheField>
    <cacheField name="2. Do you/or one of your family have/has difficulty walking or climbing steps?" numFmtId="0">
      <sharedItems containsBlank="1" count="5">
        <s v="Yes – some difficulty"/>
        <m/>
        <s v="No - no difficulty"/>
        <s v="Yes – a lot of difficulty"/>
        <s v="Cannot do at all"/>
      </sharedItems>
    </cacheField>
    <cacheField name="3. Do you/or one of your family have/has difficulty (with self-care such as) washing all over or dressing?" numFmtId="0">
      <sharedItems containsBlank="1" count="5">
        <s v="No - no difficulty"/>
        <m/>
        <s v="Yes – some difficulty"/>
        <s v="Don`t know"/>
        <s v="Yes – a lot of difficulty"/>
      </sharedItems>
    </cacheField>
    <cacheField name="4. Do you think it will be a long term issue?" numFmtId="0">
      <sharedItems containsBlank="1" count="6">
        <s v="Yes – moderate severity (slightly impacting daily activities)"/>
        <m/>
        <s v="No – it's a minor injury"/>
        <s v="Yes, - high severity (highly impacting daily activities)"/>
        <s v="Yes, - high severity (impairing daily activities)"/>
        <s v="Prefer not to answer"/>
      </sharedItems>
    </cacheField>
    <cacheField name="5. Are there any available free physical rehabilitation services in the area?" numFmtId="0">
      <sharedItems containsBlank="1" count="4">
        <s v="Do not know"/>
        <m/>
        <s v="Yes"/>
        <s v="No"/>
      </sharedItems>
    </cacheField>
    <cacheField name="5 a. Are there any challenges faced to access the services?" numFmtId="0">
      <sharedItems containsBlank="1"/>
    </cacheField>
    <cacheField name="rehab_barrier/Security issues" numFmtId="0">
      <sharedItems containsNonDate="0" containsString="0" containsBlank="1"/>
    </cacheField>
    <cacheField name="rehab_barrier/Financial issues" numFmtId="0">
      <sharedItems containsBlank="1"/>
    </cacheField>
    <cacheField name="rehab_barrier/Transportation issues" numFmtId="0">
      <sharedItems containsBlank="1"/>
    </cacheField>
    <cacheField name="rehab_barrier/No services" numFmtId="0">
      <sharedItems containsBlank="1"/>
    </cacheField>
    <cacheField name="rehab_barrier/Other" numFmtId="0">
      <sharedItems containsBlank="1"/>
    </cacheField>
    <cacheField name="rehab_barrier/Do not know" numFmtId="0">
      <sharedItems containsBlank="1"/>
    </cacheField>
    <cacheField name="rehab_barrier/No Challenges" numFmtId="0">
      <sharedItems containsBlank="1"/>
    </cacheField>
    <cacheField name="If Other please specify:10" numFmtId="0">
      <sharedItems containsBlank="1"/>
    </cacheField>
    <cacheField name="6. Do you/or one of your family have/has received any assistive devices?" numFmtId="0">
      <sharedItems containsBlank="1" count="5">
        <s v="No, not needed"/>
        <m/>
        <s v="Yes"/>
        <s v="No, but we need one"/>
        <s v="It is broken and need new one"/>
      </sharedItems>
    </cacheField>
    <cacheField name="6a. Were the devices for free?" numFmtId="0">
      <sharedItems containsBlank="1" count="2">
        <m/>
        <s v="Yes"/>
      </sharedItems>
    </cacheField>
    <cacheField name="1. From your experience what types of emotional and social problems do you or a member from your household face?" numFmtId="0">
      <sharedItems containsBlank="1"/>
    </cacheField>
    <cacheField name="type_emtional/Fear" numFmtId="0">
      <sharedItems containsBlank="1"/>
    </cacheField>
    <cacheField name="type_emtional/Anger" numFmtId="0">
      <sharedItems containsBlank="1"/>
    </cacheField>
    <cacheField name="type_emtional/Sadness" numFmtId="0">
      <sharedItems containsBlank="1"/>
    </cacheField>
    <cacheField name="type_emtional/moodwings" numFmtId="0">
      <sharedItems containsBlank="1"/>
    </cacheField>
    <cacheField name="type_emtional/Econimic" numFmtId="0">
      <sharedItems containsBlank="1"/>
    </cacheField>
    <cacheField name="type_emtional/Anxiety" numFmtId="0">
      <sharedItems containsBlank="1"/>
    </cacheField>
    <cacheField name="type_emtional/Family conflict" numFmtId="0">
      <sharedItems containsBlank="1"/>
    </cacheField>
    <cacheField name="type_emtional/Changes in Appetite" numFmtId="0">
      <sharedItems containsBlank="1"/>
    </cacheField>
    <cacheField name="type_emtional/Hopelessness" numFmtId="0">
      <sharedItems containsBlank="1"/>
    </cacheField>
    <cacheField name="type_emtional/Problems sleeping" numFmtId="0">
      <sharedItems containsBlank="1"/>
    </cacheField>
    <cacheField name="type_emtional/Conflict within community" numFmtId="0">
      <sharedItems containsBlank="1"/>
    </cacheField>
    <cacheField name="type_emtional/Inability to carry out work or daily tasks" numFmtId="0">
      <sharedItems containsBlank="1"/>
    </cacheField>
    <cacheField name="type_emtional/Problems Concentrating" numFmtId="0">
      <sharedItems containsBlank="1"/>
    </cacheField>
    <cacheField name="type_emtional/Substance/alcohol Abuse" numFmtId="0">
      <sharedItems containsBlank="1"/>
    </cacheField>
    <cacheField name="type_emtional/Other" numFmtId="0">
      <sharedItems containsBlank="1"/>
    </cacheField>
    <cacheField name="type_emtional/No problems" numFmtId="0">
      <sharedItems containsBlank="1"/>
    </cacheField>
    <cacheField name="type_emtional/Do not know" numFmtId="0">
      <sharedItems containsBlank="1"/>
    </cacheField>
    <cacheField name="Other please specify:11" numFmtId="0">
      <sharedItems containsBlank="1"/>
    </cacheField>
    <cacheField name="1a. Which members of your HH suffer from the above mentioned problems people are suffering the most from emotional and social problems?" numFmtId="0">
      <sharedItems containsBlank="1"/>
    </cacheField>
    <cacheField name="ppl_emtional/Adult Women" numFmtId="0">
      <sharedItems containsBlank="1"/>
    </cacheField>
    <cacheField name="ppl_emtional/Adult Men" numFmtId="0">
      <sharedItems containsBlank="1"/>
    </cacheField>
    <cacheField name="ppl_emtional/Children" numFmtId="0">
      <sharedItems containsBlank="1"/>
    </cacheField>
    <cacheField name="ppl_emtional/Elderly" numFmtId="0">
      <sharedItems containsBlank="1"/>
    </cacheField>
    <cacheField name="Why the mentioned members suffering the most?" numFmtId="0">
      <sharedItems containsBlank="1"/>
    </cacheField>
    <cacheField name="1b. How do you and your family cope with the aforementioned problems?" numFmtId="0">
      <sharedItems containsBlank="1"/>
    </cacheField>
    <cacheField name="cope/Speaking to a family member" numFmtId="0">
      <sharedItems containsBlank="1"/>
    </cacheField>
    <cacheField name="cope/Speaking to a friend" numFmtId="0">
      <sharedItems containsBlank="1"/>
    </cacheField>
    <cacheField name="cope/Exercise" numFmtId="0">
      <sharedItems containsBlank="1"/>
    </cacheField>
    <cacheField name="cope/Prayer" numFmtId="0">
      <sharedItems containsBlank="1"/>
    </cacheField>
    <cacheField name="cope/Has professional consultation" numFmtId="0">
      <sharedItems containsBlank="1"/>
    </cacheField>
    <cacheField name="cope/Violence" numFmtId="0">
      <sharedItems containsBlank="1"/>
    </cacheField>
    <cacheField name="cope/Smoking" numFmtId="0">
      <sharedItems containsBlank="1"/>
    </cacheField>
    <cacheField name="cope/Alcohol/Drugs" numFmtId="0">
      <sharedItems containsNonDate="0" containsString="0" containsBlank="1"/>
    </cacheField>
    <cacheField name="cope/Withdrawal/Isolation" numFmtId="0">
      <sharedItems containsBlank="1"/>
    </cacheField>
    <cacheField name="cope/Other" numFmtId="0">
      <sharedItems containsBlank="1"/>
    </cacheField>
    <cacheField name="Other please specify:12" numFmtId="0">
      <sharedItems containsBlank="1"/>
    </cacheField>
    <cacheField name="2. In your opinion, what are the obstacles people in your community face when seeking help from the others or from professional ones?" numFmtId="0">
      <sharedItems containsBlank="1"/>
    </cacheField>
    <cacheField name="mhpss_obstacles/Stigma" numFmtId="0">
      <sharedItems containsBlank="1"/>
    </cacheField>
    <cacheField name="mhpss_obstacles/Security" numFmtId="0">
      <sharedItems containsBlank="1"/>
    </cacheField>
    <cacheField name="mhpss_obstacles/Accessibility" numFmtId="0">
      <sharedItems containsBlank="1"/>
    </cacheField>
    <cacheField name="mhpss_obstacles/Availability" numFmtId="0">
      <sharedItems containsBlank="1"/>
    </cacheField>
    <cacheField name="mhpss_obstacles/Lack of awareness of the services" numFmtId="0">
      <sharedItems containsBlank="1"/>
    </cacheField>
    <cacheField name="mhpss_obstacles/Other" numFmtId="0">
      <sharedItems containsBlank="1"/>
    </cacheField>
    <cacheField name="mhpss_obstacles/Do not know" numFmtId="0">
      <sharedItems containsBlank="1"/>
    </cacheField>
    <cacheField name="mhpss_obstacles/No obstacles" numFmtId="0">
      <sharedItems containsBlank="1"/>
    </cacheField>
    <cacheField name="Other please specify:13" numFmtId="0">
      <sharedItems containsBlank="1"/>
    </cacheField>
    <cacheField name="3. In case if the MHPSS services is provided in this area, do you think you would go to it?" numFmtId="0">
      <sharedItems containsBlank="1" count="4">
        <m/>
        <s v="Yes"/>
        <s v="Maybe"/>
        <s v="No"/>
      </sharedItems>
    </cacheField>
    <cacheField name="If no, why?" numFmtId="0">
      <sharedItems containsBlank="1"/>
    </cacheField>
    <cacheField name="1. What are the services that women cannot access in this community?" numFmtId="0">
      <sharedItems containsBlank="1"/>
    </cacheField>
    <cacheField name="ser_gbv/Health services" numFmtId="0">
      <sharedItems containsBlank="1"/>
    </cacheField>
    <cacheField name="ser_gbv/Educational services" numFmtId="0">
      <sharedItems containsBlank="1"/>
    </cacheField>
    <cacheField name="ser_gbv/Skills building services" numFmtId="0">
      <sharedItems containsBlank="1"/>
    </cacheField>
    <cacheField name="ser_gbv/Extracurricular activities/women &amp; girls centers" numFmtId="0">
      <sharedItems containsBlank="1"/>
    </cacheField>
    <cacheField name="ser_gbv/Other" numFmtId="0">
      <sharedItems containsBlank="1"/>
    </cacheField>
    <cacheField name="ser_gbv/All services are accessible" numFmtId="0">
      <sharedItems containsBlank="1"/>
    </cacheField>
    <cacheField name="ser_gbv/Do not know" numFmtId="0">
      <sharedItems containsBlank="1"/>
    </cacheField>
    <cacheField name="Other please specify:14" numFmtId="0">
      <sharedItems containsBlank="1"/>
    </cacheField>
    <cacheField name="Please mention the reason why the services are not accessible to women:" numFmtId="0">
      <sharedItems containsBlank="1"/>
    </cacheField>
    <cacheField name="2. What are the services that adolescents and girls cannot access in this community?" numFmtId="0">
      <sharedItems containsBlank="1"/>
    </cacheField>
    <cacheField name="ser_gbv2/Health services" numFmtId="0">
      <sharedItems containsBlank="1"/>
    </cacheField>
    <cacheField name="ser_gbv2/Educational services" numFmtId="0">
      <sharedItems containsBlank="1"/>
    </cacheField>
    <cacheField name="ser_gbv2/Skills building services" numFmtId="0">
      <sharedItems containsBlank="1"/>
    </cacheField>
    <cacheField name="ser_gbv2/Extracurricular activities/women &amp; girls centers" numFmtId="0">
      <sharedItems containsBlank="1"/>
    </cacheField>
    <cacheField name="ser_gbv2/Other" numFmtId="0">
      <sharedItems containsNonDate="0" containsString="0" containsBlank="1"/>
    </cacheField>
    <cacheField name="ser_gbv2/All services are accessible" numFmtId="0">
      <sharedItems containsBlank="1"/>
    </cacheField>
    <cacheField name="ser_gbv2/Do not know" numFmtId="0">
      <sharedItems containsBlank="1"/>
    </cacheField>
    <cacheField name="Other please specify:15" numFmtId="0">
      <sharedItems containsNonDate="0" containsString="0" containsBlank="1"/>
    </cacheField>
    <cacheField name="Please mention the reason why the services are not accessible to adolescents and girls:" numFmtId="0">
      <sharedItems containsBlank="1"/>
    </cacheField>
    <cacheField name="3.Can women and girls go out of the house on their own in your community?" numFmtId="0">
      <sharedItems containsBlank="1" count="3">
        <m/>
        <s v="Yes"/>
        <s v="No"/>
      </sharedItems>
    </cacheField>
    <cacheField name="3a. Why not?" numFmtId="0">
      <sharedItems containsBlank="1"/>
    </cacheField>
    <cacheField name="1. What are the main dangers children face in this community?" numFmtId="0">
      <sharedItems containsBlank="1" longText="1"/>
    </cacheField>
    <cacheField name="main_dang/Kidnapping" numFmtId="0">
      <sharedItems containsBlank="1"/>
    </cacheField>
    <cacheField name="main_dang/Hired by armed groups" numFmtId="0">
      <sharedItems containsBlank="1"/>
    </cacheField>
    <cacheField name="main_dang/Desire to join armed groups" numFmtId="0">
      <sharedItems containsBlank="1"/>
    </cacheField>
    <cacheField name="main_dang/School dropout" numFmtId="0">
      <sharedItems containsBlank="1"/>
    </cacheField>
    <cacheField name="main_dang/Child labour" numFmtId="0">
      <sharedItems containsBlank="1"/>
    </cacheField>
    <cacheField name="main_dang/Begging" numFmtId="0">
      <sharedItems containsBlank="1"/>
    </cacheField>
    <cacheField name="main_dang/Early marriage" numFmtId="0">
      <sharedItems containsBlank="1"/>
    </cacheField>
    <cacheField name="main_dang/Physical abuse" numFmtId="0">
      <sharedItems containsBlank="1"/>
    </cacheField>
    <cacheField name="main_dang/Neglect" numFmtId="0">
      <sharedItems containsBlank="1"/>
    </cacheField>
    <cacheField name="main_dang/Sexual abuse" numFmtId="0">
      <sharedItems containsBlank="1"/>
    </cacheField>
    <cacheField name="main_dang/Being orphaned or losing care" numFmtId="0">
      <sharedItems containsBlank="1"/>
    </cacheField>
    <cacheField name="main_dang/Alcohol/substance misuse" numFmtId="0">
      <sharedItems containsBlank="1"/>
    </cacheField>
    <cacheField name="main_dang/Physical or psychological disabilities due to the war" numFmtId="0">
      <sharedItems containsBlank="1"/>
    </cacheField>
    <cacheField name="main_dang/Psychological stress" numFmtId="0">
      <sharedItems containsBlank="1"/>
    </cacheField>
    <cacheField name="main_dang/Other" numFmtId="0">
      <sharedItems containsBlank="1"/>
    </cacheField>
    <cacheField name="main_dang/No dangers" numFmtId="0">
      <sharedItems containsBlank="1"/>
    </cacheField>
    <cacheField name="main_dang/Do not know" numFmtId="0">
      <sharedItems containsBlank="1"/>
    </cacheField>
    <cacheField name="Other, please specify:16" numFmtId="0">
      <sharedItems containsBlank="1"/>
    </cacheField>
    <cacheField name="What kind of child labor, specify:" numFmtId="0">
      <sharedItems containsBlank="1"/>
    </cacheField>
    <cacheField name="2. If your children have problems or are stressed, who in the community can best support them?" numFmtId="0">
      <sharedItems containsBlank="1"/>
    </cacheField>
    <cacheField name="cp_prob/Religious leaders" numFmtId="0">
      <sharedItems containsBlank="1"/>
    </cacheField>
    <cacheField name="cp_prob/Siblings" numFmtId="0">
      <sharedItems containsBlank="1"/>
    </cacheField>
    <cacheField name="cp_prob/Neighbours" numFmtId="0">
      <sharedItems containsBlank="1"/>
    </cacheField>
    <cacheField name="cp_prob/School teachers" numFmtId="0">
      <sharedItems containsBlank="1"/>
    </cacheField>
    <cacheField name="cp_prob/Parents" numFmtId="0">
      <sharedItems containsBlank="1"/>
    </cacheField>
    <cacheField name="cp_prob/Relatives" numFmtId="0">
      <sharedItems containsBlank="1"/>
    </cacheField>
    <cacheField name="cp_prob/Judicial or criminal authority" numFmtId="0">
      <sharedItems containsBlank="1"/>
    </cacheField>
    <cacheField name="cp_prob/Community/social workers" numFmtId="0">
      <sharedItems containsBlank="1"/>
    </cacheField>
    <cacheField name="cp_prob/Community leaders (trusted people in the community)" numFmtId="0">
      <sharedItems containsBlank="1"/>
    </cacheField>
    <cacheField name="cp_prob/Women and Child support centers" numFmtId="0">
      <sharedItems containsBlank="1"/>
    </cacheField>
    <cacheField name="cp_prob/Doctor" numFmtId="0">
      <sharedItems containsBlank="1"/>
    </cacheField>
    <cacheField name="cp_prob/Other" numFmtId="0">
      <sharedItems containsBlank="1"/>
    </cacheField>
    <cacheField name="cp_prob/Do not know" numFmtId="0">
      <sharedItems containsBlank="1"/>
    </cacheField>
    <cacheField name="Other, please specify:17" numFmtId="0">
      <sharedItems containsBlank="1"/>
    </cacheField>
    <cacheField name="3. What type of children activities you would like to see in the community" numFmtId="0">
      <sharedItems containsBlank="1"/>
    </cacheField>
    <cacheField name="cp_activities/Sport activity" numFmtId="0">
      <sharedItems containsBlank="1"/>
    </cacheField>
    <cacheField name="cp_activities/Quraan" numFmtId="0">
      <sharedItems containsBlank="1"/>
    </cacheField>
    <cacheField name="cp_activities/Hand crafts" numFmtId="0">
      <sharedItems containsBlank="1"/>
    </cacheField>
    <cacheField name="cp_activities/Painting / re-creational activity" numFmtId="0">
      <sharedItems containsBlank="1"/>
    </cacheField>
    <cacheField name="cp_activities/Awareness / educational activities / psychosocial support" numFmtId="0">
      <sharedItems containsBlank="1"/>
    </cacheField>
    <cacheField name="cp_activities/Entertainement activities" numFmtId="0">
      <sharedItems containsBlank="1"/>
    </cacheField>
    <cacheField name="cp_activities/Other" numFmtId="0">
      <sharedItems containsBlank="1"/>
    </cacheField>
    <cacheField name="cp_activities/Do not know" numFmtId="0">
      <sharedItems containsBlank="1"/>
    </cacheField>
    <cacheField name="Other, please specify:18" numFmtId="0">
      <sharedItems containsBlank="1"/>
    </cacheField>
    <cacheField name="4. Do you know if there are any of the following groups/children in your community?" numFmtId="0">
      <sharedItems containsBlank="1"/>
    </cacheField>
    <cacheField name="ch_exist/Children separated from their parents" numFmtId="0">
      <sharedItems containsBlank="1"/>
    </cacheField>
    <cacheField name="ch_exist/Children living on the street" numFmtId="0">
      <sharedItems containsBlank="1"/>
    </cacheField>
    <cacheField name="ch_exist/Orphans living in the community" numFmtId="0">
      <sharedItems containsBlank="1"/>
    </cacheField>
    <cacheField name="ch_exist/Child-headed households" numFmtId="0">
      <sharedItems containsBlank="1"/>
    </cacheField>
    <cacheField name="ch_exist/Children who have been associated with fighting forces" numFmtId="0">
      <sharedItems containsBlank="1"/>
    </cacheField>
    <cacheField name="ch_exist/No, none of these" numFmtId="0">
      <sharedItems containsBlank="1"/>
    </cacheField>
    <cacheField name="ch_exist/I don't know" numFmtId="0">
      <sharedItems containsBlank="1"/>
    </cacheField>
    <cacheField name="5. Are all the children in your household registered in school or taking other courses/training?" numFmtId="0">
      <sharedItems containsBlank="1" count="3">
        <m/>
        <s v="Yes"/>
        <s v="No"/>
      </sharedItems>
    </cacheField>
    <cacheField name="Why not?" numFmtId="0">
      <sharedItems containsBlank="1"/>
    </cacheField>
    <cacheField name="6. What are the barriers to access children activities?" numFmtId="0">
      <sharedItems containsBlank="1"/>
    </cacheField>
    <cacheField name="ch_barriers/Lack of awareness" numFmtId="0">
      <sharedItems containsBlank="1"/>
    </cacheField>
    <cacheField name="ch_barriers/Security problems" numFmtId="0">
      <sharedItems containsBlank="1"/>
    </cacheField>
    <cacheField name="ch_barriers/Lack of transportation" numFmtId="0">
      <sharedItems containsBlank="1"/>
    </cacheField>
    <cacheField name="ch_barriers/Opening time not suitable for parents" numFmtId="0">
      <sharedItems containsBlank="1"/>
    </cacheField>
    <cacheField name="ch_barriers/Distrust of staff or their activities" numFmtId="0">
      <sharedItems containsBlank="1"/>
    </cacheField>
    <cacheField name="ch_barriers/No services" numFmtId="0">
      <sharedItems containsBlank="1"/>
    </cacheField>
    <cacheField name="ch_barriers/Other" numFmtId="0">
      <sharedItems containsBlank="1"/>
    </cacheField>
    <cacheField name="ch_barriers/Do not know" numFmtId="0">
      <sharedItems containsBlank="1"/>
    </cacheField>
    <cacheField name="ch_barriers/No barriers" numFmtId="0">
      <sharedItems containsBlank="1"/>
    </cacheField>
    <cacheField name="Other, please specify:19" numFmtId="0">
      <sharedItems containsBlank="1"/>
    </cacheField>
    <cacheField name="7. Do your children under 12 years old spend time unattended?" numFmtId="0">
      <sharedItems containsBlank="1" count="3">
        <m/>
        <s v="No"/>
        <s v="Yes"/>
      </sharedItems>
    </cacheField>
    <cacheField name="7 a. If yes, for how many hours?" numFmtId="0">
      <sharedItems containsString="0" containsBlank="1" containsNumber="1" containsInteger="1" minValue="1" maxValue="9"/>
    </cacheField>
    <cacheField name="7 b. If yes, why?" numFmtId="0">
      <sharedItems containsBlank="1"/>
    </cacheField>
    <cacheField name="8. Do your children above 12 years old spend time unattended?" numFmtId="0">
      <sharedItems containsBlank="1" count="3">
        <m/>
        <s v="Yes"/>
        <s v="No"/>
      </sharedItems>
    </cacheField>
    <cacheField name="8 a. If yes, for how many hours?" numFmtId="0">
      <sharedItems containsString="0" containsBlank="1" containsNumber="1" containsInteger="1" minValue="1" maxValue="12"/>
    </cacheField>
    <cacheField name="8 b. If yes, why?" numFmtId="0">
      <sharedItems containsBlank="1"/>
    </cacheField>
    <cacheField name="9. Do any of the children in the household work/earn money instead of school?" numFmtId="0">
      <sharedItems containsBlank="1" count="3">
        <m/>
        <s v="Yes"/>
        <s v="No"/>
      </sharedItems>
    </cacheField>
    <cacheField name="9a. If yes, please provide more details:" numFmtId="0">
      <sharedItems containsBlank="1"/>
    </cacheField>
    <cacheField name="meta/instanceID" numFmtId="0">
      <sharedItems/>
    </cacheField>
    <cacheField name="_id" numFmtId="0">
      <sharedItems containsSemiMixedTypes="0" containsString="0" containsNumber="1" containsInteger="1" minValue="73090897" maxValue="73333854"/>
    </cacheField>
    <cacheField name="_uuid" numFmtId="0">
      <sharedItems/>
    </cacheField>
    <cacheField name="_submission_time" numFmtId="165">
      <sharedItems containsSemiMixedTypes="0" containsNonDate="0" containsDate="1" containsString="0" minDate="2021-01-20T08:30:31" maxDate="2021-01-25T12:48:54"/>
    </cacheField>
    <cacheField name="_index" numFmtId="0">
      <sharedItems containsSemiMixedTypes="0" containsString="0" containsNumber="1" containsInteger="1" minValue="1" maxValue="408"/>
    </cacheField>
    <cacheField name="_parent_table_name" numFmtId="0">
      <sharedItems containsNonDate="0" containsString="0" containsBlank="1"/>
    </cacheField>
    <cacheField name="_parent_index" numFmtId="0">
      <sharedItems containsSemiMixedTypes="0" containsString="0" containsNumber="1" containsInteger="1" minValue="-1" maxValue="-1"/>
    </cacheField>
    <cacheField name="_tags" numFmtId="0">
      <sharedItems containsNonDate="0" containsString="0" containsBlank="1"/>
    </cacheField>
    <cacheField name="_notes" numFmtId="0">
      <sharedItems containsNonDate="0" containsString="0" containsBlank="1"/>
    </cacheField>
    <cacheField name="_version" numFmtId="0">
      <sharedItems/>
    </cacheField>
    <cacheField name="_duration" numFmtId="0">
      <sharedItems containsSemiMixedTypes="0" containsString="0" containsNumber="1" containsInteger="1" minValue="18" maxValue="414707"/>
    </cacheField>
    <cacheField name="_submitted_by" numFmtId="0">
      <sharedItems containsBlank="1"/>
    </cacheField>
    <cacheField name="_xform_id" numFmtId="0">
      <sharedItems containsSemiMixedTypes="0" containsString="0" containsNumber="1" containsInteger="1" minValue="569832" maxValue="56983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3">
  <r>
    <s v="2021-01-20T10:23:31.199+02:00"/>
    <s v="2021-01-20T11:28:31.814+02:00"/>
    <s v="0.04514600694528781"/>
    <s v="سارة عكش"/>
    <s v="MRFS Partner"/>
    <s v="SEMA"/>
    <d v="2021-01-20T00:00:00"/>
    <x v="0"/>
    <s v="Health sector"/>
    <x v="0"/>
    <n v="37"/>
    <x v="0"/>
    <x v="0"/>
    <x v="0"/>
    <x v="0"/>
    <d v="2021-01-20T00:00:00"/>
    <n v="1"/>
    <n v="0"/>
    <s v="Yes"/>
    <n v="1"/>
    <n v="1"/>
    <n v="0"/>
    <s v="1"/>
    <n v="3"/>
    <s v="5"/>
    <n v="1"/>
    <s v="6"/>
    <n v="8"/>
    <n v="0"/>
    <n v="0"/>
    <n v="1"/>
    <n v="1000"/>
    <n v="400"/>
    <s v="اعمال حرة"/>
    <m/>
    <s v="Primary health care facility"/>
    <m/>
    <b v="1"/>
    <m/>
    <m/>
    <m/>
    <m/>
    <m/>
    <m/>
    <n v="10"/>
    <x v="0"/>
    <m/>
    <x v="0"/>
    <s v="999"/>
    <s v="Most types of medicines are not available in the market Inaccessible due to cost"/>
    <m/>
    <b v="1"/>
    <m/>
    <b v="1"/>
    <m/>
    <m/>
    <m/>
    <m/>
    <m/>
    <m/>
    <m/>
    <x v="0"/>
    <x v="0"/>
    <s v="معلومات عن تغذية الاطفال والعناية بهم والاهتمام بالنظافة"/>
    <x v="0"/>
    <m/>
    <x v="0"/>
    <x v="0"/>
    <m/>
    <x v="0"/>
    <x v="0"/>
    <m/>
    <m/>
    <m/>
    <m/>
    <m/>
    <m/>
    <m/>
    <m/>
    <m/>
    <m/>
    <m/>
    <s v="Pediatric medicine Antibiotic"/>
    <m/>
    <b v="1"/>
    <m/>
    <b v="1"/>
    <m/>
    <m/>
    <m/>
    <m/>
    <x v="0"/>
    <m/>
    <m/>
    <m/>
    <m/>
    <m/>
    <m/>
    <m/>
    <m/>
    <m/>
    <s v="Hospital for normal delivery Hospital for surgery/ C-section"/>
    <m/>
    <m/>
    <m/>
    <m/>
    <m/>
    <b v="1"/>
    <b v="1"/>
    <m/>
    <m/>
    <m/>
    <m/>
    <x v="0"/>
    <m/>
    <m/>
    <m/>
    <m/>
    <m/>
    <m/>
    <m/>
    <m/>
    <m/>
    <m/>
    <m/>
    <x v="0"/>
    <x v="0"/>
    <x v="0"/>
    <m/>
    <s v="Cereals or tubers (maize, porridge, rice, pasta, bread, rice, bulger, frikeh, kaak, pasta, indomy (noodles), manakish, thick grain-based porridge, potatoes, etc) Vegetables (including leafy vegetables) Meat, Poultry, Offal (beef, goat, lamb, poultry), etc) Sugar, Honey, sugar products"/>
    <b v="1"/>
    <m/>
    <b v="1"/>
    <m/>
    <b v="1"/>
    <m/>
    <m/>
    <m/>
    <b v="1"/>
    <m/>
    <m/>
    <s v="4"/>
    <s v="not divers"/>
    <s v="Cereals or tubers (maize, porridge, rice, pasta, bread, rice, bulger, frikeh, kaak, pasta, indomy (noodles), manakish, thick grain-based porridge, potatoes, etc) Vegetables (including leafy vegetables) Meat, Poultry, Offal (beef, goat, lamb, poultry), etc) Sugar, Honey, sugar products"/>
    <b v="1"/>
    <m/>
    <b v="1"/>
    <m/>
    <b v="1"/>
    <m/>
    <m/>
    <m/>
    <b v="1"/>
    <m/>
    <m/>
    <s v="4"/>
    <s v="diverse"/>
    <x v="0"/>
    <m/>
    <s v="High food prices/no money to buy"/>
    <m/>
    <b v="1"/>
    <m/>
    <m/>
    <m/>
    <m/>
    <m/>
    <m/>
    <x v="0"/>
    <m/>
    <x v="0"/>
    <s v="High food prices/no money to buy"/>
    <b v="1"/>
    <m/>
    <m/>
    <m/>
    <m/>
    <m/>
    <x v="0"/>
    <x v="0"/>
    <x v="0"/>
    <m/>
    <m/>
    <s v="1"/>
    <s v="1"/>
    <x v="0"/>
    <x v="0"/>
    <x v="0"/>
    <x v="0"/>
    <x v="0"/>
    <m/>
    <m/>
    <m/>
    <m/>
    <m/>
    <m/>
    <m/>
    <m/>
    <m/>
    <x v="0"/>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2132ab68-05d6-4fc5-8302-2e6b19c011d6"/>
    <n v="73090897"/>
    <s v="2132ab68-05d6-4fc5-8302-2e6b19c011d6"/>
    <d v="2021-01-20T08:30:31"/>
    <n v="1"/>
    <m/>
    <n v="-1"/>
    <m/>
    <m/>
    <s v="202101191358"/>
    <n v="3900"/>
    <m/>
    <n v="569832"/>
  </r>
  <r>
    <s v="2021-01-20T09:38:20.783+03:00"/>
    <s v="2021-01-20T10:03:51.720+03:00"/>
    <m/>
    <s v="علا الغريب"/>
    <s v="MRFS Partner"/>
    <s v="سيريا ريليف"/>
    <d v="2021-01-20T00:00:00"/>
    <x v="1"/>
    <s v="Protection sector"/>
    <x v="0"/>
    <n v="40"/>
    <x v="0"/>
    <x v="0"/>
    <x v="0"/>
    <x v="1"/>
    <m/>
    <m/>
    <n v="0"/>
    <s v="Yes"/>
    <n v="0"/>
    <n v="0"/>
    <n v="0"/>
    <s v="0"/>
    <n v="0"/>
    <s v="0"/>
    <n v="1"/>
    <s v="1"/>
    <n v="5"/>
    <n v="0"/>
    <n v="0"/>
    <n v="1"/>
    <n v="300"/>
    <n v="150"/>
    <s v="عامل"/>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Econimic Inability to carry out work or daily tasks Anxiety"/>
    <m/>
    <m/>
    <m/>
    <m/>
    <b v="1"/>
    <b v="1"/>
    <m/>
    <m/>
    <m/>
    <m/>
    <m/>
    <b v="1"/>
    <m/>
    <m/>
    <m/>
    <m/>
    <m/>
    <m/>
    <s v="Children"/>
    <m/>
    <m/>
    <b v="1"/>
    <m/>
    <s v="بسبب عدم قدرة مقدم الرعاية ع تقديم الرعاية والخدمه"/>
    <s v="Speaking to a friend Prayer Withdrawal/Isolation"/>
    <m/>
    <b v="1"/>
    <m/>
    <b v="1"/>
    <m/>
    <m/>
    <m/>
    <m/>
    <b v="1"/>
    <m/>
    <m/>
    <s v="Lack of awareness of the services Accessibility Security"/>
    <m/>
    <b v="1"/>
    <b v="1"/>
    <m/>
    <b v="1"/>
    <m/>
    <m/>
    <m/>
    <m/>
    <x v="1"/>
    <m/>
    <s v="Educational services Health services"/>
    <b v="1"/>
    <b v="1"/>
    <m/>
    <m/>
    <m/>
    <m/>
    <m/>
    <m/>
    <s v="بسبب قله الوعي بها عدم وجود مواصلات"/>
    <s v="Extracurricular activities/women &amp; girls centers"/>
    <m/>
    <m/>
    <m/>
    <b v="1"/>
    <m/>
    <m/>
    <m/>
    <m/>
    <s v="بسبب عدم توافر الأمان "/>
    <x v="1"/>
    <m/>
    <s v="Kidnapping Hired by armed groups Psychological stress"/>
    <b v="1"/>
    <b v="1"/>
    <m/>
    <m/>
    <m/>
    <m/>
    <m/>
    <m/>
    <m/>
    <m/>
    <m/>
    <m/>
    <m/>
    <b v="1"/>
    <m/>
    <m/>
    <m/>
    <m/>
    <m/>
    <s v="Judicial or criminal authority Community/social workers Women and Child support centers"/>
    <m/>
    <m/>
    <m/>
    <m/>
    <m/>
    <m/>
    <b v="1"/>
    <b v="1"/>
    <m/>
    <b v="1"/>
    <m/>
    <m/>
    <m/>
    <m/>
    <s v="Painting / re-creational activity Awareness / educational activities / psychosocial support"/>
    <m/>
    <m/>
    <m/>
    <b v="1"/>
    <b v="1"/>
    <m/>
    <m/>
    <m/>
    <m/>
    <s v="Children separated from their parents Children living on the street Orphans living in the community Child-headed households Children who have been associated with fighting forces"/>
    <b v="1"/>
    <b v="1"/>
    <b v="1"/>
    <b v="1"/>
    <b v="1"/>
    <m/>
    <m/>
    <x v="1"/>
    <m/>
    <s v="Security problems Lack of transportation"/>
    <m/>
    <b v="1"/>
    <b v="1"/>
    <m/>
    <m/>
    <m/>
    <m/>
    <m/>
    <m/>
    <m/>
    <x v="0"/>
    <m/>
    <m/>
    <x v="1"/>
    <n v="2"/>
    <s v="بسبب عدم الأمان والحرية والحالة النفسيه"/>
    <x v="1"/>
    <s v="من أجل مساعدة الوالد "/>
    <s v="uuid:1dcb2852-311c-47cc-971c-434db97f8cc8"/>
    <n v="73091484"/>
    <s v="1dcb2852-311c-47cc-971c-434db97f8cc8"/>
    <d v="2021-01-20T08:47:19"/>
    <n v="2"/>
    <m/>
    <n v="-1"/>
    <m/>
    <m/>
    <s v="202101191358"/>
    <n v="1531"/>
    <s v="nsenumerator"/>
    <n v="569832"/>
  </r>
  <r>
    <s v="2021-01-20T10:04:14.152+03:00"/>
    <s v="2021-01-20T10:40:25.948+03:00"/>
    <m/>
    <s v="علا الغريب"/>
    <s v="MRFS Partner"/>
    <s v="سيريا ريليف"/>
    <d v="2021-01-20T00:00:00"/>
    <x v="1"/>
    <s v="Protection sector"/>
    <x v="0"/>
    <n v="32"/>
    <x v="0"/>
    <x v="1"/>
    <x v="0"/>
    <x v="1"/>
    <m/>
    <m/>
    <n v="2"/>
    <s v="Yes"/>
    <n v="0"/>
    <n v="0"/>
    <n v="2"/>
    <s v="2"/>
    <n v="0"/>
    <s v="2"/>
    <n v="0"/>
    <s v="2"/>
    <n v="6"/>
    <n v="1"/>
    <n v="0"/>
    <n v="1"/>
    <n v="500"/>
    <n v="250"/>
    <s v="اعمل "/>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Fear Anger Changes in Appetite Problems Concentrating"/>
    <b v="1"/>
    <b v="1"/>
    <m/>
    <m/>
    <m/>
    <m/>
    <m/>
    <b v="1"/>
    <m/>
    <m/>
    <m/>
    <m/>
    <b v="1"/>
    <m/>
    <m/>
    <m/>
    <m/>
    <m/>
    <s v="Adult Men Children Adult Women"/>
    <b v="1"/>
    <b v="1"/>
    <b v="1"/>
    <m/>
    <s v="بسبب عدم الاستقرار"/>
    <s v="Speaking to a friend Exercise Prayer"/>
    <m/>
    <b v="1"/>
    <b v="1"/>
    <b v="1"/>
    <m/>
    <m/>
    <m/>
    <m/>
    <m/>
    <m/>
    <m/>
    <s v="Security Lack of awareness of the services Stigma"/>
    <b v="1"/>
    <b v="1"/>
    <m/>
    <m/>
    <b v="1"/>
    <m/>
    <m/>
    <m/>
    <m/>
    <x v="1"/>
    <m/>
    <s v="All services are accessible"/>
    <m/>
    <m/>
    <m/>
    <m/>
    <m/>
    <b v="1"/>
    <m/>
    <m/>
    <m/>
    <s v="All services are accessible"/>
    <m/>
    <m/>
    <m/>
    <m/>
    <m/>
    <b v="1"/>
    <m/>
    <m/>
    <m/>
    <x v="1"/>
    <m/>
    <s v="Begging Neglect Physical abuse Sexual abuse"/>
    <m/>
    <m/>
    <m/>
    <m/>
    <m/>
    <b v="1"/>
    <m/>
    <b v="1"/>
    <b v="1"/>
    <b v="1"/>
    <m/>
    <m/>
    <m/>
    <m/>
    <m/>
    <m/>
    <m/>
    <m/>
    <m/>
    <s v="School teachers Judicial or criminal authority Community/social workers Women and Child support centers"/>
    <m/>
    <m/>
    <m/>
    <b v="1"/>
    <m/>
    <m/>
    <b v="1"/>
    <b v="1"/>
    <m/>
    <b v="1"/>
    <m/>
    <m/>
    <m/>
    <m/>
    <s v="Sport activity Quraan Awareness / educational activities / psychosocial support Painting / re-creational activity Entertainement activities"/>
    <b v="1"/>
    <b v="1"/>
    <m/>
    <b v="1"/>
    <b v="1"/>
    <b v="1"/>
    <m/>
    <m/>
    <m/>
    <s v="Children living on the street Orphans living in the community Child-headed households Children separated from their parents Children who have been associated with fighting forces"/>
    <b v="1"/>
    <b v="1"/>
    <b v="1"/>
    <b v="1"/>
    <b v="1"/>
    <m/>
    <m/>
    <x v="1"/>
    <m/>
    <s v="Lack of awareness Distrust of staff or their activities Lack of transportation Security problems"/>
    <b v="1"/>
    <b v="1"/>
    <b v="1"/>
    <m/>
    <b v="1"/>
    <m/>
    <m/>
    <m/>
    <m/>
    <m/>
    <x v="1"/>
    <m/>
    <m/>
    <x v="0"/>
    <m/>
    <m/>
    <x v="2"/>
    <m/>
    <s v="uuid:66211ce4-a0c9-4b5d-a398-2ac8b0b7ef0e"/>
    <n v="73091485"/>
    <s v="66211ce4-a0c9-4b5d-a398-2ac8b0b7ef0e"/>
    <d v="2021-01-20T08:47:20"/>
    <n v="3"/>
    <m/>
    <n v="-1"/>
    <m/>
    <m/>
    <s v="202101191358"/>
    <n v="2171"/>
    <s v="nsenumerator"/>
    <n v="569832"/>
  </r>
  <r>
    <s v="2021-01-20T11:28:32.422+02:00"/>
    <s v="2021-01-20T12:02:50.991+02:00"/>
    <s v="0.023826030090276618"/>
    <s v="سارة عكش"/>
    <s v="MRFS Partner"/>
    <s v="SEMA"/>
    <d v="2021-01-20T00:00:00"/>
    <x v="0"/>
    <s v="Health sector"/>
    <x v="0"/>
    <n v="31"/>
    <x v="0"/>
    <x v="0"/>
    <x v="0"/>
    <x v="0"/>
    <d v="2021-01-20T00:00:00"/>
    <n v="0"/>
    <n v="0"/>
    <s v="Yes"/>
    <n v="0"/>
    <n v="0"/>
    <n v="2"/>
    <s v="2"/>
    <n v="2"/>
    <s v="4"/>
    <n v="0"/>
    <s v="4"/>
    <n v="6"/>
    <n v="0"/>
    <n v="0"/>
    <n v="1"/>
    <n v="700"/>
    <n v="150"/>
    <s v="اعمال حرة"/>
    <m/>
    <s v="Primary health care facility"/>
    <m/>
    <b v="1"/>
    <m/>
    <m/>
    <m/>
    <m/>
    <m/>
    <m/>
    <n v="15"/>
    <x v="0"/>
    <m/>
    <x v="2"/>
    <s v="تحاليل مخبرية وعيادة عينية و عظمية"/>
    <s v="Most types of medicines are not available in the market Inaccessible due to cost"/>
    <m/>
    <b v="1"/>
    <m/>
    <b v="1"/>
    <m/>
    <m/>
    <m/>
    <m/>
    <m/>
    <m/>
    <m/>
    <x v="0"/>
    <x v="0"/>
    <s v="النظافة الشخصية وكورونا و تغذية الاطفال"/>
    <x v="0"/>
    <m/>
    <x v="2"/>
    <x v="1"/>
    <m/>
    <x v="1"/>
    <x v="1"/>
    <s v="Inaccessible due to cost"/>
    <m/>
    <m/>
    <m/>
    <b v="1"/>
    <m/>
    <m/>
    <m/>
    <m/>
    <m/>
    <m/>
    <s v="Pediatric medicine Antibiotic"/>
    <m/>
    <b v="1"/>
    <m/>
    <b v="1"/>
    <m/>
    <m/>
    <m/>
    <m/>
    <x v="0"/>
    <m/>
    <m/>
    <m/>
    <m/>
    <m/>
    <m/>
    <m/>
    <m/>
    <m/>
    <s v="Hospital for normal delivery Hospital for surgery/ C-section"/>
    <m/>
    <m/>
    <m/>
    <m/>
    <m/>
    <b v="1"/>
    <b v="1"/>
    <m/>
    <m/>
    <m/>
    <m/>
    <x v="1"/>
    <m/>
    <m/>
    <m/>
    <m/>
    <m/>
    <m/>
    <m/>
    <m/>
    <m/>
    <m/>
    <m/>
    <x v="2"/>
    <x v="0"/>
    <x v="0"/>
    <m/>
    <m/>
    <m/>
    <m/>
    <m/>
    <m/>
    <m/>
    <m/>
    <m/>
    <m/>
    <m/>
    <m/>
    <m/>
    <s v="0"/>
    <s v="not divers"/>
    <s v="Cereals or tubers (maize, porridge, rice, pasta, bread, rice, bulger, frikeh, kaak, pasta, indomy (noodles), manakish, thick grain-based porridge, potatoes, etc) Oil/Fat (oils, fats, butter, ghee etc)"/>
    <b v="1"/>
    <m/>
    <m/>
    <m/>
    <m/>
    <m/>
    <m/>
    <m/>
    <m/>
    <b v="1"/>
    <m/>
    <s v="2"/>
    <s v="not divers"/>
    <x v="0"/>
    <m/>
    <s v="High food prices/no money to buy Market is too far"/>
    <m/>
    <b v="1"/>
    <b v="1"/>
    <m/>
    <m/>
    <m/>
    <m/>
    <m/>
    <x v="0"/>
    <m/>
    <x v="0"/>
    <s v="High food prices/no money to buy Market is too far"/>
    <b v="1"/>
    <b v="1"/>
    <m/>
    <m/>
    <m/>
    <m/>
    <x v="0"/>
    <x v="2"/>
    <x v="1"/>
    <m/>
    <m/>
    <s v="0"/>
    <s v="0"/>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6fcb48bf-3dae-4cc5-b79b-ced97ec9d3f8"/>
    <n v="73092433"/>
    <s v="6fcb48bf-3dae-4cc5-b79b-ced97ec9d3f8"/>
    <d v="2021-01-20T09:04:49"/>
    <n v="4"/>
    <m/>
    <n v="-1"/>
    <m/>
    <m/>
    <s v="202101191358"/>
    <n v="2058"/>
    <m/>
    <n v="569832"/>
  </r>
  <r>
    <s v="2021-01-20T09:13:14.434+02:00"/>
    <s v="2021-01-20T10:03:08.869+02:00"/>
    <m/>
    <s v="عفراء الحربي"/>
    <s v="MRFS Partner"/>
    <s v="سيريا ياردم"/>
    <d v="2021-01-20T00:00:00"/>
    <x v="1"/>
    <s v="Protection sector"/>
    <x v="0"/>
    <n v="32"/>
    <x v="0"/>
    <x v="0"/>
    <x v="0"/>
    <x v="0"/>
    <d v="2019-01-20T00:00:00"/>
    <m/>
    <n v="0"/>
    <s v="Yes"/>
    <n v="0"/>
    <n v="1"/>
    <n v="1"/>
    <s v="2"/>
    <n v="2"/>
    <s v="4"/>
    <n v="0"/>
    <s v="4"/>
    <n v="6"/>
    <n v="0"/>
    <n v="0"/>
    <n v="1"/>
    <n v="800"/>
    <n v="400"/>
    <s v="يعمل في الفصيل"/>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Econimic Sadness Family conflict"/>
    <m/>
    <m/>
    <b v="1"/>
    <m/>
    <b v="1"/>
    <m/>
    <b v="1"/>
    <m/>
    <m/>
    <m/>
    <m/>
    <m/>
    <m/>
    <m/>
    <m/>
    <m/>
    <m/>
    <m/>
    <s v="Adult Women"/>
    <b v="1"/>
    <m/>
    <m/>
    <m/>
    <s v="الزوجه"/>
    <s v="Prayer"/>
    <m/>
    <m/>
    <m/>
    <b v="1"/>
    <m/>
    <m/>
    <m/>
    <m/>
    <m/>
    <m/>
    <m/>
    <s v="Security"/>
    <m/>
    <b v="1"/>
    <m/>
    <m/>
    <m/>
    <m/>
    <m/>
    <m/>
    <m/>
    <x v="2"/>
    <m/>
    <s v="Educational services"/>
    <m/>
    <b v="1"/>
    <m/>
    <m/>
    <m/>
    <m/>
    <m/>
    <m/>
    <s v="النزوح"/>
    <s v="Educational services"/>
    <m/>
    <b v="1"/>
    <m/>
    <m/>
    <m/>
    <m/>
    <m/>
    <m/>
    <s v="بسبب النزوح ايضا"/>
    <x v="1"/>
    <m/>
    <s v="School dropout"/>
    <m/>
    <m/>
    <m/>
    <b v="1"/>
    <m/>
    <m/>
    <m/>
    <m/>
    <m/>
    <m/>
    <m/>
    <m/>
    <m/>
    <m/>
    <m/>
    <m/>
    <m/>
    <m/>
    <m/>
    <s v="Parents"/>
    <m/>
    <m/>
    <m/>
    <m/>
    <b v="1"/>
    <m/>
    <m/>
    <m/>
    <m/>
    <m/>
    <m/>
    <m/>
    <m/>
    <m/>
    <s v="Sport activity Entertainement activities Painting / re-creational activity"/>
    <b v="1"/>
    <m/>
    <m/>
    <b v="1"/>
    <m/>
    <b v="1"/>
    <m/>
    <m/>
    <m/>
    <s v="Orphans living in the community"/>
    <m/>
    <m/>
    <b v="1"/>
    <m/>
    <m/>
    <m/>
    <m/>
    <x v="1"/>
    <m/>
    <s v="Security problems"/>
    <m/>
    <b v="1"/>
    <m/>
    <m/>
    <m/>
    <m/>
    <m/>
    <m/>
    <m/>
    <m/>
    <x v="1"/>
    <m/>
    <m/>
    <x v="0"/>
    <m/>
    <m/>
    <x v="2"/>
    <m/>
    <s v="uuid:eda7ac27-b771-43b8-b6df-f428bd7a8501"/>
    <n v="73092622"/>
    <s v="eda7ac27-b771-43b8-b6df-f428bd7a8501"/>
    <d v="2021-01-20T09:09:29"/>
    <n v="5"/>
    <m/>
    <n v="-1"/>
    <m/>
    <m/>
    <s v="202101191358"/>
    <n v="2994"/>
    <s v="nsenumerator"/>
    <n v="569832"/>
  </r>
  <r>
    <s v="2021-01-20T10:12:52.711+02:00"/>
    <s v="2021-01-20T10:22:07.586+02:00"/>
    <m/>
    <s v="عفراء الحربي"/>
    <s v="MRFS Partner"/>
    <s v="سيريا ياردم"/>
    <d v="2021-01-20T00:00:00"/>
    <x v="1"/>
    <s v="Protection sector"/>
    <x v="0"/>
    <n v="24"/>
    <x v="1"/>
    <x v="0"/>
    <x v="0"/>
    <x v="0"/>
    <d v="2019-01-20T00:00:00"/>
    <m/>
    <n v="0"/>
    <s v="Yes"/>
    <n v="0"/>
    <n v="0"/>
    <n v="2"/>
    <s v="2"/>
    <n v="1"/>
    <s v="3"/>
    <n v="0"/>
    <s v="3"/>
    <n v="6"/>
    <n v="0"/>
    <n v="0"/>
    <n v="1"/>
    <n v="500"/>
    <n v="250"/>
    <s v="فصيل الاحرار"/>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No problems"/>
    <m/>
    <m/>
    <m/>
    <m/>
    <m/>
    <m/>
    <m/>
    <m/>
    <m/>
    <m/>
    <m/>
    <m/>
    <m/>
    <m/>
    <m/>
    <b v="1"/>
    <m/>
    <m/>
    <m/>
    <m/>
    <m/>
    <m/>
    <m/>
    <m/>
    <m/>
    <m/>
    <m/>
    <m/>
    <m/>
    <m/>
    <m/>
    <m/>
    <m/>
    <m/>
    <m/>
    <m/>
    <s v="Stigma"/>
    <b v="1"/>
    <m/>
    <m/>
    <m/>
    <m/>
    <m/>
    <m/>
    <m/>
    <m/>
    <x v="2"/>
    <m/>
    <s v="Health services"/>
    <b v="1"/>
    <m/>
    <m/>
    <m/>
    <m/>
    <m/>
    <m/>
    <m/>
    <s v="بسبب النزوح"/>
    <s v="Extracurricular activities/women &amp; girls centers"/>
    <m/>
    <m/>
    <m/>
    <b v="1"/>
    <m/>
    <m/>
    <m/>
    <m/>
    <s v="بسبب العادات والتقاليد"/>
    <x v="2"/>
    <s v="بسبب الوضع الامني"/>
    <s v="Kidnapping"/>
    <b v="1"/>
    <m/>
    <m/>
    <m/>
    <m/>
    <m/>
    <m/>
    <m/>
    <m/>
    <m/>
    <m/>
    <m/>
    <m/>
    <m/>
    <m/>
    <m/>
    <m/>
    <m/>
    <m/>
    <s v="Parents"/>
    <m/>
    <m/>
    <m/>
    <m/>
    <b v="1"/>
    <m/>
    <m/>
    <m/>
    <m/>
    <m/>
    <m/>
    <m/>
    <m/>
    <m/>
    <s v="Quraan"/>
    <m/>
    <b v="1"/>
    <m/>
    <m/>
    <m/>
    <m/>
    <m/>
    <m/>
    <m/>
    <s v="Orphans living in the community"/>
    <m/>
    <m/>
    <b v="1"/>
    <m/>
    <m/>
    <m/>
    <m/>
    <x v="1"/>
    <m/>
    <s v="Security problems"/>
    <m/>
    <b v="1"/>
    <m/>
    <m/>
    <m/>
    <m/>
    <m/>
    <m/>
    <m/>
    <m/>
    <x v="1"/>
    <m/>
    <m/>
    <x v="0"/>
    <m/>
    <m/>
    <x v="2"/>
    <m/>
    <s v="uuid:b718160c-a759-4cf1-91f6-8e79c93b08d8"/>
    <n v="73092623"/>
    <s v="b718160c-a759-4cf1-91f6-8e79c93b08d8"/>
    <d v="2021-01-20T09:09:29"/>
    <n v="6"/>
    <m/>
    <n v="-1"/>
    <m/>
    <m/>
    <s v="202101191358"/>
    <n v="555"/>
    <s v="nsenumerator"/>
    <n v="569832"/>
  </r>
  <r>
    <s v="2021-01-20T10:23:16.319+02:00"/>
    <s v="2021-01-20T10:45:01.378+02:00"/>
    <m/>
    <s v="عفراء الحربي"/>
    <s v="MRFS Partner"/>
    <s v="سيريا ياردم"/>
    <d v="2021-01-20T00:00:00"/>
    <x v="1"/>
    <s v="Protection sector"/>
    <x v="0"/>
    <n v="60"/>
    <x v="2"/>
    <x v="0"/>
    <x v="0"/>
    <x v="0"/>
    <d v="2021-01-20T00:00:00"/>
    <m/>
    <n v="0"/>
    <s v="No"/>
    <m/>
    <m/>
    <m/>
    <m/>
    <m/>
    <m/>
    <m/>
    <m/>
    <n v="6"/>
    <n v="0"/>
    <m/>
    <n v="5"/>
    <n v="1000"/>
    <n v="500"/>
    <s v="مع الجيش الحر"/>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Econimic Family conflict"/>
    <m/>
    <m/>
    <m/>
    <m/>
    <b v="1"/>
    <m/>
    <b v="1"/>
    <m/>
    <m/>
    <m/>
    <m/>
    <m/>
    <m/>
    <m/>
    <m/>
    <m/>
    <m/>
    <m/>
    <s v="Elderly"/>
    <m/>
    <m/>
    <m/>
    <b v="1"/>
    <s v="لانها رب الاسرة"/>
    <s v="Prayer"/>
    <m/>
    <m/>
    <m/>
    <b v="1"/>
    <m/>
    <m/>
    <m/>
    <m/>
    <m/>
    <m/>
    <m/>
    <s v="Security"/>
    <m/>
    <b v="1"/>
    <m/>
    <m/>
    <m/>
    <m/>
    <m/>
    <m/>
    <m/>
    <x v="1"/>
    <m/>
    <s v="Educational services"/>
    <m/>
    <b v="1"/>
    <m/>
    <m/>
    <m/>
    <m/>
    <m/>
    <m/>
    <s v="بسبب قلة الوعي"/>
    <s v="Educational services"/>
    <m/>
    <b v="1"/>
    <m/>
    <m/>
    <m/>
    <m/>
    <m/>
    <m/>
    <s v="بسبب الوضع الامني"/>
    <x v="1"/>
    <m/>
    <s v="Kidnapping"/>
    <b v="1"/>
    <m/>
    <m/>
    <m/>
    <m/>
    <m/>
    <m/>
    <m/>
    <m/>
    <m/>
    <m/>
    <m/>
    <m/>
    <m/>
    <m/>
    <m/>
    <m/>
    <m/>
    <m/>
    <s v="Parents"/>
    <m/>
    <m/>
    <m/>
    <m/>
    <b v="1"/>
    <m/>
    <m/>
    <m/>
    <m/>
    <m/>
    <m/>
    <m/>
    <m/>
    <m/>
    <s v="Quraan"/>
    <m/>
    <b v="1"/>
    <m/>
    <m/>
    <m/>
    <m/>
    <m/>
    <m/>
    <m/>
    <s v="Orphans living in the community"/>
    <m/>
    <m/>
    <b v="1"/>
    <m/>
    <m/>
    <m/>
    <m/>
    <x v="0"/>
    <m/>
    <m/>
    <m/>
    <m/>
    <m/>
    <m/>
    <m/>
    <m/>
    <m/>
    <m/>
    <m/>
    <m/>
    <x v="0"/>
    <m/>
    <m/>
    <x v="0"/>
    <m/>
    <m/>
    <x v="0"/>
    <m/>
    <s v="uuid:e8c9e309-929f-4eac-81f3-2abfffcb1e3f"/>
    <n v="73092624"/>
    <s v="e8c9e309-929f-4eac-81f3-2abfffcb1e3f"/>
    <d v="2021-01-20T09:09:30"/>
    <n v="7"/>
    <m/>
    <n v="-1"/>
    <m/>
    <m/>
    <s v="202101191358"/>
    <n v="1305"/>
    <s v="nsenumerator"/>
    <n v="569832"/>
  </r>
  <r>
    <s v="2021-01-20T12:02:52.124+02:00"/>
    <s v="2021-01-20T12:40:03.759+02:00"/>
    <s v="0.02582910879937117"/>
    <s v="سارة عكش"/>
    <s v="MRFS Partner"/>
    <s v="SEMA"/>
    <d v="2021-01-20T00:00:00"/>
    <x v="0"/>
    <s v="Health sector"/>
    <x v="0"/>
    <n v="60"/>
    <x v="2"/>
    <x v="1"/>
    <x v="0"/>
    <x v="0"/>
    <d v="2021-01-20T00:00:00"/>
    <n v="1"/>
    <n v="0"/>
    <s v="Yes"/>
    <n v="0"/>
    <n v="1"/>
    <n v="2"/>
    <s v="3"/>
    <n v="1"/>
    <s v="4"/>
    <n v="1"/>
    <s v="5"/>
    <n v="10"/>
    <n v="2"/>
    <n v="0"/>
    <n v="2"/>
    <n v="850"/>
    <n v="600"/>
    <s v="موظف"/>
    <m/>
    <s v="Primary health care facility"/>
    <m/>
    <b v="1"/>
    <m/>
    <m/>
    <m/>
    <m/>
    <m/>
    <m/>
    <n v="5"/>
    <x v="0"/>
    <m/>
    <x v="0"/>
    <s v="الخدمات الاسعافية ،"/>
    <s v="Some types of medicines are not available in the market Inaccessible due to cost"/>
    <b v="1"/>
    <m/>
    <m/>
    <b v="1"/>
    <m/>
    <m/>
    <m/>
    <m/>
    <m/>
    <m/>
    <m/>
    <x v="2"/>
    <x v="1"/>
    <m/>
    <x v="1"/>
    <m/>
    <x v="2"/>
    <x v="1"/>
    <m/>
    <x v="1"/>
    <x v="2"/>
    <m/>
    <m/>
    <m/>
    <m/>
    <m/>
    <m/>
    <m/>
    <m/>
    <m/>
    <m/>
    <m/>
    <s v="Pediatric medicine Reproductive health medicines Antibiotic"/>
    <m/>
    <b v="1"/>
    <b v="1"/>
    <b v="1"/>
    <m/>
    <m/>
    <m/>
    <m/>
    <x v="0"/>
    <m/>
    <m/>
    <m/>
    <m/>
    <m/>
    <m/>
    <m/>
    <m/>
    <m/>
    <s v="Hospital for normal delivery Hospital for surgery/ C-section"/>
    <m/>
    <m/>
    <m/>
    <m/>
    <m/>
    <b v="1"/>
    <b v="1"/>
    <m/>
    <m/>
    <m/>
    <m/>
    <x v="1"/>
    <m/>
    <m/>
    <m/>
    <m/>
    <m/>
    <m/>
    <m/>
    <m/>
    <m/>
    <m/>
    <m/>
    <x v="3"/>
    <x v="1"/>
    <x v="0"/>
    <m/>
    <s v="Cereals or tubers (maize, porridge, rice, pasta, bread, rice, bulger, frikeh, kaak, pasta, indomy (noodles), manakish, thick grain-based porridge, potatoes, etc) Legumes and nuts e.g. hommos, fouls, beans, chick peas, lentils Vegetables (including leafy vegetables) Meat, Poultry, Offal (beef, goat, lamb, poultry), etc) Milk and Milk Products (milk, yoghurt, cheese, etc) Oil/Fat (oils, fats, butter, ghee etc) Condiments (spices, tea, coffee, sauces etc) or other miscellaneous food"/>
    <b v="1"/>
    <b v="1"/>
    <b v="1"/>
    <m/>
    <b v="1"/>
    <m/>
    <b v="1"/>
    <m/>
    <m/>
    <b v="1"/>
    <b v="1"/>
    <s v="7"/>
    <s v="diverse"/>
    <s v="Cereals or tubers (maize, porridge, rice, pasta, bread, rice, bulger, frikeh, kaak, pasta, indomy (noodles), manakish, thick grain-based porridge, potatoes, etc) Legumes and nuts e.g. hommos, fouls, beans, chick peas, lentils Vegetables (including leafy vegetables) Meat, Poultry, Offal (beef, goat, lamb, poultry), etc) Milk and Milk Products (milk, yoghurt, cheese, etc) Condiments (spices, tea, coffee, sauces etc) or other miscellaneous food"/>
    <b v="1"/>
    <b v="1"/>
    <b v="1"/>
    <m/>
    <b v="1"/>
    <m/>
    <b v="1"/>
    <m/>
    <m/>
    <m/>
    <b v="1"/>
    <s v="6"/>
    <s v="diverse"/>
    <x v="2"/>
    <s v="يجب ان يتناولوا اطعمة اطفال كاللبن والسيريلاك"/>
    <s v="High food prices/no money to buy"/>
    <m/>
    <b v="1"/>
    <m/>
    <m/>
    <m/>
    <m/>
    <m/>
    <m/>
    <x v="2"/>
    <s v="يتناولن الطعام بشكل طبيعي وفيتامينات من الصيدلية"/>
    <x v="0"/>
    <s v="High food prices/no money to buy"/>
    <b v="1"/>
    <m/>
    <m/>
    <m/>
    <m/>
    <m/>
    <x v="0"/>
    <x v="2"/>
    <x v="1"/>
    <m/>
    <m/>
    <s v="1"/>
    <s v="1"/>
    <x v="2"/>
    <x v="1"/>
    <x v="1"/>
    <x v="2"/>
    <x v="2"/>
    <s v="No Challenges"/>
    <m/>
    <m/>
    <m/>
    <m/>
    <m/>
    <m/>
    <b v="1"/>
    <m/>
    <x v="0"/>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acde8dcf-e275-4f93-94e2-4c2d3a11366d"/>
    <n v="73094613"/>
    <s v="acde8dcf-e275-4f93-94e2-4c2d3a11366d"/>
    <d v="2021-01-20T09:42:03"/>
    <n v="8"/>
    <m/>
    <n v="-1"/>
    <m/>
    <m/>
    <s v="202101191358"/>
    <n v="2231"/>
    <m/>
    <n v="569832"/>
  </r>
  <r>
    <s v="2021-01-20T10:48:29.873-08:00"/>
    <s v="2021-01-20T11:06:45.723-08:00"/>
    <m/>
    <s v="فاطمه الحسين"/>
    <s v="MRFS Partner"/>
    <s v="سيريا ياردم"/>
    <d v="2021-01-20T00:00:00"/>
    <x v="1"/>
    <s v="Protection sector"/>
    <x v="0"/>
    <n v="28"/>
    <x v="1"/>
    <x v="1"/>
    <x v="0"/>
    <x v="0"/>
    <d v="2021-01-20T00:00:00"/>
    <m/>
    <n v="0"/>
    <s v="Yes"/>
    <n v="1"/>
    <n v="1"/>
    <n v="2"/>
    <s v="3"/>
    <n v="0"/>
    <s v="4"/>
    <n v="0"/>
    <s v="4"/>
    <n v="6"/>
    <n v="0"/>
    <n v="0"/>
    <n v="1"/>
    <n v="400"/>
    <n v="200"/>
    <s v="اعمال حرة"/>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moodwings Econimic"/>
    <m/>
    <m/>
    <m/>
    <b v="1"/>
    <b v="1"/>
    <m/>
    <m/>
    <m/>
    <m/>
    <m/>
    <m/>
    <m/>
    <m/>
    <m/>
    <m/>
    <m/>
    <m/>
    <m/>
    <s v="Adult Men"/>
    <m/>
    <b v="1"/>
    <m/>
    <m/>
    <s v="لانه ولي الاسرة "/>
    <s v="Speaking to a friend"/>
    <m/>
    <b v="1"/>
    <m/>
    <m/>
    <m/>
    <m/>
    <m/>
    <m/>
    <m/>
    <m/>
    <m/>
    <s v="Security"/>
    <m/>
    <b v="1"/>
    <m/>
    <m/>
    <m/>
    <m/>
    <m/>
    <m/>
    <m/>
    <x v="1"/>
    <m/>
    <s v="Skills building services"/>
    <m/>
    <m/>
    <b v="1"/>
    <m/>
    <m/>
    <m/>
    <m/>
    <m/>
    <s v="بسبب وجود الاطفال"/>
    <s v="Educational services"/>
    <m/>
    <b v="1"/>
    <m/>
    <m/>
    <m/>
    <m/>
    <m/>
    <m/>
    <s v="بسبب الضغط "/>
    <x v="1"/>
    <m/>
    <s v="Kidnapping"/>
    <b v="1"/>
    <m/>
    <m/>
    <m/>
    <m/>
    <m/>
    <m/>
    <m/>
    <m/>
    <m/>
    <m/>
    <m/>
    <m/>
    <m/>
    <m/>
    <m/>
    <m/>
    <m/>
    <m/>
    <s v="Siblings"/>
    <m/>
    <b v="1"/>
    <m/>
    <m/>
    <m/>
    <m/>
    <m/>
    <m/>
    <m/>
    <m/>
    <m/>
    <m/>
    <m/>
    <m/>
    <s v="Quraan Hand crafts"/>
    <m/>
    <b v="1"/>
    <b v="1"/>
    <m/>
    <m/>
    <m/>
    <m/>
    <m/>
    <m/>
    <s v="No, none of these"/>
    <m/>
    <m/>
    <m/>
    <m/>
    <m/>
    <b v="1"/>
    <m/>
    <x v="1"/>
    <m/>
    <s v="Security problems"/>
    <m/>
    <b v="1"/>
    <m/>
    <m/>
    <m/>
    <m/>
    <m/>
    <m/>
    <m/>
    <m/>
    <x v="1"/>
    <m/>
    <m/>
    <x v="0"/>
    <m/>
    <m/>
    <x v="2"/>
    <m/>
    <s v="uuid:83aa85ca-b781-4a3e-b859-ade1550391f3"/>
    <n v="73095820"/>
    <s v="83aa85ca-b781-4a3e-b859-ade1550391f3"/>
    <d v="2021-01-20T10:09:25"/>
    <n v="9"/>
    <m/>
    <n v="-1"/>
    <m/>
    <m/>
    <s v="202101191358"/>
    <n v="1096"/>
    <s v="nsenumerator"/>
    <n v="569832"/>
  </r>
  <r>
    <s v="2021-01-20T11:47:46.372-08:00"/>
    <s v="2021-01-20T12:06:45.652-08:00"/>
    <m/>
    <s v="فاطمه الحسين "/>
    <s v="MRFS Partner"/>
    <s v="سيريا ياردم"/>
    <d v="2021-01-20T00:00:00"/>
    <x v="1"/>
    <s v="Protection sector"/>
    <x v="0"/>
    <n v="65"/>
    <x v="3"/>
    <x v="1"/>
    <x v="0"/>
    <x v="0"/>
    <d v="2020-01-20T00:00:00"/>
    <m/>
    <n v="1"/>
    <s v="Yes"/>
    <n v="1"/>
    <n v="1"/>
    <n v="0"/>
    <s v="1"/>
    <n v="0"/>
    <s v="2"/>
    <n v="0"/>
    <s v="2"/>
    <n v="6"/>
    <n v="1"/>
    <n v="0"/>
    <n v="1"/>
    <n v="700"/>
    <n v="500"/>
    <s v="اعمال حرة"/>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moodwings Econimic"/>
    <m/>
    <m/>
    <m/>
    <b v="1"/>
    <b v="1"/>
    <m/>
    <m/>
    <m/>
    <m/>
    <m/>
    <m/>
    <m/>
    <m/>
    <m/>
    <m/>
    <m/>
    <m/>
    <m/>
    <s v="Adult Men"/>
    <m/>
    <b v="1"/>
    <m/>
    <m/>
    <s v="لانه ولي الاسرة"/>
    <s v="Speaking to a friend"/>
    <m/>
    <b v="1"/>
    <m/>
    <m/>
    <m/>
    <m/>
    <m/>
    <m/>
    <m/>
    <m/>
    <m/>
    <s v="Lack of awareness of the services"/>
    <m/>
    <m/>
    <m/>
    <m/>
    <b v="1"/>
    <m/>
    <m/>
    <m/>
    <m/>
    <x v="2"/>
    <m/>
    <s v="Skills building services"/>
    <m/>
    <m/>
    <b v="1"/>
    <m/>
    <m/>
    <m/>
    <m/>
    <m/>
    <s v="بسبب الاطفال ورعايتهم "/>
    <s v="Skills building services"/>
    <m/>
    <m/>
    <b v="1"/>
    <m/>
    <m/>
    <m/>
    <m/>
    <m/>
    <s v="بسبب وجود الاطفال ورعايتهم "/>
    <x v="1"/>
    <m/>
    <s v="School dropout"/>
    <m/>
    <m/>
    <m/>
    <b v="1"/>
    <m/>
    <m/>
    <m/>
    <m/>
    <m/>
    <m/>
    <m/>
    <m/>
    <m/>
    <m/>
    <m/>
    <m/>
    <m/>
    <m/>
    <m/>
    <s v="Parents"/>
    <m/>
    <m/>
    <m/>
    <m/>
    <b v="1"/>
    <m/>
    <m/>
    <m/>
    <m/>
    <m/>
    <m/>
    <m/>
    <m/>
    <m/>
    <s v="Hand crafts Quraan"/>
    <m/>
    <b v="1"/>
    <b v="1"/>
    <m/>
    <m/>
    <m/>
    <m/>
    <m/>
    <m/>
    <s v="Orphans living in the community"/>
    <m/>
    <m/>
    <b v="1"/>
    <m/>
    <m/>
    <m/>
    <m/>
    <x v="2"/>
    <s v="اقل من 6سنوات"/>
    <s v="Lack of awareness"/>
    <b v="1"/>
    <m/>
    <m/>
    <m/>
    <m/>
    <m/>
    <m/>
    <m/>
    <m/>
    <m/>
    <x v="1"/>
    <m/>
    <m/>
    <x v="0"/>
    <m/>
    <m/>
    <x v="2"/>
    <m/>
    <s v="uuid:91ec88a8-0370-4d09-a855-699c00eef68c"/>
    <n v="73095821"/>
    <s v="91ec88a8-0370-4d09-a855-699c00eef68c"/>
    <d v="2021-01-20T10:09:27"/>
    <n v="10"/>
    <m/>
    <n v="-1"/>
    <m/>
    <m/>
    <s v="202101191358"/>
    <n v="1139"/>
    <s v="nsenumerator"/>
    <n v="569832"/>
  </r>
  <r>
    <s v="2021-01-20T12:36:04.437-08:00"/>
    <s v="2021-01-20T12:54:08.004-08:00"/>
    <m/>
    <s v="فاطمه الحسين"/>
    <s v="MRFS Partner"/>
    <s v="سيريا ياردم"/>
    <d v="2021-01-20T00:00:00"/>
    <x v="1"/>
    <s v="Protection sector"/>
    <x v="0"/>
    <n v="37"/>
    <x v="0"/>
    <x v="1"/>
    <x v="0"/>
    <x v="0"/>
    <d v="2020-01-20T00:00:00"/>
    <m/>
    <n v="0"/>
    <s v="Yes"/>
    <n v="1"/>
    <n v="2"/>
    <n v="1"/>
    <s v="3"/>
    <n v="4"/>
    <s v="8"/>
    <n v="1"/>
    <s v="9"/>
    <n v="11"/>
    <n v="0"/>
    <n v="0"/>
    <n v="1"/>
    <n v="1000"/>
    <n v="400"/>
    <s v="اعمال حرة"/>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Econimic"/>
    <m/>
    <m/>
    <m/>
    <m/>
    <b v="1"/>
    <m/>
    <m/>
    <m/>
    <m/>
    <m/>
    <m/>
    <m/>
    <m/>
    <m/>
    <m/>
    <m/>
    <m/>
    <m/>
    <s v="Adult Men"/>
    <m/>
    <b v="1"/>
    <m/>
    <m/>
    <s v="لانه ولي الاسرة "/>
    <s v="Speaking to a friend"/>
    <m/>
    <b v="1"/>
    <m/>
    <m/>
    <m/>
    <m/>
    <m/>
    <m/>
    <m/>
    <m/>
    <m/>
    <s v="Do not know"/>
    <m/>
    <m/>
    <m/>
    <m/>
    <m/>
    <m/>
    <b v="1"/>
    <m/>
    <m/>
    <x v="2"/>
    <m/>
    <s v="Extracurricular activities/women &amp; girls centers Educational services Skills building services"/>
    <m/>
    <b v="1"/>
    <b v="1"/>
    <b v="1"/>
    <m/>
    <m/>
    <m/>
    <m/>
    <s v="بسبب وجود اطفال صغار "/>
    <s v="All services are accessible"/>
    <m/>
    <m/>
    <m/>
    <m/>
    <m/>
    <b v="1"/>
    <m/>
    <m/>
    <m/>
    <x v="2"/>
    <s v="الخوف من قبل الأهل"/>
    <s v="Kidnapping School dropout Begging"/>
    <b v="1"/>
    <m/>
    <m/>
    <b v="1"/>
    <m/>
    <b v="1"/>
    <m/>
    <m/>
    <m/>
    <m/>
    <m/>
    <m/>
    <m/>
    <m/>
    <m/>
    <m/>
    <m/>
    <m/>
    <m/>
    <s v="School teachers Parents"/>
    <m/>
    <m/>
    <m/>
    <b v="1"/>
    <b v="1"/>
    <m/>
    <m/>
    <m/>
    <m/>
    <m/>
    <m/>
    <m/>
    <m/>
    <m/>
    <s v="Quraan Hand crafts Awareness / educational activities / psychosocial support"/>
    <m/>
    <b v="1"/>
    <b v="1"/>
    <m/>
    <b v="1"/>
    <m/>
    <m/>
    <m/>
    <m/>
    <s v="Orphans living in the community"/>
    <m/>
    <m/>
    <b v="1"/>
    <m/>
    <m/>
    <m/>
    <m/>
    <x v="1"/>
    <m/>
    <s v="Lack of transportation"/>
    <m/>
    <m/>
    <b v="1"/>
    <m/>
    <m/>
    <m/>
    <m/>
    <m/>
    <m/>
    <m/>
    <x v="1"/>
    <m/>
    <m/>
    <x v="2"/>
    <m/>
    <m/>
    <x v="2"/>
    <m/>
    <s v="uuid:950d8cab-0dba-42d2-b157-fae139ff4e98"/>
    <n v="73095822"/>
    <s v="950d8cab-0dba-42d2-b157-fae139ff4e98"/>
    <d v="2021-01-20T10:09:28"/>
    <n v="11"/>
    <m/>
    <n v="-1"/>
    <m/>
    <m/>
    <s v="202101191358"/>
    <n v="1084"/>
    <s v="nsenumerator"/>
    <n v="569832"/>
  </r>
  <r>
    <s v="2021-01-20T10:10:25.946+03:00"/>
    <s v="2021-01-20T10:35:01.180+03:00"/>
    <m/>
    <s v="هيثم محمد المغلاج"/>
    <s v="MRFS Partner"/>
    <s v="سيريا ياردم"/>
    <d v="2021-01-20T00:00:00"/>
    <x v="1"/>
    <s v="Protection sector"/>
    <x v="0"/>
    <n v="36"/>
    <x v="0"/>
    <x v="1"/>
    <x v="0"/>
    <x v="0"/>
    <d v="2020-01-01T00:00:00"/>
    <m/>
    <n v="1"/>
    <s v="Yes"/>
    <n v="1"/>
    <n v="0"/>
    <n v="1"/>
    <s v="1"/>
    <n v="1"/>
    <s v="3"/>
    <n v="1"/>
    <s v="4"/>
    <n v="6"/>
    <n v="1"/>
    <n v="0"/>
    <n v="1"/>
    <n v="700"/>
    <n v="500"/>
    <s v="عامل بناء"/>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Sadness Hopelessness Inability to carry out work or daily tasks"/>
    <m/>
    <m/>
    <b v="1"/>
    <m/>
    <m/>
    <m/>
    <m/>
    <m/>
    <b v="1"/>
    <m/>
    <m/>
    <b v="1"/>
    <m/>
    <m/>
    <m/>
    <m/>
    <m/>
    <m/>
    <s v="Adult Men"/>
    <m/>
    <b v="1"/>
    <m/>
    <m/>
    <s v="لانه هو المسؤول عن الاسرة"/>
    <s v="Speaking to a family member Speaking to a friend Prayer"/>
    <b v="1"/>
    <b v="1"/>
    <m/>
    <b v="1"/>
    <m/>
    <m/>
    <m/>
    <m/>
    <m/>
    <m/>
    <m/>
    <s v="Stigma"/>
    <b v="1"/>
    <m/>
    <m/>
    <m/>
    <m/>
    <m/>
    <m/>
    <m/>
    <m/>
    <x v="1"/>
    <m/>
    <s v="Educational services Skills building services"/>
    <m/>
    <b v="1"/>
    <b v="1"/>
    <m/>
    <m/>
    <m/>
    <m/>
    <m/>
    <s v="بسبب وجود اطفال صغر"/>
    <s v="Do not know"/>
    <m/>
    <m/>
    <m/>
    <m/>
    <m/>
    <m/>
    <b v="1"/>
    <m/>
    <m/>
    <x v="2"/>
    <s v="العادات والتقاليد"/>
    <s v="School dropout Child labour"/>
    <m/>
    <m/>
    <m/>
    <b v="1"/>
    <b v="1"/>
    <m/>
    <m/>
    <m/>
    <m/>
    <m/>
    <m/>
    <m/>
    <m/>
    <m/>
    <m/>
    <m/>
    <m/>
    <m/>
    <s v="عامل "/>
    <s v="School teachers Parents"/>
    <m/>
    <m/>
    <m/>
    <b v="1"/>
    <b v="1"/>
    <m/>
    <m/>
    <m/>
    <m/>
    <m/>
    <m/>
    <m/>
    <m/>
    <m/>
    <s v="Quraan Hand crafts"/>
    <m/>
    <b v="1"/>
    <b v="1"/>
    <m/>
    <m/>
    <m/>
    <m/>
    <m/>
    <m/>
    <s v="Orphans living in the community Child-headed households"/>
    <m/>
    <m/>
    <b v="1"/>
    <b v="1"/>
    <m/>
    <m/>
    <m/>
    <x v="2"/>
    <s v="بسبب النزوح"/>
    <s v="Lack of transportation Lack of awareness Security problems"/>
    <b v="1"/>
    <b v="1"/>
    <b v="1"/>
    <m/>
    <m/>
    <m/>
    <m/>
    <m/>
    <m/>
    <m/>
    <x v="1"/>
    <m/>
    <m/>
    <x v="2"/>
    <m/>
    <m/>
    <x v="1"/>
    <s v="يعمل الابن عامل بناء مع الاب"/>
    <s v="uuid:0129c7ca-f66d-41cc-aac6-00c8008eae27"/>
    <n v="73096333"/>
    <s v="0129c7ca-f66d-41cc-aac6-00c8008eae27"/>
    <d v="2021-01-20T10:25:26"/>
    <n v="12"/>
    <m/>
    <n v="-1"/>
    <m/>
    <m/>
    <s v="202101191358"/>
    <n v="1476"/>
    <s v="nsenumerator"/>
    <n v="569832"/>
  </r>
  <r>
    <s v="2021-01-20T11:17:33.798+03:00"/>
    <s v="2021-01-20T11:31:13.601+03:00"/>
    <m/>
    <s v="هيثم محمد المغلاج"/>
    <s v="MRFS Partner"/>
    <s v="سيريا ياردم"/>
    <d v="2021-01-20T00:00:00"/>
    <x v="1"/>
    <s v="Protection sector"/>
    <x v="0"/>
    <n v="32"/>
    <x v="0"/>
    <x v="1"/>
    <x v="0"/>
    <x v="0"/>
    <d v="2019-01-01T00:00:00"/>
    <m/>
    <n v="0"/>
    <s v="Yes"/>
    <n v="0"/>
    <n v="1"/>
    <n v="1"/>
    <s v="2"/>
    <n v="0"/>
    <s v="2"/>
    <n v="0"/>
    <s v="2"/>
    <n v="4"/>
    <n v="0"/>
    <n v="0"/>
    <n v="1"/>
    <n v="400"/>
    <n v="300"/>
    <s v="اعمال حرة"/>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Sadness Econimic"/>
    <m/>
    <m/>
    <b v="1"/>
    <m/>
    <b v="1"/>
    <m/>
    <m/>
    <m/>
    <m/>
    <m/>
    <m/>
    <m/>
    <m/>
    <m/>
    <m/>
    <m/>
    <m/>
    <m/>
    <s v="Adult Men"/>
    <m/>
    <b v="1"/>
    <m/>
    <m/>
    <s v="لانه رب الاسرة"/>
    <s v="Speaking to a family member Prayer"/>
    <b v="1"/>
    <m/>
    <m/>
    <b v="1"/>
    <m/>
    <m/>
    <m/>
    <m/>
    <m/>
    <m/>
    <m/>
    <s v="Stigma"/>
    <b v="1"/>
    <m/>
    <m/>
    <m/>
    <m/>
    <m/>
    <m/>
    <m/>
    <m/>
    <x v="1"/>
    <m/>
    <s v="Skills building services Extracurricular activities/women &amp; girls centers Educational services"/>
    <m/>
    <b v="1"/>
    <b v="1"/>
    <b v="1"/>
    <m/>
    <m/>
    <m/>
    <m/>
    <s v="وجود اطفال رضع بالبيت"/>
    <s v="Do not know"/>
    <m/>
    <m/>
    <m/>
    <m/>
    <m/>
    <m/>
    <b v="1"/>
    <m/>
    <m/>
    <x v="2"/>
    <s v="العادات والتقاليد"/>
    <s v="No dangers"/>
    <m/>
    <m/>
    <m/>
    <m/>
    <m/>
    <m/>
    <m/>
    <m/>
    <m/>
    <m/>
    <m/>
    <m/>
    <m/>
    <m/>
    <m/>
    <b v="1"/>
    <m/>
    <m/>
    <m/>
    <s v="Parents"/>
    <m/>
    <m/>
    <m/>
    <m/>
    <b v="1"/>
    <m/>
    <m/>
    <m/>
    <m/>
    <m/>
    <m/>
    <m/>
    <m/>
    <m/>
    <s v="Hand crafts Awareness / educational activities / psychosocial support"/>
    <m/>
    <m/>
    <b v="1"/>
    <m/>
    <b v="1"/>
    <m/>
    <m/>
    <m/>
    <m/>
    <s v="Orphans living in the community"/>
    <m/>
    <m/>
    <b v="1"/>
    <m/>
    <m/>
    <m/>
    <m/>
    <x v="2"/>
    <s v="لانهم اقل من 6سنوات"/>
    <s v="Lack of transportation Security problems"/>
    <m/>
    <b v="1"/>
    <b v="1"/>
    <m/>
    <m/>
    <m/>
    <m/>
    <m/>
    <m/>
    <m/>
    <x v="1"/>
    <m/>
    <m/>
    <x v="0"/>
    <m/>
    <m/>
    <x v="2"/>
    <m/>
    <s v="uuid:a393ff9a-4e2c-4817-99a7-ddb87115af83"/>
    <n v="73096338"/>
    <s v="a393ff9a-4e2c-4817-99a7-ddb87115af83"/>
    <d v="2021-01-20T10:25:27"/>
    <n v="13"/>
    <m/>
    <n v="-1"/>
    <m/>
    <m/>
    <s v="202101191358"/>
    <n v="820"/>
    <s v="nsenumerator"/>
    <n v="569832"/>
  </r>
  <r>
    <s v="2021-01-20T12:41:39.352+02:00"/>
    <s v="2021-01-20T13:27:10.470+02:00"/>
    <s v="0.03161016203739564"/>
    <s v="سارة عكش"/>
    <s v="MRFS Partner"/>
    <s v="SEMA"/>
    <d v="2021-01-20T00:00:00"/>
    <x v="0"/>
    <s v="Health sector"/>
    <x v="0"/>
    <n v="31"/>
    <x v="0"/>
    <x v="0"/>
    <x v="0"/>
    <x v="0"/>
    <d v="2021-01-20T00:00:00"/>
    <n v="1"/>
    <n v="0"/>
    <s v="Yes"/>
    <n v="0"/>
    <n v="1"/>
    <n v="2"/>
    <s v="3"/>
    <n v="2"/>
    <s v="5"/>
    <n v="1"/>
    <s v="6"/>
    <n v="8"/>
    <n v="0"/>
    <n v="1"/>
    <n v="0"/>
    <n v="600"/>
    <n v="150"/>
    <s v="لا يوجد ولكن نحصل على معونة اغاثة"/>
    <m/>
    <s v="Primary health care facility"/>
    <m/>
    <b v="1"/>
    <m/>
    <m/>
    <m/>
    <m/>
    <m/>
    <m/>
    <n v="15"/>
    <x v="0"/>
    <m/>
    <x v="0"/>
    <s v="خدمات اسعافية ، ادوية مجانية ، تحاليل مخبرية"/>
    <s v="Some types of medicines are not available in the market Inaccessible due to cost"/>
    <b v="1"/>
    <m/>
    <m/>
    <b v="1"/>
    <m/>
    <m/>
    <m/>
    <m/>
    <m/>
    <m/>
    <m/>
    <x v="0"/>
    <x v="0"/>
    <s v="عن النظافة الشخصية والوقاية من كورونا"/>
    <x v="0"/>
    <m/>
    <x v="2"/>
    <x v="1"/>
    <m/>
    <x v="1"/>
    <x v="2"/>
    <m/>
    <m/>
    <m/>
    <m/>
    <m/>
    <m/>
    <m/>
    <m/>
    <m/>
    <m/>
    <m/>
    <s v="Non communicable diseases (NCD) drugs (chronic, cardiac, diabetes, hyper-tension, asthma) Pediatric medicine Reproductive health medicines Antibiotic"/>
    <b v="1"/>
    <b v="1"/>
    <b v="1"/>
    <b v="1"/>
    <m/>
    <m/>
    <m/>
    <m/>
    <x v="0"/>
    <m/>
    <m/>
    <m/>
    <m/>
    <m/>
    <m/>
    <m/>
    <m/>
    <m/>
    <s v="Hospital for normal delivery Hospital for surgery/ C-section"/>
    <m/>
    <m/>
    <m/>
    <m/>
    <m/>
    <b v="1"/>
    <b v="1"/>
    <m/>
    <m/>
    <m/>
    <m/>
    <x v="1"/>
    <m/>
    <m/>
    <m/>
    <m/>
    <m/>
    <m/>
    <m/>
    <m/>
    <m/>
    <m/>
    <m/>
    <x v="4"/>
    <x v="2"/>
    <x v="1"/>
    <m/>
    <s v="Cereals or tubers (maize, porridge, rice, pasta, bread, rice, bulger, frikeh, kaak, pasta, indomy (noodles), manakish, thick grain-based porridge, potatoes, etc) Milk and Milk Products (milk, yoghurt, cheese, etc)"/>
    <b v="1"/>
    <m/>
    <m/>
    <m/>
    <m/>
    <m/>
    <b v="1"/>
    <m/>
    <m/>
    <m/>
    <m/>
    <s v="2"/>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0"/>
    <x v="0"/>
    <x v="1"/>
    <m/>
    <m/>
    <s v="1"/>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3c5f46e5-1504-4c7b-b657-2387476a723e"/>
    <n v="73096610"/>
    <s v="3c5f46e5-1504-4c7b-b657-2387476a723e"/>
    <d v="2021-01-20T10:30:29"/>
    <n v="14"/>
    <m/>
    <n v="-1"/>
    <m/>
    <m/>
    <s v="202101191358"/>
    <n v="2731"/>
    <m/>
    <n v="569832"/>
  </r>
  <r>
    <s v="2021-01-19T17:40:32.630+03:00"/>
    <s v="2021-01-20T12:03:58.230+03:00"/>
    <s v="1"/>
    <s v="غياث الحاج احمد"/>
    <s v="MRFS Partner"/>
    <s v="سيريا رليف"/>
    <d v="2021-01-20T00:00:00"/>
    <x v="1"/>
    <s v="Protection sector"/>
    <x v="0"/>
    <n v="49"/>
    <x v="0"/>
    <x v="1"/>
    <x v="0"/>
    <x v="0"/>
    <d v="2019-01-01T00:00:00"/>
    <m/>
    <n v="2"/>
    <s v="Yes"/>
    <n v="0"/>
    <n v="0"/>
    <n v="2"/>
    <s v="2"/>
    <n v="1"/>
    <s v="3"/>
    <n v="2"/>
    <s v="5"/>
    <n v="9"/>
    <n v="0"/>
    <n v="0"/>
    <n v="1"/>
    <n v="1500"/>
    <n v="400"/>
    <s v="عسكري"/>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Econimic Sadness Hopelessness"/>
    <m/>
    <m/>
    <b v="1"/>
    <m/>
    <b v="1"/>
    <m/>
    <m/>
    <m/>
    <b v="1"/>
    <m/>
    <m/>
    <m/>
    <m/>
    <m/>
    <m/>
    <m/>
    <m/>
    <m/>
    <s v="Children"/>
    <m/>
    <m/>
    <b v="1"/>
    <m/>
    <s v="لا يتمكنون من تلبية حاجاتهم الاساسية من دون مساعدة"/>
    <s v="Speaking to a family member Speaking to a friend Prayer Has professional consultation"/>
    <b v="1"/>
    <b v="1"/>
    <m/>
    <b v="1"/>
    <b v="1"/>
    <m/>
    <m/>
    <m/>
    <m/>
    <m/>
    <m/>
    <s v="Availability"/>
    <m/>
    <m/>
    <m/>
    <b v="1"/>
    <m/>
    <m/>
    <m/>
    <m/>
    <m/>
    <x v="1"/>
    <m/>
    <s v="Do not know"/>
    <m/>
    <m/>
    <m/>
    <m/>
    <m/>
    <m/>
    <b v="1"/>
    <m/>
    <m/>
    <s v="Do not know"/>
    <m/>
    <m/>
    <m/>
    <m/>
    <m/>
    <m/>
    <b v="1"/>
    <m/>
    <m/>
    <x v="1"/>
    <m/>
    <s v="Kidnapping Hired by armed groups Desire to join armed groups School dropout Child labour Early marriage Begging"/>
    <b v="1"/>
    <b v="1"/>
    <b v="1"/>
    <b v="1"/>
    <b v="1"/>
    <b v="1"/>
    <b v="1"/>
    <m/>
    <m/>
    <m/>
    <m/>
    <m/>
    <m/>
    <m/>
    <m/>
    <m/>
    <m/>
    <m/>
    <s v="التسول"/>
    <s v="Community/social workers"/>
    <m/>
    <m/>
    <m/>
    <m/>
    <m/>
    <m/>
    <m/>
    <b v="1"/>
    <m/>
    <m/>
    <m/>
    <m/>
    <m/>
    <m/>
    <s v="Sport activity Quraan Hand crafts Painting / re-creational activity Awareness / educational activities / psychosocial support"/>
    <b v="1"/>
    <b v="1"/>
    <b v="1"/>
    <b v="1"/>
    <b v="1"/>
    <m/>
    <m/>
    <m/>
    <m/>
    <s v="I don't know"/>
    <m/>
    <m/>
    <m/>
    <m/>
    <m/>
    <m/>
    <b v="1"/>
    <x v="1"/>
    <m/>
    <s v="Do not know"/>
    <m/>
    <m/>
    <m/>
    <m/>
    <m/>
    <m/>
    <m/>
    <b v="1"/>
    <m/>
    <m/>
    <x v="1"/>
    <m/>
    <m/>
    <x v="2"/>
    <m/>
    <m/>
    <x v="2"/>
    <m/>
    <s v="uuid:cfd5514d-c2f7-4ac7-8672-e83a33416054"/>
    <n v="73097962"/>
    <s v="cfd5514d-c2f7-4ac7-8672-e83a33416054"/>
    <d v="2021-01-20T10:55:48"/>
    <n v="15"/>
    <m/>
    <n v="-1"/>
    <m/>
    <m/>
    <s v="202101191358"/>
    <n v="66206"/>
    <s v="nsenumerator"/>
    <n v="569832"/>
  </r>
  <r>
    <s v="2021-01-20T11:25:09.386+03:00"/>
    <s v="2021-01-20T12:04:15.551+03:00"/>
    <s v="0"/>
    <s v="غياث الحاج احمد"/>
    <s v="MRFS Partner"/>
    <s v="سيريا ريليف"/>
    <d v="2021-01-20T00:00:00"/>
    <x v="1"/>
    <s v="Protection sector"/>
    <x v="0"/>
    <n v="44"/>
    <x v="0"/>
    <x v="1"/>
    <x v="0"/>
    <x v="0"/>
    <d v="2018-01-10T00:00:00"/>
    <m/>
    <n v="2"/>
    <s v="Yes"/>
    <n v="0"/>
    <n v="0"/>
    <n v="0"/>
    <s v="0"/>
    <n v="0"/>
    <s v="0"/>
    <n v="2"/>
    <s v="2"/>
    <n v="6"/>
    <n v="0"/>
    <n v="0"/>
    <n v="1"/>
    <n v="800"/>
    <n v="400"/>
    <s v="عامل"/>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Econimic Sadness Fear Anxiety Hopelessness Problems sleeping"/>
    <b v="1"/>
    <m/>
    <b v="1"/>
    <m/>
    <b v="1"/>
    <b v="1"/>
    <m/>
    <m/>
    <b v="1"/>
    <b v="1"/>
    <m/>
    <m/>
    <m/>
    <m/>
    <m/>
    <m/>
    <m/>
    <m/>
    <s v="Adult Women Children Adult Men Elderly"/>
    <b v="1"/>
    <b v="1"/>
    <b v="1"/>
    <b v="1"/>
    <s v="استمرار النزوح"/>
    <s v="Prayer Speaking to a family member"/>
    <b v="1"/>
    <m/>
    <m/>
    <b v="1"/>
    <m/>
    <m/>
    <m/>
    <m/>
    <m/>
    <m/>
    <m/>
    <s v="Availability Lack of awareness of the services"/>
    <m/>
    <m/>
    <m/>
    <b v="1"/>
    <b v="1"/>
    <m/>
    <m/>
    <m/>
    <m/>
    <x v="1"/>
    <m/>
    <s v="All services are accessible"/>
    <m/>
    <m/>
    <m/>
    <m/>
    <m/>
    <b v="1"/>
    <m/>
    <m/>
    <m/>
    <s v="All services are accessible"/>
    <m/>
    <m/>
    <m/>
    <m/>
    <m/>
    <b v="1"/>
    <m/>
    <m/>
    <m/>
    <x v="1"/>
    <m/>
    <s v="Kidnapping Hired by armed groups School dropout Begging"/>
    <b v="1"/>
    <b v="1"/>
    <m/>
    <b v="1"/>
    <m/>
    <b v="1"/>
    <m/>
    <m/>
    <m/>
    <m/>
    <m/>
    <m/>
    <m/>
    <m/>
    <m/>
    <m/>
    <m/>
    <m/>
    <m/>
    <s v="Parents Siblings School teachers Community/social workers"/>
    <m/>
    <b v="1"/>
    <m/>
    <b v="1"/>
    <b v="1"/>
    <m/>
    <m/>
    <b v="1"/>
    <m/>
    <m/>
    <m/>
    <m/>
    <m/>
    <m/>
    <s v="Entertainement activities Awareness / educational activities / psychosocial support Hand crafts Quraan"/>
    <m/>
    <b v="1"/>
    <b v="1"/>
    <m/>
    <b v="1"/>
    <b v="1"/>
    <m/>
    <m/>
    <m/>
    <s v="Children who have been associated with fighting forces Orphans living in the community Children separated from their parents"/>
    <b v="1"/>
    <m/>
    <b v="1"/>
    <m/>
    <b v="1"/>
    <m/>
    <m/>
    <x v="1"/>
    <m/>
    <s v="Lack of awareness Security problems Lack of transportation Distrust of staff or their activities"/>
    <b v="1"/>
    <b v="1"/>
    <b v="1"/>
    <m/>
    <b v="1"/>
    <m/>
    <m/>
    <m/>
    <m/>
    <m/>
    <x v="0"/>
    <m/>
    <m/>
    <x v="1"/>
    <n v="1"/>
    <s v="عدم السماح لهم بالخروج معظم الوقت"/>
    <x v="2"/>
    <m/>
    <s v="uuid:8db618bd-4f14-49f9-8718-515654672f77"/>
    <n v="73097964"/>
    <s v="8db618bd-4f14-49f9-8718-515654672f77"/>
    <d v="2021-01-20T10:55:48"/>
    <n v="16"/>
    <m/>
    <n v="-1"/>
    <m/>
    <m/>
    <s v="202101191358"/>
    <n v="2346"/>
    <s v="nsenumerator"/>
    <n v="569832"/>
  </r>
  <r>
    <s v="2021-01-20T12:04:19.403+03:00"/>
    <s v="2021-01-20T12:55:14.992+03:00"/>
    <m/>
    <s v="غياث الحج احمد"/>
    <s v="MRFS Partner"/>
    <s v="سيريا رليف"/>
    <d v="2021-01-20T00:00:00"/>
    <x v="1"/>
    <s v="Protection sector"/>
    <x v="0"/>
    <n v="55"/>
    <x v="2"/>
    <x v="1"/>
    <x v="0"/>
    <x v="0"/>
    <d v="2019-06-01T00:00:00"/>
    <m/>
    <n v="1"/>
    <s v="Yes"/>
    <n v="0"/>
    <n v="0"/>
    <n v="0"/>
    <s v="0"/>
    <n v="1"/>
    <s v="1"/>
    <n v="3"/>
    <s v="4"/>
    <n v="7"/>
    <n v="0"/>
    <n v="0"/>
    <n v="1"/>
    <n v="1000"/>
    <n v="600"/>
    <s v="عامل"/>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Fear Sadness Econimic Anxiety"/>
    <b v="1"/>
    <m/>
    <b v="1"/>
    <m/>
    <b v="1"/>
    <b v="1"/>
    <m/>
    <m/>
    <m/>
    <m/>
    <m/>
    <m/>
    <m/>
    <m/>
    <m/>
    <m/>
    <m/>
    <m/>
    <s v="Adult Women Adult Men Children Elderly"/>
    <b v="1"/>
    <b v="1"/>
    <b v="1"/>
    <b v="1"/>
    <s v="الحاجة والنزوح"/>
    <s v="Speaking to a family member Speaking to a friend Prayer Has professional consultation"/>
    <b v="1"/>
    <b v="1"/>
    <m/>
    <b v="1"/>
    <b v="1"/>
    <m/>
    <m/>
    <m/>
    <m/>
    <m/>
    <m/>
    <s v="Availability Accessibility Lack of awareness of the services"/>
    <m/>
    <m/>
    <b v="1"/>
    <b v="1"/>
    <b v="1"/>
    <m/>
    <m/>
    <m/>
    <m/>
    <x v="1"/>
    <m/>
    <s v="All services are accessible"/>
    <m/>
    <m/>
    <m/>
    <m/>
    <m/>
    <b v="1"/>
    <m/>
    <m/>
    <m/>
    <s v="All services are accessible"/>
    <m/>
    <m/>
    <m/>
    <m/>
    <m/>
    <b v="1"/>
    <m/>
    <m/>
    <m/>
    <x v="1"/>
    <m/>
    <s v="Hired by armed groups School dropout Desire to join armed groups Kidnapping"/>
    <b v="1"/>
    <b v="1"/>
    <b v="1"/>
    <b v="1"/>
    <m/>
    <m/>
    <m/>
    <m/>
    <m/>
    <m/>
    <m/>
    <m/>
    <m/>
    <m/>
    <m/>
    <m/>
    <m/>
    <m/>
    <m/>
    <s v="Siblings School teachers Parents Relatives Community/social workers Community leaders (trusted people in the community) Doctor"/>
    <m/>
    <b v="1"/>
    <m/>
    <b v="1"/>
    <b v="1"/>
    <b v="1"/>
    <m/>
    <b v="1"/>
    <b v="1"/>
    <m/>
    <b v="1"/>
    <m/>
    <m/>
    <m/>
    <s v="Quraan Hand crafts Awareness / educational activities / psychosocial support Entertainement activities"/>
    <m/>
    <b v="1"/>
    <b v="1"/>
    <m/>
    <b v="1"/>
    <b v="1"/>
    <m/>
    <m/>
    <m/>
    <s v="Children separated from their parents Orphans living in the community Child-headed households Children who have been associated with fighting forces"/>
    <b v="1"/>
    <m/>
    <b v="1"/>
    <b v="1"/>
    <b v="1"/>
    <m/>
    <m/>
    <x v="1"/>
    <m/>
    <s v="Lack of awareness Security problems Lack of transportation"/>
    <b v="1"/>
    <b v="1"/>
    <b v="1"/>
    <m/>
    <m/>
    <m/>
    <m/>
    <m/>
    <m/>
    <m/>
    <x v="2"/>
    <n v="4"/>
    <s v="الخوف علا سلامتهم ومنعهم من الخروج"/>
    <x v="1"/>
    <n v="3"/>
    <s v="الوضع الامني"/>
    <x v="1"/>
    <s v="الحاجة الى المال"/>
    <s v="uuid:e48891e7-bf1d-4d88-b0ee-63e738da0c73"/>
    <n v="73097965"/>
    <s v="e48891e7-bf1d-4d88-b0ee-63e738da0c73"/>
    <d v="2021-01-20T10:55:49"/>
    <n v="17"/>
    <m/>
    <n v="-1"/>
    <m/>
    <m/>
    <s v="202101191358"/>
    <n v="3055"/>
    <s v="nsenumerator"/>
    <n v="569832"/>
  </r>
  <r>
    <s v="2021-01-20T11:01:25.420+03:00"/>
    <s v="2021-01-20T11:22:41.787+03:00"/>
    <m/>
    <s v="شروق الابراهيم"/>
    <s v="MRFS Partner"/>
    <s v="سيريا ريليف"/>
    <d v="2021-01-20T00:00:00"/>
    <x v="1"/>
    <s v="Protection sector"/>
    <x v="0"/>
    <n v="41"/>
    <x v="0"/>
    <x v="1"/>
    <x v="0"/>
    <x v="0"/>
    <d v="2020-01-02T00:00:00"/>
    <m/>
    <n v="0"/>
    <s v="Yes"/>
    <n v="0"/>
    <n v="1"/>
    <n v="0"/>
    <s v="1"/>
    <n v="2"/>
    <s v="3"/>
    <n v="0"/>
    <s v="3"/>
    <n v="5"/>
    <n v="0"/>
    <n v="0"/>
    <n v="0"/>
    <n v="1000"/>
    <n v="200"/>
    <s v="عامل"/>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Econimic Conflict within community Problems sleeping"/>
    <m/>
    <m/>
    <m/>
    <m/>
    <b v="1"/>
    <m/>
    <m/>
    <m/>
    <m/>
    <b v="1"/>
    <b v="1"/>
    <m/>
    <m/>
    <m/>
    <m/>
    <m/>
    <m/>
    <m/>
    <s v="Children"/>
    <m/>
    <m/>
    <b v="1"/>
    <m/>
    <s v="بسبب عدم القدرة على توفير الاحتياجات"/>
    <s v="Speaking to a family member"/>
    <b v="1"/>
    <m/>
    <m/>
    <m/>
    <m/>
    <m/>
    <m/>
    <m/>
    <m/>
    <m/>
    <m/>
    <s v="Stigma"/>
    <b v="1"/>
    <m/>
    <m/>
    <m/>
    <m/>
    <m/>
    <m/>
    <m/>
    <m/>
    <x v="1"/>
    <m/>
    <s v="Do not know"/>
    <m/>
    <m/>
    <m/>
    <m/>
    <m/>
    <m/>
    <b v="1"/>
    <m/>
    <m/>
    <s v="Do not know"/>
    <m/>
    <m/>
    <m/>
    <m/>
    <m/>
    <m/>
    <b v="1"/>
    <m/>
    <m/>
    <x v="2"/>
    <s v="بسبب الوضع الامني"/>
    <s v="Kidnapping Hired by armed groups Desire to join armed groups School dropout Child labour Begging Early marriage Neglect Being orphaned or losing care Psychological stress"/>
    <b v="1"/>
    <b v="1"/>
    <b v="1"/>
    <b v="1"/>
    <b v="1"/>
    <b v="1"/>
    <b v="1"/>
    <m/>
    <b v="1"/>
    <m/>
    <b v="1"/>
    <m/>
    <m/>
    <b v="1"/>
    <m/>
    <m/>
    <m/>
    <m/>
    <s v="العمل في الشوارع.  التسول"/>
    <s v="Religious leaders Community/social workers"/>
    <b v="1"/>
    <m/>
    <m/>
    <m/>
    <m/>
    <m/>
    <m/>
    <b v="1"/>
    <m/>
    <m/>
    <m/>
    <m/>
    <m/>
    <m/>
    <s v="Quraan Sport activity Awareness / educational activities / psychosocial support Entertainement activities Hand crafts Painting / re-creational activity"/>
    <b v="1"/>
    <b v="1"/>
    <b v="1"/>
    <b v="1"/>
    <b v="1"/>
    <b v="1"/>
    <m/>
    <m/>
    <m/>
    <s v="I don't know"/>
    <m/>
    <m/>
    <m/>
    <m/>
    <m/>
    <m/>
    <b v="1"/>
    <x v="1"/>
    <m/>
    <s v="Do not know"/>
    <m/>
    <m/>
    <m/>
    <m/>
    <m/>
    <m/>
    <m/>
    <b v="1"/>
    <m/>
    <m/>
    <x v="1"/>
    <m/>
    <m/>
    <x v="0"/>
    <m/>
    <m/>
    <x v="2"/>
    <m/>
    <s v="uuid:79fe3274-b2d4-4298-b626-ab8ad6b8f36b"/>
    <n v="73098469"/>
    <s v="79fe3274-b2d4-4298-b626-ab8ad6b8f36b"/>
    <d v="2021-01-20T11:08:15"/>
    <n v="18"/>
    <m/>
    <n v="-1"/>
    <m/>
    <m/>
    <s v="202101191358"/>
    <n v="1276"/>
    <s v="nsenumerator"/>
    <n v="569832"/>
  </r>
  <r>
    <s v="2021-01-20T11:25:06.474+03:00"/>
    <s v="2021-01-20T13:55:53.965+03:00"/>
    <s v="0"/>
    <s v="شروق الابراهيم"/>
    <s v="MRFS Partner"/>
    <s v="سيريا ريليف"/>
    <d v="2021-01-20T00:00:00"/>
    <x v="1"/>
    <s v="Protection sector"/>
    <x v="0"/>
    <n v="45"/>
    <x v="0"/>
    <x v="1"/>
    <x v="0"/>
    <x v="0"/>
    <d v="2020-04-02T00:00:00"/>
    <m/>
    <n v="0"/>
    <s v="Yes"/>
    <n v="0"/>
    <n v="0"/>
    <n v="2"/>
    <s v="2"/>
    <n v="0"/>
    <s v="2"/>
    <n v="1"/>
    <s v="3"/>
    <n v="5"/>
    <n v="0"/>
    <n v="0"/>
    <n v="0"/>
    <n v="1500"/>
    <n v="500"/>
    <s v="عامل"/>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Do not know"/>
    <m/>
    <m/>
    <m/>
    <m/>
    <m/>
    <m/>
    <m/>
    <m/>
    <m/>
    <m/>
    <m/>
    <m/>
    <m/>
    <m/>
    <m/>
    <m/>
    <b v="1"/>
    <m/>
    <m/>
    <m/>
    <m/>
    <m/>
    <m/>
    <m/>
    <m/>
    <m/>
    <m/>
    <m/>
    <m/>
    <m/>
    <m/>
    <m/>
    <m/>
    <m/>
    <m/>
    <m/>
    <s v="Stigma"/>
    <b v="1"/>
    <m/>
    <m/>
    <m/>
    <m/>
    <m/>
    <m/>
    <m/>
    <m/>
    <x v="1"/>
    <m/>
    <s v="Do not know"/>
    <m/>
    <m/>
    <m/>
    <m/>
    <m/>
    <m/>
    <b v="1"/>
    <m/>
    <m/>
    <s v="Do not know"/>
    <m/>
    <m/>
    <m/>
    <m/>
    <m/>
    <m/>
    <b v="1"/>
    <m/>
    <m/>
    <x v="1"/>
    <m/>
    <s v="Do not know"/>
    <m/>
    <m/>
    <m/>
    <m/>
    <m/>
    <m/>
    <m/>
    <m/>
    <m/>
    <m/>
    <m/>
    <m/>
    <m/>
    <m/>
    <m/>
    <m/>
    <b v="1"/>
    <m/>
    <m/>
    <s v="Do not know"/>
    <m/>
    <m/>
    <m/>
    <m/>
    <m/>
    <m/>
    <m/>
    <m/>
    <m/>
    <m/>
    <m/>
    <m/>
    <b v="1"/>
    <m/>
    <s v="Do not know"/>
    <m/>
    <m/>
    <m/>
    <m/>
    <m/>
    <m/>
    <m/>
    <b v="1"/>
    <m/>
    <s v="I don't know"/>
    <m/>
    <m/>
    <m/>
    <m/>
    <m/>
    <m/>
    <b v="1"/>
    <x v="1"/>
    <m/>
    <s v="Do not know"/>
    <m/>
    <m/>
    <m/>
    <m/>
    <m/>
    <m/>
    <m/>
    <b v="1"/>
    <m/>
    <m/>
    <x v="1"/>
    <m/>
    <m/>
    <x v="2"/>
    <m/>
    <m/>
    <x v="2"/>
    <m/>
    <s v="uuid:ba8829cb-0091-4e68-9667-ab81558bc7af"/>
    <n v="73098470"/>
    <s v="ba8829cb-0091-4e68-9667-ab81558bc7af"/>
    <d v="2021-01-20T11:08:15"/>
    <n v="19"/>
    <m/>
    <n v="-1"/>
    <m/>
    <m/>
    <s v="202101191358"/>
    <n v="9047"/>
    <s v="nsenumerator"/>
    <n v="569832"/>
  </r>
  <r>
    <s v="2021-01-19T17:14:07.930+02:00"/>
    <s v="2021-01-20T12:12:44.725+03:00"/>
    <s v="0.7490369791667035"/>
    <s v="ابتسام معمو"/>
    <s v="MRFS Partner"/>
    <s v="SEMA"/>
    <d v="2021-01-20T00:00:00"/>
    <x v="0"/>
    <s v="Health sector"/>
    <x v="0"/>
    <n v="36"/>
    <x v="0"/>
    <x v="0"/>
    <x v="0"/>
    <x v="0"/>
    <d v="2019-02-01T00:00:00"/>
    <n v="0"/>
    <n v="2"/>
    <s v="Yes"/>
    <n v="0"/>
    <n v="0"/>
    <n v="0"/>
    <s v="0"/>
    <n v="2"/>
    <s v="2"/>
    <n v="2"/>
    <s v="4"/>
    <n v="11"/>
    <n v="2"/>
    <n v="0"/>
    <n v="0"/>
    <n v="20"/>
    <n v="800"/>
    <s v="لابوجد"/>
    <m/>
    <s v="No services"/>
    <m/>
    <m/>
    <m/>
    <m/>
    <m/>
    <m/>
    <b v="1"/>
    <m/>
    <m/>
    <x v="1"/>
    <m/>
    <x v="2"/>
    <s v="لايوجد"/>
    <s v="Some types of medicines are not available in the market Inaccessible due to cost Inaccessible due to transport or other logistical reason"/>
    <b v="1"/>
    <m/>
    <m/>
    <b v="1"/>
    <m/>
    <b v="1"/>
    <m/>
    <m/>
    <m/>
    <m/>
    <m/>
    <x v="0"/>
    <x v="0"/>
    <s v="توعية عن العنف اللقائم على النوع الاجتماعي وعن الوقاية من الكورزنا"/>
    <x v="2"/>
    <m/>
    <x v="0"/>
    <x v="0"/>
    <m/>
    <x v="0"/>
    <x v="0"/>
    <m/>
    <m/>
    <m/>
    <m/>
    <m/>
    <m/>
    <m/>
    <m/>
    <m/>
    <m/>
    <m/>
    <s v="Non communicable diseases (NCD) drugs (chronic, cardiac, diabetes, hyper-tension, asthma) Pediatric medicine Reproductive health medicines Antibiotic"/>
    <b v="1"/>
    <b v="1"/>
    <b v="1"/>
    <b v="1"/>
    <m/>
    <m/>
    <m/>
    <m/>
    <x v="2"/>
    <s v="Financial issues Transportation issues No services available"/>
    <m/>
    <b v="1"/>
    <m/>
    <b v="1"/>
    <b v="1"/>
    <m/>
    <m/>
    <m/>
    <s v="Public primary health care facility Hospital for normal delivery Hospital for surgery/ C-section"/>
    <m/>
    <m/>
    <m/>
    <b v="1"/>
    <m/>
    <b v="1"/>
    <b v="1"/>
    <m/>
    <m/>
    <m/>
    <m/>
    <x v="1"/>
    <m/>
    <m/>
    <m/>
    <m/>
    <m/>
    <m/>
    <m/>
    <m/>
    <m/>
    <m/>
    <m/>
    <x v="5"/>
    <x v="0"/>
    <x v="0"/>
    <m/>
    <m/>
    <m/>
    <m/>
    <m/>
    <m/>
    <m/>
    <m/>
    <m/>
    <m/>
    <m/>
    <m/>
    <m/>
    <s v="0"/>
    <s v="not divers"/>
    <m/>
    <m/>
    <m/>
    <m/>
    <m/>
    <m/>
    <m/>
    <m/>
    <m/>
    <m/>
    <m/>
    <m/>
    <s v="0"/>
    <s v="not divers"/>
    <x v="0"/>
    <m/>
    <s v="High food prices/no money to buy Market is too far"/>
    <m/>
    <b v="1"/>
    <b v="1"/>
    <m/>
    <m/>
    <m/>
    <m/>
    <m/>
    <x v="0"/>
    <m/>
    <x v="0"/>
    <s v="High food prices/no money to buy Market is too far"/>
    <b v="1"/>
    <b v="1"/>
    <m/>
    <m/>
    <m/>
    <m/>
    <x v="1"/>
    <x v="1"/>
    <x v="1"/>
    <m/>
    <m/>
    <s v="0"/>
    <s v="0"/>
    <x v="2"/>
    <x v="1"/>
    <x v="1"/>
    <x v="2"/>
    <x v="3"/>
    <m/>
    <m/>
    <m/>
    <m/>
    <m/>
    <m/>
    <m/>
    <m/>
    <m/>
    <x v="0"/>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f0311e2b-be53-4da4-8e18-069e31e85bc8"/>
    <n v="73100079"/>
    <s v="f0311e2b-be53-4da4-8e18-069e31e85bc8"/>
    <d v="2021-01-20T11:38:15"/>
    <n v="20"/>
    <m/>
    <n v="-1"/>
    <m/>
    <m/>
    <s v="202101191358"/>
    <n v="68317"/>
    <m/>
    <n v="569832"/>
  </r>
  <r>
    <s v="2021-01-20T12:12:45.229+03:00"/>
    <s v="2021-01-20T12:37:47.787+03:00"/>
    <s v="0.017390717592206784"/>
    <s v="ابتسام معمو"/>
    <s v="MRFS Partner"/>
    <s v="SEMA"/>
    <d v="2021-01-20T00:00:00"/>
    <x v="0"/>
    <s v="Health sector"/>
    <x v="0"/>
    <n v="30"/>
    <x v="1"/>
    <x v="0"/>
    <x v="0"/>
    <x v="0"/>
    <d v="2019-02-16T00:00:00"/>
    <n v="1"/>
    <n v="0"/>
    <s v="Yes"/>
    <n v="0"/>
    <n v="3"/>
    <n v="0"/>
    <s v="3"/>
    <n v="2"/>
    <s v="5"/>
    <n v="0"/>
    <s v="5"/>
    <n v="7"/>
    <n v="0"/>
    <n v="0"/>
    <n v="0"/>
    <n v="100"/>
    <n v="2000"/>
    <s v="لايوجد"/>
    <m/>
    <s v="No services"/>
    <m/>
    <m/>
    <m/>
    <m/>
    <m/>
    <m/>
    <b v="1"/>
    <m/>
    <m/>
    <x v="1"/>
    <m/>
    <x v="2"/>
    <s v="عظمية اسنان"/>
    <s v="Some types of medicines are not available in the market Inaccessible due to cost"/>
    <b v="1"/>
    <m/>
    <m/>
    <b v="1"/>
    <m/>
    <m/>
    <m/>
    <m/>
    <m/>
    <m/>
    <m/>
    <x v="2"/>
    <x v="1"/>
    <m/>
    <x v="1"/>
    <m/>
    <x v="2"/>
    <x v="2"/>
    <s v="صعوبة الوصول والتنقل ولايوجد مال لشراء الدواء"/>
    <x v="0"/>
    <x v="0"/>
    <m/>
    <m/>
    <m/>
    <m/>
    <m/>
    <m/>
    <m/>
    <m/>
    <m/>
    <m/>
    <m/>
    <s v="Pediatric medicine Antibiotic"/>
    <m/>
    <b v="1"/>
    <m/>
    <b v="1"/>
    <m/>
    <m/>
    <m/>
    <m/>
    <x v="2"/>
    <s v="Financial issues Transportation issues"/>
    <m/>
    <b v="1"/>
    <m/>
    <b v="1"/>
    <m/>
    <m/>
    <m/>
    <m/>
    <s v="Hospital for normal delivery Hospital for surgery/ C-section"/>
    <m/>
    <m/>
    <m/>
    <m/>
    <m/>
    <b v="1"/>
    <b v="1"/>
    <m/>
    <m/>
    <m/>
    <m/>
    <x v="1"/>
    <m/>
    <m/>
    <m/>
    <m/>
    <m/>
    <m/>
    <m/>
    <m/>
    <m/>
    <m/>
    <m/>
    <x v="5"/>
    <x v="0"/>
    <x v="0"/>
    <m/>
    <s v="Cereals or tubers (maize, porridge, rice, pasta, bread, rice, bulger, frikeh, kaak, pasta, indomy (noodles), manakish, thick grain-based porridge, potatoes, etc) Legumes and nuts e.g. hommos, fouls, beans, chick peas, lentils Condiments (spices, tea, coffee, sauces etc) or other miscellaneous food"/>
    <b v="1"/>
    <b v="1"/>
    <m/>
    <m/>
    <m/>
    <m/>
    <m/>
    <m/>
    <m/>
    <m/>
    <b v="1"/>
    <s v="3"/>
    <s v="not divers"/>
    <s v="Cereals or tubers (maize, porridge, rice, pasta, bread, rice, bulger, frikeh, kaak, pasta, indomy (noodles), manakish, thick grain-based porridge, potatoes, etc) Milk and Milk Products (milk, yoghurt, cheese, etc) Sugar, Honey, sugar products Oil/Fat (oils, fats, butter, ghee etc) Condiments (spices, tea, coffee, sauces etc) or other miscellaneous food"/>
    <b v="1"/>
    <m/>
    <m/>
    <m/>
    <m/>
    <m/>
    <b v="1"/>
    <m/>
    <b v="1"/>
    <b v="1"/>
    <b v="1"/>
    <s v="5"/>
    <s v="diverse"/>
    <x v="0"/>
    <m/>
    <s v="High food prices/no money to buy"/>
    <m/>
    <b v="1"/>
    <m/>
    <m/>
    <m/>
    <m/>
    <m/>
    <m/>
    <x v="0"/>
    <m/>
    <x v="0"/>
    <s v="High food prices/no money to buy"/>
    <b v="1"/>
    <m/>
    <m/>
    <m/>
    <m/>
    <m/>
    <x v="2"/>
    <x v="2"/>
    <x v="1"/>
    <m/>
    <m/>
    <s v="3"/>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883468d7-e47c-467f-bcf6-5864b62039e0"/>
    <n v="73100082"/>
    <s v="883468d7-e47c-467f-bcf6-5864b62039e0"/>
    <d v="2021-01-20T11:38:17"/>
    <n v="21"/>
    <m/>
    <n v="-1"/>
    <m/>
    <m/>
    <s v="202101191358"/>
    <n v="1502"/>
    <m/>
    <n v="569832"/>
  </r>
  <r>
    <s v="2021-01-20T11:58:12.665+02:00"/>
    <s v="2021-01-20T12:26:55.754+02:00"/>
    <s v="0.01994315972115146"/>
    <s v="ابتسام معمو"/>
    <s v="MRFS Partner"/>
    <s v="SEMA"/>
    <d v="2021-01-20T00:00:00"/>
    <x v="0"/>
    <s v="Health sector"/>
    <x v="0"/>
    <n v="30"/>
    <x v="1"/>
    <x v="0"/>
    <x v="0"/>
    <x v="0"/>
    <d v="2016-10-16T00:00:00"/>
    <n v="1"/>
    <n v="2"/>
    <s v="Yes"/>
    <n v="1"/>
    <n v="1"/>
    <n v="1"/>
    <s v="2"/>
    <n v="2"/>
    <s v="5"/>
    <n v="2"/>
    <s v="7"/>
    <n v="11"/>
    <n v="5"/>
    <n v="0"/>
    <n v="1"/>
    <n v="20"/>
    <n v="1500"/>
    <s v="عتال"/>
    <m/>
    <s v="Hospital Primary health care facility"/>
    <b v="1"/>
    <b v="1"/>
    <m/>
    <m/>
    <m/>
    <m/>
    <m/>
    <m/>
    <n v="15"/>
    <x v="0"/>
    <m/>
    <x v="2"/>
    <s v="عظمية اسنان جلدية"/>
    <s v="Some types of medicines are not available in the market Inaccessible due to cost"/>
    <b v="1"/>
    <m/>
    <m/>
    <b v="1"/>
    <m/>
    <m/>
    <m/>
    <m/>
    <m/>
    <m/>
    <m/>
    <x v="2"/>
    <x v="1"/>
    <m/>
    <x v="1"/>
    <m/>
    <x v="2"/>
    <x v="1"/>
    <m/>
    <x v="2"/>
    <x v="0"/>
    <m/>
    <m/>
    <m/>
    <m/>
    <m/>
    <m/>
    <m/>
    <m/>
    <m/>
    <m/>
    <m/>
    <s v="Non communicable diseases (NCD) drugs (chronic, cardiac, diabetes, hyper-tension, asthma) Pediatric medicine Antibiotic"/>
    <b v="1"/>
    <b v="1"/>
    <m/>
    <b v="1"/>
    <m/>
    <m/>
    <m/>
    <m/>
    <x v="0"/>
    <m/>
    <m/>
    <m/>
    <m/>
    <m/>
    <m/>
    <m/>
    <m/>
    <m/>
    <s v="Hospital for normal delivery Hospital for surgery/ C-section"/>
    <m/>
    <m/>
    <m/>
    <m/>
    <m/>
    <b v="1"/>
    <b v="1"/>
    <m/>
    <m/>
    <m/>
    <m/>
    <x v="0"/>
    <m/>
    <m/>
    <m/>
    <m/>
    <m/>
    <m/>
    <m/>
    <m/>
    <m/>
    <m/>
    <m/>
    <x v="5"/>
    <x v="0"/>
    <x v="0"/>
    <m/>
    <s v="Cereals or tubers (maize, porridge, rice, pasta, bread, rice, bulger, frikeh, kaak, pasta, indomy (noodles), manakish, thick grain-based porridge, potatoes, etc) Legumes and nuts e.g. hommos, fouls, beans, chick peas, lentils Vegetables (including leafy vegetables) Sugar, Honey, sugar products Condiments (spices, tea, coffee, sauces etc) or other miscellaneous food"/>
    <b v="1"/>
    <b v="1"/>
    <b v="1"/>
    <m/>
    <m/>
    <m/>
    <m/>
    <m/>
    <b v="1"/>
    <m/>
    <b v="1"/>
    <s v="5"/>
    <s v="diverse"/>
    <s v="Cereals or tubers (maize, porridge, rice, pasta, bread, rice, bulger, frikeh, kaak, pasta, indomy (noodles), manakish, thick grain-based porridge, potatoes, etc) Legumes and nuts e.g. hommos, fouls, beans, chick peas, lentils Vegetables (including leafy vegetables) Sugar, Honey, sugar products Condiments (spices, tea, coffee, sauces etc) or other miscellaneous food"/>
    <b v="1"/>
    <b v="1"/>
    <b v="1"/>
    <m/>
    <m/>
    <m/>
    <m/>
    <m/>
    <b v="1"/>
    <m/>
    <b v="1"/>
    <s v="5"/>
    <s v="diverse"/>
    <x v="0"/>
    <m/>
    <s v="High food prices/no money to buy"/>
    <m/>
    <b v="1"/>
    <m/>
    <m/>
    <m/>
    <m/>
    <m/>
    <m/>
    <x v="0"/>
    <m/>
    <x v="0"/>
    <s v="High food prices/no money to buy"/>
    <b v="1"/>
    <m/>
    <m/>
    <m/>
    <m/>
    <m/>
    <x v="0"/>
    <x v="0"/>
    <x v="0"/>
    <m/>
    <m/>
    <s v="1"/>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77f7e8ad-a271-4397-afec-1952bf21c0b3"/>
    <n v="73100085"/>
    <s v="77f7e8ad-a271-4397-afec-1952bf21c0b3"/>
    <d v="2021-01-20T11:38:19"/>
    <n v="22"/>
    <m/>
    <n v="-1"/>
    <m/>
    <m/>
    <s v="202101191358"/>
    <n v="1723"/>
    <m/>
    <n v="569832"/>
  </r>
  <r>
    <s v="2021-01-20T12:26:56.231+02:00"/>
    <s v="2021-01-20T12:42:25.714+02:00"/>
    <s v="0.010757905092759756"/>
    <s v="ابتسام معمو"/>
    <s v="MRFS Partner"/>
    <s v="SEMA"/>
    <d v="2021-01-20T00:00:00"/>
    <x v="0"/>
    <s v="Health sector"/>
    <x v="0"/>
    <n v="25"/>
    <x v="1"/>
    <x v="1"/>
    <x v="0"/>
    <x v="0"/>
    <d v="2016-04-24T00:00:00"/>
    <n v="1"/>
    <n v="0"/>
    <s v="Yes"/>
    <n v="1"/>
    <n v="1"/>
    <n v="1"/>
    <s v="2"/>
    <n v="0"/>
    <s v="3"/>
    <n v="0"/>
    <s v="3"/>
    <n v="6"/>
    <n v="0"/>
    <n v="0"/>
    <n v="0"/>
    <n v="15"/>
    <n v="400"/>
    <s v="عامل"/>
    <m/>
    <s v="Hospital Primary health care facility"/>
    <b v="1"/>
    <b v="1"/>
    <m/>
    <m/>
    <m/>
    <m/>
    <m/>
    <m/>
    <n v="10"/>
    <x v="0"/>
    <m/>
    <x v="0"/>
    <s v="عظمية اسنان قلبية جلدية عينية"/>
    <s v="Inaccessible due to cost"/>
    <m/>
    <m/>
    <m/>
    <b v="1"/>
    <m/>
    <m/>
    <m/>
    <m/>
    <m/>
    <m/>
    <m/>
    <x v="2"/>
    <x v="1"/>
    <m/>
    <x v="1"/>
    <m/>
    <x v="0"/>
    <x v="0"/>
    <m/>
    <x v="0"/>
    <x v="0"/>
    <m/>
    <m/>
    <m/>
    <m/>
    <m/>
    <m/>
    <m/>
    <m/>
    <m/>
    <m/>
    <m/>
    <s v="Non communicable diseases (NCD) drugs (chronic, cardiac, diabetes, hyper-tension, asthma) Pediatric medicine Reproductive health medicines Antibiotic"/>
    <b v="1"/>
    <b v="1"/>
    <b v="1"/>
    <b v="1"/>
    <m/>
    <m/>
    <m/>
    <m/>
    <x v="0"/>
    <m/>
    <m/>
    <m/>
    <m/>
    <m/>
    <m/>
    <m/>
    <m/>
    <m/>
    <s v="Hospital for normal delivery Hospital for surgery/ C-section"/>
    <m/>
    <m/>
    <m/>
    <m/>
    <m/>
    <b v="1"/>
    <b v="1"/>
    <m/>
    <m/>
    <m/>
    <m/>
    <x v="0"/>
    <m/>
    <m/>
    <m/>
    <m/>
    <m/>
    <m/>
    <m/>
    <m/>
    <m/>
    <m/>
    <m/>
    <x v="5"/>
    <x v="0"/>
    <x v="0"/>
    <m/>
    <s v="Cereals or tubers (maize, porridge, rice, pasta, bread, rice, bulger, frikeh, kaak, pasta, indomy (noodles), manakish, thick grain-based porridge, potatoes, etc) Legumes and nuts e.g. hommos, fouls, beans, chick peas, lentils Vegetables (including leafy vegetables) Meat, Poultry, Offal (beef, goat, lamb, poultry), etc) Milk and Milk Products (milk, yoghurt, cheese, etc) Sugar, Honey, sugar products Condiments (spices, tea, coffee, sauces etc) or other miscellaneous food"/>
    <b v="1"/>
    <b v="1"/>
    <b v="1"/>
    <m/>
    <b v="1"/>
    <m/>
    <b v="1"/>
    <m/>
    <b v="1"/>
    <m/>
    <b v="1"/>
    <s v="7"/>
    <s v="diverse"/>
    <s v="Cereals or tubers (maize, porridge, rice, pasta, bread, rice, bulger, frikeh, kaak, pasta, indomy (noodles), manakish, thick grain-based porridge, potatoes, etc) Vegetables (including leafy vegetables) Meat, Poultry, Offal (beef, goat, lamb, poultry), etc) Milk and Milk Products (milk, yoghurt, cheese, etc) Sugar, Honey, sugar products Condiments (spices, tea, coffee, sauces etc) or other miscellaneous food"/>
    <b v="1"/>
    <m/>
    <b v="1"/>
    <m/>
    <b v="1"/>
    <m/>
    <b v="1"/>
    <m/>
    <b v="1"/>
    <m/>
    <b v="1"/>
    <s v="6"/>
    <s v="diverse"/>
    <x v="0"/>
    <m/>
    <s v="High food prices/no money to buy"/>
    <m/>
    <b v="1"/>
    <m/>
    <m/>
    <m/>
    <m/>
    <m/>
    <m/>
    <x v="0"/>
    <m/>
    <x v="0"/>
    <s v="High food prices/no money to buy"/>
    <b v="1"/>
    <m/>
    <m/>
    <m/>
    <m/>
    <m/>
    <x v="0"/>
    <x v="0"/>
    <x v="0"/>
    <m/>
    <m/>
    <s v="1"/>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851e533b-943c-45d3-b51e-04f0bb1df306"/>
    <n v="73100086"/>
    <s v="851e533b-943c-45d3-b51e-04f0bb1df306"/>
    <d v="2021-01-20T11:38:19"/>
    <n v="23"/>
    <m/>
    <n v="-1"/>
    <m/>
    <m/>
    <s v="202101191358"/>
    <n v="929"/>
    <m/>
    <n v="569832"/>
  </r>
  <r>
    <s v="2021-01-20T12:42:26.526+02:00"/>
    <s v="2021-01-20T14:21:27.050+03:00"/>
    <s v="0.027089398146927124"/>
    <s v="ابتسام معمو"/>
    <s v="MRFS Partner"/>
    <s v="SEMA"/>
    <d v="2021-01-20T00:00:00"/>
    <x v="0"/>
    <s v="Health sector"/>
    <x v="0"/>
    <n v="45"/>
    <x v="0"/>
    <x v="1"/>
    <x v="0"/>
    <x v="0"/>
    <d v="2015-10-22T00:00:00"/>
    <n v="1"/>
    <n v="0"/>
    <s v="Yes"/>
    <n v="1"/>
    <n v="0"/>
    <n v="1"/>
    <s v="1"/>
    <n v="1"/>
    <s v="3"/>
    <n v="3"/>
    <s v="6"/>
    <n v="8"/>
    <n v="0"/>
    <n v="0"/>
    <n v="1"/>
    <n v="45"/>
    <n v="1000"/>
    <s v="مصلح سيارات"/>
    <m/>
    <s v="Hospital Primary health care facility"/>
    <b v="1"/>
    <b v="1"/>
    <m/>
    <m/>
    <m/>
    <m/>
    <m/>
    <m/>
    <n v="5"/>
    <x v="0"/>
    <m/>
    <x v="0"/>
    <s v="عظمية اسنان جلدية عينية قلبية"/>
    <s v="Inaccessible due to cost"/>
    <m/>
    <m/>
    <m/>
    <b v="1"/>
    <m/>
    <m/>
    <m/>
    <m/>
    <m/>
    <m/>
    <m/>
    <x v="0"/>
    <x v="0"/>
    <s v="انواع العنف - الزواج المبكر تنظيم الأسرة"/>
    <x v="0"/>
    <m/>
    <x v="0"/>
    <x v="0"/>
    <m/>
    <x v="0"/>
    <x v="0"/>
    <m/>
    <m/>
    <m/>
    <m/>
    <m/>
    <m/>
    <m/>
    <m/>
    <m/>
    <m/>
    <m/>
    <s v="Pediatric medicine Reproductive health medicines Antibiotic"/>
    <m/>
    <b v="1"/>
    <b v="1"/>
    <b v="1"/>
    <m/>
    <m/>
    <m/>
    <m/>
    <x v="0"/>
    <m/>
    <m/>
    <m/>
    <m/>
    <m/>
    <m/>
    <m/>
    <m/>
    <m/>
    <s v="Hospital for normal delivery Hospital for surgery/ C-section"/>
    <m/>
    <m/>
    <m/>
    <m/>
    <m/>
    <b v="1"/>
    <b v="1"/>
    <m/>
    <m/>
    <m/>
    <m/>
    <x v="0"/>
    <m/>
    <m/>
    <m/>
    <m/>
    <m/>
    <m/>
    <m/>
    <m/>
    <m/>
    <m/>
    <m/>
    <x v="5"/>
    <x v="0"/>
    <x v="0"/>
    <m/>
    <s v="Cereals or tubers (maize, porridge, rice, pasta, bread, rice, bulger, frikeh, kaak, pasta, indomy (noodles), manakish, thick grain-based porridge, potatoes, etc) Condiments (spices, tea, coffee, sauces etc) or other miscellaneous food"/>
    <b v="1"/>
    <m/>
    <m/>
    <m/>
    <m/>
    <m/>
    <m/>
    <m/>
    <m/>
    <m/>
    <b v="1"/>
    <s v="2"/>
    <s v="not divers"/>
    <s v="Cereals or tubers (maize, porridge, rice, pasta, bread, rice, bulger, frikeh, kaak, pasta, indomy (noodles), manakish, thick grain-based porridge, potatoes, etc) Vegetables (including leafy vegetables) Condiments (spices, tea, coffee, sauces etc) or other miscellaneous food"/>
    <b v="1"/>
    <m/>
    <b v="1"/>
    <m/>
    <m/>
    <m/>
    <m/>
    <m/>
    <m/>
    <m/>
    <b v="1"/>
    <s v="3"/>
    <s v="not divers"/>
    <x v="0"/>
    <m/>
    <s v="High food prices/no money to buy"/>
    <m/>
    <b v="1"/>
    <m/>
    <m/>
    <m/>
    <m/>
    <m/>
    <m/>
    <x v="0"/>
    <m/>
    <x v="0"/>
    <s v="High food prices/no money to buy"/>
    <b v="1"/>
    <m/>
    <m/>
    <m/>
    <m/>
    <m/>
    <x v="0"/>
    <x v="2"/>
    <x v="0"/>
    <m/>
    <m/>
    <s v="0"/>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6a6f12d2-83e5-4d91-b84b-d4b3da911a2a"/>
    <n v="73100087"/>
    <s v="6a6f12d2-83e5-4d91-b84b-d4b3da911a2a"/>
    <d v="2021-01-20T11:38:20"/>
    <n v="24"/>
    <m/>
    <n v="-1"/>
    <m/>
    <m/>
    <s v="202101191358"/>
    <n v="5941"/>
    <m/>
    <n v="569832"/>
  </r>
  <r>
    <s v="2021-01-20T14:21:28.449+03:00"/>
    <s v="2021-01-20T14:33:03.628+03:00"/>
    <s v="0.008046053240832407"/>
    <s v="ابتسام معمو"/>
    <s v="MRFS Partner"/>
    <s v="SEMA"/>
    <d v="2021-01-20T00:00:00"/>
    <x v="0"/>
    <s v="Health sector"/>
    <x v="0"/>
    <n v="35"/>
    <x v="0"/>
    <x v="1"/>
    <x v="0"/>
    <x v="0"/>
    <d v="2016-06-25T00:00:00"/>
    <n v="0"/>
    <n v="0"/>
    <s v="Yes"/>
    <n v="0"/>
    <n v="0"/>
    <n v="1"/>
    <s v="1"/>
    <n v="2"/>
    <s v="3"/>
    <n v="0"/>
    <s v="3"/>
    <n v="5"/>
    <n v="0"/>
    <n v="0"/>
    <n v="1"/>
    <n v="15"/>
    <n v="1000"/>
    <s v="خياط"/>
    <m/>
    <s v="Hospital Primary health care facility"/>
    <b v="1"/>
    <b v="1"/>
    <m/>
    <m/>
    <m/>
    <m/>
    <m/>
    <m/>
    <n v="5"/>
    <x v="0"/>
    <m/>
    <x v="0"/>
    <s v="عظمية اسنان جلدية عينية قلبية"/>
    <s v="Inaccessible due to cost"/>
    <m/>
    <m/>
    <m/>
    <b v="1"/>
    <m/>
    <m/>
    <m/>
    <m/>
    <m/>
    <m/>
    <m/>
    <x v="2"/>
    <x v="1"/>
    <m/>
    <x v="1"/>
    <m/>
    <x v="0"/>
    <x v="0"/>
    <m/>
    <x v="0"/>
    <x v="0"/>
    <m/>
    <m/>
    <m/>
    <m/>
    <m/>
    <m/>
    <m/>
    <m/>
    <m/>
    <m/>
    <m/>
    <s v="Non communicable diseases (NCD) drugs (chronic, cardiac, diabetes, hyper-tension, asthma) Pediatric medicine Reproductive health medicines Antibiotic"/>
    <b v="1"/>
    <b v="1"/>
    <b v="1"/>
    <b v="1"/>
    <m/>
    <m/>
    <m/>
    <m/>
    <x v="2"/>
    <s v="No services available"/>
    <m/>
    <m/>
    <m/>
    <m/>
    <b v="1"/>
    <m/>
    <m/>
    <m/>
    <s v="Hospital for normal delivery Hospital for surgery/ C-section"/>
    <m/>
    <m/>
    <m/>
    <m/>
    <m/>
    <b v="1"/>
    <b v="1"/>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Milk and Milk Products (milk, yoghurt, cheese, etc) Condiments (spices, tea, coffee, sauces etc) or other miscellaneous food"/>
    <b v="1"/>
    <b v="1"/>
    <m/>
    <m/>
    <m/>
    <m/>
    <b v="1"/>
    <m/>
    <m/>
    <m/>
    <b v="1"/>
    <s v="4"/>
    <s v="diverse"/>
    <x v="0"/>
    <m/>
    <s v="High food prices/no money to buy"/>
    <m/>
    <b v="1"/>
    <m/>
    <m/>
    <m/>
    <m/>
    <m/>
    <m/>
    <x v="0"/>
    <m/>
    <x v="0"/>
    <s v="High food prices/no money to buy"/>
    <b v="1"/>
    <m/>
    <m/>
    <m/>
    <m/>
    <m/>
    <x v="0"/>
    <x v="2"/>
    <x v="1"/>
    <m/>
    <m/>
    <s v="0"/>
    <s v="0"/>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78cbe3f2-6526-4986-835f-ad26c1361007"/>
    <n v="73100089"/>
    <s v="78cbe3f2-6526-4986-835f-ad26c1361007"/>
    <d v="2021-01-20T11:38:21"/>
    <n v="25"/>
    <m/>
    <n v="-1"/>
    <m/>
    <m/>
    <s v="202101191358"/>
    <n v="695"/>
    <m/>
    <n v="569832"/>
  </r>
  <r>
    <s v="2021-01-20T10:59:15.458+03:00"/>
    <s v="2021-01-20T14:06:58.711+03:00"/>
    <m/>
    <s v="أحمد حاتم العمر"/>
    <s v="MRFS Partner"/>
    <s v="سيريا ريليف"/>
    <d v="2021-01-20T00:00:00"/>
    <x v="2"/>
    <s v="Protection sector"/>
    <x v="0"/>
    <n v="60"/>
    <x v="2"/>
    <x v="1"/>
    <x v="0"/>
    <x v="0"/>
    <d v="2015-11-01T00:00:00"/>
    <m/>
    <n v="0"/>
    <s v="Yes"/>
    <n v="0"/>
    <n v="2"/>
    <n v="1"/>
    <s v="3"/>
    <n v="0"/>
    <s v="3"/>
    <n v="0"/>
    <s v="3"/>
    <n v="10"/>
    <n v="1"/>
    <n v="1"/>
    <n v="3"/>
    <n v="2000"/>
    <n v="400"/>
    <s v="بيع وشراء أدوات منزلية"/>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Sadness Anger Anxiety Econimic Problems sleeping"/>
    <m/>
    <b v="1"/>
    <b v="1"/>
    <m/>
    <b v="1"/>
    <b v="1"/>
    <m/>
    <m/>
    <m/>
    <b v="1"/>
    <m/>
    <m/>
    <m/>
    <m/>
    <m/>
    <m/>
    <m/>
    <m/>
    <s v="Elderly"/>
    <m/>
    <m/>
    <m/>
    <b v="1"/>
    <s v="واقع النزوح بالإضافة لوجود أمراض  (ضيق في التنفس )"/>
    <s v="Smoking Prayer"/>
    <m/>
    <m/>
    <m/>
    <b v="1"/>
    <m/>
    <m/>
    <b v="1"/>
    <m/>
    <m/>
    <m/>
    <m/>
    <s v="Stigma"/>
    <b v="1"/>
    <m/>
    <m/>
    <m/>
    <m/>
    <m/>
    <m/>
    <m/>
    <m/>
    <x v="1"/>
    <m/>
    <s v="All services are accessible"/>
    <m/>
    <m/>
    <m/>
    <m/>
    <m/>
    <b v="1"/>
    <m/>
    <m/>
    <m/>
    <s v="All services are accessible"/>
    <m/>
    <m/>
    <m/>
    <m/>
    <m/>
    <b v="1"/>
    <m/>
    <m/>
    <m/>
    <x v="1"/>
    <m/>
    <s v="Kidnapping Child labour Begging Early marriage Neglect Physical or psychological disabilities due to the war"/>
    <b v="1"/>
    <m/>
    <m/>
    <m/>
    <b v="1"/>
    <b v="1"/>
    <b v="1"/>
    <m/>
    <b v="1"/>
    <m/>
    <m/>
    <m/>
    <b v="1"/>
    <m/>
    <m/>
    <m/>
    <m/>
    <m/>
    <s v="تصليح سيارات"/>
    <s v="Parents"/>
    <m/>
    <m/>
    <m/>
    <m/>
    <b v="1"/>
    <m/>
    <m/>
    <m/>
    <m/>
    <m/>
    <m/>
    <m/>
    <m/>
    <m/>
    <s v="Sport activity Quraan Hand crafts Painting / re-creational activity Awareness / educational activities / psychosocial support Entertainement activities"/>
    <b v="1"/>
    <b v="1"/>
    <b v="1"/>
    <b v="1"/>
    <b v="1"/>
    <b v="1"/>
    <m/>
    <m/>
    <m/>
    <s v="Children separated from their parents Orphans living in the community Child-headed households Children who have been associated with fighting forces"/>
    <b v="1"/>
    <m/>
    <b v="1"/>
    <b v="1"/>
    <b v="1"/>
    <m/>
    <m/>
    <x v="2"/>
    <s v="تحت سن التعليم"/>
    <s v="No barriers"/>
    <m/>
    <m/>
    <m/>
    <m/>
    <m/>
    <m/>
    <m/>
    <m/>
    <b v="1"/>
    <m/>
    <x v="1"/>
    <m/>
    <m/>
    <x v="0"/>
    <m/>
    <m/>
    <x v="2"/>
    <m/>
    <s v="uuid:98d63f7e-a8bc-4dff-be69-547fe84ebb4a"/>
    <n v="73100331"/>
    <s v="98d63f7e-a8bc-4dff-be69-547fe84ebb4a"/>
    <d v="2021-01-20T11:42:18"/>
    <n v="26"/>
    <m/>
    <n v="-1"/>
    <m/>
    <m/>
    <s v="202101191358"/>
    <n v="11263"/>
    <s v="nsenumerator"/>
    <n v="569832"/>
  </r>
  <r>
    <s v="2021-01-20T12:50:50.255+03:00"/>
    <s v="2021-01-20T14:12:01.620+03:00"/>
    <m/>
    <s v="أحمد حاتم العمر"/>
    <s v="MRFS Partner"/>
    <s v="سيريا ريليف"/>
    <d v="2021-01-20T00:00:00"/>
    <x v="2"/>
    <s v="Protection sector"/>
    <x v="0"/>
    <n v="50"/>
    <x v="0"/>
    <x v="1"/>
    <x v="0"/>
    <x v="0"/>
    <d v="2015-10-17T00:00:00"/>
    <m/>
    <n v="1"/>
    <s v="Yes"/>
    <n v="0"/>
    <n v="0"/>
    <n v="1"/>
    <s v="1"/>
    <n v="2"/>
    <s v="3"/>
    <n v="3"/>
    <s v="6"/>
    <n v="11"/>
    <n v="0"/>
    <n v="0"/>
    <n v="1"/>
    <n v="1500"/>
    <n v="500"/>
    <s v="شخص من أفراد الأسرة يعمل في تركيا"/>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Anger Sadness moodwings Econimic Anxiety Conflict within community"/>
    <m/>
    <b v="1"/>
    <b v="1"/>
    <b v="1"/>
    <b v="1"/>
    <b v="1"/>
    <m/>
    <m/>
    <m/>
    <m/>
    <b v="1"/>
    <m/>
    <m/>
    <m/>
    <m/>
    <m/>
    <m/>
    <m/>
    <s v="Adult Women Adult Men"/>
    <b v="1"/>
    <b v="1"/>
    <m/>
    <m/>
    <s v="بسبب المسؤولية الملقاة على عاتقهم"/>
    <s v="Prayer Speaking to a friend Speaking to a family member"/>
    <b v="1"/>
    <b v="1"/>
    <m/>
    <b v="1"/>
    <m/>
    <m/>
    <m/>
    <m/>
    <m/>
    <m/>
    <m/>
    <s v="Stigma"/>
    <b v="1"/>
    <m/>
    <m/>
    <m/>
    <m/>
    <m/>
    <m/>
    <m/>
    <m/>
    <x v="1"/>
    <m/>
    <s v="All services are accessible"/>
    <m/>
    <m/>
    <m/>
    <m/>
    <m/>
    <b v="1"/>
    <m/>
    <m/>
    <m/>
    <s v="All services are accessible"/>
    <m/>
    <m/>
    <m/>
    <m/>
    <m/>
    <b v="1"/>
    <m/>
    <m/>
    <m/>
    <x v="1"/>
    <m/>
    <s v="Early marriage Neglect School dropout Child labour"/>
    <m/>
    <m/>
    <m/>
    <b v="1"/>
    <b v="1"/>
    <m/>
    <b v="1"/>
    <m/>
    <b v="1"/>
    <m/>
    <m/>
    <m/>
    <m/>
    <m/>
    <m/>
    <m/>
    <m/>
    <m/>
    <s v="عند حداد تصليح سيارات ..."/>
    <s v="Parents Community/social workers"/>
    <m/>
    <m/>
    <m/>
    <m/>
    <b v="1"/>
    <m/>
    <m/>
    <b v="1"/>
    <m/>
    <m/>
    <m/>
    <m/>
    <m/>
    <m/>
    <s v="Sport activity Entertainement activities Awareness / educational activities / psychosocial support Painting / re-creational activity Hand crafts"/>
    <b v="1"/>
    <m/>
    <b v="1"/>
    <b v="1"/>
    <b v="1"/>
    <b v="1"/>
    <m/>
    <m/>
    <m/>
    <s v="Children separated from their parents Orphans living in the community"/>
    <b v="1"/>
    <m/>
    <b v="1"/>
    <m/>
    <m/>
    <m/>
    <m/>
    <x v="1"/>
    <m/>
    <s v="No barriers"/>
    <m/>
    <m/>
    <m/>
    <m/>
    <m/>
    <m/>
    <m/>
    <m/>
    <b v="1"/>
    <m/>
    <x v="1"/>
    <m/>
    <m/>
    <x v="2"/>
    <m/>
    <m/>
    <x v="2"/>
    <m/>
    <s v="uuid:f74cf3f9-257e-4dfd-8f4d-df5fe2f04e95"/>
    <n v="73100333"/>
    <s v="f74cf3f9-257e-4dfd-8f4d-df5fe2f04e95"/>
    <d v="2021-01-20T11:42:19"/>
    <n v="27"/>
    <m/>
    <n v="-1"/>
    <m/>
    <m/>
    <s v="202101191358"/>
    <n v="4871"/>
    <s v="nsenumerator"/>
    <n v="569832"/>
  </r>
  <r>
    <s v="2021-01-20T13:31:08.941+03:00"/>
    <s v="2021-01-20T14:10:34.452+03:00"/>
    <m/>
    <s v="أحمد حاتم العمر"/>
    <s v="MRFS Partner"/>
    <s v="سيريا ريليف"/>
    <d v="2021-01-20T00:00:00"/>
    <x v="2"/>
    <s v="Protection sector"/>
    <x v="0"/>
    <n v="68"/>
    <x v="3"/>
    <x v="1"/>
    <x v="0"/>
    <x v="0"/>
    <d v="2015-01-01T00:00:00"/>
    <m/>
    <n v="1"/>
    <s v="Yes"/>
    <n v="1"/>
    <n v="1"/>
    <n v="0"/>
    <s v="1"/>
    <n v="0"/>
    <s v="2"/>
    <n v="1"/>
    <s v="3"/>
    <n v="9"/>
    <n v="1"/>
    <n v="1"/>
    <n v="1"/>
    <n v="1000"/>
    <n v="1000"/>
    <s v="شخص من أفراد الأسرة يعمل في تركيا (عامل)"/>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No problems"/>
    <m/>
    <m/>
    <m/>
    <m/>
    <m/>
    <m/>
    <m/>
    <m/>
    <m/>
    <m/>
    <m/>
    <m/>
    <m/>
    <m/>
    <m/>
    <b v="1"/>
    <m/>
    <m/>
    <m/>
    <m/>
    <m/>
    <m/>
    <m/>
    <m/>
    <m/>
    <m/>
    <m/>
    <m/>
    <m/>
    <m/>
    <m/>
    <m/>
    <m/>
    <m/>
    <m/>
    <m/>
    <s v="Stigma"/>
    <b v="1"/>
    <m/>
    <m/>
    <m/>
    <m/>
    <m/>
    <m/>
    <m/>
    <m/>
    <x v="2"/>
    <m/>
    <s v="All services are accessible"/>
    <m/>
    <m/>
    <m/>
    <m/>
    <m/>
    <b v="1"/>
    <m/>
    <m/>
    <m/>
    <s v="Skills building services Health services Educational services"/>
    <b v="1"/>
    <b v="1"/>
    <b v="1"/>
    <m/>
    <m/>
    <m/>
    <m/>
    <m/>
    <s v="يتعارض مع العادات والتقاليد"/>
    <x v="2"/>
    <s v="يتعارض مع العادات والتقاليد"/>
    <s v="School dropout Child labour Physical or psychological disabilities due to the war"/>
    <m/>
    <m/>
    <m/>
    <b v="1"/>
    <b v="1"/>
    <m/>
    <m/>
    <m/>
    <m/>
    <m/>
    <m/>
    <m/>
    <b v="1"/>
    <m/>
    <m/>
    <m/>
    <m/>
    <m/>
    <s v="الزراعة حدادة"/>
    <s v="Parents Siblings Doctor"/>
    <m/>
    <b v="1"/>
    <m/>
    <m/>
    <b v="1"/>
    <m/>
    <m/>
    <m/>
    <m/>
    <m/>
    <b v="1"/>
    <m/>
    <m/>
    <m/>
    <s v="Sport activity Quraan Painting / re-creational activity Awareness / educational activities / psychosocial support Entertainement activities"/>
    <b v="1"/>
    <b v="1"/>
    <m/>
    <b v="1"/>
    <b v="1"/>
    <b v="1"/>
    <m/>
    <m/>
    <m/>
    <s v="Children separated from their parents Orphans living in the community Child-headed households"/>
    <b v="1"/>
    <m/>
    <b v="1"/>
    <b v="1"/>
    <m/>
    <m/>
    <m/>
    <x v="1"/>
    <m/>
    <s v="Security problems"/>
    <m/>
    <b v="1"/>
    <m/>
    <m/>
    <m/>
    <m/>
    <m/>
    <m/>
    <m/>
    <m/>
    <x v="1"/>
    <m/>
    <m/>
    <x v="2"/>
    <m/>
    <m/>
    <x v="2"/>
    <m/>
    <s v="uuid:19d0d35f-8150-4567-bd12-f895f26229dc"/>
    <n v="73100337"/>
    <s v="19d0d35f-8150-4567-bd12-f895f26229dc"/>
    <d v="2021-01-20T11:42:20"/>
    <n v="28"/>
    <m/>
    <n v="-1"/>
    <m/>
    <m/>
    <s v="202101191358"/>
    <n v="2366"/>
    <s v="nsenumerator"/>
    <n v="569832"/>
  </r>
  <r>
    <s v="2021-01-20T11:48:41.943+02:00"/>
    <s v="2021-01-20T14:41:27.336+02:00"/>
    <m/>
    <s v="عبيد الاحمد"/>
    <s v="MRFS Partner"/>
    <s v="سوريا ريليف"/>
    <d v="2021-01-20T00:00:00"/>
    <x v="2"/>
    <s v="Protection sector"/>
    <x v="0"/>
    <n v="59"/>
    <x v="2"/>
    <x v="1"/>
    <x v="0"/>
    <x v="1"/>
    <m/>
    <m/>
    <n v="0"/>
    <s v="Yes"/>
    <n v="0"/>
    <n v="1"/>
    <n v="1"/>
    <s v="2"/>
    <n v="4"/>
    <s v="6"/>
    <n v="0"/>
    <s v="6"/>
    <n v="9"/>
    <n v="0"/>
    <n v="0"/>
    <n v="1"/>
    <n v="1500"/>
    <n v="500"/>
    <s v="مزارع"/>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Econimic Anger Family conflict Problems sleeping"/>
    <m/>
    <b v="1"/>
    <m/>
    <m/>
    <b v="1"/>
    <m/>
    <b v="1"/>
    <m/>
    <m/>
    <b v="1"/>
    <m/>
    <m/>
    <m/>
    <m/>
    <m/>
    <m/>
    <m/>
    <m/>
    <s v="Adult Men"/>
    <m/>
    <b v="1"/>
    <m/>
    <m/>
    <s v="صعوبات ماديه"/>
    <s v="Violence Smoking Speaking to a family member Withdrawal/Isolation"/>
    <b v="1"/>
    <m/>
    <m/>
    <m/>
    <m/>
    <b v="1"/>
    <b v="1"/>
    <m/>
    <b v="1"/>
    <m/>
    <m/>
    <s v="Stigma Lack of awareness of the services"/>
    <b v="1"/>
    <m/>
    <m/>
    <m/>
    <b v="1"/>
    <m/>
    <m/>
    <m/>
    <m/>
    <x v="1"/>
    <m/>
    <s v="All services are accessible"/>
    <m/>
    <m/>
    <m/>
    <m/>
    <m/>
    <b v="1"/>
    <m/>
    <m/>
    <m/>
    <s v="All services are accessible"/>
    <m/>
    <m/>
    <m/>
    <m/>
    <m/>
    <b v="1"/>
    <m/>
    <m/>
    <m/>
    <x v="1"/>
    <m/>
    <s v="Child labour Being orphaned or losing care Physical or psychological disabilities due to the war"/>
    <m/>
    <m/>
    <m/>
    <m/>
    <b v="1"/>
    <m/>
    <m/>
    <m/>
    <m/>
    <m/>
    <b v="1"/>
    <m/>
    <b v="1"/>
    <m/>
    <m/>
    <m/>
    <m/>
    <m/>
    <s v="حداده . سمانه . تصليح سيارات"/>
    <s v="Doctor Parents Neighbours School teachers"/>
    <m/>
    <m/>
    <b v="1"/>
    <b v="1"/>
    <b v="1"/>
    <m/>
    <m/>
    <m/>
    <m/>
    <m/>
    <b v="1"/>
    <m/>
    <m/>
    <m/>
    <s v="Sport activity Quraan Painting / re-creational activity Awareness / educational activities / psychosocial support Entertainement activities"/>
    <b v="1"/>
    <b v="1"/>
    <m/>
    <b v="1"/>
    <b v="1"/>
    <b v="1"/>
    <m/>
    <m/>
    <m/>
    <s v="Children separated from their parents Orphans living in the community"/>
    <b v="1"/>
    <m/>
    <b v="1"/>
    <m/>
    <m/>
    <m/>
    <m/>
    <x v="1"/>
    <m/>
    <s v="Security problems Lack of transportation"/>
    <m/>
    <b v="1"/>
    <b v="1"/>
    <m/>
    <m/>
    <m/>
    <m/>
    <m/>
    <m/>
    <m/>
    <x v="1"/>
    <m/>
    <m/>
    <x v="0"/>
    <m/>
    <m/>
    <x v="2"/>
    <m/>
    <s v="uuid:5e813ab4-f804-4a6a-9912-64d0f18d137f"/>
    <n v="73100400"/>
    <s v="5e813ab4-f804-4a6a-9912-64d0f18d137f"/>
    <d v="2021-01-20T11:42:56"/>
    <n v="29"/>
    <m/>
    <n v="-1"/>
    <m/>
    <m/>
    <s v="202101191358"/>
    <n v="10366"/>
    <s v="nsenumerator"/>
    <n v="569832"/>
  </r>
  <r>
    <s v="2021-01-20T14:01:42.869+02:00"/>
    <s v="2021-01-20T14:41:45.266+02:00"/>
    <m/>
    <s v="عبيد الاحمد"/>
    <s v="MRFS Partner"/>
    <s v="سوريا ريليف"/>
    <d v="2021-01-20T00:00:00"/>
    <x v="2"/>
    <s v="Protection sector"/>
    <x v="0"/>
    <n v="49"/>
    <x v="0"/>
    <x v="1"/>
    <x v="0"/>
    <x v="1"/>
    <m/>
    <m/>
    <n v="0"/>
    <s v="Yes"/>
    <n v="0"/>
    <n v="0"/>
    <n v="1"/>
    <s v="1"/>
    <n v="1"/>
    <s v="2"/>
    <n v="2"/>
    <s v="4"/>
    <n v="11"/>
    <n v="1"/>
    <n v="1"/>
    <n v="2"/>
    <n v="2000"/>
    <n v="1200"/>
    <s v="موظفين"/>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Anger moodwings Problems sleeping Sadness"/>
    <m/>
    <b v="1"/>
    <b v="1"/>
    <b v="1"/>
    <m/>
    <m/>
    <m/>
    <m/>
    <m/>
    <b v="1"/>
    <m/>
    <m/>
    <m/>
    <m/>
    <m/>
    <m/>
    <m/>
    <m/>
    <s v="Elderly"/>
    <m/>
    <m/>
    <m/>
    <b v="1"/>
    <s v="بسبب الضغوط النفسية والتقدم بالعمر"/>
    <s v="Violence Speaking to a family member Speaking to a friend Withdrawal/Isolation"/>
    <b v="1"/>
    <b v="1"/>
    <m/>
    <m/>
    <m/>
    <b v="1"/>
    <m/>
    <m/>
    <b v="1"/>
    <m/>
    <m/>
    <s v="Stigma Lack of awareness of the services"/>
    <b v="1"/>
    <m/>
    <m/>
    <m/>
    <b v="1"/>
    <m/>
    <m/>
    <m/>
    <m/>
    <x v="1"/>
    <m/>
    <s v="All services are accessible"/>
    <m/>
    <m/>
    <m/>
    <m/>
    <m/>
    <b v="1"/>
    <m/>
    <m/>
    <m/>
    <s v="Health services"/>
    <b v="1"/>
    <m/>
    <m/>
    <m/>
    <m/>
    <m/>
    <m/>
    <m/>
    <s v="العادات والتقاليد والخوف عليهن من التعرض للاذى"/>
    <x v="1"/>
    <m/>
    <s v="Child labour School dropout Hired by armed groups Being orphaned or losing care Physical or psychological disabilities due to the war"/>
    <m/>
    <b v="1"/>
    <m/>
    <b v="1"/>
    <b v="1"/>
    <m/>
    <m/>
    <m/>
    <m/>
    <m/>
    <b v="1"/>
    <m/>
    <b v="1"/>
    <m/>
    <m/>
    <m/>
    <m/>
    <m/>
    <s v="تصليح سيارات"/>
    <s v="Parents School teachers Community/social workers Doctor"/>
    <m/>
    <m/>
    <m/>
    <b v="1"/>
    <b v="1"/>
    <m/>
    <m/>
    <b v="1"/>
    <m/>
    <m/>
    <b v="1"/>
    <m/>
    <m/>
    <m/>
    <s v="Sport activity Quraan Entertainement activities Awareness / educational activities / psychosocial support"/>
    <b v="1"/>
    <b v="1"/>
    <m/>
    <m/>
    <b v="1"/>
    <b v="1"/>
    <m/>
    <m/>
    <m/>
    <s v="Children separated from their parents Orphans living in the community Children who have been associated with fighting forces"/>
    <b v="1"/>
    <m/>
    <b v="1"/>
    <m/>
    <b v="1"/>
    <m/>
    <m/>
    <x v="1"/>
    <m/>
    <s v="No barriers"/>
    <m/>
    <m/>
    <m/>
    <m/>
    <m/>
    <m/>
    <m/>
    <m/>
    <b v="1"/>
    <m/>
    <x v="1"/>
    <m/>
    <m/>
    <x v="2"/>
    <m/>
    <m/>
    <x v="2"/>
    <m/>
    <s v="uuid:8a67708b-cce8-44e7-8ae2-79cf080ea620"/>
    <n v="73100403"/>
    <s v="8a67708b-cce8-44e7-8ae2-79cf080ea620"/>
    <d v="2021-01-20T11:42:56"/>
    <n v="30"/>
    <m/>
    <n v="-1"/>
    <m/>
    <m/>
    <s v="202101191358"/>
    <n v="2403"/>
    <s v="nsenumerator"/>
    <n v="569832"/>
  </r>
  <r>
    <s v="2021-01-20T13:27:11.097+02:00"/>
    <s v="2021-01-20T13:58:53.299+02:00"/>
    <s v="0.0220162268524291"/>
    <s v="سارة عكش"/>
    <s v="MRFS Partner"/>
    <s v="SEMA"/>
    <d v="2021-01-20T00:00:00"/>
    <x v="0"/>
    <s v="Health sector"/>
    <x v="0"/>
    <n v="27"/>
    <x v="1"/>
    <x v="0"/>
    <x v="0"/>
    <x v="0"/>
    <d v="2021-01-20T00:00:00"/>
    <n v="1"/>
    <n v="0"/>
    <s v="Yes"/>
    <n v="0"/>
    <n v="0"/>
    <n v="1"/>
    <s v="1"/>
    <n v="5"/>
    <s v="6"/>
    <n v="0"/>
    <s v="6"/>
    <n v="8"/>
    <n v="0"/>
    <n v="0"/>
    <n v="1"/>
    <n v="1000"/>
    <n v="150"/>
    <s v="العمل في حصاد المزروعات"/>
    <m/>
    <s v="Primary health care facility"/>
    <m/>
    <b v="1"/>
    <m/>
    <m/>
    <m/>
    <m/>
    <m/>
    <m/>
    <n v="10"/>
    <x v="0"/>
    <m/>
    <x v="0"/>
    <s v="999"/>
    <s v="Some types of medicines are not available in the market Inaccessible due to cost"/>
    <b v="1"/>
    <m/>
    <m/>
    <b v="1"/>
    <m/>
    <m/>
    <m/>
    <m/>
    <m/>
    <m/>
    <m/>
    <x v="2"/>
    <x v="1"/>
    <m/>
    <x v="1"/>
    <m/>
    <x v="2"/>
    <x v="1"/>
    <m/>
    <x v="1"/>
    <x v="2"/>
    <m/>
    <m/>
    <m/>
    <m/>
    <m/>
    <m/>
    <m/>
    <m/>
    <m/>
    <m/>
    <m/>
    <s v="Pediatric medicine Antibiotic"/>
    <m/>
    <b v="1"/>
    <m/>
    <b v="1"/>
    <m/>
    <m/>
    <m/>
    <m/>
    <x v="0"/>
    <m/>
    <m/>
    <m/>
    <m/>
    <m/>
    <m/>
    <m/>
    <m/>
    <m/>
    <s v="Hospital for normal delivery Hospital for surgery/ C-section"/>
    <m/>
    <m/>
    <m/>
    <m/>
    <m/>
    <b v="1"/>
    <b v="1"/>
    <m/>
    <m/>
    <m/>
    <m/>
    <x v="1"/>
    <m/>
    <m/>
    <m/>
    <m/>
    <m/>
    <m/>
    <m/>
    <m/>
    <m/>
    <m/>
    <m/>
    <x v="0"/>
    <x v="0"/>
    <x v="0"/>
    <m/>
    <s v="Cereals or tubers (maize, porridge, rice, pasta, bread, rice, bulger, frikeh, kaak, pasta, indomy (noodles), manakish, thick grain-based porridge, potatoes, etc) Legumes and nuts e.g. hommos, fouls, beans, chick peas, lentils Vegetables (including leafy vegetables) Sugar, Honey, sugar products Oil/Fat (oils, fats, butter, ghee etc)"/>
    <b v="1"/>
    <b v="1"/>
    <b v="1"/>
    <m/>
    <m/>
    <m/>
    <m/>
    <m/>
    <b v="1"/>
    <b v="1"/>
    <m/>
    <s v="5"/>
    <s v="diverse"/>
    <s v="Cereals or tubers (maize, porridge, rice, pasta, bread, rice, bulger, frikeh, kaak, pasta, indomy (noodles), manakish, thick grain-based porridge, potatoes, etc) Legumes and nuts e.g. hommos, fouls, beans, chick peas, lentils Vegetables (including leafy vegetables) Sugar, Honey, sugar products Oil/Fat (oils, fats, butter, ghee etc)"/>
    <b v="1"/>
    <b v="1"/>
    <b v="1"/>
    <m/>
    <m/>
    <m/>
    <m/>
    <m/>
    <b v="1"/>
    <b v="1"/>
    <m/>
    <s v="5"/>
    <s v="diverse"/>
    <x v="0"/>
    <m/>
    <s v="High food prices/no money to buy"/>
    <m/>
    <b v="1"/>
    <m/>
    <m/>
    <m/>
    <m/>
    <m/>
    <m/>
    <x v="0"/>
    <m/>
    <x v="0"/>
    <s v="High food prices/no money to buy"/>
    <b v="1"/>
    <m/>
    <m/>
    <m/>
    <m/>
    <m/>
    <x v="0"/>
    <x v="2"/>
    <x v="1"/>
    <m/>
    <m/>
    <s v="0"/>
    <s v="1"/>
    <x v="0"/>
    <x v="0"/>
    <x v="0"/>
    <x v="2"/>
    <x v="2"/>
    <s v="No Challenges"/>
    <m/>
    <m/>
    <m/>
    <m/>
    <m/>
    <m/>
    <b v="1"/>
    <m/>
    <x v="0"/>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89e5b40c-6baa-4f47-8447-a0fd7808a64a"/>
    <n v="73100561"/>
    <s v="89e5b40c-6baa-4f47-8447-a0fd7808a64a"/>
    <d v="2021-01-20T11:44:59"/>
    <n v="31"/>
    <m/>
    <n v="-1"/>
    <m/>
    <m/>
    <s v="202101191358"/>
    <n v="1902"/>
    <m/>
    <n v="569832"/>
  </r>
  <r>
    <s v="2021-01-20T13:58:54.464+02:00"/>
    <s v="2021-01-20T14:21:48.712+02:00"/>
    <s v="0.01590564814978279"/>
    <s v="سارة عكش"/>
    <s v="MRFS Partner"/>
    <s v="SEMA"/>
    <d v="2021-01-20T00:00:00"/>
    <x v="0"/>
    <s v="Health sector"/>
    <x v="0"/>
    <n v="25"/>
    <x v="1"/>
    <x v="0"/>
    <x v="0"/>
    <x v="0"/>
    <d v="2016-01-20T00:00:00"/>
    <n v="1"/>
    <n v="0"/>
    <s v="Yes"/>
    <n v="0"/>
    <n v="2"/>
    <n v="2"/>
    <s v="4"/>
    <n v="0"/>
    <s v="4"/>
    <n v="0"/>
    <s v="4"/>
    <n v="6"/>
    <n v="0"/>
    <n v="0"/>
    <n v="1"/>
    <n v="700"/>
    <n v="200"/>
    <s v="سوبر ماركت صغير"/>
    <m/>
    <s v="Hospital"/>
    <b v="1"/>
    <m/>
    <m/>
    <m/>
    <m/>
    <m/>
    <m/>
    <m/>
    <n v="15"/>
    <x v="0"/>
    <m/>
    <x v="0"/>
    <s v="999"/>
    <s v="Some types of medicines are not available in the market Inaccessible due to cost"/>
    <b v="1"/>
    <m/>
    <m/>
    <b v="1"/>
    <m/>
    <m/>
    <m/>
    <m/>
    <m/>
    <m/>
    <m/>
    <x v="2"/>
    <x v="1"/>
    <m/>
    <x v="1"/>
    <m/>
    <x v="0"/>
    <x v="0"/>
    <m/>
    <x v="0"/>
    <x v="0"/>
    <m/>
    <m/>
    <m/>
    <m/>
    <m/>
    <m/>
    <m/>
    <m/>
    <m/>
    <m/>
    <m/>
    <s v="Pediatric medicine Antibiotic"/>
    <m/>
    <b v="1"/>
    <m/>
    <b v="1"/>
    <m/>
    <m/>
    <m/>
    <m/>
    <x v="0"/>
    <m/>
    <m/>
    <m/>
    <m/>
    <m/>
    <m/>
    <m/>
    <m/>
    <m/>
    <s v="Hospital for normal delivery Hospital for surgery/ C-section"/>
    <m/>
    <m/>
    <m/>
    <m/>
    <m/>
    <b v="1"/>
    <b v="1"/>
    <m/>
    <m/>
    <m/>
    <m/>
    <x v="1"/>
    <m/>
    <m/>
    <m/>
    <m/>
    <m/>
    <m/>
    <m/>
    <m/>
    <m/>
    <m/>
    <m/>
    <x v="0"/>
    <x v="0"/>
    <x v="0"/>
    <m/>
    <s v="Cereals or tubers (maize, porridge, rice, pasta, bread, rice, bulger, frikeh, kaak, pasta, indomy (noodles), manakish, thick grain-based porridge, potatoes, etc) Meat, Poultry, Offal (beef, goat, lamb, poultry), etc) Oil/Fat (oils, fats, butter, ghee etc) Condiments (spices, tea, coffee, sauces etc) or other miscellaneous food"/>
    <b v="1"/>
    <m/>
    <m/>
    <m/>
    <b v="1"/>
    <m/>
    <m/>
    <m/>
    <m/>
    <b v="1"/>
    <b v="1"/>
    <s v="4"/>
    <s v="not divers"/>
    <s v="Cereals or tubers (maize, porridge, rice, pasta, bread, rice, bulger, frikeh, kaak, pasta, indomy (noodles), manakish, thick grain-based porridge, potatoes, etc) Meat, Poultry, Offal (beef, goat, lamb, poultry), etc) Oil/Fat (oils, fats, butter, ghee etc)"/>
    <b v="1"/>
    <m/>
    <m/>
    <m/>
    <b v="1"/>
    <m/>
    <m/>
    <m/>
    <m/>
    <b v="1"/>
    <m/>
    <s v="3"/>
    <s v="not divers"/>
    <x v="0"/>
    <m/>
    <s v="High food prices/no money to buy"/>
    <m/>
    <b v="1"/>
    <m/>
    <m/>
    <m/>
    <m/>
    <m/>
    <m/>
    <x v="0"/>
    <m/>
    <x v="0"/>
    <s v="High food prices/no money to buy"/>
    <b v="1"/>
    <m/>
    <m/>
    <m/>
    <m/>
    <m/>
    <x v="0"/>
    <x v="0"/>
    <x v="1"/>
    <m/>
    <m/>
    <s v="2"/>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792610e5-cd70-45b5-a636-cbddc493dcf6"/>
    <n v="73100562"/>
    <s v="792610e5-cd70-45b5-a636-cbddc493dcf6"/>
    <d v="2021-01-20T11:44:59"/>
    <n v="32"/>
    <m/>
    <n v="-1"/>
    <m/>
    <m/>
    <s v="202101191358"/>
    <n v="1374"/>
    <m/>
    <n v="569832"/>
  </r>
  <r>
    <s v="2021-01-20T14:21:50.545+02:00"/>
    <s v="2021-01-20T14:36:20.575+02:00"/>
    <s v="0.010069791667774552"/>
    <s v="سارة عكش"/>
    <s v="MRFS Partner"/>
    <s v="SEMA"/>
    <d v="2021-01-20T00:00:00"/>
    <x v="0"/>
    <s v="Health sector"/>
    <x v="0"/>
    <n v="45"/>
    <x v="0"/>
    <x v="1"/>
    <x v="0"/>
    <x v="0"/>
    <d v="2013-11-15T00:00:00"/>
    <n v="0"/>
    <n v="0"/>
    <s v="Yes"/>
    <n v="0"/>
    <n v="0"/>
    <n v="2"/>
    <s v="2"/>
    <n v="1"/>
    <s v="3"/>
    <n v="2"/>
    <s v="5"/>
    <n v="8"/>
    <n v="0"/>
    <n v="0"/>
    <n v="1"/>
    <n v="1000"/>
    <n v="400"/>
    <s v="الاب يعمل موظف ( حارس )"/>
    <m/>
    <s v="Hospital"/>
    <b v="1"/>
    <m/>
    <m/>
    <m/>
    <m/>
    <m/>
    <m/>
    <m/>
    <n v="5"/>
    <x v="0"/>
    <m/>
    <x v="0"/>
    <s v="عيادة داخلية، عيادة اسنان ...عظمية وجلدية"/>
    <s v="Most types of medicines are not available in the market Inaccessible due to cost"/>
    <m/>
    <b v="1"/>
    <m/>
    <b v="1"/>
    <m/>
    <m/>
    <m/>
    <m/>
    <m/>
    <m/>
    <m/>
    <x v="2"/>
    <x v="1"/>
    <m/>
    <x v="1"/>
    <m/>
    <x v="0"/>
    <x v="0"/>
    <m/>
    <x v="0"/>
    <x v="0"/>
    <m/>
    <m/>
    <m/>
    <m/>
    <m/>
    <m/>
    <m/>
    <m/>
    <m/>
    <m/>
    <m/>
    <s v="Pediatric medicine Reproductive health medicines Antibiotic"/>
    <m/>
    <b v="1"/>
    <b v="1"/>
    <b v="1"/>
    <m/>
    <m/>
    <m/>
    <m/>
    <x v="0"/>
    <m/>
    <m/>
    <m/>
    <m/>
    <m/>
    <m/>
    <m/>
    <m/>
    <m/>
    <s v="Hospital for normal delivery Hospital for surgery/ C-section"/>
    <m/>
    <m/>
    <m/>
    <m/>
    <m/>
    <b v="1"/>
    <b v="1"/>
    <m/>
    <m/>
    <m/>
    <m/>
    <x v="1"/>
    <m/>
    <m/>
    <m/>
    <m/>
    <m/>
    <m/>
    <m/>
    <m/>
    <m/>
    <m/>
    <m/>
    <x v="2"/>
    <x v="0"/>
    <x v="0"/>
    <m/>
    <m/>
    <m/>
    <m/>
    <m/>
    <m/>
    <m/>
    <m/>
    <m/>
    <m/>
    <m/>
    <m/>
    <m/>
    <s v="0"/>
    <s v="not divers"/>
    <s v="Cereals or tubers (maize, porridge, rice, pasta, bread, rice, bulger, frikeh, kaak, pasta, indomy (noodles), manakish, thick grain-based porridge, potatoes, etc) Legumes and nuts e.g. hommos, fouls, beans, chick peas, lentils Sugar, Honey, sugar products Condiments (spices, tea, coffee, sauces etc) or other miscellaneous food"/>
    <b v="1"/>
    <b v="1"/>
    <m/>
    <m/>
    <m/>
    <m/>
    <m/>
    <m/>
    <b v="1"/>
    <m/>
    <b v="1"/>
    <s v="4"/>
    <s v="diverse"/>
    <x v="0"/>
    <m/>
    <s v="High food prices/no money to buy"/>
    <m/>
    <b v="1"/>
    <m/>
    <m/>
    <m/>
    <m/>
    <m/>
    <m/>
    <x v="0"/>
    <m/>
    <x v="0"/>
    <s v="High food prices/no money to buy"/>
    <b v="1"/>
    <m/>
    <m/>
    <m/>
    <m/>
    <m/>
    <x v="0"/>
    <x v="2"/>
    <x v="1"/>
    <m/>
    <m/>
    <s v="0"/>
    <s v="0"/>
    <x v="2"/>
    <x v="1"/>
    <x v="1"/>
    <x v="3"/>
    <x v="2"/>
    <s v="Financial issues"/>
    <m/>
    <b v="1"/>
    <m/>
    <m/>
    <m/>
    <m/>
    <m/>
    <m/>
    <x v="2"/>
    <x v="1"/>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a82a14f0-9b6d-4f75-ab8b-b76a7f6d0654"/>
    <n v="73100565"/>
    <s v="a82a14f0-9b6d-4f75-ab8b-b76a7f6d0654"/>
    <d v="2021-01-20T11:45:01"/>
    <n v="33"/>
    <m/>
    <n v="-1"/>
    <m/>
    <m/>
    <s v="202101191358"/>
    <n v="870"/>
    <m/>
    <n v="569832"/>
  </r>
  <r>
    <s v="2021-01-20T14:33:05.195+03:00"/>
    <s v="2021-01-20T15:04:23.057+03:00"/>
    <s v="0.021734513888077345"/>
    <s v="ابتسام معمو"/>
    <s v="MRFS Partner"/>
    <s v="SEMA"/>
    <d v="2021-01-20T00:00:00"/>
    <x v="0"/>
    <s v="Health sector"/>
    <x v="0"/>
    <n v="33"/>
    <x v="0"/>
    <x v="1"/>
    <x v="0"/>
    <x v="0"/>
    <d v="2016-03-19T00:00:00"/>
    <n v="0"/>
    <n v="1"/>
    <s v="Yes"/>
    <n v="0"/>
    <n v="1"/>
    <n v="1"/>
    <s v="2"/>
    <n v="1"/>
    <s v="3"/>
    <n v="1"/>
    <s v="4"/>
    <n v="6"/>
    <n v="1"/>
    <n v="0"/>
    <n v="1"/>
    <n v="50"/>
    <n v="2000"/>
    <s v="حارس"/>
    <m/>
    <s v="Hospital Primary health care facility"/>
    <b v="1"/>
    <b v="1"/>
    <m/>
    <m/>
    <m/>
    <m/>
    <m/>
    <m/>
    <n v="15"/>
    <x v="0"/>
    <m/>
    <x v="2"/>
    <s v="اسنان قلبية جلدية عينية عظمية"/>
    <s v="Some types of medicines are not available in the market Inaccessible due to cost"/>
    <b v="1"/>
    <m/>
    <m/>
    <b v="1"/>
    <m/>
    <m/>
    <m/>
    <m/>
    <m/>
    <m/>
    <m/>
    <x v="2"/>
    <x v="1"/>
    <m/>
    <x v="1"/>
    <m/>
    <x v="0"/>
    <x v="0"/>
    <m/>
    <x v="0"/>
    <x v="0"/>
    <m/>
    <m/>
    <m/>
    <m/>
    <m/>
    <m/>
    <m/>
    <m/>
    <m/>
    <m/>
    <m/>
    <s v="Non communicable diseases (NCD) drugs (chronic, cardiac, diabetes, hyper-tension, asthma) Pediatric medicine Antibiotic"/>
    <b v="1"/>
    <b v="1"/>
    <m/>
    <b v="1"/>
    <m/>
    <m/>
    <m/>
    <m/>
    <x v="0"/>
    <m/>
    <m/>
    <m/>
    <m/>
    <m/>
    <m/>
    <m/>
    <m/>
    <m/>
    <s v="Hospital for normal delivery Hospital for surgery/ C-section"/>
    <m/>
    <m/>
    <m/>
    <m/>
    <m/>
    <b v="1"/>
    <b v="1"/>
    <m/>
    <m/>
    <m/>
    <m/>
    <x v="1"/>
    <m/>
    <m/>
    <m/>
    <m/>
    <m/>
    <m/>
    <m/>
    <m/>
    <m/>
    <m/>
    <m/>
    <x v="5"/>
    <x v="0"/>
    <x v="0"/>
    <m/>
    <m/>
    <m/>
    <m/>
    <m/>
    <m/>
    <m/>
    <m/>
    <m/>
    <m/>
    <m/>
    <m/>
    <m/>
    <s v="0"/>
    <s v="not divers"/>
    <s v="Cereals or tubers (maize, porridge, rice, pasta, bread, rice, bulger, frikeh, kaak, pasta, indomy (noodles), manakish, thick grain-based porridge, potatoes, etc) Vegetables (including leafy vegetables) Milk and Milk Products (milk, yoghurt, cheese, etc) Sugar, Honey, sugar products Condiments (spices, tea, coffee, sauces etc) or other miscellaneous food"/>
    <b v="1"/>
    <m/>
    <b v="1"/>
    <m/>
    <m/>
    <m/>
    <b v="1"/>
    <m/>
    <b v="1"/>
    <m/>
    <b v="1"/>
    <s v="5"/>
    <s v="diverse"/>
    <x v="0"/>
    <m/>
    <s v="High food prices/no money to buy"/>
    <m/>
    <b v="1"/>
    <m/>
    <m/>
    <m/>
    <m/>
    <m/>
    <m/>
    <x v="0"/>
    <m/>
    <x v="0"/>
    <s v="High food prices/no money to buy"/>
    <b v="1"/>
    <m/>
    <m/>
    <m/>
    <m/>
    <m/>
    <x v="2"/>
    <x v="2"/>
    <x v="1"/>
    <m/>
    <m/>
    <s v="1"/>
    <s v="0"/>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6c353e8f-5621-4b63-95d6-6e02fc5293a4"/>
    <n v="73101874"/>
    <s v="6c353e8f-5621-4b63-95d6-6e02fc5293a4"/>
    <d v="2021-01-20T12:04:35"/>
    <n v="34"/>
    <m/>
    <n v="-1"/>
    <m/>
    <m/>
    <s v="202101191358"/>
    <n v="1878"/>
    <m/>
    <n v="569832"/>
  </r>
  <r>
    <s v="2021-01-20T15:04:25.198+03:00"/>
    <s v="2021-01-20T15:09:02.185+03:00"/>
    <s v="0.003205868059012573"/>
    <s v="ابتسام معمو"/>
    <s v="MRFS Partner"/>
    <s v="SEMA"/>
    <d v="2021-01-20T00:00:00"/>
    <x v="0"/>
    <s v="Health sector"/>
    <x v="0"/>
    <n v="30"/>
    <x v="1"/>
    <x v="1"/>
    <x v="0"/>
    <x v="0"/>
    <d v="2017-04-21T00:00:00"/>
    <n v="0"/>
    <n v="0"/>
    <s v="Yes"/>
    <n v="0"/>
    <n v="0"/>
    <n v="1"/>
    <s v="1"/>
    <n v="2"/>
    <s v="3"/>
    <n v="1"/>
    <s v="4"/>
    <n v="6"/>
    <n v="0"/>
    <n v="0"/>
    <n v="1"/>
    <n v="15"/>
    <n v="1000"/>
    <s v="عامل"/>
    <m/>
    <s v="Primary health care facility"/>
    <m/>
    <b v="1"/>
    <m/>
    <m/>
    <m/>
    <m/>
    <m/>
    <m/>
    <n v="20"/>
    <x v="0"/>
    <m/>
    <x v="2"/>
    <s v="اسنان جلدية عينية"/>
    <s v="Most types of medicines are not available in the market Inaccessible due to cost"/>
    <m/>
    <b v="1"/>
    <m/>
    <b v="1"/>
    <m/>
    <m/>
    <m/>
    <m/>
    <m/>
    <m/>
    <m/>
    <x v="2"/>
    <x v="1"/>
    <m/>
    <x v="1"/>
    <m/>
    <x v="0"/>
    <x v="0"/>
    <m/>
    <x v="0"/>
    <x v="0"/>
    <m/>
    <m/>
    <m/>
    <m/>
    <m/>
    <m/>
    <m/>
    <m/>
    <m/>
    <m/>
    <m/>
    <s v="Pediatric medicine Reproductive health medicines Antibiotic"/>
    <m/>
    <b v="1"/>
    <b v="1"/>
    <b v="1"/>
    <m/>
    <m/>
    <m/>
    <m/>
    <x v="0"/>
    <m/>
    <m/>
    <m/>
    <m/>
    <m/>
    <m/>
    <m/>
    <m/>
    <m/>
    <s v="Hospital for normal delivery Hospital for surgery/ C-section"/>
    <m/>
    <m/>
    <m/>
    <m/>
    <m/>
    <b v="1"/>
    <b v="1"/>
    <m/>
    <m/>
    <m/>
    <m/>
    <x v="1"/>
    <m/>
    <m/>
    <m/>
    <m/>
    <m/>
    <m/>
    <m/>
    <m/>
    <m/>
    <m/>
    <m/>
    <x v="5"/>
    <x v="0"/>
    <x v="0"/>
    <m/>
    <m/>
    <m/>
    <m/>
    <m/>
    <m/>
    <m/>
    <m/>
    <m/>
    <m/>
    <m/>
    <m/>
    <m/>
    <s v="0"/>
    <s v="not divers"/>
    <s v="Cereals or tubers (maize, porridge, rice, pasta, bread, rice, bulger, frikeh, kaak, pasta, indomy (noodles), manakish, thick grain-based porridge, potatoes, etc) Vegetables (including leafy vegetables) Milk and Milk Products (milk, yoghurt, cheese, etc) Condiments (spices, tea, coffee, sauces etc) or other miscellaneous food"/>
    <b v="1"/>
    <m/>
    <b v="1"/>
    <m/>
    <m/>
    <m/>
    <b v="1"/>
    <m/>
    <m/>
    <m/>
    <b v="1"/>
    <s v="4"/>
    <s v="diverse"/>
    <x v="0"/>
    <m/>
    <s v="High food prices/no money to buy"/>
    <m/>
    <b v="1"/>
    <m/>
    <m/>
    <m/>
    <m/>
    <m/>
    <m/>
    <x v="0"/>
    <m/>
    <x v="0"/>
    <s v="High food prices/no money to buy"/>
    <b v="1"/>
    <m/>
    <m/>
    <m/>
    <m/>
    <m/>
    <x v="2"/>
    <x v="0"/>
    <x v="1"/>
    <m/>
    <m/>
    <s v="0"/>
    <s v="0"/>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c751e74c-19d3-4889-a62f-3c17981603ab"/>
    <n v="73102150"/>
    <s v="c751e74c-19d3-4889-a62f-3c17981603ab"/>
    <d v="2021-01-20T12:09:15"/>
    <n v="35"/>
    <m/>
    <n v="-1"/>
    <m/>
    <m/>
    <s v="202101191358"/>
    <n v="277"/>
    <m/>
    <n v="569832"/>
  </r>
  <r>
    <s v="2021-01-20T15:09:04.505+03:00"/>
    <s v="2021-01-20T15:17:12.489+03:00"/>
    <s v="0.0056479629638488404"/>
    <s v="ابتسام معمو"/>
    <s v="MRFS Partner"/>
    <s v="SEMA"/>
    <d v="2021-01-20T00:00:00"/>
    <x v="0"/>
    <s v="Health sector"/>
    <x v="0"/>
    <n v="42"/>
    <x v="0"/>
    <x v="0"/>
    <x v="0"/>
    <x v="0"/>
    <d v="2017-11-17T00:00:00"/>
    <n v="0"/>
    <n v="0"/>
    <s v="Yes"/>
    <n v="0"/>
    <n v="0"/>
    <n v="1"/>
    <s v="1"/>
    <n v="2"/>
    <s v="3"/>
    <n v="1"/>
    <s v="4"/>
    <n v="6"/>
    <n v="0"/>
    <n v="0"/>
    <n v="0"/>
    <n v="20"/>
    <n v="2500"/>
    <s v="بياع خضرة"/>
    <m/>
    <s v="Hospital"/>
    <b v="1"/>
    <m/>
    <m/>
    <m/>
    <m/>
    <m/>
    <m/>
    <m/>
    <n v="20"/>
    <x v="0"/>
    <m/>
    <x v="2"/>
    <s v="قلبية جلدية عينية"/>
    <s v="Some types of medicines are not available in the market Inaccessible due to cost"/>
    <b v="1"/>
    <m/>
    <m/>
    <b v="1"/>
    <m/>
    <m/>
    <m/>
    <m/>
    <m/>
    <m/>
    <m/>
    <x v="2"/>
    <x v="1"/>
    <m/>
    <x v="1"/>
    <m/>
    <x v="0"/>
    <x v="0"/>
    <m/>
    <x v="0"/>
    <x v="0"/>
    <m/>
    <m/>
    <m/>
    <m/>
    <m/>
    <m/>
    <m/>
    <m/>
    <m/>
    <m/>
    <m/>
    <s v="Non communicable diseases (NCD) drugs (chronic, cardiac, diabetes, hyper-tension, asthma) Pediatric medicine Reproductive health medicines Antibiotic"/>
    <b v="1"/>
    <b v="1"/>
    <b v="1"/>
    <b v="1"/>
    <m/>
    <m/>
    <m/>
    <m/>
    <x v="0"/>
    <m/>
    <m/>
    <m/>
    <m/>
    <m/>
    <m/>
    <m/>
    <m/>
    <m/>
    <s v="Hospital for normal delivery Hospital for surgery/ C-section"/>
    <m/>
    <m/>
    <m/>
    <m/>
    <m/>
    <b v="1"/>
    <b v="1"/>
    <m/>
    <m/>
    <m/>
    <m/>
    <x v="1"/>
    <m/>
    <m/>
    <m/>
    <m/>
    <m/>
    <m/>
    <m/>
    <m/>
    <m/>
    <m/>
    <m/>
    <x v="4"/>
    <x v="1"/>
    <x v="0"/>
    <m/>
    <m/>
    <m/>
    <m/>
    <m/>
    <m/>
    <m/>
    <m/>
    <m/>
    <m/>
    <m/>
    <m/>
    <m/>
    <s v="0"/>
    <s v="not divers"/>
    <s v="Cereals or tubers (maize, porridge, rice, pasta, bread, rice, bulger, frikeh, kaak, pasta, indomy (noodles), manakish, thick grain-based porridge, potatoes, etc) Vegetables (including leafy vegetables) Milk and Milk Products (milk, yoghurt, cheese, etc) Oil/Fat (oils, fats, butter, ghee etc) Condiments (spices, tea, coffee, sauces etc) or other miscellaneous food"/>
    <b v="1"/>
    <m/>
    <b v="1"/>
    <m/>
    <m/>
    <m/>
    <b v="1"/>
    <m/>
    <m/>
    <b v="1"/>
    <b v="1"/>
    <s v="5"/>
    <s v="diverse"/>
    <x v="0"/>
    <m/>
    <s v="High food prices/no money to buy"/>
    <m/>
    <b v="1"/>
    <m/>
    <m/>
    <m/>
    <m/>
    <m/>
    <m/>
    <x v="3"/>
    <m/>
    <x v="0"/>
    <s v="High food prices/no money to buy"/>
    <b v="1"/>
    <m/>
    <m/>
    <m/>
    <m/>
    <m/>
    <x v="0"/>
    <x v="2"/>
    <x v="1"/>
    <m/>
    <m/>
    <s v="0"/>
    <s v="0"/>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ef747c92-c0f2-4ad0-ad82-204f7d197dbc"/>
    <n v="73105661"/>
    <s v="ef747c92-c0f2-4ad0-ad82-204f7d197dbc"/>
    <d v="2021-01-20T12:23:33"/>
    <n v="36"/>
    <m/>
    <n v="-1"/>
    <m/>
    <m/>
    <s v="202101191358"/>
    <n v="488"/>
    <m/>
    <n v="569832"/>
  </r>
  <r>
    <s v="2021-01-20T14:36:22.998+02:00"/>
    <s v="2021-01-20T15:01:27.978+02:00"/>
    <s v="0.017418749997887062"/>
    <s v="سارة عكش"/>
    <s v="MRFS Partner"/>
    <s v="SEMA"/>
    <d v="2021-01-20T00:00:00"/>
    <x v="0"/>
    <s v="Health sector"/>
    <x v="0"/>
    <n v="26"/>
    <x v="1"/>
    <x v="1"/>
    <x v="0"/>
    <x v="0"/>
    <d v="2014-02-20T00:00:00"/>
    <n v="0"/>
    <n v="2"/>
    <s v="No"/>
    <m/>
    <m/>
    <m/>
    <m/>
    <m/>
    <m/>
    <m/>
    <m/>
    <n v="4"/>
    <n v="1"/>
    <m/>
    <n v="1"/>
    <n v="2000"/>
    <n v="1000"/>
    <s v="الابن يعمل موظف"/>
    <m/>
    <s v="Primary health care facility"/>
    <m/>
    <b v="1"/>
    <m/>
    <m/>
    <m/>
    <m/>
    <m/>
    <m/>
    <n v="5"/>
    <x v="0"/>
    <m/>
    <x v="0"/>
    <s v="تحاليل طبية ، اسعافات اولية ، عينية"/>
    <s v="Most types of medicines are not available in the market Inaccessible due to cost"/>
    <m/>
    <b v="1"/>
    <m/>
    <b v="1"/>
    <m/>
    <m/>
    <m/>
    <m/>
    <m/>
    <m/>
    <m/>
    <x v="0"/>
    <x v="2"/>
    <m/>
    <x v="2"/>
    <m/>
    <x v="0"/>
    <x v="0"/>
    <m/>
    <x v="0"/>
    <x v="0"/>
    <m/>
    <m/>
    <m/>
    <m/>
    <m/>
    <m/>
    <m/>
    <m/>
    <m/>
    <m/>
    <m/>
    <s v="Non communicable diseases (NCD) drugs (chronic, cardiac, diabetes, hyper-tension, asthma) Pediatric medicine Reproductive health medicines"/>
    <b v="1"/>
    <b v="1"/>
    <b v="1"/>
    <m/>
    <m/>
    <m/>
    <m/>
    <m/>
    <x v="0"/>
    <m/>
    <m/>
    <m/>
    <m/>
    <m/>
    <m/>
    <m/>
    <m/>
    <m/>
    <s v="Hospital for normal delivery Hospital for surgery/ C-section"/>
    <m/>
    <m/>
    <m/>
    <m/>
    <m/>
    <b v="1"/>
    <b v="1"/>
    <m/>
    <m/>
    <m/>
    <m/>
    <x v="1"/>
    <m/>
    <m/>
    <m/>
    <m/>
    <m/>
    <m/>
    <m/>
    <m/>
    <m/>
    <m/>
    <m/>
    <x v="2"/>
    <x v="0"/>
    <x v="0"/>
    <m/>
    <m/>
    <m/>
    <m/>
    <m/>
    <m/>
    <m/>
    <m/>
    <m/>
    <m/>
    <m/>
    <m/>
    <m/>
    <s v="0"/>
    <s v="not divers"/>
    <m/>
    <m/>
    <m/>
    <m/>
    <m/>
    <m/>
    <m/>
    <m/>
    <m/>
    <m/>
    <m/>
    <m/>
    <s v="0"/>
    <s v="not divers"/>
    <x v="0"/>
    <m/>
    <s v="High food prices/no money to buy"/>
    <m/>
    <b v="1"/>
    <m/>
    <m/>
    <m/>
    <m/>
    <m/>
    <m/>
    <x v="0"/>
    <m/>
    <x v="0"/>
    <s v="High food prices/no money to buy"/>
    <b v="1"/>
    <m/>
    <m/>
    <m/>
    <m/>
    <m/>
    <x v="1"/>
    <x v="1"/>
    <x v="1"/>
    <m/>
    <m/>
    <m/>
    <s v="0"/>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b879c7cc-d799-40e7-8214-b2c75bfff2ed"/>
    <n v="73105673"/>
    <s v="b879c7cc-d799-40e7-8214-b2c75bfff2ed"/>
    <d v="2021-01-20T12:23:46"/>
    <n v="37"/>
    <m/>
    <n v="-1"/>
    <m/>
    <m/>
    <s v="202101191358"/>
    <n v="1505"/>
    <m/>
    <n v="569832"/>
  </r>
  <r>
    <s v="2021-01-20T15:01:31.001+02:00"/>
    <s v="2021-01-20T15:21:11.811+02:00"/>
    <s v="0.013666782408108702"/>
    <s v="سارة عكش"/>
    <s v="MRFS Partner"/>
    <s v="SEMA"/>
    <d v="2021-01-20T00:00:00"/>
    <x v="0"/>
    <s v="Health sector"/>
    <x v="0"/>
    <n v="55"/>
    <x v="2"/>
    <x v="1"/>
    <x v="0"/>
    <x v="0"/>
    <d v="2015-01-15T00:00:00"/>
    <n v="1"/>
    <n v="0"/>
    <s v="Yes"/>
    <n v="0"/>
    <n v="1"/>
    <n v="2"/>
    <s v="3"/>
    <n v="0"/>
    <s v="3"/>
    <n v="0"/>
    <s v="3"/>
    <n v="7"/>
    <n v="2"/>
    <n v="0"/>
    <n v="2"/>
    <n v="1500"/>
    <n v="600"/>
    <s v="اعمال حرة"/>
    <m/>
    <s v="Primary health care facility"/>
    <m/>
    <b v="1"/>
    <m/>
    <m/>
    <m/>
    <m/>
    <m/>
    <m/>
    <n v="10"/>
    <x v="0"/>
    <m/>
    <x v="0"/>
    <s v="التصوير الشعاعي- التحاليل الطبية - قلة الادوية المجانية - العظمية"/>
    <s v="Most types of medicines are not available in the market Inaccessible due to cost"/>
    <m/>
    <b v="1"/>
    <m/>
    <b v="1"/>
    <m/>
    <m/>
    <m/>
    <m/>
    <m/>
    <m/>
    <m/>
    <x v="0"/>
    <x v="0"/>
    <s v="تم الحديث عن كيفية الوقاية من الكورونا والنظافة الشخصية وصحة الاطفال"/>
    <x v="0"/>
    <m/>
    <x v="2"/>
    <x v="1"/>
    <m/>
    <x v="1"/>
    <x v="1"/>
    <s v="Inaccessible due to cost"/>
    <m/>
    <m/>
    <m/>
    <b v="1"/>
    <m/>
    <m/>
    <m/>
    <m/>
    <m/>
    <m/>
    <s v="Non communicable diseases (NCD) drugs (chronic, cardiac, diabetes, hyper-tension, asthma) Pediatric medicine Reproductive health medicines Antibiotic"/>
    <b v="1"/>
    <b v="1"/>
    <b v="1"/>
    <b v="1"/>
    <m/>
    <m/>
    <m/>
    <m/>
    <x v="0"/>
    <m/>
    <m/>
    <m/>
    <m/>
    <m/>
    <m/>
    <m/>
    <m/>
    <m/>
    <s v="Hospital for normal delivery Hospital for surgery/ C-section"/>
    <m/>
    <m/>
    <m/>
    <m/>
    <m/>
    <b v="1"/>
    <b v="1"/>
    <m/>
    <m/>
    <m/>
    <m/>
    <x v="1"/>
    <m/>
    <m/>
    <m/>
    <m/>
    <m/>
    <m/>
    <m/>
    <m/>
    <m/>
    <m/>
    <m/>
    <x v="3"/>
    <x v="1"/>
    <x v="0"/>
    <m/>
    <s v="Cereals or tubers (maize, porridge, rice, pasta, bread, rice, bulger, frikeh, kaak, pasta, indomy (noodles), manakish, thick grain-based porridge, potatoes, etc) Vegetables (including leafy vegetables) Sugar, Honey, sugar products Oil/Fat (oils, fats, butter, ghee etc)"/>
    <b v="1"/>
    <m/>
    <b v="1"/>
    <m/>
    <m/>
    <m/>
    <m/>
    <m/>
    <b v="1"/>
    <b v="1"/>
    <m/>
    <s v="4"/>
    <s v="not divers"/>
    <s v="Cereals or tubers (maize, porridge, rice, pasta, bread, rice, bulger, frikeh, kaak, pasta, indomy (noodles), manakish, thick grain-based porridge, potatoes, etc) Vegetables (including leafy vegetables) Sugar, Honey, sugar products Oil/Fat (oils, fats, butter, ghee etc)"/>
    <b v="1"/>
    <m/>
    <b v="1"/>
    <m/>
    <m/>
    <m/>
    <m/>
    <m/>
    <b v="1"/>
    <b v="1"/>
    <m/>
    <s v="4"/>
    <s v="diverse"/>
    <x v="0"/>
    <m/>
    <s v="High food prices/no money to buy Child will not eat certain foods"/>
    <m/>
    <b v="1"/>
    <m/>
    <m/>
    <m/>
    <b v="1"/>
    <m/>
    <m/>
    <x v="0"/>
    <m/>
    <x v="0"/>
    <s v="High food prices/no money to buy"/>
    <b v="1"/>
    <m/>
    <m/>
    <m/>
    <m/>
    <m/>
    <x v="0"/>
    <x v="2"/>
    <x v="1"/>
    <m/>
    <m/>
    <s v="1"/>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21897e9e-4334-44e4-8359-fcc3ab879849"/>
    <n v="73105675"/>
    <s v="21897e9e-4334-44e4-8359-fcc3ab879849"/>
    <d v="2021-01-20T12:23:47"/>
    <n v="38"/>
    <m/>
    <n v="-1"/>
    <m/>
    <m/>
    <s v="202101191358"/>
    <n v="1180"/>
    <m/>
    <n v="569832"/>
  </r>
  <r>
    <s v="2021-01-20T10:42:32.515+03:00"/>
    <s v="2021-01-20T11:13:30.810+03:00"/>
    <m/>
    <s v="محمد شيخ حسين"/>
    <s v="MRFS"/>
    <m/>
    <d v="2021-01-20T00:00:00"/>
    <x v="3"/>
    <s v="All"/>
    <x v="0"/>
    <n v="55"/>
    <x v="2"/>
    <x v="1"/>
    <x v="0"/>
    <x v="1"/>
    <m/>
    <n v="0"/>
    <n v="0"/>
    <s v="Yes"/>
    <n v="0"/>
    <n v="0"/>
    <n v="0"/>
    <s v="0"/>
    <n v="0"/>
    <s v="0"/>
    <n v="1"/>
    <s v="1"/>
    <n v="3"/>
    <n v="2"/>
    <n v="0"/>
    <n v="1"/>
    <n v="1000"/>
    <n v="200"/>
    <s v="سائق تكسي"/>
    <m/>
    <s v="Hospital Primary health care facility"/>
    <b v="1"/>
    <b v="1"/>
    <m/>
    <m/>
    <m/>
    <m/>
    <m/>
    <m/>
    <n v="15"/>
    <x v="0"/>
    <m/>
    <x v="0"/>
    <s v="999"/>
    <s v="Some types of medicines are not available in the market Inaccessible due to cost"/>
    <b v="1"/>
    <m/>
    <m/>
    <b v="1"/>
    <m/>
    <m/>
    <m/>
    <m/>
    <m/>
    <m/>
    <m/>
    <x v="0"/>
    <x v="0"/>
    <s v="توعية عن كورونا"/>
    <x v="2"/>
    <m/>
    <x v="2"/>
    <x v="2"/>
    <s v="نحن نتعالج في المنزل"/>
    <x v="0"/>
    <x v="0"/>
    <m/>
    <m/>
    <m/>
    <m/>
    <m/>
    <m/>
    <m/>
    <m/>
    <m/>
    <m/>
    <m/>
    <s v="Non communicable diseases (NCD) drugs (chronic, cardiac, diabetes, hyper-tension, asthma)"/>
    <b v="1"/>
    <m/>
    <m/>
    <m/>
    <m/>
    <m/>
    <m/>
    <m/>
    <x v="0"/>
    <m/>
    <m/>
    <m/>
    <m/>
    <m/>
    <m/>
    <m/>
    <m/>
    <m/>
    <s v="Hospital for normal delivery"/>
    <m/>
    <m/>
    <m/>
    <m/>
    <m/>
    <b v="1"/>
    <m/>
    <m/>
    <m/>
    <m/>
    <m/>
    <x v="1"/>
    <m/>
    <m/>
    <m/>
    <m/>
    <m/>
    <m/>
    <m/>
    <m/>
    <m/>
    <m/>
    <m/>
    <x v="5"/>
    <x v="0"/>
    <x v="0"/>
    <m/>
    <m/>
    <m/>
    <m/>
    <m/>
    <m/>
    <m/>
    <m/>
    <m/>
    <m/>
    <m/>
    <m/>
    <m/>
    <s v="0"/>
    <s v="not divers"/>
    <m/>
    <m/>
    <m/>
    <m/>
    <m/>
    <m/>
    <m/>
    <m/>
    <m/>
    <m/>
    <m/>
    <m/>
    <s v="0"/>
    <s v="not divers"/>
    <x v="0"/>
    <m/>
    <s v="High food prices/no money to buy Market is too far Market is not safe"/>
    <m/>
    <b v="1"/>
    <b v="1"/>
    <b v="1"/>
    <m/>
    <m/>
    <m/>
    <m/>
    <x v="0"/>
    <m/>
    <x v="2"/>
    <m/>
    <m/>
    <m/>
    <m/>
    <m/>
    <m/>
    <m/>
    <x v="1"/>
    <x v="1"/>
    <x v="1"/>
    <m/>
    <m/>
    <s v="0"/>
    <s v="0"/>
    <x v="0"/>
    <x v="2"/>
    <x v="0"/>
    <x v="1"/>
    <x v="1"/>
    <m/>
    <m/>
    <m/>
    <m/>
    <m/>
    <m/>
    <m/>
    <m/>
    <m/>
    <x v="1"/>
    <x v="0"/>
    <s v="Fear Anger Sadness moodwings Econimic Family conflict Anxiety Changes in Appetite Hopelessness Problems sleeping Conflict within community Inability to carry out work or daily tasks"/>
    <b v="1"/>
    <b v="1"/>
    <b v="1"/>
    <b v="1"/>
    <b v="1"/>
    <b v="1"/>
    <b v="1"/>
    <b v="1"/>
    <b v="1"/>
    <b v="1"/>
    <b v="1"/>
    <b v="1"/>
    <m/>
    <m/>
    <m/>
    <m/>
    <m/>
    <m/>
    <s v="Children"/>
    <m/>
    <m/>
    <b v="1"/>
    <m/>
    <s v="لأنهم يتأثرو كثيرا بالحرب"/>
    <s v="Prayer Has professional consultation"/>
    <m/>
    <m/>
    <m/>
    <b v="1"/>
    <b v="1"/>
    <m/>
    <m/>
    <m/>
    <m/>
    <m/>
    <m/>
    <s v="Stigma Lack of awareness of the services"/>
    <b v="1"/>
    <m/>
    <m/>
    <m/>
    <b v="1"/>
    <m/>
    <m/>
    <m/>
    <m/>
    <x v="1"/>
    <m/>
    <s v="Educational services Skills building services"/>
    <m/>
    <b v="1"/>
    <b v="1"/>
    <m/>
    <m/>
    <m/>
    <m/>
    <m/>
    <s v="بسبب عدم توفر المراكز والوصمة الاجتماعية"/>
    <s v="Skills building services"/>
    <m/>
    <m/>
    <b v="1"/>
    <m/>
    <m/>
    <m/>
    <m/>
    <m/>
    <s v="بسبب قلة الآمان وعدم وجود مراكز مختصة"/>
    <x v="2"/>
    <s v="بسبب انعدام الآمان"/>
    <s v="Kidnapping Hired by armed groups School dropout Child labour Early marriage Physical abuse Neglect Sexual abuse Being orphaned or losing care Psychological stress Physical or psychological disabilities due to the war"/>
    <b v="1"/>
    <b v="1"/>
    <m/>
    <b v="1"/>
    <b v="1"/>
    <m/>
    <b v="1"/>
    <b v="1"/>
    <b v="1"/>
    <b v="1"/>
    <b v="1"/>
    <m/>
    <b v="1"/>
    <b v="1"/>
    <m/>
    <m/>
    <m/>
    <m/>
    <s v="يعمل في الحدادة"/>
    <s v="Religious leaders School teachers Parents Relatives"/>
    <b v="1"/>
    <m/>
    <m/>
    <b v="1"/>
    <b v="1"/>
    <b v="1"/>
    <m/>
    <m/>
    <m/>
    <m/>
    <m/>
    <m/>
    <m/>
    <m/>
    <s v="Sport activity Quraan Hand crafts Awareness / educational activities / psychosocial support"/>
    <b v="1"/>
    <b v="1"/>
    <b v="1"/>
    <m/>
    <b v="1"/>
    <m/>
    <m/>
    <m/>
    <m/>
    <s v="No, none of these"/>
    <m/>
    <m/>
    <m/>
    <m/>
    <m/>
    <b v="1"/>
    <m/>
    <x v="1"/>
    <m/>
    <s v="Security problems Lack of transportation"/>
    <m/>
    <b v="1"/>
    <b v="1"/>
    <m/>
    <m/>
    <m/>
    <m/>
    <m/>
    <m/>
    <m/>
    <x v="0"/>
    <m/>
    <m/>
    <x v="2"/>
    <m/>
    <m/>
    <x v="2"/>
    <m/>
    <s v="uuid:8a5f4696-2773-41b5-8c3c-399acf73cfb6"/>
    <n v="73107636"/>
    <s v="8a5f4696-2773-41b5-8c3c-399acf73cfb6"/>
    <d v="2021-01-20T13:00:00"/>
    <n v="39"/>
    <m/>
    <n v="-1"/>
    <m/>
    <m/>
    <s v="202101191358"/>
    <n v="1858"/>
    <s v="nsenumerator"/>
    <n v="569832"/>
  </r>
  <r>
    <s v="2021-01-20T22:07:33.185+03:00"/>
    <s v="2021-01-21T01:34:53.760+03:00"/>
    <s v="0"/>
    <s v="اية طماع"/>
    <s v="MRFS"/>
    <m/>
    <d v="2021-01-20T00:00:00"/>
    <x v="3"/>
    <s v="All"/>
    <x v="0"/>
    <n v="50"/>
    <x v="0"/>
    <x v="0"/>
    <x v="0"/>
    <x v="1"/>
    <m/>
    <n v="0"/>
    <n v="0"/>
    <s v="No"/>
    <m/>
    <m/>
    <m/>
    <m/>
    <m/>
    <m/>
    <m/>
    <m/>
    <n v="6"/>
    <n v="0"/>
    <m/>
    <n v="2"/>
    <n v="2500"/>
    <n v="2000"/>
    <s v="العمل كسائق ودفاع مدني"/>
    <m/>
    <s v="No services"/>
    <m/>
    <m/>
    <m/>
    <m/>
    <m/>
    <m/>
    <b v="1"/>
    <m/>
    <m/>
    <x v="1"/>
    <m/>
    <x v="2"/>
    <s v="سيارة إسعاف ومستوصف"/>
    <s v="Inaccessible due to cost"/>
    <m/>
    <m/>
    <m/>
    <b v="1"/>
    <m/>
    <m/>
    <m/>
    <m/>
    <m/>
    <m/>
    <m/>
    <x v="0"/>
    <x v="2"/>
    <m/>
    <x v="3"/>
    <s v="عن طريق الواتساب"/>
    <x v="2"/>
    <x v="1"/>
    <m/>
    <x v="1"/>
    <x v="2"/>
    <m/>
    <m/>
    <m/>
    <m/>
    <m/>
    <m/>
    <m/>
    <m/>
    <m/>
    <m/>
    <m/>
    <s v="Non communicable diseases (NCD) drugs (chronic, cardiac, diabetes, hyper-tension, asthma) Antibiotic"/>
    <b v="1"/>
    <m/>
    <m/>
    <b v="1"/>
    <m/>
    <m/>
    <m/>
    <m/>
    <x v="3"/>
    <m/>
    <m/>
    <m/>
    <m/>
    <m/>
    <m/>
    <m/>
    <m/>
    <m/>
    <s v="Hospital for normal delivery"/>
    <m/>
    <m/>
    <m/>
    <m/>
    <m/>
    <b v="1"/>
    <m/>
    <m/>
    <m/>
    <m/>
    <m/>
    <x v="1"/>
    <m/>
    <m/>
    <m/>
    <m/>
    <m/>
    <m/>
    <m/>
    <m/>
    <m/>
    <m/>
    <m/>
    <x v="4"/>
    <x v="1"/>
    <x v="0"/>
    <m/>
    <m/>
    <m/>
    <m/>
    <m/>
    <m/>
    <m/>
    <m/>
    <m/>
    <m/>
    <m/>
    <m/>
    <m/>
    <s v="0"/>
    <s v="not divers"/>
    <m/>
    <m/>
    <m/>
    <m/>
    <m/>
    <m/>
    <m/>
    <m/>
    <m/>
    <m/>
    <m/>
    <m/>
    <s v="0"/>
    <s v="not divers"/>
    <x v="0"/>
    <m/>
    <s v="High food prices/no money to buy"/>
    <m/>
    <b v="1"/>
    <m/>
    <m/>
    <m/>
    <m/>
    <m/>
    <m/>
    <x v="0"/>
    <m/>
    <x v="0"/>
    <s v="High food prices/no money to buy"/>
    <b v="1"/>
    <m/>
    <m/>
    <m/>
    <m/>
    <m/>
    <x v="1"/>
    <x v="1"/>
    <x v="1"/>
    <m/>
    <m/>
    <m/>
    <s v="0"/>
    <x v="0"/>
    <x v="2"/>
    <x v="0"/>
    <x v="1"/>
    <x v="1"/>
    <m/>
    <m/>
    <m/>
    <m/>
    <m/>
    <m/>
    <m/>
    <m/>
    <m/>
    <x v="1"/>
    <x v="0"/>
    <s v="Fear Sadness Family conflict"/>
    <b v="1"/>
    <m/>
    <b v="1"/>
    <m/>
    <m/>
    <m/>
    <b v="1"/>
    <m/>
    <m/>
    <m/>
    <m/>
    <m/>
    <m/>
    <m/>
    <m/>
    <m/>
    <m/>
    <m/>
    <s v="Adult Women"/>
    <b v="1"/>
    <m/>
    <m/>
    <m/>
    <s v="لانهم يحملون الاعباء"/>
    <s v="Speaking to a family member Prayer"/>
    <b v="1"/>
    <m/>
    <m/>
    <b v="1"/>
    <m/>
    <m/>
    <m/>
    <m/>
    <m/>
    <m/>
    <m/>
    <s v="Do not know"/>
    <m/>
    <m/>
    <m/>
    <m/>
    <m/>
    <m/>
    <b v="1"/>
    <m/>
    <m/>
    <x v="1"/>
    <m/>
    <s v="Health services Educational services Extracurricular activities/women &amp; girls centers"/>
    <b v="1"/>
    <b v="1"/>
    <m/>
    <b v="1"/>
    <m/>
    <m/>
    <m/>
    <m/>
    <s v="بسبب عدم توفرها"/>
    <s v="Skills building services Extracurricular activities/women &amp; girls centers Educational services"/>
    <m/>
    <b v="1"/>
    <b v="1"/>
    <b v="1"/>
    <m/>
    <m/>
    <m/>
    <m/>
    <s v="بسبب عدم توفرها"/>
    <x v="1"/>
    <m/>
    <s v="Kidnapping School dropout Neglect Psychological stress"/>
    <b v="1"/>
    <m/>
    <m/>
    <b v="1"/>
    <m/>
    <m/>
    <m/>
    <m/>
    <b v="1"/>
    <m/>
    <m/>
    <m/>
    <m/>
    <b v="1"/>
    <m/>
    <m/>
    <m/>
    <m/>
    <m/>
    <s v="Parents Relatives"/>
    <m/>
    <m/>
    <m/>
    <m/>
    <b v="1"/>
    <b v="1"/>
    <m/>
    <m/>
    <m/>
    <m/>
    <m/>
    <m/>
    <m/>
    <m/>
    <s v="Quraan Painting / re-creational activity Entertainement activities"/>
    <m/>
    <b v="1"/>
    <m/>
    <b v="1"/>
    <m/>
    <b v="1"/>
    <m/>
    <m/>
    <m/>
    <s v="Child-headed households Children who have been associated with fighting forces"/>
    <m/>
    <m/>
    <m/>
    <b v="1"/>
    <b v="1"/>
    <m/>
    <m/>
    <x v="0"/>
    <m/>
    <m/>
    <m/>
    <m/>
    <m/>
    <m/>
    <m/>
    <m/>
    <m/>
    <m/>
    <m/>
    <m/>
    <x v="0"/>
    <m/>
    <m/>
    <x v="0"/>
    <m/>
    <m/>
    <x v="0"/>
    <m/>
    <s v="uuid:78c50432-0afa-40b3-9035-90f9327b59bc"/>
    <n v="73107637"/>
    <s v="78c50432-0afa-40b3-9035-90f9327b59bc"/>
    <d v="2021-01-20T13:00:01"/>
    <n v="40"/>
    <m/>
    <n v="-1"/>
    <m/>
    <m/>
    <s v="202101191358"/>
    <n v="12440"/>
    <s v="nsenumerator"/>
    <n v="569832"/>
  </r>
  <r>
    <s v="2021-01-20T11:25:51.123+03:00"/>
    <s v="2021-01-20T11:47:53.990+03:00"/>
    <m/>
    <s v="محمد شيخ حسين"/>
    <s v="MRFS"/>
    <m/>
    <d v="2021-01-20T00:00:00"/>
    <x v="3"/>
    <s v="All"/>
    <x v="0"/>
    <n v="60"/>
    <x v="2"/>
    <x v="1"/>
    <x v="0"/>
    <x v="0"/>
    <d v="2019-11-20T00:00:00"/>
    <n v="0"/>
    <n v="1"/>
    <s v="Yes"/>
    <n v="0"/>
    <n v="0"/>
    <n v="0"/>
    <s v="0"/>
    <n v="0"/>
    <s v="0"/>
    <n v="1"/>
    <s v="1"/>
    <n v="4"/>
    <n v="1"/>
    <n v="1"/>
    <n v="0"/>
    <n v="1000"/>
    <n v="200"/>
    <s v="مساعدات"/>
    <m/>
    <s v="Hospital Specialist services Primary health care facility"/>
    <b v="1"/>
    <b v="1"/>
    <b v="1"/>
    <m/>
    <m/>
    <m/>
    <m/>
    <m/>
    <n v="30"/>
    <x v="0"/>
    <m/>
    <x v="0"/>
    <s v="999"/>
    <s v="Some types of medicines are not available in the market Most types of medicines are not available in the market Inaccessible due to cost Inaccessible due to security risks"/>
    <b v="1"/>
    <b v="1"/>
    <m/>
    <b v="1"/>
    <b v="1"/>
    <m/>
    <m/>
    <m/>
    <m/>
    <m/>
    <m/>
    <x v="0"/>
    <x v="0"/>
    <s v="اعطاءنا معلومات عن حبة السنة وعن كورونا"/>
    <x v="2"/>
    <m/>
    <x v="2"/>
    <x v="1"/>
    <m/>
    <x v="1"/>
    <x v="2"/>
    <m/>
    <m/>
    <m/>
    <m/>
    <m/>
    <m/>
    <m/>
    <m/>
    <m/>
    <m/>
    <m/>
    <s v="Non communicable diseases (NCD) drugs (chronic, cardiac, diabetes, hyper-tension, asthma) Pediatric medicine"/>
    <b v="1"/>
    <b v="1"/>
    <m/>
    <m/>
    <m/>
    <m/>
    <m/>
    <m/>
    <x v="0"/>
    <m/>
    <m/>
    <m/>
    <m/>
    <m/>
    <m/>
    <m/>
    <m/>
    <m/>
    <s v="At home with skilled birth attendant"/>
    <m/>
    <b v="1"/>
    <m/>
    <m/>
    <m/>
    <m/>
    <m/>
    <m/>
    <m/>
    <m/>
    <s v="يوجد قابلة وعملها جيد وبسبب التكلفة في المشفى"/>
    <x v="1"/>
    <m/>
    <m/>
    <m/>
    <m/>
    <m/>
    <m/>
    <m/>
    <m/>
    <m/>
    <m/>
    <m/>
    <x v="5"/>
    <x v="0"/>
    <x v="0"/>
    <m/>
    <m/>
    <m/>
    <m/>
    <m/>
    <m/>
    <m/>
    <m/>
    <m/>
    <m/>
    <m/>
    <m/>
    <m/>
    <s v="0"/>
    <s v="not divers"/>
    <m/>
    <m/>
    <m/>
    <m/>
    <m/>
    <m/>
    <m/>
    <m/>
    <m/>
    <m/>
    <m/>
    <m/>
    <s v="0"/>
    <s v="not divers"/>
    <x v="2"/>
    <s v="لأنها تسبب لهم الضرر"/>
    <s v="High food prices/no money to buy Market is too far Market is not safe"/>
    <m/>
    <b v="1"/>
    <b v="1"/>
    <b v="1"/>
    <m/>
    <m/>
    <m/>
    <m/>
    <x v="3"/>
    <m/>
    <x v="2"/>
    <m/>
    <m/>
    <m/>
    <m/>
    <m/>
    <m/>
    <m/>
    <x v="1"/>
    <x v="1"/>
    <x v="1"/>
    <m/>
    <m/>
    <s v="0"/>
    <s v="0"/>
    <x v="3"/>
    <x v="1"/>
    <x v="1"/>
    <x v="1"/>
    <x v="1"/>
    <m/>
    <m/>
    <m/>
    <m/>
    <m/>
    <m/>
    <m/>
    <m/>
    <m/>
    <x v="1"/>
    <x v="0"/>
    <s v="Fear Anger Sadness moodwings Econimic Anxiety Family conflict Changes in Appetite Hopelessness Problems sleeping Conflict within community Inability to carry out work or daily tasks Problems Concentrating Substance/alcohol Abuse"/>
    <b v="1"/>
    <b v="1"/>
    <b v="1"/>
    <b v="1"/>
    <b v="1"/>
    <b v="1"/>
    <b v="1"/>
    <b v="1"/>
    <b v="1"/>
    <b v="1"/>
    <b v="1"/>
    <b v="1"/>
    <b v="1"/>
    <b v="1"/>
    <m/>
    <m/>
    <m/>
    <m/>
    <s v="Adult Women Adult Men Children Elderly"/>
    <b v="1"/>
    <b v="1"/>
    <b v="1"/>
    <b v="1"/>
    <s v="لأننا نعيش في أزمة وحرب"/>
    <s v="Speaking to a family member Speaking to a friend Prayer Has professional consultation Smoking Withdrawal/Isolation"/>
    <b v="1"/>
    <b v="1"/>
    <m/>
    <b v="1"/>
    <b v="1"/>
    <m/>
    <b v="1"/>
    <m/>
    <b v="1"/>
    <m/>
    <m/>
    <s v="Lack of awareness of the services Stigma"/>
    <b v="1"/>
    <m/>
    <m/>
    <m/>
    <b v="1"/>
    <m/>
    <m/>
    <m/>
    <m/>
    <x v="1"/>
    <m/>
    <s v="Do not know"/>
    <m/>
    <m/>
    <m/>
    <m/>
    <m/>
    <m/>
    <b v="1"/>
    <m/>
    <m/>
    <s v="Do not know"/>
    <m/>
    <m/>
    <m/>
    <m/>
    <m/>
    <m/>
    <b v="1"/>
    <m/>
    <m/>
    <x v="2"/>
    <s v="لانعدام الآمان "/>
    <s v="Kidnapping Hired by armed groups Desire to join armed groups School dropout Child labour Begging Early marriage Physical abuse Neglect Sexual abuse Being orphaned or losing care Alcohol/substance misuse Physical or psychological disabilities due to the war Psychological stress"/>
    <b v="1"/>
    <b v="1"/>
    <b v="1"/>
    <b v="1"/>
    <b v="1"/>
    <b v="1"/>
    <b v="1"/>
    <b v="1"/>
    <b v="1"/>
    <b v="1"/>
    <b v="1"/>
    <b v="1"/>
    <b v="1"/>
    <b v="1"/>
    <m/>
    <m/>
    <m/>
    <m/>
    <s v="العمل في إصلاح السيارات والموتورات"/>
    <s v="Siblings School teachers Parents Relatives Community/social workers"/>
    <m/>
    <b v="1"/>
    <m/>
    <b v="1"/>
    <b v="1"/>
    <b v="1"/>
    <m/>
    <b v="1"/>
    <m/>
    <m/>
    <m/>
    <m/>
    <m/>
    <m/>
    <s v="Sport activity Quraan Awareness / educational activities / psychosocial support"/>
    <b v="1"/>
    <b v="1"/>
    <m/>
    <m/>
    <b v="1"/>
    <m/>
    <m/>
    <m/>
    <m/>
    <s v="I don't know"/>
    <m/>
    <m/>
    <m/>
    <m/>
    <m/>
    <m/>
    <b v="1"/>
    <x v="1"/>
    <m/>
    <s v="Lack of awareness Security problems Lack of transportation"/>
    <b v="1"/>
    <b v="1"/>
    <b v="1"/>
    <m/>
    <m/>
    <m/>
    <m/>
    <m/>
    <m/>
    <m/>
    <x v="0"/>
    <m/>
    <m/>
    <x v="1"/>
    <n v="2"/>
    <s v="لأنهم يريدون البقاء لوحدهم"/>
    <x v="2"/>
    <m/>
    <s v="uuid:4119bcdf-2175-4f52-a76a-9d0e5d032e64"/>
    <n v="73107638"/>
    <s v="4119bcdf-2175-4f52-a76a-9d0e5d032e64"/>
    <d v="2021-01-20T13:00:01"/>
    <n v="41"/>
    <m/>
    <n v="-1"/>
    <m/>
    <m/>
    <s v="202101191358"/>
    <n v="1322"/>
    <s v="nsenumerator"/>
    <n v="569832"/>
  </r>
  <r>
    <s v="2021-01-20T22:42:24.237+03:00"/>
    <s v="2021-01-21T01:00:43.590+03:00"/>
    <s v="0"/>
    <s v="اية طماع"/>
    <s v="MRFS"/>
    <m/>
    <d v="2021-01-20T00:00:00"/>
    <x v="3"/>
    <s v="All"/>
    <x v="0"/>
    <n v="30"/>
    <x v="1"/>
    <x v="1"/>
    <x v="0"/>
    <x v="0"/>
    <d v="2016-04-27T00:00:00"/>
    <n v="1"/>
    <n v="0"/>
    <s v="Yes"/>
    <n v="1"/>
    <n v="0"/>
    <n v="1"/>
    <s v="1"/>
    <n v="0"/>
    <s v="2"/>
    <n v="0"/>
    <s v="2"/>
    <n v="4"/>
    <n v="0"/>
    <n v="0"/>
    <n v="1"/>
    <n v="1700"/>
    <n v="2500"/>
    <s v="وظيفة مرتب شهري"/>
    <m/>
    <s v="Primary health care facility"/>
    <m/>
    <b v="1"/>
    <m/>
    <m/>
    <m/>
    <m/>
    <m/>
    <m/>
    <n v="5"/>
    <x v="0"/>
    <m/>
    <x v="0"/>
    <s v="999"/>
    <s v="Inaccessible due to cost Some types of medicines are not available in the market"/>
    <b v="1"/>
    <m/>
    <m/>
    <b v="1"/>
    <m/>
    <m/>
    <m/>
    <m/>
    <m/>
    <m/>
    <m/>
    <x v="0"/>
    <x v="0"/>
    <s v="استبيان عن الصحة"/>
    <x v="3"/>
    <s v="لجنة مجتمعية مفروزين لكل حي يقدمونها بشكل مستمر ومنظم"/>
    <x v="0"/>
    <x v="0"/>
    <m/>
    <x v="0"/>
    <x v="0"/>
    <m/>
    <m/>
    <m/>
    <m/>
    <m/>
    <m/>
    <m/>
    <m/>
    <m/>
    <m/>
    <m/>
    <s v="Pediatric medicine Antibiotic"/>
    <m/>
    <b v="1"/>
    <m/>
    <b v="1"/>
    <m/>
    <m/>
    <m/>
    <m/>
    <x v="0"/>
    <m/>
    <m/>
    <m/>
    <m/>
    <m/>
    <m/>
    <m/>
    <m/>
    <m/>
    <s v="Hospital for normal delivery"/>
    <m/>
    <m/>
    <m/>
    <m/>
    <m/>
    <b v="1"/>
    <m/>
    <m/>
    <m/>
    <m/>
    <m/>
    <x v="0"/>
    <m/>
    <m/>
    <m/>
    <m/>
    <m/>
    <m/>
    <m/>
    <m/>
    <m/>
    <m/>
    <m/>
    <x v="5"/>
    <x v="0"/>
    <x v="0"/>
    <m/>
    <s v="Cereals or tubers (maize, porridge, rice, pasta, bread, rice, bulger, frikeh, kaak, pasta, indomy (noodles), manakish, thick grain-based porridge, potatoes, etc) Legumes and nuts e.g. hommos, fouls, beans, chick peas, lentils Milk and Milk Products (milk, yoghurt, cheese, etc)"/>
    <b v="1"/>
    <b v="1"/>
    <m/>
    <m/>
    <m/>
    <m/>
    <b v="1"/>
    <m/>
    <m/>
    <m/>
    <m/>
    <s v="3"/>
    <s v="not divers"/>
    <s v="Vegetables (including leafy vegetables) Cereals or tubers (maize, porridge, rice, pasta, bread, rice, bulger, frikeh, kaak, pasta, indomy (noodles), manakish, thick grain-based porridge, potatoes, etc) Oil/Fat (oils, fats, butter, ghee etc)"/>
    <b v="1"/>
    <m/>
    <b v="1"/>
    <m/>
    <m/>
    <m/>
    <m/>
    <m/>
    <m/>
    <b v="1"/>
    <m/>
    <s v="3"/>
    <s v="not divers"/>
    <x v="0"/>
    <m/>
    <s v="High food prices/no money to buy"/>
    <m/>
    <b v="1"/>
    <m/>
    <m/>
    <m/>
    <m/>
    <m/>
    <m/>
    <x v="0"/>
    <m/>
    <x v="0"/>
    <s v="High food prices/no money to buy"/>
    <b v="1"/>
    <m/>
    <m/>
    <m/>
    <m/>
    <m/>
    <x v="0"/>
    <x v="2"/>
    <x v="0"/>
    <m/>
    <m/>
    <s v="0"/>
    <s v="1"/>
    <x v="0"/>
    <x v="2"/>
    <x v="0"/>
    <x v="1"/>
    <x v="1"/>
    <m/>
    <m/>
    <m/>
    <m/>
    <m/>
    <m/>
    <m/>
    <m/>
    <m/>
    <x v="1"/>
    <x v="0"/>
    <s v="Fear Sadness Conflict within community"/>
    <b v="1"/>
    <m/>
    <b v="1"/>
    <m/>
    <m/>
    <m/>
    <m/>
    <m/>
    <m/>
    <m/>
    <b v="1"/>
    <m/>
    <m/>
    <m/>
    <m/>
    <m/>
    <m/>
    <m/>
    <s v="Adult Women Children"/>
    <b v="1"/>
    <m/>
    <b v="1"/>
    <m/>
    <s v="لانهم ضعفاء ونزحنا اكتر من مرة"/>
    <s v="Prayer"/>
    <m/>
    <m/>
    <m/>
    <b v="1"/>
    <m/>
    <m/>
    <m/>
    <m/>
    <m/>
    <m/>
    <m/>
    <s v="Security"/>
    <m/>
    <b v="1"/>
    <m/>
    <m/>
    <m/>
    <m/>
    <m/>
    <m/>
    <m/>
    <x v="1"/>
    <m/>
    <s v="All services are accessible"/>
    <m/>
    <m/>
    <m/>
    <m/>
    <m/>
    <b v="1"/>
    <m/>
    <m/>
    <m/>
    <s v="All services are accessible"/>
    <m/>
    <m/>
    <m/>
    <m/>
    <m/>
    <b v="1"/>
    <m/>
    <m/>
    <m/>
    <x v="2"/>
    <s v="مافي امان"/>
    <s v="Kidnapping School dropout Being orphaned or losing care"/>
    <b v="1"/>
    <m/>
    <m/>
    <b v="1"/>
    <m/>
    <m/>
    <m/>
    <m/>
    <m/>
    <m/>
    <b v="1"/>
    <m/>
    <m/>
    <m/>
    <m/>
    <m/>
    <m/>
    <m/>
    <m/>
    <s v="School teachers Women and Child support centers"/>
    <m/>
    <m/>
    <m/>
    <b v="1"/>
    <m/>
    <m/>
    <m/>
    <m/>
    <m/>
    <b v="1"/>
    <m/>
    <m/>
    <m/>
    <m/>
    <s v="Sport activity Awareness / educational activities / psychosocial support"/>
    <b v="1"/>
    <m/>
    <m/>
    <m/>
    <b v="1"/>
    <m/>
    <m/>
    <m/>
    <m/>
    <s v="Child-headed households Orphans living in the community"/>
    <m/>
    <m/>
    <b v="1"/>
    <b v="1"/>
    <m/>
    <m/>
    <m/>
    <x v="1"/>
    <m/>
    <s v="Security problems"/>
    <m/>
    <b v="1"/>
    <m/>
    <m/>
    <m/>
    <m/>
    <m/>
    <m/>
    <m/>
    <m/>
    <x v="1"/>
    <m/>
    <m/>
    <x v="0"/>
    <m/>
    <m/>
    <x v="2"/>
    <m/>
    <s v="uuid:61a8085b-5b69-4a42-abcb-65b45ae22aea"/>
    <n v="73107639"/>
    <s v="61a8085b-5b69-4a42-abcb-65b45ae22aea"/>
    <d v="2021-01-20T13:00:02"/>
    <n v="42"/>
    <m/>
    <n v="-1"/>
    <m/>
    <m/>
    <s v="202101191358"/>
    <n v="8299"/>
    <s v="nsenumerator"/>
    <n v="569832"/>
  </r>
  <r>
    <s v="2021-01-20T11:59:20.402+03:00"/>
    <s v="2021-01-20T12:02:24.490+03:00"/>
    <m/>
    <s v="محمد شيخ حسين"/>
    <s v="MRFS"/>
    <m/>
    <d v="2021-01-20T00:00:00"/>
    <x v="3"/>
    <s v="All"/>
    <x v="1"/>
    <m/>
    <x v="4"/>
    <x v="2"/>
    <x v="1"/>
    <x v="2"/>
    <m/>
    <m/>
    <m/>
    <m/>
    <m/>
    <m/>
    <m/>
    <m/>
    <m/>
    <m/>
    <m/>
    <m/>
    <m/>
    <m/>
    <m/>
    <m/>
    <m/>
    <m/>
    <m/>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9902508f-a29f-45db-8804-7fdb255f4a6a"/>
    <n v="73107640"/>
    <s v="9902508f-a29f-45db-8804-7fdb255f4a6a"/>
    <d v="2021-01-20T13:00:02"/>
    <n v="43"/>
    <m/>
    <n v="-1"/>
    <m/>
    <m/>
    <s v="202101191358"/>
    <n v="184"/>
    <s v="nsenumerator"/>
    <n v="569832"/>
  </r>
  <r>
    <s v="2021-01-20T12:16:50.531+03:00"/>
    <s v="2021-01-20T12:40:13.696+03:00"/>
    <m/>
    <s v="محمد شيخ حسين"/>
    <s v="MRFS"/>
    <m/>
    <d v="2021-01-20T00:00:00"/>
    <x v="3"/>
    <s v="All"/>
    <x v="0"/>
    <n v="33"/>
    <x v="0"/>
    <x v="1"/>
    <x v="0"/>
    <x v="1"/>
    <m/>
    <n v="2"/>
    <n v="1"/>
    <s v="Yes"/>
    <n v="0"/>
    <n v="0"/>
    <n v="3"/>
    <s v="3"/>
    <n v="1"/>
    <s v="4"/>
    <n v="0"/>
    <s v="4"/>
    <n v="15"/>
    <n v="3"/>
    <n v="0"/>
    <n v="0"/>
    <n v="3000"/>
    <n v="500"/>
    <s v="أعمال حرة"/>
    <m/>
    <s v="Hospital Primary health care facility"/>
    <b v="1"/>
    <b v="1"/>
    <m/>
    <m/>
    <m/>
    <m/>
    <m/>
    <m/>
    <n v="3"/>
    <x v="0"/>
    <m/>
    <x v="3"/>
    <s v="999"/>
    <s v="Some types of medicines are not available in the market Inaccessible due to cost"/>
    <b v="1"/>
    <m/>
    <m/>
    <b v="1"/>
    <m/>
    <m/>
    <m/>
    <m/>
    <m/>
    <m/>
    <m/>
    <x v="2"/>
    <x v="1"/>
    <m/>
    <x v="1"/>
    <m/>
    <x v="2"/>
    <x v="1"/>
    <m/>
    <x v="1"/>
    <x v="1"/>
    <s v="Some types of medicines are not available in the market Not available in the market at all"/>
    <b v="1"/>
    <m/>
    <b v="1"/>
    <m/>
    <m/>
    <m/>
    <m/>
    <m/>
    <m/>
    <m/>
    <s v="Non communicable diseases (NCD) drugs (chronic, cardiac, diabetes, hyper-tension, asthma)"/>
    <b v="1"/>
    <m/>
    <m/>
    <m/>
    <m/>
    <m/>
    <m/>
    <m/>
    <x v="0"/>
    <m/>
    <m/>
    <m/>
    <m/>
    <m/>
    <m/>
    <m/>
    <m/>
    <m/>
    <s v="Hospital for normal delivery"/>
    <m/>
    <m/>
    <m/>
    <m/>
    <m/>
    <b v="1"/>
    <m/>
    <m/>
    <m/>
    <m/>
    <m/>
    <x v="1"/>
    <m/>
    <m/>
    <m/>
    <m/>
    <m/>
    <m/>
    <m/>
    <m/>
    <m/>
    <m/>
    <m/>
    <x v="4"/>
    <x v="1"/>
    <x v="0"/>
    <m/>
    <s v="Cereals or tubers (maize, porridge, rice, pasta, bread, rice, bulger, frikeh, kaak, pasta, indomy (noodles), manakish, thick grain-based porridge, potatoes, etc) Vegetables (including leafy vegetables) Milk and Milk Products (milk, yoghurt, cheese, etc)"/>
    <b v="1"/>
    <m/>
    <b v="1"/>
    <m/>
    <m/>
    <m/>
    <b v="1"/>
    <m/>
    <m/>
    <m/>
    <m/>
    <s v="3"/>
    <s v="not divers"/>
    <s v="Legumes and nuts e.g. hommos, fouls, beans, chick peas, lentils Meat, Poultry, Offal (beef, goat, lamb, poultry), etc)"/>
    <m/>
    <b v="1"/>
    <m/>
    <m/>
    <b v="1"/>
    <m/>
    <m/>
    <m/>
    <m/>
    <m/>
    <m/>
    <s v="2"/>
    <s v="not divers"/>
    <x v="0"/>
    <m/>
    <s v="High food prices/no money to buy Market is too far"/>
    <m/>
    <b v="1"/>
    <b v="1"/>
    <m/>
    <m/>
    <m/>
    <m/>
    <m/>
    <x v="0"/>
    <m/>
    <x v="0"/>
    <s v="High food prices/no money to buy Market is not safe"/>
    <b v="1"/>
    <m/>
    <b v="1"/>
    <m/>
    <m/>
    <m/>
    <x v="3"/>
    <x v="2"/>
    <x v="1"/>
    <m/>
    <m/>
    <s v="0"/>
    <s v="2"/>
    <x v="2"/>
    <x v="1"/>
    <x v="1"/>
    <x v="4"/>
    <x v="3"/>
    <m/>
    <m/>
    <m/>
    <m/>
    <m/>
    <m/>
    <m/>
    <m/>
    <m/>
    <x v="0"/>
    <x v="0"/>
    <s v="Fear Anger Sadness moodwings Econimic Anxiety Changes in Appetite Hopelessness Problems sleeping Conflict within community"/>
    <b v="1"/>
    <b v="1"/>
    <b v="1"/>
    <b v="1"/>
    <b v="1"/>
    <b v="1"/>
    <m/>
    <b v="1"/>
    <b v="1"/>
    <b v="1"/>
    <b v="1"/>
    <m/>
    <m/>
    <m/>
    <m/>
    <m/>
    <m/>
    <m/>
    <s v="Elderly"/>
    <m/>
    <m/>
    <m/>
    <b v="1"/>
    <s v="لأنهم يتحملون المسؤلية"/>
    <s v="Withdrawal/Isolation Prayer"/>
    <m/>
    <m/>
    <m/>
    <b v="1"/>
    <m/>
    <m/>
    <m/>
    <m/>
    <b v="1"/>
    <m/>
    <m/>
    <s v="Stigma Lack of awareness of the services"/>
    <b v="1"/>
    <m/>
    <m/>
    <m/>
    <b v="1"/>
    <m/>
    <m/>
    <m/>
    <m/>
    <x v="1"/>
    <m/>
    <s v="Educational services Health services"/>
    <b v="1"/>
    <b v="1"/>
    <m/>
    <m/>
    <m/>
    <m/>
    <m/>
    <m/>
    <s v="بسبب انعدام الآمان"/>
    <s v="Health services Educational services Skills building services Extracurricular activities/women &amp; girls centers"/>
    <b v="1"/>
    <b v="1"/>
    <b v="1"/>
    <b v="1"/>
    <m/>
    <m/>
    <m/>
    <m/>
    <s v="بسبب انعدام الآمان"/>
    <x v="2"/>
    <s v="بسبب انعدام الآمان"/>
    <s v="Kidnapping School dropout Child labour Begging Early marriage Neglect Sexual abuse Physical or psychological disabilities due to the war Psychological stress"/>
    <b v="1"/>
    <m/>
    <m/>
    <b v="1"/>
    <b v="1"/>
    <b v="1"/>
    <b v="1"/>
    <m/>
    <b v="1"/>
    <b v="1"/>
    <m/>
    <m/>
    <b v="1"/>
    <b v="1"/>
    <m/>
    <m/>
    <m/>
    <m/>
    <s v="التسول"/>
    <s v="School teachers Parents Relatives"/>
    <m/>
    <m/>
    <m/>
    <b v="1"/>
    <b v="1"/>
    <b v="1"/>
    <m/>
    <m/>
    <m/>
    <m/>
    <m/>
    <m/>
    <m/>
    <m/>
    <s v="Quraan Awareness / educational activities / psychosocial support Painting / re-creational activity Hand crafts Entertainement activities"/>
    <m/>
    <b v="1"/>
    <b v="1"/>
    <b v="1"/>
    <b v="1"/>
    <b v="1"/>
    <m/>
    <m/>
    <m/>
    <s v="Children separated from their parents Children living on the street Child-headed households"/>
    <b v="1"/>
    <b v="1"/>
    <m/>
    <b v="1"/>
    <m/>
    <m/>
    <m/>
    <x v="1"/>
    <m/>
    <s v="Security problems Lack of transportation"/>
    <m/>
    <b v="1"/>
    <b v="1"/>
    <m/>
    <m/>
    <m/>
    <m/>
    <m/>
    <m/>
    <m/>
    <x v="1"/>
    <m/>
    <m/>
    <x v="0"/>
    <m/>
    <m/>
    <x v="2"/>
    <m/>
    <s v="uuid:53a5e65f-d43a-401c-91b7-1b058c43eac0"/>
    <n v="73107641"/>
    <s v="53a5e65f-d43a-401c-91b7-1b058c43eac0"/>
    <d v="2021-01-20T13:00:03"/>
    <n v="44"/>
    <m/>
    <n v="-1"/>
    <m/>
    <m/>
    <s v="202101191358"/>
    <n v="1403"/>
    <s v="nsenumerator"/>
    <n v="569832"/>
  </r>
  <r>
    <s v="2021-01-20T23:07:06.109+03:00"/>
    <s v="2021-01-20T23:26:52.541+03:00"/>
    <m/>
    <s v="اية طماع"/>
    <s v="MRFS"/>
    <m/>
    <d v="2021-01-20T00:00:00"/>
    <x v="3"/>
    <s v="All"/>
    <x v="0"/>
    <n v="23"/>
    <x v="1"/>
    <x v="0"/>
    <x v="0"/>
    <x v="1"/>
    <m/>
    <n v="0"/>
    <n v="0"/>
    <s v="Yes"/>
    <n v="0"/>
    <n v="0"/>
    <n v="2"/>
    <s v="2"/>
    <n v="0"/>
    <s v="2"/>
    <n v="0"/>
    <s v="2"/>
    <n v="4"/>
    <n v="0"/>
    <n v="0"/>
    <n v="2"/>
    <n v="5000"/>
    <n v="5000"/>
    <s v="وظيفة "/>
    <m/>
    <s v="Primary health care facility"/>
    <m/>
    <b v="1"/>
    <m/>
    <m/>
    <m/>
    <m/>
    <m/>
    <m/>
    <n v="10"/>
    <x v="0"/>
    <m/>
    <x v="0"/>
    <s v="سيارة اسعاف"/>
    <s v="Some types of medicines are not available in the market Inaccessible due to cost"/>
    <b v="1"/>
    <m/>
    <m/>
    <b v="1"/>
    <m/>
    <m/>
    <m/>
    <m/>
    <m/>
    <m/>
    <m/>
    <x v="0"/>
    <x v="2"/>
    <m/>
    <x v="3"/>
    <s v="عن طريق الهاتف او جلسات"/>
    <x v="2"/>
    <x v="1"/>
    <m/>
    <x v="1"/>
    <x v="3"/>
    <m/>
    <m/>
    <m/>
    <m/>
    <m/>
    <m/>
    <m/>
    <m/>
    <m/>
    <m/>
    <m/>
    <s v="Non communicable diseases (NCD) drugs (chronic, cardiac, diabetes, hyper-tension, asthma) Reproductive health medicines"/>
    <b v="1"/>
    <m/>
    <b v="1"/>
    <m/>
    <m/>
    <m/>
    <m/>
    <m/>
    <x v="0"/>
    <m/>
    <m/>
    <m/>
    <m/>
    <m/>
    <m/>
    <m/>
    <m/>
    <m/>
    <s v="Hospital for surgery/ C-section"/>
    <m/>
    <m/>
    <m/>
    <m/>
    <m/>
    <m/>
    <b v="1"/>
    <m/>
    <m/>
    <m/>
    <m/>
    <x v="1"/>
    <m/>
    <m/>
    <m/>
    <m/>
    <m/>
    <m/>
    <m/>
    <m/>
    <m/>
    <m/>
    <m/>
    <x v="4"/>
    <x v="1"/>
    <x v="0"/>
    <m/>
    <m/>
    <m/>
    <m/>
    <m/>
    <m/>
    <m/>
    <m/>
    <m/>
    <m/>
    <m/>
    <m/>
    <m/>
    <s v="0"/>
    <s v="not divers"/>
    <s v="Vegetables (including leafy vegetables) Fruit (all types) Meat, Poultry, Offal (beef, goat, lamb, poultry), etc) Oil/Fat (oils, fats, butter, ghee etc)"/>
    <m/>
    <m/>
    <b v="1"/>
    <b v="1"/>
    <b v="1"/>
    <m/>
    <m/>
    <m/>
    <m/>
    <b v="1"/>
    <m/>
    <s v="4"/>
    <s v="diverse"/>
    <x v="0"/>
    <m/>
    <s v="High food prices/no money to buy"/>
    <m/>
    <b v="1"/>
    <m/>
    <m/>
    <m/>
    <m/>
    <m/>
    <m/>
    <x v="0"/>
    <m/>
    <x v="0"/>
    <s v="High food prices/no money to buy"/>
    <b v="1"/>
    <m/>
    <m/>
    <m/>
    <m/>
    <m/>
    <x v="4"/>
    <x v="0"/>
    <x v="1"/>
    <m/>
    <m/>
    <s v="0"/>
    <s v="0"/>
    <x v="0"/>
    <x v="2"/>
    <x v="0"/>
    <x v="1"/>
    <x v="1"/>
    <m/>
    <m/>
    <m/>
    <m/>
    <m/>
    <m/>
    <m/>
    <m/>
    <m/>
    <x v="1"/>
    <x v="0"/>
    <s v="Fear Anger moodwings Family conflict Conflict within community Changes in Appetite"/>
    <b v="1"/>
    <b v="1"/>
    <m/>
    <b v="1"/>
    <m/>
    <m/>
    <b v="1"/>
    <b v="1"/>
    <m/>
    <m/>
    <b v="1"/>
    <m/>
    <m/>
    <m/>
    <m/>
    <m/>
    <m/>
    <m/>
    <s v="Adult Women Adult Men"/>
    <b v="1"/>
    <b v="1"/>
    <m/>
    <m/>
    <s v="لانهم يحملون هم الاسرة"/>
    <s v="Prayer Speaking to a friend"/>
    <m/>
    <b v="1"/>
    <m/>
    <b v="1"/>
    <m/>
    <m/>
    <m/>
    <m/>
    <m/>
    <m/>
    <m/>
    <s v="Do not know"/>
    <m/>
    <m/>
    <m/>
    <m/>
    <m/>
    <m/>
    <b v="1"/>
    <m/>
    <m/>
    <x v="1"/>
    <m/>
    <s v="Skills building services"/>
    <m/>
    <m/>
    <b v="1"/>
    <m/>
    <m/>
    <m/>
    <m/>
    <m/>
    <s v="غير موجودة"/>
    <s v="Skills building services Extracurricular activities/women &amp; girls centers"/>
    <m/>
    <m/>
    <b v="1"/>
    <b v="1"/>
    <m/>
    <m/>
    <m/>
    <m/>
    <s v="عدم وجودها"/>
    <x v="1"/>
    <m/>
    <s v="Kidnapping Neglect Being orphaned or losing care Psychological stress"/>
    <b v="1"/>
    <m/>
    <m/>
    <m/>
    <m/>
    <m/>
    <m/>
    <m/>
    <b v="1"/>
    <m/>
    <b v="1"/>
    <m/>
    <m/>
    <b v="1"/>
    <m/>
    <m/>
    <m/>
    <m/>
    <m/>
    <s v="Parents Relatives"/>
    <m/>
    <m/>
    <m/>
    <m/>
    <b v="1"/>
    <b v="1"/>
    <m/>
    <m/>
    <m/>
    <m/>
    <m/>
    <m/>
    <m/>
    <m/>
    <s v="Awareness / educational activities / psychosocial support Quraan"/>
    <m/>
    <b v="1"/>
    <m/>
    <m/>
    <b v="1"/>
    <m/>
    <m/>
    <m/>
    <m/>
    <s v="Children separated from their parents Child-headed households"/>
    <b v="1"/>
    <m/>
    <m/>
    <b v="1"/>
    <m/>
    <m/>
    <m/>
    <x v="1"/>
    <m/>
    <s v="Lack of awareness Security problems"/>
    <b v="1"/>
    <b v="1"/>
    <m/>
    <m/>
    <m/>
    <m/>
    <m/>
    <m/>
    <m/>
    <m/>
    <x v="2"/>
    <n v="8"/>
    <s v="بسبب العمل"/>
    <x v="0"/>
    <m/>
    <m/>
    <x v="2"/>
    <m/>
    <s v="uuid:826710f0-9256-4a05-bb60-253c56b9eac7"/>
    <n v="73107642"/>
    <s v="826710f0-9256-4a05-bb60-253c56b9eac7"/>
    <d v="2021-01-20T13:00:03"/>
    <n v="45"/>
    <m/>
    <n v="-1"/>
    <m/>
    <m/>
    <s v="202101191358"/>
    <n v="1186"/>
    <s v="nsenumerator"/>
    <n v="569832"/>
  </r>
  <r>
    <s v="2021-01-20T12:55:18.320+03:00"/>
    <s v="2021-01-20T13:12:11.135+03:00"/>
    <m/>
    <s v="محمد شيخ حسين"/>
    <s v="MRFS"/>
    <m/>
    <d v="2021-01-20T00:00:00"/>
    <x v="3"/>
    <s v="All"/>
    <x v="0"/>
    <n v="35"/>
    <x v="0"/>
    <x v="1"/>
    <x v="0"/>
    <x v="0"/>
    <d v="2020-01-20T00:00:00"/>
    <n v="0"/>
    <n v="0"/>
    <s v="Yes"/>
    <n v="0"/>
    <n v="2"/>
    <n v="1"/>
    <s v="3"/>
    <n v="2"/>
    <s v="5"/>
    <n v="0"/>
    <s v="5"/>
    <n v="7"/>
    <n v="0"/>
    <n v="0"/>
    <n v="1"/>
    <n v="1500"/>
    <n v="200"/>
    <s v="أعمال حرة"/>
    <m/>
    <s v="Hospital Primary health care facility"/>
    <b v="1"/>
    <b v="1"/>
    <m/>
    <m/>
    <m/>
    <m/>
    <m/>
    <m/>
    <n v="30"/>
    <x v="0"/>
    <m/>
    <x v="0"/>
    <s v="999"/>
    <s v="Some types of medicines are not available in the market Most types of medicines are not available in the market Not available in the market at all Inaccessible due to security risks"/>
    <b v="1"/>
    <b v="1"/>
    <b v="1"/>
    <m/>
    <b v="1"/>
    <m/>
    <m/>
    <m/>
    <m/>
    <m/>
    <m/>
    <x v="0"/>
    <x v="0"/>
    <s v="تم تزويدنا بمعلومات عن الامراض"/>
    <x v="0"/>
    <m/>
    <x v="2"/>
    <x v="2"/>
    <s v="لم نصاب بهذه الامراض"/>
    <x v="0"/>
    <x v="0"/>
    <m/>
    <m/>
    <m/>
    <m/>
    <m/>
    <m/>
    <m/>
    <m/>
    <m/>
    <m/>
    <m/>
    <s v="Non communicable diseases (NCD) drugs (chronic, cardiac, diabetes, hyper-tension, asthma) Pediatric medicine"/>
    <b v="1"/>
    <b v="1"/>
    <m/>
    <m/>
    <m/>
    <m/>
    <m/>
    <m/>
    <x v="0"/>
    <m/>
    <m/>
    <m/>
    <m/>
    <m/>
    <m/>
    <m/>
    <m/>
    <m/>
    <s v="Hospital for normal delivery"/>
    <m/>
    <m/>
    <m/>
    <m/>
    <m/>
    <b v="1"/>
    <m/>
    <m/>
    <m/>
    <m/>
    <m/>
    <x v="1"/>
    <m/>
    <m/>
    <m/>
    <m/>
    <m/>
    <m/>
    <m/>
    <m/>
    <m/>
    <m/>
    <m/>
    <x v="3"/>
    <x v="1"/>
    <x v="0"/>
    <m/>
    <m/>
    <m/>
    <m/>
    <m/>
    <m/>
    <m/>
    <m/>
    <m/>
    <m/>
    <m/>
    <m/>
    <m/>
    <s v="0"/>
    <s v="not divers"/>
    <s v="Cereals or tubers (maize, porridge, rice, pasta, bread, rice, bulger, frikeh, kaak, pasta, indomy (noodles), manakish, thick grain-based porridge, potatoes, etc) Vegetables (including leafy vegetables) Fruit (all types) Milk and Milk Products (milk, yoghurt, cheese, etc)"/>
    <b v="1"/>
    <m/>
    <b v="1"/>
    <b v="1"/>
    <m/>
    <m/>
    <b v="1"/>
    <m/>
    <m/>
    <m/>
    <m/>
    <s v="4"/>
    <s v="diverse"/>
    <x v="3"/>
    <m/>
    <s v="High food prices/no money to buy Market is too far"/>
    <m/>
    <b v="1"/>
    <b v="1"/>
    <m/>
    <m/>
    <m/>
    <m/>
    <m/>
    <x v="0"/>
    <m/>
    <x v="0"/>
    <s v="High food prices/no money to buy Market is not safe"/>
    <b v="1"/>
    <m/>
    <b v="1"/>
    <m/>
    <m/>
    <m/>
    <x v="3"/>
    <x v="2"/>
    <x v="1"/>
    <m/>
    <m/>
    <s v="2"/>
    <s v="0"/>
    <x v="0"/>
    <x v="2"/>
    <x v="0"/>
    <x v="1"/>
    <x v="1"/>
    <m/>
    <m/>
    <m/>
    <m/>
    <m/>
    <m/>
    <m/>
    <m/>
    <m/>
    <x v="1"/>
    <x v="0"/>
    <s v="Fear Anger Sadness moodwings Econimic Anxiety Family conflict Changes in Appetite Hopelessness Inability to carry out work or daily tasks"/>
    <b v="1"/>
    <b v="1"/>
    <b v="1"/>
    <b v="1"/>
    <b v="1"/>
    <b v="1"/>
    <b v="1"/>
    <b v="1"/>
    <b v="1"/>
    <m/>
    <m/>
    <b v="1"/>
    <m/>
    <m/>
    <m/>
    <m/>
    <m/>
    <m/>
    <s v="Children"/>
    <m/>
    <m/>
    <b v="1"/>
    <m/>
    <s v="لأن أعمارهم صغيرة"/>
    <s v="Prayer Has professional consultation Withdrawal/Isolation"/>
    <m/>
    <m/>
    <m/>
    <b v="1"/>
    <b v="1"/>
    <m/>
    <m/>
    <m/>
    <b v="1"/>
    <m/>
    <m/>
    <s v="Stigma Lack of awareness of the services"/>
    <b v="1"/>
    <m/>
    <m/>
    <m/>
    <b v="1"/>
    <m/>
    <m/>
    <m/>
    <m/>
    <x v="1"/>
    <m/>
    <s v="Educational services Skills building services Extracurricular activities/women &amp; girls centers"/>
    <m/>
    <b v="1"/>
    <b v="1"/>
    <b v="1"/>
    <m/>
    <m/>
    <m/>
    <m/>
    <s v="بسبب انعدام الآمان"/>
    <s v="Educational services Skills building services Extracurricular activities/women &amp; girls centers"/>
    <m/>
    <b v="1"/>
    <b v="1"/>
    <b v="1"/>
    <m/>
    <m/>
    <m/>
    <m/>
    <s v="بسبب انعدام الآمان"/>
    <x v="2"/>
    <s v="بسبب انعدام الآمان"/>
    <s v="Kidnapping School dropout Desire to join armed groups Begging Early marriage Physical abuse Neglect Sexual abuse Psychological stress"/>
    <b v="1"/>
    <m/>
    <b v="1"/>
    <b v="1"/>
    <m/>
    <b v="1"/>
    <b v="1"/>
    <b v="1"/>
    <b v="1"/>
    <b v="1"/>
    <m/>
    <m/>
    <m/>
    <b v="1"/>
    <m/>
    <m/>
    <m/>
    <m/>
    <m/>
    <s v="School teachers Parents Relatives Religious leaders Community/social workers"/>
    <b v="1"/>
    <m/>
    <m/>
    <b v="1"/>
    <b v="1"/>
    <b v="1"/>
    <m/>
    <b v="1"/>
    <m/>
    <m/>
    <m/>
    <m/>
    <m/>
    <m/>
    <s v="Quraan Painting / re-creational activity Hand crafts Sport activity Awareness / educational activities / psychosocial support Entertainement activities"/>
    <b v="1"/>
    <b v="1"/>
    <b v="1"/>
    <b v="1"/>
    <b v="1"/>
    <b v="1"/>
    <m/>
    <m/>
    <m/>
    <s v="I don't know"/>
    <m/>
    <m/>
    <m/>
    <m/>
    <m/>
    <m/>
    <b v="1"/>
    <x v="1"/>
    <m/>
    <s v="Lack of awareness Lack of transportation Security problems Distrust of staff or their activities"/>
    <b v="1"/>
    <b v="1"/>
    <b v="1"/>
    <m/>
    <b v="1"/>
    <m/>
    <m/>
    <m/>
    <m/>
    <m/>
    <x v="1"/>
    <m/>
    <m/>
    <x v="0"/>
    <m/>
    <m/>
    <x v="2"/>
    <m/>
    <s v="uuid:abac6061-a4e8-48f8-94bc-de122769ea52"/>
    <n v="73107643"/>
    <s v="abac6061-a4e8-48f8-94bc-de122769ea52"/>
    <d v="2021-01-20T13:00:04"/>
    <n v="46"/>
    <m/>
    <n v="-1"/>
    <m/>
    <m/>
    <s v="202101191358"/>
    <n v="1013"/>
    <s v="nsenumerator"/>
    <n v="569832"/>
  </r>
  <r>
    <s v="2021-01-20T13:28:54.979+03:00"/>
    <s v="2021-01-20T13:53:57.607+03:00"/>
    <m/>
    <s v="محمد شيخ حسين"/>
    <s v="MRFS"/>
    <m/>
    <d v="2021-01-20T00:00:00"/>
    <x v="3"/>
    <s v="All"/>
    <x v="0"/>
    <n v="41"/>
    <x v="0"/>
    <x v="1"/>
    <x v="0"/>
    <x v="1"/>
    <m/>
    <n v="1"/>
    <n v="0"/>
    <s v="Yes"/>
    <n v="0"/>
    <n v="1"/>
    <n v="1"/>
    <s v="2"/>
    <n v="2"/>
    <s v="4"/>
    <n v="1"/>
    <s v="5"/>
    <n v="7"/>
    <n v="0"/>
    <n v="0"/>
    <n v="1"/>
    <n v="1000"/>
    <n v="400"/>
    <s v="دكان سمانه"/>
    <m/>
    <s v="Specialist services"/>
    <m/>
    <m/>
    <b v="1"/>
    <m/>
    <m/>
    <m/>
    <m/>
    <m/>
    <n v="5"/>
    <x v="0"/>
    <m/>
    <x v="2"/>
    <s v="نعم"/>
    <s v="Some types of medicines are not available in the market Inaccessible due to cost"/>
    <b v="1"/>
    <m/>
    <m/>
    <b v="1"/>
    <m/>
    <m/>
    <m/>
    <m/>
    <m/>
    <m/>
    <m/>
    <x v="2"/>
    <x v="1"/>
    <m/>
    <x v="1"/>
    <m/>
    <x v="0"/>
    <x v="0"/>
    <m/>
    <x v="0"/>
    <x v="0"/>
    <m/>
    <m/>
    <m/>
    <m/>
    <m/>
    <m/>
    <m/>
    <m/>
    <m/>
    <m/>
    <m/>
    <s v="I don't know"/>
    <m/>
    <m/>
    <m/>
    <m/>
    <m/>
    <b v="1"/>
    <m/>
    <m/>
    <x v="2"/>
    <s v="Financial issues"/>
    <m/>
    <b v="1"/>
    <m/>
    <m/>
    <m/>
    <m/>
    <m/>
    <m/>
    <s v="Hospital for normal delivery"/>
    <m/>
    <m/>
    <m/>
    <m/>
    <m/>
    <b v="1"/>
    <m/>
    <m/>
    <m/>
    <m/>
    <m/>
    <x v="1"/>
    <m/>
    <m/>
    <m/>
    <m/>
    <m/>
    <m/>
    <m/>
    <m/>
    <m/>
    <m/>
    <m/>
    <x v="5"/>
    <x v="0"/>
    <x v="0"/>
    <m/>
    <s v="Cereals or tubers (maize, porridge, rice, pasta, bread, rice, bulger, frikeh, kaak, pasta, indomy (noodles), manakish, thick grain-based porridge, potatoes, etc) Eggs Vegetables (including leafy vegetables)"/>
    <b v="1"/>
    <m/>
    <b v="1"/>
    <m/>
    <m/>
    <m/>
    <m/>
    <b v="1"/>
    <m/>
    <m/>
    <m/>
    <s v="3"/>
    <s v="not divers"/>
    <s v="Vegetables (including leafy vegetables) Milk and Milk Products (milk, yoghurt, cheese, etc)"/>
    <m/>
    <m/>
    <b v="1"/>
    <m/>
    <m/>
    <m/>
    <b v="1"/>
    <m/>
    <m/>
    <m/>
    <m/>
    <s v="2"/>
    <s v="not divers"/>
    <x v="2"/>
    <s v="من أجل صحته"/>
    <s v="High food prices/no money to buy"/>
    <m/>
    <b v="1"/>
    <m/>
    <m/>
    <m/>
    <m/>
    <m/>
    <m/>
    <x v="0"/>
    <m/>
    <x v="0"/>
    <s v="High food prices/no money to buy"/>
    <b v="1"/>
    <m/>
    <m/>
    <m/>
    <m/>
    <m/>
    <x v="2"/>
    <x v="2"/>
    <x v="1"/>
    <m/>
    <m/>
    <s v="1"/>
    <s v="1"/>
    <x v="0"/>
    <x v="2"/>
    <x v="0"/>
    <x v="1"/>
    <x v="1"/>
    <m/>
    <m/>
    <m/>
    <m/>
    <m/>
    <m/>
    <m/>
    <m/>
    <m/>
    <x v="1"/>
    <x v="0"/>
    <s v="Fear Anger Sadness moodwings Econimic Anxiety Family conflict Changes in Appetite Problems sleeping Hopelessness Conflict within community Problems Concentrating"/>
    <b v="1"/>
    <b v="1"/>
    <b v="1"/>
    <b v="1"/>
    <b v="1"/>
    <b v="1"/>
    <b v="1"/>
    <b v="1"/>
    <b v="1"/>
    <b v="1"/>
    <b v="1"/>
    <m/>
    <b v="1"/>
    <m/>
    <m/>
    <m/>
    <m/>
    <m/>
    <s v="Adult Women Adult Men Children Elderly"/>
    <b v="1"/>
    <b v="1"/>
    <b v="1"/>
    <b v="1"/>
    <s v="لأنهم في أزمة وحرب"/>
    <s v="Prayer Smoking Speaking to a family member"/>
    <b v="1"/>
    <m/>
    <m/>
    <b v="1"/>
    <m/>
    <m/>
    <b v="1"/>
    <m/>
    <m/>
    <m/>
    <m/>
    <s v="Stigma Accessibility Lack of awareness of the services"/>
    <b v="1"/>
    <m/>
    <b v="1"/>
    <m/>
    <b v="1"/>
    <m/>
    <m/>
    <m/>
    <m/>
    <x v="1"/>
    <m/>
    <s v="Health services Educational services Skills building services Extracurricular activities/women &amp; girls centers"/>
    <b v="1"/>
    <b v="1"/>
    <b v="1"/>
    <b v="1"/>
    <m/>
    <m/>
    <m/>
    <m/>
    <s v="بسبب انعدام الآمان"/>
    <s v="Health services Educational services Skills building services Extracurricular activities/women &amp; girls centers"/>
    <b v="1"/>
    <b v="1"/>
    <b v="1"/>
    <b v="1"/>
    <m/>
    <m/>
    <m/>
    <m/>
    <s v="بسبب انعدام الأمن"/>
    <x v="2"/>
    <s v="بسبب انعدام الآمان"/>
    <s v="Kidnapping Hired by armed groups School dropout Child labour Begging Early marriage Physical abuse Neglect Sexual abuse Being orphaned or losing care Alcohol/substance misuse"/>
    <b v="1"/>
    <b v="1"/>
    <m/>
    <b v="1"/>
    <b v="1"/>
    <b v="1"/>
    <b v="1"/>
    <b v="1"/>
    <b v="1"/>
    <b v="1"/>
    <b v="1"/>
    <b v="1"/>
    <m/>
    <m/>
    <m/>
    <m/>
    <m/>
    <m/>
    <s v="التسول"/>
    <s v="Religious leaders School teachers Parents Relatives Community/social workers"/>
    <b v="1"/>
    <m/>
    <m/>
    <b v="1"/>
    <b v="1"/>
    <b v="1"/>
    <m/>
    <b v="1"/>
    <m/>
    <m/>
    <m/>
    <m/>
    <m/>
    <m/>
    <s v="Quraan Sport activity Hand crafts Painting / re-creational activity Awareness / educational activities / psychosocial support"/>
    <b v="1"/>
    <b v="1"/>
    <b v="1"/>
    <b v="1"/>
    <b v="1"/>
    <m/>
    <m/>
    <m/>
    <m/>
    <s v="No, none of these"/>
    <m/>
    <m/>
    <m/>
    <m/>
    <m/>
    <b v="1"/>
    <m/>
    <x v="1"/>
    <m/>
    <s v="Lack of transportation Security problems"/>
    <m/>
    <b v="1"/>
    <b v="1"/>
    <m/>
    <m/>
    <m/>
    <m/>
    <m/>
    <m/>
    <m/>
    <x v="1"/>
    <m/>
    <m/>
    <x v="2"/>
    <m/>
    <m/>
    <x v="2"/>
    <m/>
    <s v="uuid:e87ff28f-a4ed-43c2-9f73-aa062d1658d8"/>
    <n v="73107644"/>
    <s v="e87ff28f-a4ed-43c2-9f73-aa062d1658d8"/>
    <d v="2021-01-20T13:00:04"/>
    <n v="47"/>
    <m/>
    <n v="-1"/>
    <m/>
    <m/>
    <s v="202101191358"/>
    <n v="1503"/>
    <s v="nsenumerator"/>
    <n v="569832"/>
  </r>
  <r>
    <s v="2021-01-20T23:27:49.223+03:00"/>
    <s v="2021-01-25T18:39:36.591+02:00"/>
    <s v="4.841520462963672"/>
    <s v="اية طماع"/>
    <s v="MRFS"/>
    <m/>
    <d v="2021-01-20T00:00:00"/>
    <x v="3"/>
    <s v="All"/>
    <x v="0"/>
    <n v="50"/>
    <x v="0"/>
    <x v="0"/>
    <x v="2"/>
    <x v="0"/>
    <d v="2010-06-01T00:00:00"/>
    <n v="3"/>
    <n v="0"/>
    <s v="Yes"/>
    <n v="2"/>
    <n v="1"/>
    <n v="1"/>
    <s v="2"/>
    <n v="0"/>
    <s v="4"/>
    <n v="1"/>
    <s v="5"/>
    <n v="12"/>
    <n v="1"/>
    <n v="0"/>
    <n v="3"/>
    <n v="800"/>
    <n v="400"/>
    <s v="العمل بتمديد الكهربا"/>
    <m/>
    <s v="Primary health care facility"/>
    <m/>
    <b v="1"/>
    <m/>
    <m/>
    <m/>
    <m/>
    <m/>
    <m/>
    <n v="15"/>
    <x v="0"/>
    <m/>
    <x v="0"/>
    <s v="صيدلية مجانية"/>
    <s v="Some types of medicines are not available in the market Inaccessible due to cost"/>
    <b v="1"/>
    <m/>
    <m/>
    <b v="1"/>
    <m/>
    <m/>
    <m/>
    <m/>
    <m/>
    <m/>
    <m/>
    <x v="0"/>
    <x v="0"/>
    <s v="وتم اعطاء معقمات"/>
    <x v="2"/>
    <m/>
    <x v="2"/>
    <x v="1"/>
    <m/>
    <x v="1"/>
    <x v="1"/>
    <s v="Some types of medicines are not available in the market Inaccessible due to cost"/>
    <b v="1"/>
    <m/>
    <m/>
    <b v="1"/>
    <m/>
    <m/>
    <m/>
    <m/>
    <m/>
    <m/>
    <s v="Non communicable diseases (NCD) drugs (chronic, cardiac, diabetes, hyper-tension, asthma) Pediatric medicine"/>
    <b v="1"/>
    <b v="1"/>
    <m/>
    <m/>
    <m/>
    <m/>
    <m/>
    <m/>
    <x v="0"/>
    <m/>
    <m/>
    <m/>
    <m/>
    <m/>
    <m/>
    <m/>
    <m/>
    <m/>
    <s v="Hospital for normal delivery"/>
    <m/>
    <m/>
    <m/>
    <m/>
    <m/>
    <b v="1"/>
    <m/>
    <m/>
    <m/>
    <m/>
    <m/>
    <x v="2"/>
    <s v="Not enough milk"/>
    <m/>
    <m/>
    <m/>
    <b v="1"/>
    <m/>
    <m/>
    <m/>
    <m/>
    <m/>
    <m/>
    <x v="5"/>
    <x v="0"/>
    <x v="0"/>
    <m/>
    <s v="Cereals or tubers (maize, porridge, rice, pasta, bread, rice, bulger, frikeh, kaak, pasta, indomy (noodles), manakish, thick grain-based porridge, potatoes, etc) Legumes and nuts e.g. hommos, fouls, beans, chick peas, lentils"/>
    <b v="1"/>
    <b v="1"/>
    <m/>
    <m/>
    <m/>
    <m/>
    <m/>
    <m/>
    <m/>
    <m/>
    <m/>
    <s v="2"/>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
    <b v="1"/>
    <m/>
    <m/>
    <m/>
    <m/>
    <m/>
    <m/>
    <x v="3"/>
    <m/>
    <x v="0"/>
    <s v="High food prices/no money to buy"/>
    <b v="1"/>
    <m/>
    <m/>
    <m/>
    <m/>
    <m/>
    <x v="4"/>
    <x v="0"/>
    <x v="0"/>
    <m/>
    <m/>
    <s v="1"/>
    <s v="3"/>
    <x v="0"/>
    <x v="2"/>
    <x v="2"/>
    <x v="2"/>
    <x v="3"/>
    <m/>
    <m/>
    <m/>
    <m/>
    <m/>
    <m/>
    <m/>
    <m/>
    <m/>
    <x v="0"/>
    <x v="0"/>
    <s v="Fear Conflict within community Sadness"/>
    <b v="1"/>
    <m/>
    <b v="1"/>
    <m/>
    <m/>
    <m/>
    <m/>
    <m/>
    <m/>
    <m/>
    <b v="1"/>
    <m/>
    <m/>
    <m/>
    <m/>
    <m/>
    <m/>
    <m/>
    <s v="Children Adult Women"/>
    <b v="1"/>
    <m/>
    <b v="1"/>
    <m/>
    <s v="لا اعلم"/>
    <s v="Prayer"/>
    <m/>
    <m/>
    <m/>
    <b v="1"/>
    <m/>
    <m/>
    <m/>
    <m/>
    <m/>
    <m/>
    <m/>
    <s v="Stigma"/>
    <b v="1"/>
    <m/>
    <m/>
    <m/>
    <m/>
    <m/>
    <m/>
    <m/>
    <m/>
    <x v="1"/>
    <m/>
    <s v="Educational services Skills building services"/>
    <m/>
    <b v="1"/>
    <b v="1"/>
    <m/>
    <m/>
    <m/>
    <m/>
    <m/>
    <s v="غير موجودة"/>
    <s v="Skills building services Educational services"/>
    <m/>
    <b v="1"/>
    <b v="1"/>
    <m/>
    <m/>
    <m/>
    <m/>
    <m/>
    <s v="غير موجودة"/>
    <x v="2"/>
    <s v="الخوف"/>
    <s v="Kidnapping Child labour Neglect"/>
    <b v="1"/>
    <m/>
    <m/>
    <m/>
    <b v="1"/>
    <m/>
    <m/>
    <m/>
    <b v="1"/>
    <m/>
    <m/>
    <m/>
    <m/>
    <m/>
    <m/>
    <m/>
    <m/>
    <m/>
    <s v="العمل مع الاب"/>
    <s v="Parents"/>
    <m/>
    <m/>
    <m/>
    <m/>
    <b v="1"/>
    <m/>
    <m/>
    <m/>
    <m/>
    <m/>
    <m/>
    <m/>
    <m/>
    <m/>
    <s v="Quraan Hand crafts"/>
    <m/>
    <b v="1"/>
    <b v="1"/>
    <m/>
    <m/>
    <m/>
    <m/>
    <m/>
    <m/>
    <s v="Children separated from their parents Orphans living in the community"/>
    <b v="1"/>
    <m/>
    <b v="1"/>
    <m/>
    <m/>
    <m/>
    <m/>
    <x v="2"/>
    <s v="لانه يعمل"/>
    <s v="No services"/>
    <m/>
    <m/>
    <m/>
    <m/>
    <m/>
    <b v="1"/>
    <m/>
    <m/>
    <m/>
    <m/>
    <x v="1"/>
    <m/>
    <m/>
    <x v="2"/>
    <m/>
    <m/>
    <x v="1"/>
    <s v="يعمل مع أبوه بسبب الفقر"/>
    <s v="uuid:d77edd97-5f69-4ca5-ab43-87ed2541aec5"/>
    <n v="73107645"/>
    <s v="d77edd97-5f69-4ca5-ab43-87ed2541aec5"/>
    <d v="2021-01-20T13:00:05"/>
    <n v="48"/>
    <m/>
    <n v="-1"/>
    <m/>
    <m/>
    <s v="202101191358"/>
    <n v="414707"/>
    <s v="nsenumerator"/>
    <n v="569832"/>
  </r>
  <r>
    <s v="2021-01-20T23:53:33.911+03:00"/>
    <s v="2021-01-21T00:13:02.601+03:00"/>
    <m/>
    <s v="اية طماع"/>
    <s v="MRFS"/>
    <m/>
    <d v="2021-01-20T00:00:00"/>
    <x v="3"/>
    <s v="All"/>
    <x v="0"/>
    <n v="30"/>
    <x v="1"/>
    <x v="0"/>
    <x v="0"/>
    <x v="1"/>
    <m/>
    <n v="1"/>
    <n v="0"/>
    <s v="Yes"/>
    <n v="0"/>
    <n v="1"/>
    <n v="1"/>
    <s v="2"/>
    <n v="2"/>
    <s v="4"/>
    <n v="0"/>
    <s v="4"/>
    <n v="6"/>
    <n v="0"/>
    <n v="0"/>
    <n v="1"/>
    <n v="3000"/>
    <n v="2000"/>
    <s v="عامل بالعمار"/>
    <m/>
    <s v="Primary health care facility"/>
    <m/>
    <b v="1"/>
    <m/>
    <m/>
    <m/>
    <m/>
    <m/>
    <m/>
    <n v="5"/>
    <x v="0"/>
    <m/>
    <x v="0"/>
    <s v="999"/>
    <s v="There are no significant difficulties"/>
    <m/>
    <m/>
    <m/>
    <m/>
    <m/>
    <m/>
    <m/>
    <m/>
    <m/>
    <b v="1"/>
    <m/>
    <x v="2"/>
    <x v="1"/>
    <m/>
    <x v="1"/>
    <m/>
    <x v="0"/>
    <x v="0"/>
    <m/>
    <x v="0"/>
    <x v="0"/>
    <m/>
    <m/>
    <m/>
    <m/>
    <m/>
    <m/>
    <m/>
    <m/>
    <m/>
    <m/>
    <m/>
    <s v="Pediatric medicine Antibiotic"/>
    <m/>
    <b v="1"/>
    <m/>
    <b v="1"/>
    <m/>
    <m/>
    <m/>
    <m/>
    <x v="0"/>
    <m/>
    <m/>
    <m/>
    <m/>
    <m/>
    <m/>
    <m/>
    <m/>
    <m/>
    <s v="At private primary health care centre/hospital"/>
    <m/>
    <m/>
    <m/>
    <m/>
    <b v="1"/>
    <m/>
    <m/>
    <m/>
    <m/>
    <m/>
    <m/>
    <x v="1"/>
    <m/>
    <m/>
    <m/>
    <m/>
    <m/>
    <m/>
    <m/>
    <m/>
    <m/>
    <m/>
    <m/>
    <x v="5"/>
    <x v="0"/>
    <x v="0"/>
    <m/>
    <s v="Cereals or tubers (maize, porridge, rice, pasta, bread, rice, bulger, frikeh, kaak, pasta, indomy (noodles), manakish, thick grain-based porridge, potatoes, etc) Fruit (all types) Meat, Poultry, Offal (beef, goat, lamb, poultry), etc) Milk and Milk Products (milk, yoghurt, cheese, etc)"/>
    <b v="1"/>
    <m/>
    <m/>
    <b v="1"/>
    <b v="1"/>
    <m/>
    <b v="1"/>
    <m/>
    <m/>
    <m/>
    <m/>
    <s v="4"/>
    <s v="not divers"/>
    <s v="Cereals or tubers (maize, porridge, rice, pasta, bread, rice, bulger, frikeh, kaak, pasta, indomy (noodles), manakish, thick grain-based porridge, potatoes, etc) Meat, Poultry, Offal (beef, goat, lamb, poultry), etc) Legumes and nuts e.g. hommos, fouls, beans, chick peas, lentils"/>
    <b v="1"/>
    <b v="1"/>
    <m/>
    <m/>
    <b v="1"/>
    <m/>
    <m/>
    <m/>
    <m/>
    <m/>
    <m/>
    <s v="3"/>
    <s v="not divers"/>
    <x v="0"/>
    <m/>
    <s v="No barriers, satisfied with food available"/>
    <b v="1"/>
    <m/>
    <m/>
    <m/>
    <m/>
    <m/>
    <m/>
    <m/>
    <x v="0"/>
    <m/>
    <x v="2"/>
    <m/>
    <m/>
    <m/>
    <m/>
    <m/>
    <m/>
    <m/>
    <x v="0"/>
    <x v="2"/>
    <x v="1"/>
    <m/>
    <m/>
    <s v="1"/>
    <s v="1"/>
    <x v="0"/>
    <x v="2"/>
    <x v="0"/>
    <x v="1"/>
    <x v="1"/>
    <m/>
    <m/>
    <m/>
    <m/>
    <m/>
    <m/>
    <m/>
    <m/>
    <m/>
    <x v="1"/>
    <x v="0"/>
    <s v="Fear Anxiety moodwings"/>
    <b v="1"/>
    <m/>
    <m/>
    <b v="1"/>
    <m/>
    <b v="1"/>
    <m/>
    <m/>
    <m/>
    <m/>
    <m/>
    <m/>
    <m/>
    <m/>
    <m/>
    <m/>
    <m/>
    <m/>
    <s v="Children"/>
    <m/>
    <m/>
    <b v="1"/>
    <m/>
    <s v="لا اعرف"/>
    <s v="Prayer"/>
    <m/>
    <m/>
    <m/>
    <b v="1"/>
    <m/>
    <m/>
    <m/>
    <m/>
    <m/>
    <m/>
    <m/>
    <s v="Do not know"/>
    <m/>
    <m/>
    <m/>
    <m/>
    <m/>
    <m/>
    <b v="1"/>
    <m/>
    <m/>
    <x v="2"/>
    <m/>
    <s v="Do not know"/>
    <m/>
    <m/>
    <m/>
    <m/>
    <m/>
    <m/>
    <b v="1"/>
    <m/>
    <m/>
    <s v="Do not know"/>
    <m/>
    <m/>
    <m/>
    <m/>
    <m/>
    <m/>
    <b v="1"/>
    <m/>
    <m/>
    <x v="1"/>
    <m/>
    <s v="Kidnapping Neglect Being orphaned or losing care"/>
    <b v="1"/>
    <m/>
    <m/>
    <m/>
    <m/>
    <m/>
    <m/>
    <m/>
    <b v="1"/>
    <m/>
    <b v="1"/>
    <m/>
    <m/>
    <m/>
    <m/>
    <m/>
    <m/>
    <m/>
    <m/>
    <s v="Parents"/>
    <m/>
    <m/>
    <m/>
    <m/>
    <b v="1"/>
    <m/>
    <m/>
    <m/>
    <m/>
    <m/>
    <m/>
    <m/>
    <m/>
    <m/>
    <s v="Quraan"/>
    <m/>
    <b v="1"/>
    <m/>
    <m/>
    <m/>
    <m/>
    <m/>
    <m/>
    <m/>
    <s v="Orphans living in the community Children separated from their parents Child-headed households Children living on the street"/>
    <b v="1"/>
    <b v="1"/>
    <b v="1"/>
    <b v="1"/>
    <m/>
    <m/>
    <m/>
    <x v="1"/>
    <m/>
    <s v="Security problems Distrust of staff or their activities"/>
    <m/>
    <b v="1"/>
    <m/>
    <m/>
    <b v="1"/>
    <m/>
    <m/>
    <m/>
    <m/>
    <m/>
    <x v="2"/>
    <n v="2"/>
    <s v="حالة اضطرارية"/>
    <x v="0"/>
    <m/>
    <m/>
    <x v="2"/>
    <m/>
    <s v="uuid:1b703504-d8ef-4b36-b327-d3b1fd36a02d"/>
    <n v="73107646"/>
    <s v="1b703504-d8ef-4b36-b327-d3b1fd36a02d"/>
    <d v="2021-01-20T13:00:06"/>
    <n v="49"/>
    <m/>
    <n v="-1"/>
    <m/>
    <m/>
    <s v="202101191358"/>
    <n v="1169"/>
    <s v="nsenumerator"/>
    <n v="569832"/>
  </r>
  <r>
    <s v="2021-01-21T00:13:06.096+03:00"/>
    <s v="2021-01-21T00:31:48.448+03:00"/>
    <m/>
    <s v="اية طماع"/>
    <s v="MRFS"/>
    <m/>
    <d v="2021-01-21T00:00:00"/>
    <x v="3"/>
    <s v="All"/>
    <x v="0"/>
    <n v="36"/>
    <x v="0"/>
    <x v="0"/>
    <x v="0"/>
    <x v="0"/>
    <d v="2020-01-21T00:00:00"/>
    <n v="0"/>
    <n v="0"/>
    <s v="Yes"/>
    <n v="0"/>
    <n v="0"/>
    <n v="2"/>
    <s v="2"/>
    <n v="1"/>
    <s v="3"/>
    <n v="0"/>
    <s v="3"/>
    <n v="5"/>
    <n v="0"/>
    <n v="0"/>
    <n v="1"/>
    <n v="4000"/>
    <n v="1000"/>
    <s v="عامل "/>
    <m/>
    <s v="Primary health care facility"/>
    <m/>
    <b v="1"/>
    <m/>
    <m/>
    <m/>
    <m/>
    <m/>
    <m/>
    <n v="15"/>
    <x v="0"/>
    <m/>
    <x v="3"/>
    <s v="لا اعلم"/>
    <s v="There are no significant difficulties"/>
    <m/>
    <m/>
    <m/>
    <m/>
    <m/>
    <m/>
    <m/>
    <m/>
    <m/>
    <b v="1"/>
    <m/>
    <x v="2"/>
    <x v="1"/>
    <m/>
    <x v="1"/>
    <m/>
    <x v="0"/>
    <x v="0"/>
    <m/>
    <x v="0"/>
    <x v="0"/>
    <m/>
    <m/>
    <m/>
    <m/>
    <m/>
    <m/>
    <m/>
    <m/>
    <m/>
    <m/>
    <m/>
    <s v="Pediatric medicine Antibiotic"/>
    <m/>
    <b v="1"/>
    <m/>
    <b v="1"/>
    <m/>
    <m/>
    <m/>
    <m/>
    <x v="0"/>
    <m/>
    <m/>
    <m/>
    <m/>
    <m/>
    <m/>
    <m/>
    <m/>
    <m/>
    <s v="At private primary health care centre/hospital"/>
    <m/>
    <m/>
    <m/>
    <m/>
    <b v="1"/>
    <m/>
    <m/>
    <m/>
    <m/>
    <m/>
    <m/>
    <x v="1"/>
    <m/>
    <m/>
    <m/>
    <m/>
    <m/>
    <m/>
    <m/>
    <m/>
    <m/>
    <m/>
    <m/>
    <x v="5"/>
    <x v="0"/>
    <x v="0"/>
    <m/>
    <m/>
    <m/>
    <m/>
    <m/>
    <m/>
    <m/>
    <m/>
    <m/>
    <m/>
    <m/>
    <m/>
    <m/>
    <s v="0"/>
    <s v="not divers"/>
    <s v="Legumes and nuts e.g. hommos, fouls, beans, chick peas, lentils Vegetables (including leafy vegetables) Oil/Fat (oils, fats, butter, ghee etc)"/>
    <m/>
    <b v="1"/>
    <b v="1"/>
    <m/>
    <m/>
    <m/>
    <m/>
    <m/>
    <m/>
    <b v="1"/>
    <m/>
    <s v="3"/>
    <s v="not divers"/>
    <x v="0"/>
    <m/>
    <s v="High food prices/no money to buy"/>
    <m/>
    <b v="1"/>
    <m/>
    <m/>
    <m/>
    <m/>
    <m/>
    <m/>
    <x v="0"/>
    <m/>
    <x v="2"/>
    <m/>
    <m/>
    <m/>
    <m/>
    <m/>
    <m/>
    <m/>
    <x v="2"/>
    <x v="2"/>
    <x v="1"/>
    <m/>
    <m/>
    <s v="0"/>
    <s v="0"/>
    <x v="0"/>
    <x v="2"/>
    <x v="0"/>
    <x v="1"/>
    <x v="1"/>
    <m/>
    <m/>
    <m/>
    <m/>
    <m/>
    <m/>
    <m/>
    <m/>
    <m/>
    <x v="1"/>
    <x v="0"/>
    <s v="Fear moodwings Conflict within community"/>
    <b v="1"/>
    <m/>
    <m/>
    <b v="1"/>
    <m/>
    <m/>
    <m/>
    <m/>
    <m/>
    <m/>
    <b v="1"/>
    <m/>
    <m/>
    <m/>
    <m/>
    <m/>
    <m/>
    <m/>
    <s v="Children"/>
    <m/>
    <m/>
    <b v="1"/>
    <m/>
    <s v="لانهم صغار لاننا نزحنا تحت الطيران"/>
    <s v="Speaking to a family member Prayer"/>
    <b v="1"/>
    <m/>
    <m/>
    <b v="1"/>
    <m/>
    <m/>
    <m/>
    <m/>
    <m/>
    <m/>
    <m/>
    <s v="Do not know"/>
    <m/>
    <m/>
    <m/>
    <m/>
    <m/>
    <m/>
    <b v="1"/>
    <m/>
    <m/>
    <x v="3"/>
    <s v="لان لدي اطفال"/>
    <s v="Health services Extracurricular activities/women &amp; girls centers"/>
    <b v="1"/>
    <m/>
    <m/>
    <b v="1"/>
    <m/>
    <m/>
    <m/>
    <m/>
    <s v="لاني لا استطيع الخروج"/>
    <s v="Do not know"/>
    <m/>
    <m/>
    <m/>
    <m/>
    <m/>
    <m/>
    <b v="1"/>
    <m/>
    <m/>
    <x v="2"/>
    <s v="الخوف"/>
    <s v="Kidnapping Neglect Sexual abuse"/>
    <b v="1"/>
    <m/>
    <m/>
    <m/>
    <m/>
    <m/>
    <m/>
    <m/>
    <b v="1"/>
    <b v="1"/>
    <m/>
    <m/>
    <m/>
    <m/>
    <m/>
    <m/>
    <m/>
    <m/>
    <m/>
    <s v="Parents"/>
    <m/>
    <m/>
    <m/>
    <m/>
    <b v="1"/>
    <m/>
    <m/>
    <m/>
    <m/>
    <m/>
    <m/>
    <m/>
    <m/>
    <m/>
    <s v="Quraan"/>
    <m/>
    <b v="1"/>
    <m/>
    <m/>
    <m/>
    <m/>
    <m/>
    <m/>
    <m/>
    <s v="Children separated from their parents Children living on the street Children who have been associated with fighting forces Orphans living in the community"/>
    <b v="1"/>
    <b v="1"/>
    <b v="1"/>
    <m/>
    <b v="1"/>
    <m/>
    <m/>
    <x v="2"/>
    <s v="لانهم صغار"/>
    <s v="Distrust of staff or their activities"/>
    <m/>
    <m/>
    <m/>
    <m/>
    <b v="1"/>
    <m/>
    <m/>
    <m/>
    <m/>
    <m/>
    <x v="1"/>
    <m/>
    <m/>
    <x v="0"/>
    <m/>
    <m/>
    <x v="2"/>
    <m/>
    <s v="uuid:f3f457c5-823a-46d1-969b-6a1516f0155c"/>
    <n v="73107647"/>
    <s v="f3f457c5-823a-46d1-969b-6a1516f0155c"/>
    <d v="2021-01-20T13:00:07"/>
    <n v="50"/>
    <m/>
    <n v="-1"/>
    <m/>
    <m/>
    <s v="202101191358"/>
    <n v="1122"/>
    <s v="nsenumerator"/>
    <n v="569832"/>
  </r>
  <r>
    <s v="2021-01-21T00:31:55.190+03:00"/>
    <s v="2021-01-21T00:59:23.087+03:00"/>
    <s v="0"/>
    <s v="اية طماع"/>
    <s v="MRFS"/>
    <m/>
    <d v="2021-01-21T00:00:00"/>
    <x v="3"/>
    <s v="All"/>
    <x v="0"/>
    <n v="40"/>
    <x v="0"/>
    <x v="0"/>
    <x v="0"/>
    <x v="1"/>
    <m/>
    <n v="0"/>
    <n v="0"/>
    <s v="Yes"/>
    <n v="0"/>
    <n v="0"/>
    <n v="1"/>
    <s v="1"/>
    <n v="2"/>
    <s v="3"/>
    <n v="1"/>
    <s v="4"/>
    <n v="6"/>
    <n v="1"/>
    <n v="0"/>
    <n v="1"/>
    <n v="5000"/>
    <n v="2200"/>
    <s v="عامل"/>
    <m/>
    <s v="Primary health care facility"/>
    <m/>
    <b v="1"/>
    <m/>
    <m/>
    <m/>
    <m/>
    <m/>
    <m/>
    <n v="10"/>
    <x v="0"/>
    <m/>
    <x v="0"/>
    <s v="لا اعلم"/>
    <s v="Some types of medicines are not available in the market Inaccessible due to cost"/>
    <b v="1"/>
    <m/>
    <m/>
    <b v="1"/>
    <m/>
    <m/>
    <m/>
    <m/>
    <m/>
    <m/>
    <m/>
    <x v="0"/>
    <x v="0"/>
    <s v="اعطاء معقمات وتوعية من كورونا"/>
    <x v="2"/>
    <m/>
    <x v="2"/>
    <x v="1"/>
    <m/>
    <x v="1"/>
    <x v="1"/>
    <s v="Inaccessible due to cost"/>
    <m/>
    <m/>
    <m/>
    <b v="1"/>
    <m/>
    <m/>
    <m/>
    <m/>
    <m/>
    <m/>
    <s v="Pediatric medicine Antibiotic"/>
    <m/>
    <b v="1"/>
    <m/>
    <b v="1"/>
    <m/>
    <m/>
    <m/>
    <m/>
    <x v="0"/>
    <m/>
    <m/>
    <m/>
    <m/>
    <m/>
    <m/>
    <m/>
    <m/>
    <m/>
    <s v="Hospital for normal delivery"/>
    <m/>
    <m/>
    <m/>
    <m/>
    <m/>
    <b v="1"/>
    <m/>
    <m/>
    <m/>
    <m/>
    <m/>
    <x v="1"/>
    <m/>
    <m/>
    <m/>
    <m/>
    <m/>
    <m/>
    <m/>
    <m/>
    <m/>
    <m/>
    <m/>
    <x v="4"/>
    <x v="1"/>
    <x v="0"/>
    <m/>
    <m/>
    <m/>
    <m/>
    <m/>
    <m/>
    <m/>
    <m/>
    <m/>
    <m/>
    <m/>
    <m/>
    <m/>
    <s v="0"/>
    <s v="not divers"/>
    <s v="Cereals or tubers (maize, porridge, rice, pasta, bread, rice, bulger, frikeh, kaak, pasta, indomy (noodles), manakish, thick grain-based porridge, potatoes, etc) Vegetables (including leafy vegetables) Fruit (all types)"/>
    <b v="1"/>
    <m/>
    <b v="1"/>
    <b v="1"/>
    <m/>
    <m/>
    <m/>
    <m/>
    <m/>
    <m/>
    <m/>
    <s v="3"/>
    <s v="not divers"/>
    <x v="0"/>
    <m/>
    <s v="High food prices/no money to buy"/>
    <m/>
    <b v="1"/>
    <m/>
    <m/>
    <m/>
    <m/>
    <m/>
    <m/>
    <x v="0"/>
    <m/>
    <x v="0"/>
    <s v="High food prices/no money to buy"/>
    <b v="1"/>
    <m/>
    <m/>
    <m/>
    <m/>
    <m/>
    <x v="0"/>
    <x v="2"/>
    <x v="1"/>
    <m/>
    <m/>
    <s v="0"/>
    <s v="0"/>
    <x v="0"/>
    <x v="2"/>
    <x v="0"/>
    <x v="1"/>
    <x v="1"/>
    <m/>
    <m/>
    <m/>
    <m/>
    <m/>
    <m/>
    <m/>
    <m/>
    <m/>
    <x v="1"/>
    <x v="0"/>
    <s v="Fear Conflict within community"/>
    <b v="1"/>
    <m/>
    <m/>
    <m/>
    <m/>
    <m/>
    <m/>
    <m/>
    <m/>
    <m/>
    <b v="1"/>
    <m/>
    <m/>
    <m/>
    <m/>
    <m/>
    <m/>
    <m/>
    <s v="Children"/>
    <m/>
    <m/>
    <b v="1"/>
    <m/>
    <s v="لانهم عانو من الوضع بالبلد وهنن صغار"/>
    <s v="Prayer Speaking to a family member"/>
    <b v="1"/>
    <m/>
    <m/>
    <b v="1"/>
    <m/>
    <m/>
    <m/>
    <m/>
    <m/>
    <m/>
    <m/>
    <s v="Stigma Lack of awareness of the services"/>
    <b v="1"/>
    <m/>
    <m/>
    <m/>
    <b v="1"/>
    <m/>
    <m/>
    <m/>
    <m/>
    <x v="2"/>
    <m/>
    <s v="Health services"/>
    <b v="1"/>
    <m/>
    <m/>
    <m/>
    <m/>
    <m/>
    <m/>
    <m/>
    <s v="لا اعلم"/>
    <s v="Health services"/>
    <b v="1"/>
    <m/>
    <m/>
    <m/>
    <m/>
    <m/>
    <m/>
    <m/>
    <s v="لا تستطيع الخروج"/>
    <x v="2"/>
    <s v="الخوف من الوضع"/>
    <s v="Kidnapping School dropout Neglect Psychological stress"/>
    <b v="1"/>
    <m/>
    <m/>
    <b v="1"/>
    <m/>
    <m/>
    <m/>
    <m/>
    <b v="1"/>
    <m/>
    <m/>
    <m/>
    <m/>
    <b v="1"/>
    <m/>
    <m/>
    <m/>
    <m/>
    <m/>
    <s v="Parents Relatives"/>
    <m/>
    <m/>
    <m/>
    <m/>
    <b v="1"/>
    <b v="1"/>
    <m/>
    <m/>
    <m/>
    <m/>
    <m/>
    <m/>
    <m/>
    <m/>
    <s v="Quraan"/>
    <m/>
    <b v="1"/>
    <m/>
    <m/>
    <m/>
    <m/>
    <m/>
    <m/>
    <m/>
    <s v="Orphans living in the community Child-headed households Children who have been associated with fighting forces"/>
    <m/>
    <m/>
    <b v="1"/>
    <b v="1"/>
    <b v="1"/>
    <m/>
    <m/>
    <x v="1"/>
    <m/>
    <s v="Security problems Distrust of staff or their activities"/>
    <m/>
    <b v="1"/>
    <m/>
    <m/>
    <b v="1"/>
    <m/>
    <m/>
    <m/>
    <m/>
    <m/>
    <x v="1"/>
    <m/>
    <m/>
    <x v="2"/>
    <m/>
    <m/>
    <x v="2"/>
    <m/>
    <s v="uuid:2fe223a2-cbdc-4b1b-806d-487f5b6f564a"/>
    <n v="73107648"/>
    <s v="2fe223a2-cbdc-4b1b-806d-487f5b6f564a"/>
    <d v="2021-01-20T13:00:08"/>
    <n v="51"/>
    <m/>
    <n v="-1"/>
    <m/>
    <m/>
    <s v="202101191358"/>
    <n v="1648"/>
    <s v="nsenumerator"/>
    <n v="569832"/>
  </r>
  <r>
    <s v="2021-01-21T00:40:52.111+03:00"/>
    <s v="2021-01-21T00:53:52.499+03:00"/>
    <m/>
    <s v="اية طماع"/>
    <s v="MRFS"/>
    <m/>
    <d v="2021-01-21T00:00:00"/>
    <x v="3"/>
    <s v="All"/>
    <x v="0"/>
    <n v="26"/>
    <x v="1"/>
    <x v="0"/>
    <x v="0"/>
    <x v="0"/>
    <d v="2017-04-12T00:00:00"/>
    <n v="1"/>
    <n v="0"/>
    <s v="Yes"/>
    <n v="0"/>
    <n v="1"/>
    <n v="1"/>
    <s v="2"/>
    <n v="0"/>
    <s v="2"/>
    <n v="0"/>
    <s v="2"/>
    <n v="4"/>
    <n v="0"/>
    <n v="0"/>
    <n v="1"/>
    <n v="3000"/>
    <n v="450"/>
    <s v="عامل"/>
    <m/>
    <s v="Primary health care facility"/>
    <m/>
    <b v="1"/>
    <m/>
    <m/>
    <m/>
    <m/>
    <m/>
    <m/>
    <n v="5"/>
    <x v="0"/>
    <m/>
    <x v="2"/>
    <s v="999"/>
    <s v="Inaccessible due to cost"/>
    <m/>
    <m/>
    <m/>
    <b v="1"/>
    <m/>
    <m/>
    <m/>
    <m/>
    <m/>
    <m/>
    <m/>
    <x v="0"/>
    <x v="3"/>
    <m/>
    <x v="2"/>
    <m/>
    <x v="0"/>
    <x v="0"/>
    <m/>
    <x v="0"/>
    <x v="0"/>
    <m/>
    <m/>
    <m/>
    <m/>
    <m/>
    <m/>
    <m/>
    <m/>
    <m/>
    <m/>
    <m/>
    <s v="Pediatric medicine Antibiotic"/>
    <m/>
    <b v="1"/>
    <m/>
    <b v="1"/>
    <m/>
    <m/>
    <m/>
    <m/>
    <x v="0"/>
    <m/>
    <m/>
    <m/>
    <m/>
    <m/>
    <m/>
    <m/>
    <m/>
    <m/>
    <s v="Hospital for normal delivery"/>
    <m/>
    <m/>
    <m/>
    <m/>
    <m/>
    <b v="1"/>
    <m/>
    <m/>
    <m/>
    <m/>
    <m/>
    <x v="1"/>
    <m/>
    <m/>
    <m/>
    <m/>
    <m/>
    <m/>
    <m/>
    <m/>
    <m/>
    <m/>
    <m/>
    <x v="0"/>
    <x v="0"/>
    <x v="0"/>
    <m/>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x v="0"/>
    <m/>
    <s v="High food prices/no money to buy"/>
    <m/>
    <b v="1"/>
    <m/>
    <m/>
    <m/>
    <m/>
    <m/>
    <m/>
    <x v="0"/>
    <m/>
    <x v="0"/>
    <s v="High food prices/no money to buy"/>
    <b v="1"/>
    <m/>
    <m/>
    <m/>
    <m/>
    <m/>
    <x v="4"/>
    <x v="0"/>
    <x v="1"/>
    <m/>
    <m/>
    <s v="1"/>
    <s v="1"/>
    <x v="3"/>
    <x v="1"/>
    <x v="1"/>
    <x v="1"/>
    <x v="1"/>
    <m/>
    <m/>
    <m/>
    <m/>
    <m/>
    <m/>
    <m/>
    <m/>
    <m/>
    <x v="1"/>
    <x v="0"/>
    <s v="Econimic Conflict within community Family conflict"/>
    <m/>
    <m/>
    <m/>
    <m/>
    <b v="1"/>
    <m/>
    <b v="1"/>
    <m/>
    <m/>
    <m/>
    <b v="1"/>
    <m/>
    <m/>
    <m/>
    <m/>
    <m/>
    <m/>
    <m/>
    <s v="Adult Women Adult Men Children"/>
    <b v="1"/>
    <b v="1"/>
    <b v="1"/>
    <m/>
    <s v="كلنا نعاني"/>
    <s v="Violence"/>
    <m/>
    <m/>
    <m/>
    <m/>
    <m/>
    <b v="1"/>
    <m/>
    <m/>
    <m/>
    <m/>
    <m/>
    <s v="Stigma"/>
    <b v="1"/>
    <m/>
    <m/>
    <m/>
    <m/>
    <m/>
    <m/>
    <m/>
    <m/>
    <x v="2"/>
    <m/>
    <s v="All services are accessible"/>
    <m/>
    <m/>
    <m/>
    <m/>
    <m/>
    <b v="1"/>
    <m/>
    <m/>
    <m/>
    <s v="All services are accessible"/>
    <m/>
    <m/>
    <m/>
    <m/>
    <m/>
    <b v="1"/>
    <m/>
    <m/>
    <m/>
    <x v="1"/>
    <m/>
    <s v="Kidnapping Psychological stress"/>
    <b v="1"/>
    <m/>
    <m/>
    <m/>
    <m/>
    <m/>
    <m/>
    <m/>
    <m/>
    <m/>
    <m/>
    <m/>
    <m/>
    <b v="1"/>
    <m/>
    <m/>
    <m/>
    <m/>
    <m/>
    <s v="Parents"/>
    <m/>
    <m/>
    <m/>
    <m/>
    <b v="1"/>
    <m/>
    <m/>
    <m/>
    <m/>
    <m/>
    <m/>
    <m/>
    <m/>
    <m/>
    <s v="Sport activity Quraan Hand crafts Painting / re-creational activity Awareness / educational activities / psychosocial support Entertainement activities"/>
    <b v="1"/>
    <b v="1"/>
    <b v="1"/>
    <b v="1"/>
    <b v="1"/>
    <b v="1"/>
    <m/>
    <m/>
    <m/>
    <s v="Orphans living in the community Children living on the street Children separated from their parents Child-headed households"/>
    <b v="1"/>
    <b v="1"/>
    <b v="1"/>
    <b v="1"/>
    <m/>
    <m/>
    <m/>
    <x v="2"/>
    <s v="لانهم صغار"/>
    <s v="Do not know"/>
    <m/>
    <m/>
    <m/>
    <m/>
    <m/>
    <m/>
    <m/>
    <b v="1"/>
    <m/>
    <m/>
    <x v="1"/>
    <m/>
    <m/>
    <x v="0"/>
    <m/>
    <m/>
    <x v="2"/>
    <m/>
    <s v="uuid:c143c997-d0fe-4cba-a59d-f3f77494f47e"/>
    <n v="73107650"/>
    <s v="c143c997-d0fe-4cba-a59d-f3f77494f47e"/>
    <d v="2021-01-20T13:00:09"/>
    <n v="52"/>
    <m/>
    <n v="-1"/>
    <m/>
    <m/>
    <s v="202101191358"/>
    <n v="780"/>
    <s v="nsenumerator"/>
    <n v="569832"/>
  </r>
  <r>
    <s v="2021-01-21T01:16:33.902+03:00"/>
    <s v="2021-01-21T01:28:34.427+03:00"/>
    <m/>
    <s v="اية طماع"/>
    <s v="MRFS"/>
    <m/>
    <d v="2021-01-21T00:00:00"/>
    <x v="3"/>
    <s v="All"/>
    <x v="0"/>
    <n v="48"/>
    <x v="0"/>
    <x v="0"/>
    <x v="0"/>
    <x v="0"/>
    <d v="2018-03-15T00:00:00"/>
    <n v="0"/>
    <n v="0"/>
    <s v="Yes"/>
    <n v="0"/>
    <n v="0"/>
    <n v="0"/>
    <s v="0"/>
    <n v="1"/>
    <s v="1"/>
    <n v="1"/>
    <s v="2"/>
    <n v="5"/>
    <n v="0"/>
    <n v="0"/>
    <n v="0"/>
    <n v="1000"/>
    <n v="1000"/>
    <s v="ارسال من الابن في تركيا"/>
    <m/>
    <s v="Primary health care facility"/>
    <m/>
    <b v="1"/>
    <m/>
    <m/>
    <m/>
    <m/>
    <m/>
    <m/>
    <n v="5"/>
    <x v="0"/>
    <m/>
    <x v="0"/>
    <s v="999"/>
    <s v="Inaccessible due to cost"/>
    <m/>
    <m/>
    <m/>
    <b v="1"/>
    <m/>
    <m/>
    <m/>
    <m/>
    <m/>
    <m/>
    <m/>
    <x v="0"/>
    <x v="3"/>
    <m/>
    <x v="3"/>
    <s v="اعطاء نقود"/>
    <x v="0"/>
    <x v="0"/>
    <m/>
    <x v="0"/>
    <x v="0"/>
    <m/>
    <m/>
    <m/>
    <m/>
    <m/>
    <m/>
    <m/>
    <m/>
    <m/>
    <m/>
    <m/>
    <s v="Antibiotic Other"/>
    <m/>
    <m/>
    <m/>
    <b v="1"/>
    <b v="1"/>
    <m/>
    <m/>
    <s v="ادوية الحمو"/>
    <x v="2"/>
    <s v="No services available"/>
    <m/>
    <m/>
    <m/>
    <m/>
    <b v="1"/>
    <m/>
    <m/>
    <m/>
    <s v="At home with skilled birth attendant Hospital for normal delivery"/>
    <m/>
    <b v="1"/>
    <m/>
    <m/>
    <m/>
    <b v="1"/>
    <m/>
    <m/>
    <m/>
    <m/>
    <s v="بسبب العادات"/>
    <x v="1"/>
    <m/>
    <m/>
    <m/>
    <m/>
    <m/>
    <m/>
    <m/>
    <m/>
    <m/>
    <m/>
    <m/>
    <x v="5"/>
    <x v="0"/>
    <x v="0"/>
    <m/>
    <m/>
    <m/>
    <m/>
    <m/>
    <m/>
    <m/>
    <m/>
    <m/>
    <m/>
    <m/>
    <m/>
    <m/>
    <s v="0"/>
    <s v="not divers"/>
    <m/>
    <m/>
    <m/>
    <m/>
    <m/>
    <m/>
    <m/>
    <m/>
    <m/>
    <m/>
    <m/>
    <m/>
    <s v="0"/>
    <s v="not divers"/>
    <x v="3"/>
    <m/>
    <s v="High food prices/no money to buy"/>
    <m/>
    <b v="1"/>
    <m/>
    <m/>
    <m/>
    <m/>
    <m/>
    <m/>
    <x v="3"/>
    <m/>
    <x v="2"/>
    <m/>
    <m/>
    <m/>
    <m/>
    <m/>
    <m/>
    <m/>
    <x v="1"/>
    <x v="1"/>
    <x v="1"/>
    <m/>
    <m/>
    <s v="0"/>
    <s v="0"/>
    <x v="0"/>
    <x v="2"/>
    <x v="0"/>
    <x v="1"/>
    <x v="1"/>
    <m/>
    <m/>
    <m/>
    <m/>
    <m/>
    <m/>
    <m/>
    <m/>
    <m/>
    <x v="1"/>
    <x v="0"/>
    <s v="Fear Family conflict"/>
    <b v="1"/>
    <m/>
    <m/>
    <m/>
    <m/>
    <m/>
    <b v="1"/>
    <m/>
    <m/>
    <m/>
    <m/>
    <m/>
    <m/>
    <m/>
    <m/>
    <m/>
    <m/>
    <m/>
    <s v="Adult Women Adult Men Children Elderly"/>
    <b v="1"/>
    <b v="1"/>
    <b v="1"/>
    <b v="1"/>
    <s v="كلنا نعاني"/>
    <s v="Prayer"/>
    <m/>
    <m/>
    <m/>
    <b v="1"/>
    <m/>
    <m/>
    <m/>
    <m/>
    <m/>
    <m/>
    <m/>
    <s v="Other"/>
    <m/>
    <m/>
    <m/>
    <m/>
    <m/>
    <b v="1"/>
    <m/>
    <m/>
    <s v="لا احد يساعد"/>
    <x v="1"/>
    <m/>
    <s v="Do not know"/>
    <m/>
    <m/>
    <m/>
    <m/>
    <m/>
    <m/>
    <b v="1"/>
    <m/>
    <m/>
    <s v="Do not know"/>
    <m/>
    <m/>
    <m/>
    <m/>
    <m/>
    <m/>
    <b v="1"/>
    <m/>
    <m/>
    <x v="1"/>
    <m/>
    <s v="Kidnapping School dropout Early marriage"/>
    <b v="1"/>
    <m/>
    <m/>
    <b v="1"/>
    <m/>
    <m/>
    <b v="1"/>
    <m/>
    <m/>
    <m/>
    <m/>
    <m/>
    <m/>
    <m/>
    <m/>
    <m/>
    <m/>
    <m/>
    <m/>
    <s v="Parents"/>
    <m/>
    <m/>
    <m/>
    <m/>
    <b v="1"/>
    <m/>
    <m/>
    <m/>
    <m/>
    <m/>
    <m/>
    <m/>
    <m/>
    <m/>
    <s v="Quraan"/>
    <m/>
    <b v="1"/>
    <m/>
    <m/>
    <m/>
    <m/>
    <m/>
    <m/>
    <m/>
    <s v="Children separated from their parents Children living on the street Orphans living in the community Child-headed households"/>
    <b v="1"/>
    <b v="1"/>
    <b v="1"/>
    <b v="1"/>
    <m/>
    <m/>
    <m/>
    <x v="2"/>
    <s v="بسبب النزوح وعدم وجود المال"/>
    <s v="No services"/>
    <m/>
    <m/>
    <m/>
    <m/>
    <m/>
    <b v="1"/>
    <m/>
    <m/>
    <m/>
    <m/>
    <x v="1"/>
    <m/>
    <m/>
    <x v="2"/>
    <m/>
    <m/>
    <x v="2"/>
    <m/>
    <s v="uuid:b33e670e-361c-4b95-bf42-b4a81d4234a0"/>
    <n v="73107651"/>
    <s v="b33e670e-361c-4b95-bf42-b4a81d4234a0"/>
    <d v="2021-01-20T13:00:10"/>
    <n v="53"/>
    <m/>
    <n v="-1"/>
    <m/>
    <m/>
    <s v="202101191358"/>
    <n v="721"/>
    <s v="nsenumerator"/>
    <n v="569832"/>
  </r>
  <r>
    <s v="2021-01-21T01:29:41.024+03:00"/>
    <s v="2021-01-21T01:34:30.282+03:00"/>
    <m/>
    <s v="اية طماع"/>
    <s v="MRFS"/>
    <m/>
    <d v="2021-01-21T00:00:00"/>
    <x v="3"/>
    <s v="All"/>
    <x v="1"/>
    <m/>
    <x v="4"/>
    <x v="2"/>
    <x v="1"/>
    <x v="2"/>
    <m/>
    <m/>
    <m/>
    <m/>
    <m/>
    <m/>
    <m/>
    <m/>
    <m/>
    <m/>
    <m/>
    <m/>
    <m/>
    <m/>
    <m/>
    <m/>
    <m/>
    <m/>
    <m/>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f380ad93-c2fa-4c47-85e8-1a9adf30fe21"/>
    <n v="73107652"/>
    <s v="f380ad93-c2fa-4c47-85e8-1a9adf30fe21"/>
    <d v="2021-01-20T13:00:10"/>
    <n v="54"/>
    <m/>
    <n v="-1"/>
    <m/>
    <m/>
    <s v="202101191358"/>
    <n v="289"/>
    <s v="nsenumerator"/>
    <n v="569832"/>
  </r>
  <r>
    <s v="2021-01-21T01:43:11.268+03:00"/>
    <s v="2021-01-21T02:46:06.404+03:00"/>
    <s v="0"/>
    <s v="اية طماع"/>
    <s v="MRFS"/>
    <m/>
    <d v="2021-01-21T00:00:00"/>
    <x v="3"/>
    <s v="All"/>
    <x v="0"/>
    <n v="66"/>
    <x v="3"/>
    <x v="0"/>
    <x v="3"/>
    <x v="0"/>
    <d v="2019-01-21T00:00:00"/>
    <n v="1"/>
    <n v="1"/>
    <s v="Yes"/>
    <n v="1"/>
    <n v="1"/>
    <n v="1"/>
    <s v="2"/>
    <n v="4"/>
    <s v="7"/>
    <n v="1"/>
    <s v="8"/>
    <n v="13"/>
    <n v="1"/>
    <n v="0"/>
    <n v="2"/>
    <n v="5000"/>
    <n v="2000"/>
    <s v="عمل بالحلو"/>
    <m/>
    <s v="Do not know"/>
    <m/>
    <m/>
    <m/>
    <m/>
    <m/>
    <b v="1"/>
    <m/>
    <m/>
    <m/>
    <x v="1"/>
    <m/>
    <x v="3"/>
    <s v="لا اعلم"/>
    <s v="Inaccessible due to cost Some types of medicines are not available in the market"/>
    <b v="1"/>
    <m/>
    <m/>
    <b v="1"/>
    <m/>
    <m/>
    <m/>
    <m/>
    <m/>
    <m/>
    <m/>
    <x v="2"/>
    <x v="1"/>
    <m/>
    <x v="1"/>
    <m/>
    <x v="0"/>
    <x v="0"/>
    <m/>
    <x v="0"/>
    <x v="0"/>
    <m/>
    <m/>
    <m/>
    <m/>
    <m/>
    <m/>
    <m/>
    <m/>
    <m/>
    <m/>
    <m/>
    <s v="Non communicable diseases (NCD) drugs (chronic, cardiac, diabetes, hyper-tension, asthma) Antibiotic"/>
    <b v="1"/>
    <m/>
    <m/>
    <b v="1"/>
    <m/>
    <m/>
    <m/>
    <m/>
    <x v="2"/>
    <s v="No services available"/>
    <m/>
    <m/>
    <m/>
    <m/>
    <b v="1"/>
    <m/>
    <m/>
    <m/>
    <s v="At home alone"/>
    <b v="1"/>
    <m/>
    <m/>
    <m/>
    <m/>
    <m/>
    <m/>
    <m/>
    <m/>
    <m/>
    <s v="النزوح والفقر عدم المعرفة بالخدمات"/>
    <x v="0"/>
    <m/>
    <m/>
    <m/>
    <m/>
    <m/>
    <m/>
    <m/>
    <m/>
    <m/>
    <m/>
    <m/>
    <x v="5"/>
    <x v="0"/>
    <x v="0"/>
    <m/>
    <s v="Cereals or tubers (maize, porridge, rice, pasta, bread, rice, bulger, frikeh, kaak, pasta, indomy (noodles), manakish, thick grain-based porridge, potatoes, etc) Condiments (spices, tea, coffee, sauces etc) or other miscellaneous food"/>
    <b v="1"/>
    <m/>
    <m/>
    <m/>
    <m/>
    <m/>
    <m/>
    <m/>
    <m/>
    <m/>
    <b v="1"/>
    <s v="2"/>
    <s v="not divers"/>
    <s v="Cereals or tubers (maize, porridge, rice, pasta, bread, rice, bulger, frikeh, kaak, pasta, indomy (noodles), manakish, thick grain-based porridge, potatoes, etc) Condiments (spices, tea, coffee, sauces etc) or other miscellaneous food"/>
    <b v="1"/>
    <m/>
    <m/>
    <m/>
    <m/>
    <m/>
    <m/>
    <m/>
    <m/>
    <m/>
    <b v="1"/>
    <s v="2"/>
    <s v="not divers"/>
    <x v="0"/>
    <m/>
    <s v="High food prices/no money to buy"/>
    <m/>
    <b v="1"/>
    <m/>
    <m/>
    <m/>
    <m/>
    <m/>
    <m/>
    <x v="0"/>
    <m/>
    <x v="0"/>
    <s v="High food prices/no money to buy"/>
    <b v="1"/>
    <m/>
    <m/>
    <m/>
    <m/>
    <m/>
    <x v="2"/>
    <x v="2"/>
    <x v="0"/>
    <m/>
    <m/>
    <s v="1"/>
    <s v="1"/>
    <x v="2"/>
    <x v="1"/>
    <x v="1"/>
    <x v="3"/>
    <x v="3"/>
    <m/>
    <m/>
    <m/>
    <m/>
    <m/>
    <m/>
    <m/>
    <m/>
    <m/>
    <x v="3"/>
    <x v="0"/>
    <s v="Fear Econimic Sadness Anger Family conflict"/>
    <b v="1"/>
    <b v="1"/>
    <b v="1"/>
    <m/>
    <b v="1"/>
    <m/>
    <b v="1"/>
    <m/>
    <m/>
    <m/>
    <m/>
    <m/>
    <m/>
    <m/>
    <m/>
    <m/>
    <m/>
    <m/>
    <s v="Adult Women Adult Men Children Elderly"/>
    <b v="1"/>
    <b v="1"/>
    <b v="1"/>
    <b v="1"/>
    <s v="كلنا نعاني"/>
    <s v="Speaking to a family member Prayer"/>
    <b v="1"/>
    <m/>
    <m/>
    <b v="1"/>
    <m/>
    <m/>
    <m/>
    <m/>
    <m/>
    <m/>
    <m/>
    <s v="Other"/>
    <m/>
    <m/>
    <m/>
    <m/>
    <m/>
    <b v="1"/>
    <m/>
    <m/>
    <s v="لا احد يساعد"/>
    <x v="2"/>
    <m/>
    <s v="Health services"/>
    <b v="1"/>
    <m/>
    <m/>
    <m/>
    <m/>
    <m/>
    <m/>
    <m/>
    <s v="لا توجد خدمات"/>
    <s v="Do not know"/>
    <m/>
    <m/>
    <m/>
    <m/>
    <m/>
    <m/>
    <b v="1"/>
    <m/>
    <m/>
    <x v="1"/>
    <m/>
    <s v="Kidnapping School dropout Begging"/>
    <b v="1"/>
    <m/>
    <m/>
    <b v="1"/>
    <m/>
    <b v="1"/>
    <m/>
    <m/>
    <m/>
    <m/>
    <m/>
    <m/>
    <m/>
    <m/>
    <m/>
    <m/>
    <m/>
    <m/>
    <m/>
    <s v="Relatives"/>
    <m/>
    <m/>
    <m/>
    <m/>
    <m/>
    <b v="1"/>
    <m/>
    <m/>
    <m/>
    <m/>
    <m/>
    <m/>
    <m/>
    <m/>
    <s v="Do not know"/>
    <m/>
    <m/>
    <m/>
    <m/>
    <m/>
    <m/>
    <m/>
    <b v="1"/>
    <m/>
    <s v="Children separated from their parents Children living on the street"/>
    <b v="1"/>
    <b v="1"/>
    <m/>
    <m/>
    <m/>
    <m/>
    <m/>
    <x v="2"/>
    <s v="الفقر والنزوح"/>
    <s v="Lack of awareness"/>
    <b v="1"/>
    <m/>
    <m/>
    <m/>
    <m/>
    <m/>
    <m/>
    <m/>
    <m/>
    <m/>
    <x v="1"/>
    <m/>
    <m/>
    <x v="2"/>
    <m/>
    <m/>
    <x v="2"/>
    <m/>
    <s v="uuid:89e24fbb-3273-40e6-8435-98e6964e6922"/>
    <n v="73107655"/>
    <s v="89e24fbb-3273-40e6-8435-98e6964e6922"/>
    <d v="2021-01-20T13:00:11"/>
    <n v="55"/>
    <m/>
    <n v="-1"/>
    <m/>
    <m/>
    <s v="202101191358"/>
    <n v="3775"/>
    <s v="nsenumerator"/>
    <n v="569832"/>
  </r>
  <r>
    <s v="2021-01-20T10:05:36.774+03:00"/>
    <s v="2021-01-20T10:22:32.616+03:00"/>
    <m/>
    <s v="محمود اليوسف"/>
    <s v="MRFS"/>
    <m/>
    <d v="2021-01-20T00:00:00"/>
    <x v="3"/>
    <s v="All"/>
    <x v="0"/>
    <n v="45"/>
    <x v="0"/>
    <x v="0"/>
    <x v="2"/>
    <x v="0"/>
    <d v="2014-12-02T00:00:00"/>
    <n v="0"/>
    <n v="0"/>
    <s v="Yes"/>
    <n v="0"/>
    <n v="0"/>
    <n v="0"/>
    <s v="0"/>
    <n v="1"/>
    <s v="1"/>
    <n v="1"/>
    <s v="2"/>
    <n v="5"/>
    <n v="0"/>
    <n v="0"/>
    <n v="1"/>
    <n v="500"/>
    <n v="400"/>
    <s v="عمل الأم"/>
    <m/>
    <s v="Primary health care facility"/>
    <m/>
    <b v="1"/>
    <m/>
    <m/>
    <m/>
    <m/>
    <m/>
    <m/>
    <n v="10"/>
    <x v="0"/>
    <m/>
    <x v="2"/>
    <s v="عيادة سنية "/>
    <s v="There are no significant difficulties"/>
    <m/>
    <m/>
    <m/>
    <m/>
    <m/>
    <m/>
    <m/>
    <m/>
    <m/>
    <b v="1"/>
    <m/>
    <x v="2"/>
    <x v="1"/>
    <m/>
    <x v="1"/>
    <m/>
    <x v="0"/>
    <x v="0"/>
    <m/>
    <x v="0"/>
    <x v="0"/>
    <m/>
    <m/>
    <m/>
    <m/>
    <m/>
    <m/>
    <m/>
    <m/>
    <m/>
    <m/>
    <m/>
    <s v="Non communicable diseases (NCD) drugs (chronic, cardiac, diabetes, hyper-tension, asthma)"/>
    <b v="1"/>
    <m/>
    <m/>
    <m/>
    <m/>
    <m/>
    <m/>
    <m/>
    <x v="0"/>
    <m/>
    <m/>
    <m/>
    <m/>
    <m/>
    <m/>
    <m/>
    <m/>
    <m/>
    <s v="Hospital for normal delivery"/>
    <m/>
    <m/>
    <m/>
    <m/>
    <m/>
    <b v="1"/>
    <m/>
    <m/>
    <m/>
    <m/>
    <m/>
    <x v="1"/>
    <m/>
    <m/>
    <m/>
    <m/>
    <m/>
    <m/>
    <m/>
    <m/>
    <m/>
    <m/>
    <m/>
    <x v="2"/>
    <x v="0"/>
    <x v="0"/>
    <m/>
    <m/>
    <m/>
    <m/>
    <m/>
    <m/>
    <m/>
    <m/>
    <m/>
    <m/>
    <m/>
    <m/>
    <m/>
    <s v="0"/>
    <s v="not divers"/>
    <m/>
    <m/>
    <m/>
    <m/>
    <m/>
    <m/>
    <m/>
    <m/>
    <m/>
    <m/>
    <m/>
    <m/>
    <s v="0"/>
    <s v="not divers"/>
    <x v="3"/>
    <m/>
    <s v="High food prices/no money to buy"/>
    <m/>
    <b v="1"/>
    <m/>
    <m/>
    <m/>
    <m/>
    <m/>
    <m/>
    <x v="3"/>
    <m/>
    <x v="2"/>
    <m/>
    <m/>
    <m/>
    <m/>
    <m/>
    <m/>
    <m/>
    <x v="1"/>
    <x v="1"/>
    <x v="1"/>
    <m/>
    <m/>
    <s v="0"/>
    <s v="0"/>
    <x v="2"/>
    <x v="1"/>
    <x v="1"/>
    <x v="2"/>
    <x v="3"/>
    <m/>
    <m/>
    <m/>
    <m/>
    <m/>
    <m/>
    <m/>
    <m/>
    <m/>
    <x v="4"/>
    <x v="0"/>
    <s v="Sadness Family conflict"/>
    <m/>
    <m/>
    <b v="1"/>
    <m/>
    <m/>
    <m/>
    <b v="1"/>
    <m/>
    <m/>
    <m/>
    <m/>
    <m/>
    <m/>
    <m/>
    <m/>
    <m/>
    <m/>
    <m/>
    <s v="Adult Women"/>
    <b v="1"/>
    <m/>
    <m/>
    <m/>
    <s v="بسبب سوء الوضع المادي للأسرة "/>
    <s v="Prayer Speaking to a friend"/>
    <m/>
    <b v="1"/>
    <m/>
    <b v="1"/>
    <m/>
    <m/>
    <m/>
    <m/>
    <m/>
    <m/>
    <m/>
    <s v="Lack of awareness of the services"/>
    <m/>
    <m/>
    <m/>
    <m/>
    <b v="1"/>
    <m/>
    <m/>
    <m/>
    <m/>
    <x v="1"/>
    <m/>
    <s v="All services are accessible"/>
    <m/>
    <m/>
    <m/>
    <m/>
    <m/>
    <b v="1"/>
    <m/>
    <m/>
    <m/>
    <s v="All services are accessible"/>
    <m/>
    <m/>
    <m/>
    <m/>
    <m/>
    <b v="1"/>
    <m/>
    <m/>
    <m/>
    <x v="1"/>
    <m/>
    <s v="School dropout Neglect Being orphaned or losing care"/>
    <m/>
    <m/>
    <m/>
    <b v="1"/>
    <m/>
    <m/>
    <m/>
    <m/>
    <b v="1"/>
    <m/>
    <b v="1"/>
    <m/>
    <m/>
    <m/>
    <m/>
    <m/>
    <m/>
    <m/>
    <m/>
    <s v="Parents Relatives Siblings"/>
    <m/>
    <b v="1"/>
    <m/>
    <m/>
    <b v="1"/>
    <b v="1"/>
    <m/>
    <m/>
    <m/>
    <m/>
    <m/>
    <m/>
    <m/>
    <m/>
    <s v="Entertainement activities Hand crafts Quraan"/>
    <m/>
    <b v="1"/>
    <b v="1"/>
    <m/>
    <m/>
    <b v="1"/>
    <m/>
    <m/>
    <m/>
    <s v="I don't know"/>
    <m/>
    <m/>
    <m/>
    <m/>
    <m/>
    <m/>
    <b v="1"/>
    <x v="1"/>
    <m/>
    <s v="Do not know"/>
    <m/>
    <m/>
    <m/>
    <m/>
    <m/>
    <m/>
    <m/>
    <b v="1"/>
    <m/>
    <m/>
    <x v="1"/>
    <m/>
    <m/>
    <x v="2"/>
    <m/>
    <m/>
    <x v="1"/>
    <s v="طفل عمره ١٣سنه يعمل في محل إصلاح سيارات"/>
    <s v="uuid:0fbfa20c-016a-4e13-88ed-ee830ff44028"/>
    <n v="73107692"/>
    <s v="0fbfa20c-016a-4e13-88ed-ee830ff44028"/>
    <d v="2021-01-20T13:01:52"/>
    <n v="56"/>
    <m/>
    <n v="-1"/>
    <m/>
    <m/>
    <s v="202101191358"/>
    <n v="1016"/>
    <s v="nsenumerator"/>
    <n v="569832"/>
  </r>
  <r>
    <s v="2021-01-20T10:37:06.672+03:00"/>
    <s v="2021-01-20T11:10:25.876+03:00"/>
    <m/>
    <s v="محمود اليوسف "/>
    <s v="MRFS"/>
    <m/>
    <d v="2021-01-20T00:00:00"/>
    <x v="3"/>
    <s v="All"/>
    <x v="0"/>
    <n v="34"/>
    <x v="0"/>
    <x v="1"/>
    <x v="0"/>
    <x v="1"/>
    <m/>
    <n v="0"/>
    <n v="0"/>
    <s v="Yes"/>
    <n v="0"/>
    <n v="0"/>
    <n v="0"/>
    <s v="0"/>
    <n v="1"/>
    <s v="1"/>
    <n v="2"/>
    <s v="3"/>
    <n v="6"/>
    <n v="0"/>
    <n v="0"/>
    <n v="2"/>
    <n v="800"/>
    <n v="700"/>
    <s v="عمل الأب"/>
    <m/>
    <s v="Emergency services-ambulance Primary health care facility"/>
    <m/>
    <b v="1"/>
    <m/>
    <b v="1"/>
    <m/>
    <m/>
    <m/>
    <m/>
    <n v="8"/>
    <x v="0"/>
    <m/>
    <x v="3"/>
    <s v="صيدلية خيرية أو مجانية "/>
    <s v="Do not know"/>
    <m/>
    <m/>
    <m/>
    <m/>
    <m/>
    <m/>
    <m/>
    <m/>
    <b v="1"/>
    <m/>
    <m/>
    <x v="0"/>
    <x v="0"/>
    <s v="كانت الجلسة توعية أفراد الأسرة حول فيروس كورونا و النظافة الشخصية          "/>
    <x v="2"/>
    <m/>
    <x v="3"/>
    <x v="0"/>
    <m/>
    <x v="0"/>
    <x v="0"/>
    <m/>
    <m/>
    <m/>
    <m/>
    <m/>
    <m/>
    <m/>
    <m/>
    <m/>
    <m/>
    <m/>
    <s v="I don't know"/>
    <m/>
    <m/>
    <m/>
    <m/>
    <m/>
    <b v="1"/>
    <m/>
    <m/>
    <x v="0"/>
    <m/>
    <m/>
    <m/>
    <m/>
    <m/>
    <m/>
    <m/>
    <m/>
    <m/>
    <s v="Hospital for normal delivery"/>
    <m/>
    <m/>
    <m/>
    <m/>
    <m/>
    <b v="1"/>
    <m/>
    <m/>
    <m/>
    <m/>
    <m/>
    <x v="1"/>
    <m/>
    <m/>
    <m/>
    <m/>
    <m/>
    <m/>
    <m/>
    <m/>
    <m/>
    <m/>
    <m/>
    <x v="2"/>
    <x v="0"/>
    <x v="0"/>
    <m/>
    <m/>
    <m/>
    <m/>
    <m/>
    <m/>
    <m/>
    <m/>
    <m/>
    <m/>
    <m/>
    <m/>
    <m/>
    <s v="0"/>
    <s v="not divers"/>
    <m/>
    <m/>
    <m/>
    <m/>
    <m/>
    <m/>
    <m/>
    <m/>
    <m/>
    <m/>
    <m/>
    <m/>
    <s v="0"/>
    <s v="not divers"/>
    <x v="3"/>
    <m/>
    <s v="High food prices/no money to buy Market is too far"/>
    <m/>
    <b v="1"/>
    <b v="1"/>
    <m/>
    <m/>
    <m/>
    <m/>
    <m/>
    <x v="0"/>
    <m/>
    <x v="2"/>
    <m/>
    <m/>
    <m/>
    <m/>
    <m/>
    <m/>
    <m/>
    <x v="1"/>
    <x v="1"/>
    <x v="1"/>
    <m/>
    <m/>
    <s v="0"/>
    <s v="0"/>
    <x v="2"/>
    <x v="1"/>
    <x v="1"/>
    <x v="4"/>
    <x v="0"/>
    <m/>
    <m/>
    <m/>
    <m/>
    <m/>
    <m/>
    <m/>
    <m/>
    <m/>
    <x v="3"/>
    <x v="0"/>
    <s v="Do not know"/>
    <m/>
    <m/>
    <m/>
    <m/>
    <m/>
    <m/>
    <m/>
    <m/>
    <m/>
    <m/>
    <m/>
    <m/>
    <m/>
    <m/>
    <m/>
    <m/>
    <b v="1"/>
    <m/>
    <m/>
    <m/>
    <m/>
    <m/>
    <m/>
    <m/>
    <m/>
    <m/>
    <m/>
    <m/>
    <m/>
    <m/>
    <m/>
    <m/>
    <m/>
    <m/>
    <m/>
    <m/>
    <s v="No obstacles"/>
    <m/>
    <m/>
    <m/>
    <m/>
    <m/>
    <m/>
    <m/>
    <b v="1"/>
    <m/>
    <x v="2"/>
    <m/>
    <s v="All services are accessible"/>
    <m/>
    <m/>
    <m/>
    <m/>
    <m/>
    <b v="1"/>
    <m/>
    <m/>
    <m/>
    <s v="All services are accessible"/>
    <m/>
    <m/>
    <m/>
    <m/>
    <m/>
    <b v="1"/>
    <m/>
    <m/>
    <m/>
    <x v="1"/>
    <m/>
    <s v="School dropout Neglect Being orphaned or losing care"/>
    <m/>
    <m/>
    <m/>
    <b v="1"/>
    <m/>
    <m/>
    <m/>
    <m/>
    <b v="1"/>
    <m/>
    <b v="1"/>
    <m/>
    <m/>
    <m/>
    <m/>
    <m/>
    <m/>
    <m/>
    <m/>
    <s v="Relatives Siblings Doctor"/>
    <m/>
    <b v="1"/>
    <m/>
    <m/>
    <m/>
    <b v="1"/>
    <m/>
    <m/>
    <m/>
    <m/>
    <b v="1"/>
    <m/>
    <m/>
    <m/>
    <s v="Quraan Awareness / educational activities / psychosocial support Entertainement activities Hand crafts"/>
    <m/>
    <b v="1"/>
    <b v="1"/>
    <m/>
    <b v="1"/>
    <b v="1"/>
    <m/>
    <m/>
    <m/>
    <s v="Children separated from their parents Children who have been associated with fighting forces"/>
    <b v="1"/>
    <m/>
    <m/>
    <m/>
    <b v="1"/>
    <m/>
    <m/>
    <x v="1"/>
    <m/>
    <s v="Lack of awareness"/>
    <b v="1"/>
    <m/>
    <m/>
    <m/>
    <m/>
    <m/>
    <m/>
    <m/>
    <m/>
    <m/>
    <x v="1"/>
    <m/>
    <m/>
    <x v="2"/>
    <m/>
    <m/>
    <x v="2"/>
    <m/>
    <s v="uuid:9af9cdc0-055a-4526-bd70-91571cb195d4"/>
    <n v="73107693"/>
    <s v="9af9cdc0-055a-4526-bd70-91571cb195d4"/>
    <d v="2021-01-20T13:01:52"/>
    <n v="57"/>
    <m/>
    <n v="-1"/>
    <m/>
    <m/>
    <s v="202101191358"/>
    <n v="1999"/>
    <s v="nsenumerator"/>
    <n v="569832"/>
  </r>
  <r>
    <s v="2021-01-20T11:12:46.995+03:00"/>
    <s v="2021-01-20T11:50:27.916+03:00"/>
    <m/>
    <s v="محمود اليوسف "/>
    <s v="MRFS"/>
    <m/>
    <d v="2021-01-20T00:00:00"/>
    <x v="3"/>
    <s v="All"/>
    <x v="0"/>
    <n v="42"/>
    <x v="0"/>
    <x v="1"/>
    <x v="0"/>
    <x v="1"/>
    <m/>
    <n v="0"/>
    <n v="0"/>
    <s v="Yes"/>
    <n v="0"/>
    <n v="0"/>
    <n v="2"/>
    <s v="2"/>
    <n v="1"/>
    <s v="3"/>
    <n v="1"/>
    <s v="4"/>
    <n v="6"/>
    <n v="1"/>
    <n v="0"/>
    <n v="1"/>
    <n v="1000"/>
    <n v="800"/>
    <s v="عمل الأب "/>
    <m/>
    <s v="Primary health care facility Emergency services-ambulance"/>
    <m/>
    <b v="1"/>
    <m/>
    <b v="1"/>
    <m/>
    <m/>
    <m/>
    <m/>
    <n v="5"/>
    <x v="0"/>
    <m/>
    <x v="3"/>
    <s v="عيادة أطفال "/>
    <s v="Do not know"/>
    <m/>
    <m/>
    <m/>
    <m/>
    <m/>
    <m/>
    <m/>
    <m/>
    <b v="1"/>
    <m/>
    <m/>
    <x v="2"/>
    <x v="1"/>
    <m/>
    <x v="1"/>
    <m/>
    <x v="2"/>
    <x v="1"/>
    <m/>
    <x v="1"/>
    <x v="2"/>
    <m/>
    <m/>
    <m/>
    <m/>
    <m/>
    <m/>
    <m/>
    <m/>
    <m/>
    <m/>
    <m/>
    <s v="Non communicable diseases (NCD) drugs (chronic, cardiac, diabetes, hyper-tension, asthma) Pediatric medicine"/>
    <b v="1"/>
    <b v="1"/>
    <m/>
    <m/>
    <m/>
    <m/>
    <m/>
    <m/>
    <x v="0"/>
    <m/>
    <m/>
    <m/>
    <m/>
    <m/>
    <m/>
    <m/>
    <m/>
    <m/>
    <s v="Hospital for normal delivery"/>
    <m/>
    <m/>
    <m/>
    <m/>
    <m/>
    <b v="1"/>
    <m/>
    <m/>
    <m/>
    <m/>
    <m/>
    <x v="1"/>
    <m/>
    <m/>
    <m/>
    <m/>
    <m/>
    <m/>
    <m/>
    <m/>
    <m/>
    <m/>
    <m/>
    <x v="2"/>
    <x v="0"/>
    <x v="0"/>
    <m/>
    <m/>
    <m/>
    <m/>
    <m/>
    <m/>
    <m/>
    <m/>
    <m/>
    <m/>
    <m/>
    <m/>
    <m/>
    <s v="0"/>
    <s v="not divers"/>
    <s v="Oil/Fat (oils, fats, butter, ghee etc) Condiments (spices, tea, coffee, sauces etc) or other miscellaneous food Vegetables (including leafy vegetables)"/>
    <m/>
    <m/>
    <b v="1"/>
    <m/>
    <m/>
    <m/>
    <m/>
    <m/>
    <m/>
    <b v="1"/>
    <b v="1"/>
    <s v="3"/>
    <s v="not divers"/>
    <x v="3"/>
    <m/>
    <s v="High food prices/no money to buy Other"/>
    <m/>
    <b v="1"/>
    <m/>
    <m/>
    <m/>
    <m/>
    <b v="1"/>
    <s v="سوء الوضع المادي للأسرة "/>
    <x v="3"/>
    <m/>
    <x v="2"/>
    <m/>
    <m/>
    <m/>
    <m/>
    <m/>
    <m/>
    <m/>
    <x v="0"/>
    <x v="2"/>
    <x v="1"/>
    <m/>
    <m/>
    <s v="0"/>
    <s v="0"/>
    <x v="0"/>
    <x v="2"/>
    <x v="0"/>
    <x v="1"/>
    <x v="1"/>
    <m/>
    <m/>
    <m/>
    <m/>
    <m/>
    <m/>
    <m/>
    <m/>
    <m/>
    <x v="1"/>
    <x v="0"/>
    <s v="Anxiety Hopelessness"/>
    <m/>
    <m/>
    <m/>
    <m/>
    <m/>
    <b v="1"/>
    <m/>
    <m/>
    <b v="1"/>
    <m/>
    <m/>
    <m/>
    <m/>
    <m/>
    <m/>
    <m/>
    <m/>
    <m/>
    <s v="Adult Men"/>
    <m/>
    <b v="1"/>
    <m/>
    <m/>
    <s v="بسبب المرض وسوء الوضع المادي للأسرة "/>
    <s v="Prayer Speaking to a family member"/>
    <b v="1"/>
    <m/>
    <m/>
    <b v="1"/>
    <m/>
    <m/>
    <m/>
    <m/>
    <m/>
    <m/>
    <m/>
    <s v="Security"/>
    <m/>
    <b v="1"/>
    <m/>
    <m/>
    <m/>
    <m/>
    <m/>
    <m/>
    <m/>
    <x v="2"/>
    <m/>
    <s v="All services are accessible"/>
    <m/>
    <m/>
    <m/>
    <m/>
    <m/>
    <b v="1"/>
    <m/>
    <m/>
    <m/>
    <s v="All services are accessible"/>
    <m/>
    <m/>
    <m/>
    <m/>
    <m/>
    <b v="1"/>
    <m/>
    <m/>
    <m/>
    <x v="1"/>
    <m/>
    <s v="Do not know"/>
    <m/>
    <m/>
    <m/>
    <m/>
    <m/>
    <m/>
    <m/>
    <m/>
    <m/>
    <m/>
    <m/>
    <m/>
    <m/>
    <m/>
    <m/>
    <m/>
    <b v="1"/>
    <m/>
    <m/>
    <s v="Parents School teachers Relatives"/>
    <m/>
    <m/>
    <m/>
    <b v="1"/>
    <b v="1"/>
    <b v="1"/>
    <m/>
    <m/>
    <m/>
    <m/>
    <m/>
    <m/>
    <m/>
    <m/>
    <s v="Quraan Sport activity Painting / re-creational activity Entertainement activities"/>
    <b v="1"/>
    <b v="1"/>
    <m/>
    <b v="1"/>
    <m/>
    <b v="1"/>
    <m/>
    <m/>
    <m/>
    <s v="Child-headed households Orphans living in the community"/>
    <m/>
    <m/>
    <b v="1"/>
    <b v="1"/>
    <m/>
    <m/>
    <m/>
    <x v="1"/>
    <m/>
    <s v="Opening time not suitable for parents"/>
    <m/>
    <m/>
    <m/>
    <b v="1"/>
    <m/>
    <m/>
    <m/>
    <m/>
    <m/>
    <m/>
    <x v="1"/>
    <m/>
    <m/>
    <x v="2"/>
    <m/>
    <m/>
    <x v="2"/>
    <m/>
    <s v="uuid:4d3cfa63-2bab-439b-88b3-9749ca15960b"/>
    <n v="73107695"/>
    <s v="4d3cfa63-2bab-439b-88b3-9749ca15960b"/>
    <d v="2021-01-20T13:01:53"/>
    <n v="58"/>
    <m/>
    <n v="-1"/>
    <m/>
    <m/>
    <s v="202101191358"/>
    <n v="2261"/>
    <s v="nsenumerator"/>
    <n v="569832"/>
  </r>
  <r>
    <s v="2021-01-20T12:03:20.930+03:00"/>
    <s v="2021-01-20T12:18:53.908+03:00"/>
    <m/>
    <s v="محمود اليوسف"/>
    <s v="MRFS"/>
    <m/>
    <d v="2021-01-20T00:00:00"/>
    <x v="3"/>
    <s v="All"/>
    <x v="0"/>
    <n v="50"/>
    <x v="0"/>
    <x v="1"/>
    <x v="0"/>
    <x v="1"/>
    <m/>
    <n v="0"/>
    <n v="0"/>
    <s v="Yes"/>
    <n v="0"/>
    <n v="0"/>
    <n v="1"/>
    <s v="1"/>
    <n v="2"/>
    <s v="3"/>
    <n v="5"/>
    <s v="8"/>
    <n v="10"/>
    <n v="0"/>
    <n v="0"/>
    <n v="1"/>
    <n v="1200"/>
    <n v="900"/>
    <s v="عمل الأب "/>
    <m/>
    <s v="Primary health care facility"/>
    <m/>
    <b v="1"/>
    <m/>
    <m/>
    <m/>
    <m/>
    <m/>
    <m/>
    <n v="10"/>
    <x v="0"/>
    <m/>
    <x v="3"/>
    <s v="عيادة أطفال "/>
    <s v="There are no significant difficulties"/>
    <m/>
    <m/>
    <m/>
    <m/>
    <m/>
    <m/>
    <m/>
    <m/>
    <m/>
    <b v="1"/>
    <m/>
    <x v="3"/>
    <x v="1"/>
    <m/>
    <x v="1"/>
    <m/>
    <x v="0"/>
    <x v="0"/>
    <m/>
    <x v="0"/>
    <x v="0"/>
    <m/>
    <m/>
    <m/>
    <m/>
    <m/>
    <m/>
    <m/>
    <m/>
    <m/>
    <m/>
    <m/>
    <s v="Drugs are mostly available"/>
    <m/>
    <m/>
    <m/>
    <m/>
    <m/>
    <m/>
    <b v="1"/>
    <m/>
    <x v="0"/>
    <m/>
    <m/>
    <m/>
    <m/>
    <m/>
    <m/>
    <m/>
    <m/>
    <m/>
    <s v="Hospital for normal delivery"/>
    <m/>
    <m/>
    <m/>
    <m/>
    <m/>
    <b v="1"/>
    <m/>
    <m/>
    <m/>
    <m/>
    <m/>
    <x v="1"/>
    <m/>
    <m/>
    <m/>
    <m/>
    <m/>
    <m/>
    <m/>
    <m/>
    <m/>
    <m/>
    <m/>
    <x v="2"/>
    <x v="0"/>
    <x v="0"/>
    <m/>
    <m/>
    <m/>
    <m/>
    <m/>
    <m/>
    <m/>
    <m/>
    <m/>
    <m/>
    <m/>
    <m/>
    <m/>
    <s v="0"/>
    <s v="not divers"/>
    <s v="Vegetables (including leafy vegetables) Oil/Fat (oils, fats, butter, ghee etc)"/>
    <m/>
    <m/>
    <b v="1"/>
    <m/>
    <m/>
    <m/>
    <m/>
    <m/>
    <m/>
    <b v="1"/>
    <m/>
    <s v="2"/>
    <s v="not divers"/>
    <x v="3"/>
    <m/>
    <s v="High food prices/no money to buy Market is too far"/>
    <m/>
    <b v="1"/>
    <b v="1"/>
    <m/>
    <m/>
    <m/>
    <m/>
    <m/>
    <x v="3"/>
    <m/>
    <x v="2"/>
    <m/>
    <m/>
    <m/>
    <m/>
    <m/>
    <m/>
    <m/>
    <x v="0"/>
    <x v="2"/>
    <x v="1"/>
    <m/>
    <m/>
    <s v="0"/>
    <s v="0"/>
    <x v="3"/>
    <x v="1"/>
    <x v="1"/>
    <x v="1"/>
    <x v="1"/>
    <m/>
    <m/>
    <m/>
    <m/>
    <m/>
    <m/>
    <m/>
    <m/>
    <m/>
    <x v="1"/>
    <x v="0"/>
    <s v="No problems"/>
    <m/>
    <m/>
    <m/>
    <m/>
    <m/>
    <m/>
    <m/>
    <m/>
    <m/>
    <m/>
    <m/>
    <m/>
    <m/>
    <m/>
    <m/>
    <b v="1"/>
    <m/>
    <m/>
    <m/>
    <m/>
    <m/>
    <m/>
    <m/>
    <m/>
    <m/>
    <m/>
    <m/>
    <m/>
    <m/>
    <m/>
    <m/>
    <m/>
    <m/>
    <m/>
    <m/>
    <m/>
    <s v="Do not know"/>
    <m/>
    <m/>
    <m/>
    <m/>
    <m/>
    <m/>
    <b v="1"/>
    <m/>
    <m/>
    <x v="2"/>
    <m/>
    <s v="All services are accessible"/>
    <m/>
    <m/>
    <m/>
    <m/>
    <m/>
    <b v="1"/>
    <m/>
    <m/>
    <m/>
    <s v="All services are accessible"/>
    <m/>
    <m/>
    <m/>
    <m/>
    <m/>
    <b v="1"/>
    <m/>
    <m/>
    <m/>
    <x v="1"/>
    <m/>
    <s v="Early marriage Neglect School dropout Psychological stress"/>
    <m/>
    <m/>
    <m/>
    <b v="1"/>
    <m/>
    <m/>
    <b v="1"/>
    <m/>
    <b v="1"/>
    <m/>
    <m/>
    <m/>
    <m/>
    <b v="1"/>
    <m/>
    <m/>
    <m/>
    <m/>
    <m/>
    <s v="School teachers Parents Relatives Doctor"/>
    <m/>
    <m/>
    <m/>
    <b v="1"/>
    <b v="1"/>
    <b v="1"/>
    <m/>
    <m/>
    <m/>
    <m/>
    <b v="1"/>
    <m/>
    <m/>
    <m/>
    <s v="Hand crafts Quraan Entertainement activities"/>
    <m/>
    <b v="1"/>
    <b v="1"/>
    <m/>
    <m/>
    <b v="1"/>
    <m/>
    <m/>
    <m/>
    <s v="Children who have been associated with fighting forces Orphans living in the community"/>
    <m/>
    <m/>
    <b v="1"/>
    <m/>
    <b v="1"/>
    <m/>
    <m/>
    <x v="1"/>
    <m/>
    <s v="Do not know"/>
    <m/>
    <m/>
    <m/>
    <m/>
    <m/>
    <m/>
    <m/>
    <b v="1"/>
    <m/>
    <m/>
    <x v="1"/>
    <m/>
    <m/>
    <x v="2"/>
    <m/>
    <m/>
    <x v="2"/>
    <m/>
    <s v="uuid:d8abb4ed-9022-462e-b893-a9180cd74d97"/>
    <n v="73107697"/>
    <s v="d8abb4ed-9022-462e-b893-a9180cd74d97"/>
    <d v="2021-01-20T13:01:54"/>
    <n v="59"/>
    <m/>
    <n v="-1"/>
    <m/>
    <m/>
    <s v="202101191358"/>
    <n v="933"/>
    <s v="nsenumerator"/>
    <n v="569832"/>
  </r>
  <r>
    <s v="2021-01-20T12:38:50.859+03:00"/>
    <s v="2021-01-20T12:54:07.160+03:00"/>
    <m/>
    <s v="محمود اليوسف "/>
    <s v="MRFS"/>
    <m/>
    <d v="2021-01-20T00:00:00"/>
    <x v="3"/>
    <s v="All"/>
    <x v="0"/>
    <n v="40"/>
    <x v="0"/>
    <x v="1"/>
    <x v="0"/>
    <x v="0"/>
    <d v="2018-11-11T00:00:00"/>
    <n v="0"/>
    <n v="0"/>
    <s v="Yes"/>
    <n v="1"/>
    <n v="1"/>
    <n v="1"/>
    <s v="2"/>
    <n v="1"/>
    <s v="4"/>
    <n v="2"/>
    <s v="6"/>
    <n v="8"/>
    <n v="0"/>
    <n v="0"/>
    <n v="1"/>
    <n v="1200"/>
    <n v="1000"/>
    <s v="عمل الأب "/>
    <m/>
    <s v="Primary health care facility"/>
    <m/>
    <b v="1"/>
    <m/>
    <m/>
    <m/>
    <m/>
    <m/>
    <m/>
    <n v="10"/>
    <x v="0"/>
    <m/>
    <x v="3"/>
    <s v="عيادة أطفال"/>
    <s v="There are no significant difficulties"/>
    <m/>
    <m/>
    <m/>
    <m/>
    <m/>
    <m/>
    <m/>
    <m/>
    <m/>
    <b v="1"/>
    <m/>
    <x v="2"/>
    <x v="1"/>
    <m/>
    <x v="1"/>
    <m/>
    <x v="2"/>
    <x v="1"/>
    <m/>
    <x v="1"/>
    <x v="2"/>
    <m/>
    <m/>
    <m/>
    <m/>
    <m/>
    <m/>
    <m/>
    <m/>
    <m/>
    <m/>
    <m/>
    <s v="Drugs are mostly available"/>
    <m/>
    <m/>
    <m/>
    <m/>
    <m/>
    <m/>
    <b v="1"/>
    <m/>
    <x v="0"/>
    <m/>
    <m/>
    <m/>
    <m/>
    <m/>
    <m/>
    <m/>
    <m/>
    <m/>
    <s v="Hospital for normal delivery"/>
    <m/>
    <m/>
    <m/>
    <m/>
    <m/>
    <b v="1"/>
    <m/>
    <m/>
    <m/>
    <m/>
    <m/>
    <x v="0"/>
    <m/>
    <m/>
    <m/>
    <m/>
    <m/>
    <m/>
    <m/>
    <m/>
    <m/>
    <m/>
    <m/>
    <x v="2"/>
    <x v="0"/>
    <x v="0"/>
    <m/>
    <m/>
    <m/>
    <m/>
    <m/>
    <m/>
    <m/>
    <m/>
    <m/>
    <m/>
    <m/>
    <m/>
    <m/>
    <s v="0"/>
    <s v="not divers"/>
    <s v="Cereals or tubers (maize, porridge, rice, pasta, bread, rice, bulger, frikeh, kaak, pasta, indomy (noodles), manakish, thick grain-based porridge, potatoes, etc) Vegetables (including leafy vegetables)"/>
    <b v="1"/>
    <m/>
    <b v="1"/>
    <m/>
    <m/>
    <m/>
    <m/>
    <m/>
    <m/>
    <m/>
    <m/>
    <s v="2"/>
    <s v="not divers"/>
    <x v="0"/>
    <m/>
    <s v="High food prices/no money to buy Child will not eat certain foods"/>
    <m/>
    <b v="1"/>
    <m/>
    <m/>
    <m/>
    <b v="1"/>
    <m/>
    <m/>
    <x v="3"/>
    <m/>
    <x v="2"/>
    <m/>
    <m/>
    <m/>
    <m/>
    <m/>
    <m/>
    <m/>
    <x v="0"/>
    <x v="2"/>
    <x v="0"/>
    <m/>
    <m/>
    <s v="1"/>
    <s v="0"/>
    <x v="0"/>
    <x v="2"/>
    <x v="0"/>
    <x v="1"/>
    <x v="1"/>
    <m/>
    <m/>
    <m/>
    <m/>
    <m/>
    <m/>
    <m/>
    <m/>
    <m/>
    <x v="1"/>
    <x v="0"/>
    <s v="No problems"/>
    <m/>
    <m/>
    <m/>
    <m/>
    <m/>
    <m/>
    <m/>
    <m/>
    <m/>
    <m/>
    <m/>
    <m/>
    <m/>
    <m/>
    <m/>
    <b v="1"/>
    <m/>
    <m/>
    <m/>
    <m/>
    <m/>
    <m/>
    <m/>
    <m/>
    <m/>
    <m/>
    <m/>
    <m/>
    <m/>
    <m/>
    <m/>
    <m/>
    <m/>
    <m/>
    <m/>
    <m/>
    <s v="No obstacles"/>
    <m/>
    <m/>
    <m/>
    <m/>
    <m/>
    <m/>
    <m/>
    <b v="1"/>
    <m/>
    <x v="2"/>
    <m/>
    <s v="Do not know"/>
    <m/>
    <m/>
    <m/>
    <m/>
    <m/>
    <m/>
    <b v="1"/>
    <m/>
    <m/>
    <s v="Do not know"/>
    <m/>
    <m/>
    <m/>
    <m/>
    <m/>
    <m/>
    <b v="1"/>
    <m/>
    <m/>
    <x v="1"/>
    <m/>
    <s v="Begging Early marriage Neglect"/>
    <m/>
    <m/>
    <m/>
    <m/>
    <m/>
    <b v="1"/>
    <b v="1"/>
    <m/>
    <b v="1"/>
    <m/>
    <m/>
    <m/>
    <m/>
    <m/>
    <m/>
    <m/>
    <m/>
    <m/>
    <m/>
    <s v="Neighbours Parents Relatives Women and Child support centers"/>
    <m/>
    <m/>
    <b v="1"/>
    <m/>
    <b v="1"/>
    <b v="1"/>
    <m/>
    <m/>
    <m/>
    <b v="1"/>
    <m/>
    <m/>
    <m/>
    <m/>
    <s v="Sport activity Quraan Painting / re-creational activity Entertainement activities"/>
    <b v="1"/>
    <b v="1"/>
    <m/>
    <b v="1"/>
    <m/>
    <b v="1"/>
    <m/>
    <m/>
    <m/>
    <s v="I don't know"/>
    <m/>
    <m/>
    <m/>
    <m/>
    <m/>
    <m/>
    <b v="1"/>
    <x v="1"/>
    <m/>
    <s v="Do not know"/>
    <m/>
    <m/>
    <m/>
    <m/>
    <m/>
    <m/>
    <m/>
    <b v="1"/>
    <m/>
    <m/>
    <x v="1"/>
    <m/>
    <m/>
    <x v="2"/>
    <m/>
    <m/>
    <x v="2"/>
    <m/>
    <s v="uuid:e1fbccf3-dfdd-4267-b11a-8c7e54f001c1"/>
    <n v="73107698"/>
    <s v="e1fbccf3-dfdd-4267-b11a-8c7e54f001c1"/>
    <d v="2021-01-20T13:01:55"/>
    <n v="60"/>
    <m/>
    <n v="-1"/>
    <m/>
    <m/>
    <s v="202101191358"/>
    <n v="917"/>
    <s v="nsenumerator"/>
    <n v="569832"/>
  </r>
  <r>
    <s v="2021-01-20T12:59:33.507+03:00"/>
    <s v="2021-01-20T13:26:46.381+03:00"/>
    <m/>
    <s v="محمود اليوسف "/>
    <s v="MRFS"/>
    <m/>
    <d v="2021-01-20T00:00:00"/>
    <x v="3"/>
    <s v="All"/>
    <x v="0"/>
    <n v="66"/>
    <x v="3"/>
    <x v="1"/>
    <x v="0"/>
    <x v="1"/>
    <m/>
    <n v="0"/>
    <n v="1"/>
    <s v="Yes"/>
    <n v="0"/>
    <n v="0"/>
    <n v="0"/>
    <s v="0"/>
    <n v="0"/>
    <s v="0"/>
    <n v="1"/>
    <s v="1"/>
    <n v="3"/>
    <n v="1"/>
    <n v="0"/>
    <n v="1"/>
    <n v="1100"/>
    <n v="1000"/>
    <s v="1"/>
    <m/>
    <s v="Primary health care facility Emergency services-ambulance"/>
    <m/>
    <b v="1"/>
    <m/>
    <b v="1"/>
    <m/>
    <m/>
    <m/>
    <m/>
    <n v="5"/>
    <x v="0"/>
    <m/>
    <x v="3"/>
    <s v="مركز علاج فيزيائي "/>
    <s v="There are no significant difficulties"/>
    <m/>
    <m/>
    <m/>
    <m/>
    <m/>
    <m/>
    <m/>
    <m/>
    <m/>
    <b v="1"/>
    <m/>
    <x v="3"/>
    <x v="1"/>
    <m/>
    <x v="1"/>
    <m/>
    <x v="0"/>
    <x v="0"/>
    <m/>
    <x v="0"/>
    <x v="0"/>
    <m/>
    <m/>
    <m/>
    <m/>
    <m/>
    <m/>
    <m/>
    <m/>
    <m/>
    <m/>
    <m/>
    <s v="Non communicable diseases (NCD) drugs (chronic, cardiac, diabetes, hyper-tension, asthma)"/>
    <b v="1"/>
    <m/>
    <m/>
    <m/>
    <m/>
    <m/>
    <m/>
    <m/>
    <x v="0"/>
    <m/>
    <m/>
    <m/>
    <m/>
    <m/>
    <m/>
    <m/>
    <m/>
    <m/>
    <s v="Hospital for normal delivery"/>
    <m/>
    <m/>
    <m/>
    <m/>
    <m/>
    <b v="1"/>
    <m/>
    <m/>
    <m/>
    <m/>
    <m/>
    <x v="1"/>
    <m/>
    <m/>
    <m/>
    <m/>
    <m/>
    <m/>
    <m/>
    <m/>
    <m/>
    <m/>
    <m/>
    <x v="2"/>
    <x v="0"/>
    <x v="0"/>
    <m/>
    <m/>
    <m/>
    <m/>
    <m/>
    <m/>
    <m/>
    <m/>
    <m/>
    <m/>
    <m/>
    <m/>
    <m/>
    <s v="0"/>
    <s v="not divers"/>
    <m/>
    <m/>
    <m/>
    <m/>
    <m/>
    <m/>
    <m/>
    <m/>
    <m/>
    <m/>
    <m/>
    <m/>
    <s v="0"/>
    <s v="not divers"/>
    <x v="3"/>
    <m/>
    <s v="High food prices/no money to buy Market is too far"/>
    <m/>
    <b v="1"/>
    <b v="1"/>
    <m/>
    <m/>
    <m/>
    <m/>
    <m/>
    <x v="3"/>
    <m/>
    <x v="2"/>
    <m/>
    <m/>
    <m/>
    <m/>
    <m/>
    <m/>
    <m/>
    <x v="1"/>
    <x v="1"/>
    <x v="1"/>
    <m/>
    <m/>
    <s v="0"/>
    <s v="0"/>
    <x v="0"/>
    <x v="2"/>
    <x v="0"/>
    <x v="1"/>
    <x v="1"/>
    <m/>
    <m/>
    <m/>
    <m/>
    <m/>
    <m/>
    <m/>
    <m/>
    <m/>
    <x v="1"/>
    <x v="0"/>
    <s v="No problems"/>
    <m/>
    <m/>
    <m/>
    <m/>
    <m/>
    <m/>
    <m/>
    <m/>
    <m/>
    <m/>
    <m/>
    <m/>
    <m/>
    <m/>
    <m/>
    <b v="1"/>
    <m/>
    <m/>
    <m/>
    <m/>
    <m/>
    <m/>
    <m/>
    <m/>
    <m/>
    <m/>
    <m/>
    <m/>
    <m/>
    <m/>
    <m/>
    <m/>
    <m/>
    <m/>
    <m/>
    <m/>
    <s v="Do not know"/>
    <m/>
    <m/>
    <m/>
    <m/>
    <m/>
    <m/>
    <b v="1"/>
    <m/>
    <m/>
    <x v="2"/>
    <m/>
    <s v="Do not know"/>
    <m/>
    <m/>
    <m/>
    <m/>
    <m/>
    <m/>
    <b v="1"/>
    <m/>
    <m/>
    <s v="Do not know"/>
    <m/>
    <m/>
    <m/>
    <m/>
    <m/>
    <m/>
    <b v="1"/>
    <m/>
    <m/>
    <x v="1"/>
    <m/>
    <s v="Physical abuse Desire to join armed groups Psychological stress"/>
    <m/>
    <m/>
    <b v="1"/>
    <m/>
    <m/>
    <m/>
    <m/>
    <b v="1"/>
    <m/>
    <m/>
    <m/>
    <m/>
    <m/>
    <b v="1"/>
    <m/>
    <m/>
    <m/>
    <m/>
    <m/>
    <s v="School teachers Parents"/>
    <m/>
    <m/>
    <m/>
    <b v="1"/>
    <b v="1"/>
    <m/>
    <m/>
    <m/>
    <m/>
    <m/>
    <m/>
    <m/>
    <m/>
    <m/>
    <s v="Quraan Entertainement activities Painting / re-creational activity"/>
    <m/>
    <b v="1"/>
    <m/>
    <b v="1"/>
    <m/>
    <b v="1"/>
    <m/>
    <m/>
    <m/>
    <s v="Children who have been associated with fighting forces Children separated from their parents"/>
    <b v="1"/>
    <m/>
    <m/>
    <m/>
    <b v="1"/>
    <m/>
    <m/>
    <x v="1"/>
    <m/>
    <s v="Do not know"/>
    <m/>
    <m/>
    <m/>
    <m/>
    <m/>
    <m/>
    <m/>
    <b v="1"/>
    <m/>
    <m/>
    <x v="0"/>
    <m/>
    <m/>
    <x v="2"/>
    <m/>
    <m/>
    <x v="2"/>
    <m/>
    <s v="uuid:4d4b98e6-45cd-484d-ab06-e642e63e90b3"/>
    <n v="73107699"/>
    <s v="4d4b98e6-45cd-484d-ab06-e642e63e90b3"/>
    <d v="2021-01-20T13:01:55"/>
    <n v="61"/>
    <m/>
    <n v="-1"/>
    <m/>
    <m/>
    <s v="202101191358"/>
    <n v="1633"/>
    <s v="nsenumerator"/>
    <n v="569832"/>
  </r>
  <r>
    <s v="2021-01-20T14:05:28.875+03:00"/>
    <s v="2021-01-20T14:24:43.803+03:00"/>
    <m/>
    <s v="محمود اليوسف "/>
    <s v="MRFS"/>
    <m/>
    <d v="2021-01-20T00:00:00"/>
    <x v="3"/>
    <s v="All"/>
    <x v="0"/>
    <n v="37"/>
    <x v="0"/>
    <x v="1"/>
    <x v="0"/>
    <x v="1"/>
    <m/>
    <n v="0"/>
    <n v="0"/>
    <s v="Yes"/>
    <n v="0"/>
    <n v="1"/>
    <n v="0"/>
    <s v="1"/>
    <n v="2"/>
    <s v="3"/>
    <n v="1"/>
    <s v="4"/>
    <n v="6"/>
    <n v="0"/>
    <n v="0"/>
    <n v="1"/>
    <n v="800"/>
    <n v="750"/>
    <s v="عمل الأب "/>
    <m/>
    <s v="Primary health care facility"/>
    <m/>
    <b v="1"/>
    <m/>
    <m/>
    <m/>
    <m/>
    <m/>
    <m/>
    <n v="10"/>
    <x v="0"/>
    <m/>
    <x v="3"/>
    <s v="صيدلية مجانية "/>
    <s v="Do not know"/>
    <m/>
    <m/>
    <m/>
    <m/>
    <m/>
    <m/>
    <m/>
    <m/>
    <b v="1"/>
    <m/>
    <m/>
    <x v="2"/>
    <x v="1"/>
    <m/>
    <x v="1"/>
    <m/>
    <x v="2"/>
    <x v="1"/>
    <m/>
    <x v="1"/>
    <x v="2"/>
    <m/>
    <m/>
    <m/>
    <m/>
    <m/>
    <m/>
    <m/>
    <m/>
    <m/>
    <m/>
    <m/>
    <s v="Non communicable diseases (NCD) drugs (chronic, cardiac, diabetes, hyper-tension, asthma) Pediatric medicine"/>
    <b v="1"/>
    <b v="1"/>
    <m/>
    <m/>
    <m/>
    <m/>
    <m/>
    <m/>
    <x v="0"/>
    <m/>
    <m/>
    <m/>
    <m/>
    <m/>
    <m/>
    <m/>
    <m/>
    <m/>
    <s v="Hospital for normal delivery"/>
    <m/>
    <m/>
    <m/>
    <m/>
    <m/>
    <b v="1"/>
    <m/>
    <m/>
    <m/>
    <m/>
    <m/>
    <x v="1"/>
    <m/>
    <m/>
    <m/>
    <m/>
    <m/>
    <m/>
    <m/>
    <m/>
    <m/>
    <m/>
    <m/>
    <x v="2"/>
    <x v="0"/>
    <x v="0"/>
    <m/>
    <m/>
    <m/>
    <m/>
    <m/>
    <m/>
    <m/>
    <m/>
    <m/>
    <m/>
    <m/>
    <m/>
    <m/>
    <s v="0"/>
    <s v="not divers"/>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x v="3"/>
    <m/>
    <s v="High food prices/no money to buy"/>
    <m/>
    <b v="1"/>
    <m/>
    <m/>
    <m/>
    <m/>
    <m/>
    <m/>
    <x v="3"/>
    <m/>
    <x v="2"/>
    <m/>
    <m/>
    <m/>
    <m/>
    <m/>
    <m/>
    <m/>
    <x v="0"/>
    <x v="2"/>
    <x v="1"/>
    <m/>
    <m/>
    <s v="1"/>
    <s v="0"/>
    <x v="0"/>
    <x v="2"/>
    <x v="0"/>
    <x v="1"/>
    <x v="1"/>
    <m/>
    <m/>
    <m/>
    <m/>
    <m/>
    <m/>
    <m/>
    <m/>
    <m/>
    <x v="1"/>
    <x v="0"/>
    <s v="Do not know"/>
    <m/>
    <m/>
    <m/>
    <m/>
    <m/>
    <m/>
    <m/>
    <m/>
    <m/>
    <m/>
    <m/>
    <m/>
    <m/>
    <m/>
    <m/>
    <m/>
    <b v="1"/>
    <m/>
    <m/>
    <m/>
    <m/>
    <m/>
    <m/>
    <m/>
    <m/>
    <m/>
    <m/>
    <m/>
    <m/>
    <m/>
    <m/>
    <m/>
    <m/>
    <m/>
    <m/>
    <m/>
    <s v="Lack of awareness of the services Stigma"/>
    <b v="1"/>
    <m/>
    <m/>
    <m/>
    <b v="1"/>
    <m/>
    <m/>
    <m/>
    <m/>
    <x v="2"/>
    <m/>
    <s v="All services are accessible"/>
    <m/>
    <m/>
    <m/>
    <m/>
    <m/>
    <b v="1"/>
    <m/>
    <m/>
    <m/>
    <s v="Do not know"/>
    <m/>
    <m/>
    <m/>
    <m/>
    <m/>
    <m/>
    <b v="1"/>
    <m/>
    <m/>
    <x v="1"/>
    <m/>
    <s v="Do not know"/>
    <m/>
    <m/>
    <m/>
    <m/>
    <m/>
    <m/>
    <m/>
    <m/>
    <m/>
    <m/>
    <m/>
    <m/>
    <m/>
    <m/>
    <m/>
    <m/>
    <b v="1"/>
    <m/>
    <m/>
    <s v="Parents Relatives Community/social workers"/>
    <m/>
    <m/>
    <m/>
    <m/>
    <b v="1"/>
    <b v="1"/>
    <m/>
    <b v="1"/>
    <m/>
    <m/>
    <m/>
    <m/>
    <m/>
    <m/>
    <s v="Quraan Sport activity Painting / re-creational activity"/>
    <b v="1"/>
    <b v="1"/>
    <m/>
    <b v="1"/>
    <m/>
    <m/>
    <m/>
    <m/>
    <m/>
    <s v="Children who have been associated with fighting forces Child-headed households Children separated from their parents Orphans living in the community"/>
    <b v="1"/>
    <m/>
    <b v="1"/>
    <b v="1"/>
    <b v="1"/>
    <m/>
    <m/>
    <x v="1"/>
    <m/>
    <s v="Do not know"/>
    <m/>
    <m/>
    <m/>
    <m/>
    <m/>
    <m/>
    <m/>
    <b v="1"/>
    <m/>
    <m/>
    <x v="1"/>
    <m/>
    <m/>
    <x v="2"/>
    <m/>
    <m/>
    <x v="2"/>
    <m/>
    <s v="uuid:5b1d2b1d-c0cb-4422-b045-6b5604b2a57c"/>
    <n v="73107700"/>
    <s v="5b1d2b1d-c0cb-4422-b045-6b5604b2a57c"/>
    <d v="2021-01-20T13:01:56"/>
    <n v="62"/>
    <m/>
    <n v="-1"/>
    <m/>
    <m/>
    <s v="202101191358"/>
    <n v="1155"/>
    <s v="nsenumerator"/>
    <n v="569832"/>
  </r>
  <r>
    <s v="2021-01-20T10:25:40.838+03:00"/>
    <s v="2021-01-20T11:17:22.174+03:00"/>
    <m/>
    <s v="كوثر برادعي"/>
    <s v="MRFS"/>
    <m/>
    <d v="2021-01-20T00:00:00"/>
    <x v="3"/>
    <s v="All"/>
    <x v="0"/>
    <n v="36"/>
    <x v="0"/>
    <x v="0"/>
    <x v="0"/>
    <x v="0"/>
    <d v="2020-01-01T00:00:00"/>
    <n v="1"/>
    <n v="0"/>
    <s v="Yes"/>
    <n v="1"/>
    <n v="1"/>
    <n v="1"/>
    <s v="2"/>
    <n v="6"/>
    <s v="9"/>
    <n v="1"/>
    <s v="10"/>
    <n v="12"/>
    <n v="0"/>
    <n v="0"/>
    <n v="1"/>
    <n v="500"/>
    <n v="200"/>
    <s v="عامل متطوع"/>
    <m/>
    <s v="Hospital Specialist services"/>
    <b v="1"/>
    <m/>
    <b v="1"/>
    <m/>
    <m/>
    <m/>
    <m/>
    <m/>
    <n v="999"/>
    <x v="2"/>
    <m/>
    <x v="0"/>
    <s v="999"/>
    <s v="Inaccessible due to cost"/>
    <m/>
    <m/>
    <m/>
    <b v="1"/>
    <m/>
    <m/>
    <m/>
    <m/>
    <m/>
    <m/>
    <m/>
    <x v="0"/>
    <x v="0"/>
    <s v="توعية عن وباء كورونا وطرق الوقاية  عن فيروس كورونا"/>
    <x v="0"/>
    <m/>
    <x v="2"/>
    <x v="2"/>
    <s v="بسبب البر وبعد المستشفى"/>
    <x v="0"/>
    <x v="0"/>
    <m/>
    <m/>
    <m/>
    <m/>
    <m/>
    <m/>
    <m/>
    <m/>
    <m/>
    <m/>
    <m/>
    <s v="Drugs are mostly available"/>
    <m/>
    <m/>
    <m/>
    <m/>
    <m/>
    <m/>
    <b v="1"/>
    <m/>
    <x v="2"/>
    <s v="Cultural factors No services available"/>
    <m/>
    <m/>
    <b v="1"/>
    <m/>
    <b v="1"/>
    <m/>
    <m/>
    <m/>
    <s v="Hospital for normal delivery"/>
    <m/>
    <m/>
    <m/>
    <m/>
    <m/>
    <b v="1"/>
    <m/>
    <m/>
    <m/>
    <m/>
    <m/>
    <x v="0"/>
    <m/>
    <m/>
    <m/>
    <m/>
    <m/>
    <m/>
    <m/>
    <m/>
    <m/>
    <m/>
    <m/>
    <x v="4"/>
    <x v="1"/>
    <x v="0"/>
    <m/>
    <s v="Legumes and nuts e.g. hommos, fouls, beans, chick peas, lentils Vegetables (including leafy vegetables) Oil/Fat (oils, fats, butter, ghee etc)"/>
    <m/>
    <b v="1"/>
    <b v="1"/>
    <m/>
    <m/>
    <m/>
    <m/>
    <m/>
    <m/>
    <b v="1"/>
    <m/>
    <s v="3"/>
    <s v="not divers"/>
    <s v="Legumes and nuts e.g. hommos, fouls, beans, chick peas, lentils Oil/Fat (oils, fats, butter, ghee etc) Vegetables (including leafy vegetables)"/>
    <m/>
    <b v="1"/>
    <b v="1"/>
    <m/>
    <m/>
    <m/>
    <m/>
    <m/>
    <m/>
    <b v="1"/>
    <m/>
    <s v="3"/>
    <s v="not divers"/>
    <x v="0"/>
    <m/>
    <s v="High food prices/no money to buy Market is too far"/>
    <m/>
    <b v="1"/>
    <b v="1"/>
    <m/>
    <m/>
    <m/>
    <m/>
    <m/>
    <x v="0"/>
    <m/>
    <x v="0"/>
    <s v="High food prices/no money to buy Market is too far"/>
    <b v="1"/>
    <b v="1"/>
    <m/>
    <m/>
    <m/>
    <m/>
    <x v="3"/>
    <x v="2"/>
    <x v="0"/>
    <m/>
    <m/>
    <s v="1"/>
    <s v="1"/>
    <x v="0"/>
    <x v="2"/>
    <x v="0"/>
    <x v="1"/>
    <x v="1"/>
    <m/>
    <m/>
    <m/>
    <m/>
    <m/>
    <m/>
    <m/>
    <m/>
    <m/>
    <x v="1"/>
    <x v="0"/>
    <s v="Econimic moodwings"/>
    <m/>
    <m/>
    <m/>
    <b v="1"/>
    <b v="1"/>
    <m/>
    <m/>
    <m/>
    <m/>
    <m/>
    <m/>
    <m/>
    <m/>
    <m/>
    <m/>
    <m/>
    <m/>
    <m/>
    <s v="Children"/>
    <m/>
    <m/>
    <b v="1"/>
    <m/>
    <s v="بسبب الانقطاع عن التعليم والنزوح"/>
    <s v="Speaking to a family member Prayer"/>
    <b v="1"/>
    <m/>
    <m/>
    <b v="1"/>
    <m/>
    <m/>
    <m/>
    <m/>
    <m/>
    <m/>
    <m/>
    <s v="Accessibility"/>
    <m/>
    <m/>
    <b v="1"/>
    <m/>
    <m/>
    <m/>
    <m/>
    <m/>
    <m/>
    <x v="1"/>
    <m/>
    <s v="Do not know"/>
    <m/>
    <m/>
    <m/>
    <m/>
    <m/>
    <m/>
    <b v="1"/>
    <m/>
    <m/>
    <s v="Do not know"/>
    <m/>
    <m/>
    <m/>
    <m/>
    <m/>
    <m/>
    <b v="1"/>
    <m/>
    <m/>
    <x v="1"/>
    <m/>
    <s v="Kidnapping School dropout Neglect"/>
    <b v="1"/>
    <m/>
    <m/>
    <b v="1"/>
    <m/>
    <m/>
    <m/>
    <m/>
    <b v="1"/>
    <m/>
    <m/>
    <m/>
    <m/>
    <m/>
    <m/>
    <m/>
    <m/>
    <m/>
    <m/>
    <s v="Judicial or criminal authority Community leaders (trusted people in the community)"/>
    <m/>
    <m/>
    <m/>
    <m/>
    <m/>
    <m/>
    <b v="1"/>
    <m/>
    <b v="1"/>
    <m/>
    <m/>
    <m/>
    <m/>
    <m/>
    <s v="Sport activity Quraan Entertainement activities Hand crafts"/>
    <b v="1"/>
    <b v="1"/>
    <b v="1"/>
    <m/>
    <m/>
    <b v="1"/>
    <m/>
    <m/>
    <m/>
    <s v="Children living on the street Child-headed households"/>
    <m/>
    <b v="1"/>
    <m/>
    <b v="1"/>
    <m/>
    <m/>
    <m/>
    <x v="1"/>
    <m/>
    <s v="Lack of transportation"/>
    <m/>
    <m/>
    <b v="1"/>
    <m/>
    <m/>
    <m/>
    <m/>
    <m/>
    <m/>
    <m/>
    <x v="1"/>
    <m/>
    <m/>
    <x v="2"/>
    <m/>
    <m/>
    <x v="2"/>
    <m/>
    <s v="uuid:20a1d74a-192c-4e6d-b7ec-74282ce4b347"/>
    <n v="73107851"/>
    <s v="20a1d74a-192c-4e6d-b7ec-74282ce4b347"/>
    <d v="2021-01-20T13:04:02"/>
    <n v="63"/>
    <m/>
    <n v="-1"/>
    <m/>
    <m/>
    <s v="202101191358"/>
    <n v="3102"/>
    <s v="nsenumerator"/>
    <n v="569832"/>
  </r>
  <r>
    <s v="2021-01-20T10:53:13.347+03:00"/>
    <s v="2021-01-20T11:21:51.053+03:00"/>
    <s v="0"/>
    <s v="كوثر برادعي"/>
    <s v="MRFS"/>
    <m/>
    <d v="2021-01-20T00:00:00"/>
    <x v="3"/>
    <s v="All"/>
    <x v="0"/>
    <n v="18"/>
    <x v="1"/>
    <x v="0"/>
    <x v="0"/>
    <x v="1"/>
    <m/>
    <n v="1"/>
    <n v="1"/>
    <s v="Yes"/>
    <n v="0"/>
    <n v="1"/>
    <n v="0"/>
    <s v="1"/>
    <n v="1"/>
    <s v="2"/>
    <n v="3"/>
    <s v="5"/>
    <n v="9"/>
    <n v="1"/>
    <n v="0"/>
    <n v="1"/>
    <n v="400"/>
    <n v="20"/>
    <s v="أعمال حرة"/>
    <m/>
    <s v="No services"/>
    <m/>
    <m/>
    <m/>
    <m/>
    <m/>
    <m/>
    <b v="1"/>
    <m/>
    <m/>
    <x v="1"/>
    <m/>
    <x v="3"/>
    <s v="مستوصف ومعالجة فيزيائي"/>
    <s v="There are no significant difficulties"/>
    <m/>
    <m/>
    <m/>
    <m/>
    <m/>
    <m/>
    <m/>
    <m/>
    <m/>
    <b v="1"/>
    <m/>
    <x v="2"/>
    <x v="1"/>
    <m/>
    <x v="1"/>
    <m/>
    <x v="0"/>
    <x v="0"/>
    <m/>
    <x v="0"/>
    <x v="0"/>
    <m/>
    <m/>
    <m/>
    <m/>
    <m/>
    <m/>
    <m/>
    <m/>
    <m/>
    <m/>
    <m/>
    <s v="I don't know"/>
    <m/>
    <m/>
    <m/>
    <m/>
    <m/>
    <b v="1"/>
    <m/>
    <m/>
    <x v="0"/>
    <m/>
    <m/>
    <m/>
    <m/>
    <m/>
    <m/>
    <m/>
    <m/>
    <m/>
    <s v="Do not know"/>
    <m/>
    <m/>
    <m/>
    <m/>
    <m/>
    <m/>
    <m/>
    <m/>
    <b v="1"/>
    <m/>
    <m/>
    <x v="1"/>
    <m/>
    <m/>
    <m/>
    <m/>
    <m/>
    <m/>
    <m/>
    <m/>
    <m/>
    <m/>
    <m/>
    <x v="2"/>
    <x v="0"/>
    <x v="0"/>
    <m/>
    <s v="Oil/Fat (oils, fats, butter, ghee etc) Vegetables (including leafy vegetables)"/>
    <m/>
    <m/>
    <b v="1"/>
    <m/>
    <m/>
    <m/>
    <m/>
    <m/>
    <m/>
    <b v="1"/>
    <m/>
    <s v="2"/>
    <s v="not divers"/>
    <s v="Legumes and nuts e.g. hommos, fouls, beans, chick peas, lentils Vegetables (including leafy vegetables) Oil/Fat (oils, fats, butter, ghee etc) Milk and Milk Products (milk, yoghurt, cheese, etc)"/>
    <m/>
    <b v="1"/>
    <b v="1"/>
    <m/>
    <m/>
    <m/>
    <b v="1"/>
    <m/>
    <m/>
    <b v="1"/>
    <m/>
    <s v="4"/>
    <s v="diverse"/>
    <x v="0"/>
    <m/>
    <s v="Market is too far High food prices/no money to buy Child will not eat certain foods"/>
    <m/>
    <b v="1"/>
    <b v="1"/>
    <m/>
    <m/>
    <b v="1"/>
    <m/>
    <m/>
    <x v="0"/>
    <m/>
    <x v="3"/>
    <m/>
    <m/>
    <m/>
    <m/>
    <m/>
    <m/>
    <m/>
    <x v="3"/>
    <x v="2"/>
    <x v="1"/>
    <m/>
    <m/>
    <s v="1"/>
    <s v="1"/>
    <x v="2"/>
    <x v="1"/>
    <x v="1"/>
    <x v="3"/>
    <x v="3"/>
    <m/>
    <m/>
    <m/>
    <m/>
    <m/>
    <m/>
    <m/>
    <m/>
    <m/>
    <x v="3"/>
    <x v="0"/>
    <s v="moodwings Inability to carry out work or daily tasks Problems sleeping Sadness"/>
    <m/>
    <m/>
    <b v="1"/>
    <b v="1"/>
    <m/>
    <m/>
    <m/>
    <m/>
    <m/>
    <b v="1"/>
    <m/>
    <b v="1"/>
    <m/>
    <m/>
    <m/>
    <m/>
    <m/>
    <m/>
    <s v="Adult Women"/>
    <b v="1"/>
    <m/>
    <m/>
    <m/>
    <s v="بسبب المسؤوليات والظروف الاقتصادية الصعبة"/>
    <s v="Speaking to a family member Exercise"/>
    <b v="1"/>
    <m/>
    <b v="1"/>
    <m/>
    <m/>
    <m/>
    <m/>
    <m/>
    <m/>
    <m/>
    <m/>
    <s v="Lack of awareness of the services"/>
    <m/>
    <m/>
    <m/>
    <m/>
    <b v="1"/>
    <m/>
    <m/>
    <m/>
    <m/>
    <x v="2"/>
    <m/>
    <s v="Skills building services"/>
    <m/>
    <m/>
    <b v="1"/>
    <m/>
    <m/>
    <m/>
    <m/>
    <m/>
    <s v="بسبب عند وجود الخدمة"/>
    <s v="Extracurricular activities/women &amp; girls centers Skills building services"/>
    <m/>
    <m/>
    <b v="1"/>
    <b v="1"/>
    <m/>
    <m/>
    <m/>
    <m/>
    <s v="عدم توفر الخدمة"/>
    <x v="1"/>
    <m/>
    <s v="Kidnapping Child labour Early marriage Being orphaned or losing care"/>
    <b v="1"/>
    <m/>
    <m/>
    <m/>
    <b v="1"/>
    <m/>
    <b v="1"/>
    <m/>
    <m/>
    <m/>
    <b v="1"/>
    <m/>
    <m/>
    <m/>
    <m/>
    <m/>
    <m/>
    <m/>
    <s v="بائع متجول"/>
    <s v="Relatives Community leaders (trusted people in the community)"/>
    <m/>
    <m/>
    <m/>
    <m/>
    <m/>
    <b v="1"/>
    <m/>
    <m/>
    <b v="1"/>
    <m/>
    <m/>
    <m/>
    <m/>
    <m/>
    <s v="Quraan Entertainement activities"/>
    <m/>
    <b v="1"/>
    <m/>
    <m/>
    <m/>
    <b v="1"/>
    <m/>
    <m/>
    <m/>
    <s v="Children who have been associated with fighting forces"/>
    <m/>
    <m/>
    <m/>
    <m/>
    <b v="1"/>
    <m/>
    <m/>
    <x v="1"/>
    <m/>
    <s v="Lack of transportation Lack of awareness"/>
    <b v="1"/>
    <m/>
    <b v="1"/>
    <m/>
    <m/>
    <m/>
    <m/>
    <m/>
    <m/>
    <m/>
    <x v="1"/>
    <m/>
    <m/>
    <x v="2"/>
    <m/>
    <m/>
    <x v="2"/>
    <m/>
    <s v="uuid:8988c3fe-8d48-4b47-bcfe-088c5bdba9e9"/>
    <n v="73107854"/>
    <s v="8988c3fe-8d48-4b47-bcfe-088c5bdba9e9"/>
    <d v="2021-01-20T13:04:03"/>
    <n v="64"/>
    <m/>
    <n v="-1"/>
    <m/>
    <m/>
    <s v="202101191358"/>
    <n v="1718"/>
    <s v="nsenumerator"/>
    <n v="569832"/>
  </r>
  <r>
    <s v="2021-01-20T12:12:08.109+03:00"/>
    <s v="2021-01-20T12:34:07.053+03:00"/>
    <m/>
    <s v="كوثر برادعي "/>
    <s v="MRFS"/>
    <m/>
    <d v="2021-01-20T00:00:00"/>
    <x v="3"/>
    <s v="All"/>
    <x v="0"/>
    <n v="49"/>
    <x v="0"/>
    <x v="0"/>
    <x v="0"/>
    <x v="1"/>
    <m/>
    <n v="1"/>
    <n v="0"/>
    <s v="Yes"/>
    <n v="0"/>
    <n v="1"/>
    <n v="1"/>
    <s v="2"/>
    <n v="0"/>
    <s v="2"/>
    <n v="1"/>
    <s v="3"/>
    <n v="9"/>
    <n v="0"/>
    <n v="0"/>
    <n v="1"/>
    <n v="900"/>
    <n v="200"/>
    <s v="أعمال حرة"/>
    <m/>
    <s v="No services"/>
    <m/>
    <m/>
    <m/>
    <m/>
    <m/>
    <m/>
    <b v="1"/>
    <m/>
    <m/>
    <x v="1"/>
    <m/>
    <x v="2"/>
    <s v="جلسات ليزر للحصى بسبب الرمل بالمجاري البولية "/>
    <s v="Inaccessible due to cost"/>
    <m/>
    <m/>
    <m/>
    <b v="1"/>
    <m/>
    <m/>
    <m/>
    <m/>
    <m/>
    <m/>
    <m/>
    <x v="0"/>
    <x v="0"/>
    <s v="عن النظافة والإجراءات الوقائية للوباء كورونا"/>
    <x v="0"/>
    <m/>
    <x v="0"/>
    <x v="0"/>
    <m/>
    <x v="0"/>
    <x v="0"/>
    <m/>
    <m/>
    <m/>
    <m/>
    <m/>
    <m/>
    <m/>
    <m/>
    <m/>
    <m/>
    <m/>
    <s v="Non communicable diseases (NCD) drugs (chronic, cardiac, diabetes, hyper-tension, asthma)"/>
    <b v="1"/>
    <m/>
    <m/>
    <m/>
    <m/>
    <m/>
    <m/>
    <m/>
    <x v="0"/>
    <m/>
    <m/>
    <m/>
    <m/>
    <m/>
    <m/>
    <m/>
    <m/>
    <m/>
    <s v="Hospital for normal delivery"/>
    <m/>
    <m/>
    <m/>
    <m/>
    <m/>
    <b v="1"/>
    <m/>
    <m/>
    <m/>
    <m/>
    <m/>
    <x v="1"/>
    <m/>
    <m/>
    <m/>
    <m/>
    <m/>
    <m/>
    <m/>
    <m/>
    <m/>
    <m/>
    <m/>
    <x v="3"/>
    <x v="1"/>
    <x v="0"/>
    <m/>
    <s v="Cereals or tubers (maize, porridge, rice, pasta, bread, rice, bulger, frikeh, kaak, pasta, indomy (noodles), manakish, thick grain-based porridge, potatoes, etc) Sugar, Honey, sugar products Vegetables (including leafy vegetables)"/>
    <b v="1"/>
    <m/>
    <b v="1"/>
    <m/>
    <m/>
    <m/>
    <m/>
    <m/>
    <b v="1"/>
    <m/>
    <m/>
    <s v="3"/>
    <s v="not divers"/>
    <s v="Cereals or tubers (maize, porridge, rice, pasta, bread, rice, bulger, frikeh, kaak, pasta, indomy (noodles), manakish, thick grain-based porridge, potatoes, etc) Legumes and nuts e.g. hommos, fouls, beans, chick peas, lentils Vegetables (including leafy vegetables) Eggs"/>
    <b v="1"/>
    <b v="1"/>
    <b v="1"/>
    <m/>
    <m/>
    <m/>
    <m/>
    <b v="1"/>
    <m/>
    <m/>
    <m/>
    <s v="4"/>
    <s v="diverse"/>
    <x v="2"/>
    <s v="بسبب تعرض الطفل إلى التهاب أمعاء"/>
    <s v="Market is too far High food prices/no money to buy"/>
    <m/>
    <b v="1"/>
    <b v="1"/>
    <m/>
    <m/>
    <m/>
    <m/>
    <m/>
    <x v="0"/>
    <m/>
    <x v="0"/>
    <s v="Other"/>
    <m/>
    <m/>
    <m/>
    <m/>
    <b v="1"/>
    <s v="انقطاع الشهية أثناء الحمل"/>
    <x v="0"/>
    <x v="0"/>
    <x v="1"/>
    <m/>
    <m/>
    <s v="1"/>
    <s v="1"/>
    <x v="0"/>
    <x v="2"/>
    <x v="0"/>
    <x v="1"/>
    <x v="1"/>
    <m/>
    <m/>
    <m/>
    <m/>
    <m/>
    <m/>
    <m/>
    <m/>
    <m/>
    <x v="1"/>
    <x v="0"/>
    <s v="No problems"/>
    <m/>
    <m/>
    <m/>
    <m/>
    <m/>
    <m/>
    <m/>
    <m/>
    <m/>
    <m/>
    <m/>
    <m/>
    <m/>
    <m/>
    <m/>
    <b v="1"/>
    <m/>
    <m/>
    <m/>
    <m/>
    <m/>
    <m/>
    <m/>
    <m/>
    <m/>
    <m/>
    <m/>
    <m/>
    <m/>
    <m/>
    <m/>
    <m/>
    <m/>
    <m/>
    <m/>
    <m/>
    <s v="Lack of awareness of the services"/>
    <m/>
    <m/>
    <m/>
    <m/>
    <b v="1"/>
    <m/>
    <m/>
    <m/>
    <m/>
    <x v="1"/>
    <m/>
    <s v="All services are accessible"/>
    <m/>
    <m/>
    <m/>
    <m/>
    <m/>
    <b v="1"/>
    <m/>
    <m/>
    <m/>
    <s v="Do not know"/>
    <m/>
    <m/>
    <m/>
    <m/>
    <m/>
    <m/>
    <b v="1"/>
    <m/>
    <m/>
    <x v="1"/>
    <m/>
    <s v="Kidnapping Sexual abuse Psychological stress"/>
    <b v="1"/>
    <m/>
    <m/>
    <m/>
    <m/>
    <m/>
    <m/>
    <m/>
    <m/>
    <b v="1"/>
    <m/>
    <m/>
    <m/>
    <b v="1"/>
    <m/>
    <m/>
    <m/>
    <m/>
    <m/>
    <s v="Siblings Relatives"/>
    <m/>
    <b v="1"/>
    <m/>
    <m/>
    <m/>
    <b v="1"/>
    <m/>
    <m/>
    <m/>
    <m/>
    <m/>
    <m/>
    <m/>
    <m/>
    <s v="Entertainement activities Awareness / educational activities / psychosocial support"/>
    <m/>
    <m/>
    <m/>
    <m/>
    <b v="1"/>
    <b v="1"/>
    <m/>
    <m/>
    <m/>
    <s v="I don't know"/>
    <m/>
    <m/>
    <m/>
    <m/>
    <m/>
    <m/>
    <b v="1"/>
    <x v="2"/>
    <s v="اطفال  تحت العمر 6سنوان"/>
    <s v="Lack of awareness Security problems"/>
    <b v="1"/>
    <b v="1"/>
    <m/>
    <m/>
    <m/>
    <m/>
    <m/>
    <m/>
    <m/>
    <m/>
    <x v="1"/>
    <m/>
    <m/>
    <x v="2"/>
    <m/>
    <m/>
    <x v="2"/>
    <m/>
    <s v="uuid:16390c81-83a0-4283-9a1e-3e99b14c29e6"/>
    <n v="73107857"/>
    <s v="16390c81-83a0-4283-9a1e-3e99b14c29e6"/>
    <d v="2021-01-20T13:04:03"/>
    <n v="65"/>
    <m/>
    <n v="-1"/>
    <m/>
    <m/>
    <s v="202101191358"/>
    <n v="1319"/>
    <s v="nsenumerator"/>
    <n v="569832"/>
  </r>
  <r>
    <s v="2021-01-20T12:39:12.568+03:00"/>
    <s v="2021-01-20T13:02:19.071+03:00"/>
    <s v="0"/>
    <s v="كوثر برادعي"/>
    <s v="MRFS"/>
    <m/>
    <d v="2021-01-20T00:00:00"/>
    <x v="3"/>
    <s v="All"/>
    <x v="0"/>
    <n v="27"/>
    <x v="1"/>
    <x v="0"/>
    <x v="0"/>
    <x v="0"/>
    <d v="2017-04-08T00:00:00"/>
    <n v="1"/>
    <n v="0"/>
    <s v="Yes"/>
    <n v="0"/>
    <n v="1"/>
    <n v="1"/>
    <s v="2"/>
    <n v="3"/>
    <s v="5"/>
    <n v="0"/>
    <s v="5"/>
    <n v="7"/>
    <n v="0"/>
    <n v="0"/>
    <n v="1"/>
    <n v="1000"/>
    <n v="400"/>
    <s v="قطاع عسكري"/>
    <m/>
    <s v="No services"/>
    <m/>
    <m/>
    <m/>
    <m/>
    <m/>
    <m/>
    <b v="1"/>
    <m/>
    <m/>
    <x v="1"/>
    <m/>
    <x v="2"/>
    <s v="999"/>
    <s v="There are no significant difficulties"/>
    <m/>
    <m/>
    <m/>
    <m/>
    <m/>
    <m/>
    <m/>
    <m/>
    <m/>
    <b v="1"/>
    <m/>
    <x v="0"/>
    <x v="3"/>
    <m/>
    <x v="0"/>
    <m/>
    <x v="2"/>
    <x v="1"/>
    <m/>
    <x v="1"/>
    <x v="3"/>
    <m/>
    <m/>
    <m/>
    <m/>
    <m/>
    <m/>
    <m/>
    <m/>
    <m/>
    <m/>
    <m/>
    <s v="Drugs are mostly available"/>
    <m/>
    <m/>
    <m/>
    <m/>
    <m/>
    <m/>
    <b v="1"/>
    <m/>
    <x v="0"/>
    <m/>
    <m/>
    <m/>
    <m/>
    <m/>
    <m/>
    <m/>
    <m/>
    <m/>
    <s v="Hospital for normal delivery"/>
    <m/>
    <m/>
    <m/>
    <m/>
    <m/>
    <b v="1"/>
    <m/>
    <m/>
    <m/>
    <m/>
    <m/>
    <x v="1"/>
    <m/>
    <m/>
    <m/>
    <m/>
    <m/>
    <m/>
    <m/>
    <m/>
    <m/>
    <m/>
    <m/>
    <x v="5"/>
    <x v="0"/>
    <x v="0"/>
    <m/>
    <s v="Legumes and nuts e.g. hommos, fouls, beans, chick peas, lentils"/>
    <m/>
    <b v="1"/>
    <m/>
    <m/>
    <m/>
    <m/>
    <m/>
    <m/>
    <m/>
    <m/>
    <m/>
    <s v="1"/>
    <s v="not divers"/>
    <s v="Legumes and nuts e.g. hommos, fouls, beans, chick peas, lentils"/>
    <m/>
    <b v="1"/>
    <m/>
    <m/>
    <m/>
    <m/>
    <m/>
    <m/>
    <m/>
    <m/>
    <m/>
    <s v="1"/>
    <s v="not divers"/>
    <x v="2"/>
    <s v="للوقاية من التهاب الامعاء"/>
    <s v="High food prices/no money to buy"/>
    <m/>
    <b v="1"/>
    <m/>
    <m/>
    <m/>
    <m/>
    <m/>
    <m/>
    <x v="0"/>
    <m/>
    <x v="3"/>
    <m/>
    <m/>
    <m/>
    <m/>
    <m/>
    <m/>
    <m/>
    <x v="0"/>
    <x v="0"/>
    <x v="1"/>
    <m/>
    <m/>
    <s v="1"/>
    <s v="1"/>
    <x v="0"/>
    <x v="2"/>
    <x v="0"/>
    <x v="1"/>
    <x v="1"/>
    <m/>
    <m/>
    <m/>
    <m/>
    <m/>
    <m/>
    <m/>
    <m/>
    <m/>
    <x v="1"/>
    <x v="0"/>
    <s v="Family conflict moodwings Anger"/>
    <m/>
    <b v="1"/>
    <m/>
    <b v="1"/>
    <m/>
    <m/>
    <b v="1"/>
    <m/>
    <m/>
    <m/>
    <m/>
    <m/>
    <m/>
    <m/>
    <m/>
    <m/>
    <m/>
    <m/>
    <s v="Children Adult Women"/>
    <b v="1"/>
    <m/>
    <b v="1"/>
    <m/>
    <s v="لعدم توفر الاستقرار والنزوح والأحوال الاقتصاد"/>
    <s v="Prayer Speaking to a friend Withdrawal/Isolation"/>
    <m/>
    <b v="1"/>
    <m/>
    <b v="1"/>
    <m/>
    <m/>
    <m/>
    <m/>
    <b v="1"/>
    <m/>
    <m/>
    <s v="Security"/>
    <m/>
    <b v="1"/>
    <m/>
    <m/>
    <m/>
    <m/>
    <m/>
    <m/>
    <m/>
    <x v="1"/>
    <m/>
    <s v="Extracurricular activities/women &amp; girls centers"/>
    <m/>
    <m/>
    <m/>
    <b v="1"/>
    <m/>
    <m/>
    <m/>
    <m/>
    <s v="عدم توفر الخدمة بالمنطقة"/>
    <s v="Extracurricular activities/women &amp; girls centers Skills building services"/>
    <m/>
    <m/>
    <b v="1"/>
    <b v="1"/>
    <m/>
    <m/>
    <m/>
    <m/>
    <s v="عدم توفر الخدمة"/>
    <x v="1"/>
    <m/>
    <s v="Kidnapping Early marriage Psychological stress"/>
    <b v="1"/>
    <m/>
    <m/>
    <m/>
    <m/>
    <m/>
    <b v="1"/>
    <m/>
    <m/>
    <m/>
    <m/>
    <m/>
    <m/>
    <b v="1"/>
    <m/>
    <m/>
    <m/>
    <m/>
    <m/>
    <s v="Parents Relatives"/>
    <m/>
    <m/>
    <m/>
    <m/>
    <b v="1"/>
    <b v="1"/>
    <m/>
    <m/>
    <m/>
    <m/>
    <m/>
    <m/>
    <m/>
    <m/>
    <s v="Quraan Sport activity Entertainement activities"/>
    <b v="1"/>
    <b v="1"/>
    <m/>
    <m/>
    <m/>
    <b v="1"/>
    <m/>
    <m/>
    <m/>
    <s v="No, none of these"/>
    <m/>
    <m/>
    <m/>
    <m/>
    <m/>
    <b v="1"/>
    <m/>
    <x v="1"/>
    <m/>
    <s v="No services"/>
    <m/>
    <m/>
    <m/>
    <m/>
    <m/>
    <b v="1"/>
    <m/>
    <m/>
    <m/>
    <m/>
    <x v="1"/>
    <m/>
    <m/>
    <x v="0"/>
    <m/>
    <m/>
    <x v="2"/>
    <m/>
    <s v="uuid:79eef221-0e39-48a6-96f7-c026945d8367"/>
    <n v="73107860"/>
    <s v="79eef221-0e39-48a6-96f7-c026945d8367"/>
    <d v="2021-01-20T13:04:04"/>
    <n v="66"/>
    <m/>
    <n v="-1"/>
    <m/>
    <m/>
    <s v="202101191358"/>
    <n v="1387"/>
    <s v="nsenumerator"/>
    <n v="569832"/>
  </r>
  <r>
    <s v="2021-01-20T13:58:15.928+03:00"/>
    <s v="2021-01-20T14:47:57.148+03:00"/>
    <s v="0"/>
    <s v="كوثر برادعي"/>
    <s v="MRFS"/>
    <m/>
    <d v="2021-01-20T00:00:00"/>
    <x v="3"/>
    <s v="All"/>
    <x v="0"/>
    <n v="37"/>
    <x v="0"/>
    <x v="0"/>
    <x v="0"/>
    <x v="0"/>
    <d v="2020-01-01T00:00:00"/>
    <n v="0"/>
    <n v="3"/>
    <s v="Yes"/>
    <n v="0"/>
    <n v="0"/>
    <n v="0"/>
    <s v="0"/>
    <n v="2"/>
    <s v="2"/>
    <n v="1"/>
    <s v="3"/>
    <n v="8"/>
    <n v="0"/>
    <n v="0"/>
    <n v="1"/>
    <n v="1200"/>
    <n v="500"/>
    <s v="نجار"/>
    <m/>
    <s v="Do not know"/>
    <m/>
    <m/>
    <m/>
    <m/>
    <m/>
    <b v="1"/>
    <m/>
    <m/>
    <m/>
    <x v="1"/>
    <m/>
    <x v="3"/>
    <s v="999"/>
    <s v="Inaccessible due to cost"/>
    <m/>
    <m/>
    <m/>
    <b v="1"/>
    <m/>
    <m/>
    <m/>
    <m/>
    <m/>
    <m/>
    <m/>
    <x v="2"/>
    <x v="1"/>
    <m/>
    <x v="1"/>
    <m/>
    <x v="0"/>
    <x v="0"/>
    <m/>
    <x v="0"/>
    <x v="0"/>
    <m/>
    <m/>
    <m/>
    <m/>
    <m/>
    <m/>
    <m/>
    <m/>
    <m/>
    <m/>
    <m/>
    <s v="Pediatric medicine Antibiotic"/>
    <m/>
    <b v="1"/>
    <m/>
    <b v="1"/>
    <m/>
    <m/>
    <m/>
    <m/>
    <x v="3"/>
    <m/>
    <m/>
    <m/>
    <m/>
    <m/>
    <m/>
    <m/>
    <m/>
    <m/>
    <s v="Hospital for normal delivery"/>
    <m/>
    <m/>
    <m/>
    <m/>
    <m/>
    <b v="1"/>
    <m/>
    <m/>
    <m/>
    <m/>
    <m/>
    <x v="1"/>
    <m/>
    <m/>
    <m/>
    <m/>
    <m/>
    <m/>
    <m/>
    <m/>
    <m/>
    <m/>
    <m/>
    <x v="2"/>
    <x v="0"/>
    <x v="0"/>
    <m/>
    <m/>
    <m/>
    <m/>
    <m/>
    <m/>
    <m/>
    <m/>
    <m/>
    <m/>
    <m/>
    <m/>
    <m/>
    <s v="0"/>
    <s v="not divers"/>
    <m/>
    <m/>
    <m/>
    <m/>
    <m/>
    <m/>
    <m/>
    <m/>
    <m/>
    <m/>
    <m/>
    <m/>
    <s v="0"/>
    <s v="not divers"/>
    <x v="2"/>
    <s v="يتعرض إلى مرض التهاب الأمعاء"/>
    <s v="Market is too far High food prices/no money to buy"/>
    <m/>
    <b v="1"/>
    <b v="1"/>
    <m/>
    <m/>
    <m/>
    <m/>
    <m/>
    <x v="0"/>
    <m/>
    <x v="0"/>
    <s v="Market is too far"/>
    <m/>
    <b v="1"/>
    <m/>
    <m/>
    <m/>
    <m/>
    <x v="1"/>
    <x v="1"/>
    <x v="1"/>
    <m/>
    <m/>
    <s v="0"/>
    <s v="0"/>
    <x v="0"/>
    <x v="0"/>
    <x v="2"/>
    <x v="2"/>
    <x v="0"/>
    <m/>
    <m/>
    <m/>
    <m/>
    <m/>
    <m/>
    <m/>
    <m/>
    <m/>
    <x v="0"/>
    <x v="0"/>
    <s v="Changes in Appetite Sadness Fear"/>
    <b v="1"/>
    <m/>
    <b v="1"/>
    <m/>
    <m/>
    <m/>
    <m/>
    <b v="1"/>
    <m/>
    <m/>
    <m/>
    <m/>
    <m/>
    <m/>
    <m/>
    <m/>
    <m/>
    <m/>
    <s v="Adult Men Adult Women Elderly"/>
    <b v="1"/>
    <b v="1"/>
    <m/>
    <b v="1"/>
    <s v="بسبب النزوح  والفقر وعدم تأمين الاحتياجات الازمة"/>
    <s v="Prayer Speaking to a friend"/>
    <m/>
    <b v="1"/>
    <m/>
    <b v="1"/>
    <m/>
    <m/>
    <m/>
    <m/>
    <m/>
    <m/>
    <m/>
    <s v="Do not know"/>
    <m/>
    <m/>
    <m/>
    <m/>
    <m/>
    <m/>
    <b v="1"/>
    <m/>
    <m/>
    <x v="2"/>
    <m/>
    <s v="Do not know"/>
    <m/>
    <m/>
    <m/>
    <m/>
    <m/>
    <m/>
    <b v="1"/>
    <m/>
    <m/>
    <s v="Do not know"/>
    <m/>
    <m/>
    <m/>
    <m/>
    <m/>
    <m/>
    <b v="1"/>
    <m/>
    <m/>
    <x v="2"/>
    <s v="نازحين   والخوف من المجتمع  ا"/>
    <s v="Being orphaned or losing care Physical abuse Early marriage"/>
    <m/>
    <m/>
    <m/>
    <m/>
    <m/>
    <m/>
    <b v="1"/>
    <b v="1"/>
    <m/>
    <m/>
    <b v="1"/>
    <m/>
    <m/>
    <m/>
    <m/>
    <m/>
    <m/>
    <m/>
    <m/>
    <s v="Parents Siblings Relatives"/>
    <m/>
    <b v="1"/>
    <m/>
    <m/>
    <b v="1"/>
    <b v="1"/>
    <m/>
    <m/>
    <m/>
    <m/>
    <m/>
    <m/>
    <m/>
    <m/>
    <s v="Painting / re-creational activity Entertainement activities Hand crafts"/>
    <m/>
    <m/>
    <b v="1"/>
    <b v="1"/>
    <m/>
    <b v="1"/>
    <m/>
    <m/>
    <m/>
    <s v="Child-headed households"/>
    <m/>
    <m/>
    <m/>
    <b v="1"/>
    <m/>
    <m/>
    <m/>
    <x v="1"/>
    <m/>
    <s v="Do not know"/>
    <m/>
    <m/>
    <m/>
    <m/>
    <m/>
    <m/>
    <m/>
    <b v="1"/>
    <m/>
    <m/>
    <x v="1"/>
    <m/>
    <m/>
    <x v="2"/>
    <m/>
    <m/>
    <x v="2"/>
    <m/>
    <s v="uuid:02530958-d639-4cf2-bf69-e983a71734c2"/>
    <n v="73107862"/>
    <s v="02530958-d639-4cf2-bf69-e983a71734c2"/>
    <d v="2021-01-20T13:04:05"/>
    <n v="67"/>
    <m/>
    <n v="-1"/>
    <m/>
    <m/>
    <s v="202101191358"/>
    <n v="2982"/>
    <s v="nsenumerator"/>
    <n v="569832"/>
  </r>
  <r>
    <s v="2021-01-20T14:32:12.392+03:00"/>
    <s v="2021-01-20T14:49:09.092+03:00"/>
    <m/>
    <s v="كوثر برادعي"/>
    <s v="MRFS"/>
    <m/>
    <d v="2021-01-20T00:00:00"/>
    <x v="3"/>
    <s v="All"/>
    <x v="0"/>
    <n v="40"/>
    <x v="0"/>
    <x v="0"/>
    <x v="2"/>
    <x v="1"/>
    <m/>
    <n v="0"/>
    <n v="0"/>
    <s v="Yes"/>
    <n v="0"/>
    <n v="0"/>
    <n v="0"/>
    <s v="0"/>
    <n v="0"/>
    <s v="0"/>
    <n v="2"/>
    <s v="2"/>
    <n v="3"/>
    <n v="1"/>
    <n v="0"/>
    <n v="0"/>
    <n v="400"/>
    <n v="100"/>
    <s v="مساعدات انسانية"/>
    <m/>
    <s v="Hospital"/>
    <b v="1"/>
    <m/>
    <m/>
    <m/>
    <m/>
    <m/>
    <m/>
    <m/>
    <n v="999"/>
    <x v="3"/>
    <m/>
    <x v="3"/>
    <s v="999"/>
    <s v="There are no significant difficulties"/>
    <m/>
    <m/>
    <m/>
    <m/>
    <m/>
    <m/>
    <m/>
    <m/>
    <m/>
    <b v="1"/>
    <m/>
    <x v="0"/>
    <x v="0"/>
    <s v="توعية عن وباء كورونا"/>
    <x v="3"/>
    <s v="زيادة الوعي"/>
    <x v="2"/>
    <x v="1"/>
    <m/>
    <x v="1"/>
    <x v="3"/>
    <m/>
    <m/>
    <m/>
    <m/>
    <m/>
    <m/>
    <m/>
    <m/>
    <m/>
    <m/>
    <m/>
    <s v="I don't know"/>
    <m/>
    <m/>
    <m/>
    <m/>
    <m/>
    <b v="1"/>
    <m/>
    <m/>
    <x v="3"/>
    <m/>
    <m/>
    <m/>
    <m/>
    <m/>
    <m/>
    <m/>
    <m/>
    <m/>
    <s v="Do not know"/>
    <m/>
    <m/>
    <m/>
    <m/>
    <m/>
    <m/>
    <m/>
    <m/>
    <b v="1"/>
    <m/>
    <m/>
    <x v="1"/>
    <m/>
    <m/>
    <m/>
    <m/>
    <m/>
    <m/>
    <m/>
    <m/>
    <m/>
    <m/>
    <m/>
    <x v="4"/>
    <x v="2"/>
    <x v="2"/>
    <m/>
    <m/>
    <m/>
    <m/>
    <m/>
    <m/>
    <m/>
    <m/>
    <m/>
    <m/>
    <m/>
    <m/>
    <m/>
    <s v="0"/>
    <s v="not divers"/>
    <m/>
    <m/>
    <m/>
    <m/>
    <m/>
    <m/>
    <m/>
    <m/>
    <m/>
    <m/>
    <m/>
    <m/>
    <s v="0"/>
    <s v="not divers"/>
    <x v="0"/>
    <m/>
    <s v="High food prices/no money to buy"/>
    <m/>
    <b v="1"/>
    <m/>
    <m/>
    <m/>
    <m/>
    <m/>
    <m/>
    <x v="0"/>
    <m/>
    <x v="0"/>
    <s v="High food prices/no money to buy"/>
    <b v="1"/>
    <m/>
    <m/>
    <m/>
    <m/>
    <m/>
    <x v="1"/>
    <x v="1"/>
    <x v="1"/>
    <m/>
    <m/>
    <s v="0"/>
    <s v="0"/>
    <x v="0"/>
    <x v="0"/>
    <x v="0"/>
    <x v="2"/>
    <x v="3"/>
    <m/>
    <m/>
    <m/>
    <m/>
    <m/>
    <m/>
    <m/>
    <m/>
    <m/>
    <x v="0"/>
    <x v="0"/>
    <s v="Fear Econimic Anxiety Changes in Appetite Hopelessness"/>
    <b v="1"/>
    <m/>
    <m/>
    <m/>
    <b v="1"/>
    <b v="1"/>
    <m/>
    <b v="1"/>
    <b v="1"/>
    <m/>
    <m/>
    <m/>
    <m/>
    <m/>
    <m/>
    <m/>
    <m/>
    <m/>
    <s v="Adult Women"/>
    <b v="1"/>
    <m/>
    <m/>
    <m/>
    <s v="بسبب الحرب والفقر"/>
    <s v="Speaking to a friend Exercise Prayer"/>
    <m/>
    <b v="1"/>
    <b v="1"/>
    <b v="1"/>
    <m/>
    <m/>
    <m/>
    <m/>
    <m/>
    <m/>
    <m/>
    <s v="Stigma"/>
    <b v="1"/>
    <m/>
    <m/>
    <m/>
    <m/>
    <m/>
    <m/>
    <m/>
    <m/>
    <x v="2"/>
    <m/>
    <s v="All services are accessible"/>
    <m/>
    <m/>
    <m/>
    <m/>
    <m/>
    <b v="1"/>
    <m/>
    <m/>
    <m/>
    <s v="All services are accessible"/>
    <m/>
    <m/>
    <m/>
    <m/>
    <m/>
    <b v="1"/>
    <m/>
    <m/>
    <m/>
    <x v="1"/>
    <m/>
    <s v="Early marriage Alcohol/substance misuse Sexual abuse"/>
    <m/>
    <m/>
    <m/>
    <m/>
    <m/>
    <m/>
    <b v="1"/>
    <m/>
    <m/>
    <b v="1"/>
    <m/>
    <b v="1"/>
    <m/>
    <m/>
    <m/>
    <m/>
    <m/>
    <m/>
    <m/>
    <s v="Judicial or criminal authority Siblings Relatives"/>
    <m/>
    <b v="1"/>
    <m/>
    <m/>
    <m/>
    <b v="1"/>
    <b v="1"/>
    <m/>
    <m/>
    <m/>
    <m/>
    <m/>
    <m/>
    <m/>
    <s v="Sport activity Hand crafts"/>
    <b v="1"/>
    <m/>
    <b v="1"/>
    <m/>
    <m/>
    <m/>
    <m/>
    <m/>
    <m/>
    <s v="Orphans living in the community"/>
    <m/>
    <m/>
    <b v="1"/>
    <m/>
    <m/>
    <m/>
    <m/>
    <x v="1"/>
    <m/>
    <s v="Do not know"/>
    <m/>
    <m/>
    <m/>
    <m/>
    <m/>
    <m/>
    <m/>
    <b v="1"/>
    <m/>
    <m/>
    <x v="0"/>
    <m/>
    <m/>
    <x v="2"/>
    <m/>
    <m/>
    <x v="2"/>
    <m/>
    <s v="uuid:6adea4d4-b178-482d-88c2-e5527edebc32"/>
    <n v="73107863"/>
    <s v="6adea4d4-b178-482d-88c2-e5527edebc32"/>
    <d v="2021-01-20T13:04:06"/>
    <n v="68"/>
    <m/>
    <n v="-1"/>
    <m/>
    <m/>
    <s v="202101191358"/>
    <n v="1017"/>
    <s v="nsenumerator"/>
    <n v="569832"/>
  </r>
  <r>
    <s v="2021-01-20T10:26:02.059+03:00"/>
    <s v="2021-01-20T11:30:18.892+03:00"/>
    <m/>
    <s v="نسرين خطيب"/>
    <s v="MRFS"/>
    <m/>
    <d v="2021-01-20T00:00:00"/>
    <x v="3"/>
    <s v="All"/>
    <x v="0"/>
    <n v="18"/>
    <x v="1"/>
    <x v="0"/>
    <x v="0"/>
    <x v="1"/>
    <m/>
    <n v="1"/>
    <n v="0"/>
    <s v="No"/>
    <m/>
    <m/>
    <m/>
    <m/>
    <m/>
    <m/>
    <m/>
    <m/>
    <n v="2"/>
    <n v="0"/>
    <m/>
    <n v="1"/>
    <n v="500"/>
    <n v="300"/>
    <s v="الزوج عامل"/>
    <m/>
    <s v="No services"/>
    <m/>
    <m/>
    <m/>
    <m/>
    <m/>
    <m/>
    <b v="1"/>
    <m/>
    <m/>
    <x v="1"/>
    <m/>
    <x v="2"/>
    <s v="نعم"/>
    <s v="Inaccessible due to cost"/>
    <m/>
    <m/>
    <m/>
    <b v="1"/>
    <m/>
    <m/>
    <m/>
    <m/>
    <m/>
    <m/>
    <m/>
    <x v="2"/>
    <x v="1"/>
    <m/>
    <x v="1"/>
    <m/>
    <x v="0"/>
    <x v="0"/>
    <m/>
    <x v="0"/>
    <x v="0"/>
    <m/>
    <m/>
    <m/>
    <m/>
    <m/>
    <m/>
    <m/>
    <m/>
    <m/>
    <m/>
    <m/>
    <s v="Pediatric medicine Reproductive health medicines"/>
    <m/>
    <b v="1"/>
    <b v="1"/>
    <m/>
    <m/>
    <m/>
    <m/>
    <m/>
    <x v="2"/>
    <s v="Security issues Transportation issues"/>
    <b v="1"/>
    <m/>
    <m/>
    <b v="1"/>
    <m/>
    <m/>
    <m/>
    <m/>
    <s v="Hospital for normal delivery"/>
    <m/>
    <m/>
    <m/>
    <m/>
    <m/>
    <b v="1"/>
    <m/>
    <m/>
    <m/>
    <m/>
    <m/>
    <x v="1"/>
    <m/>
    <m/>
    <m/>
    <m/>
    <m/>
    <m/>
    <m/>
    <m/>
    <m/>
    <m/>
    <m/>
    <x v="0"/>
    <x v="0"/>
    <x v="0"/>
    <m/>
    <s v="Cereals or tubers (maize, porridge, rice, pasta, bread, rice, bulger, frikeh, kaak, pasta, indomy (noodles), manakish, thick grain-based porridge, potatoes, etc) Legumes and nuts e.g. hommos, fouls, beans, chick peas, lentils Sugar, Honey, sugar products"/>
    <b v="1"/>
    <b v="1"/>
    <m/>
    <m/>
    <m/>
    <m/>
    <m/>
    <m/>
    <b v="1"/>
    <m/>
    <m/>
    <s v="3"/>
    <s v="not divers"/>
    <m/>
    <m/>
    <m/>
    <m/>
    <m/>
    <m/>
    <m/>
    <m/>
    <m/>
    <m/>
    <m/>
    <m/>
    <s v="0"/>
    <s v="not divers"/>
    <x v="0"/>
    <m/>
    <s v="Market is too far High food prices/no money to buy"/>
    <m/>
    <b v="1"/>
    <b v="1"/>
    <m/>
    <m/>
    <m/>
    <m/>
    <m/>
    <x v="2"/>
    <s v="لاني اعيش مع عائلة زوجي ولايوجد خصوصية"/>
    <x v="0"/>
    <s v="Market is too far Market is not safe"/>
    <m/>
    <b v="1"/>
    <b v="1"/>
    <m/>
    <m/>
    <m/>
    <x v="1"/>
    <x v="1"/>
    <x v="1"/>
    <m/>
    <m/>
    <m/>
    <s v="1"/>
    <x v="0"/>
    <x v="2"/>
    <x v="0"/>
    <x v="1"/>
    <x v="1"/>
    <m/>
    <m/>
    <m/>
    <m/>
    <m/>
    <m/>
    <m/>
    <m/>
    <m/>
    <x v="1"/>
    <x v="0"/>
    <s v="Econimic"/>
    <m/>
    <m/>
    <m/>
    <m/>
    <b v="1"/>
    <m/>
    <m/>
    <m/>
    <m/>
    <m/>
    <m/>
    <m/>
    <m/>
    <m/>
    <m/>
    <m/>
    <m/>
    <m/>
    <s v="Children"/>
    <m/>
    <m/>
    <b v="1"/>
    <m/>
    <s v="لايستطيعون تلبية احتياجاتهم"/>
    <s v="Prayer Speaking to a family member"/>
    <b v="1"/>
    <m/>
    <m/>
    <b v="1"/>
    <m/>
    <m/>
    <m/>
    <m/>
    <m/>
    <m/>
    <m/>
    <s v="Security"/>
    <m/>
    <b v="1"/>
    <m/>
    <m/>
    <m/>
    <m/>
    <m/>
    <m/>
    <m/>
    <x v="1"/>
    <m/>
    <s v="Health services Educational services Skills building services"/>
    <b v="1"/>
    <b v="1"/>
    <b v="1"/>
    <m/>
    <m/>
    <m/>
    <m/>
    <m/>
    <s v="لايوجد خدمات"/>
    <s v="Health services Educational services"/>
    <b v="1"/>
    <b v="1"/>
    <m/>
    <m/>
    <m/>
    <m/>
    <m/>
    <m/>
    <s v="لايوجد خدمات قريبة"/>
    <x v="2"/>
    <s v="لايوجد امان"/>
    <s v="Kidnapping Psychological stress Neglect"/>
    <b v="1"/>
    <m/>
    <m/>
    <m/>
    <m/>
    <m/>
    <m/>
    <m/>
    <b v="1"/>
    <m/>
    <m/>
    <m/>
    <m/>
    <b v="1"/>
    <m/>
    <m/>
    <m/>
    <m/>
    <m/>
    <s v="Parents Relatives"/>
    <m/>
    <m/>
    <m/>
    <m/>
    <b v="1"/>
    <b v="1"/>
    <m/>
    <m/>
    <m/>
    <m/>
    <m/>
    <m/>
    <m/>
    <m/>
    <s v="Sport activity Quraan"/>
    <b v="1"/>
    <b v="1"/>
    <m/>
    <m/>
    <m/>
    <m/>
    <m/>
    <m/>
    <m/>
    <s v="I don't know"/>
    <m/>
    <m/>
    <m/>
    <m/>
    <m/>
    <m/>
    <b v="1"/>
    <x v="0"/>
    <m/>
    <m/>
    <m/>
    <m/>
    <m/>
    <m/>
    <m/>
    <m/>
    <m/>
    <m/>
    <m/>
    <m/>
    <x v="0"/>
    <m/>
    <m/>
    <x v="0"/>
    <m/>
    <m/>
    <x v="0"/>
    <m/>
    <s v="uuid:e98d424f-8b0f-4653-b8a9-1bb215c6ea4b"/>
    <n v="73108026"/>
    <s v="e98d424f-8b0f-4653-b8a9-1bb215c6ea4b"/>
    <d v="2021-01-20T13:05:45"/>
    <n v="69"/>
    <m/>
    <n v="-1"/>
    <m/>
    <m/>
    <s v="202101191358"/>
    <n v="3856"/>
    <s v="nsenumerator"/>
    <n v="569832"/>
  </r>
  <r>
    <s v="2021-01-20T11:30:45.630+03:00"/>
    <s v="2021-01-20T12:03:10.738+03:00"/>
    <m/>
    <s v="نسرين خطيب"/>
    <s v="MRFS"/>
    <m/>
    <d v="2021-01-20T00:00:00"/>
    <x v="3"/>
    <s v="All"/>
    <x v="0"/>
    <n v="47"/>
    <x v="0"/>
    <x v="0"/>
    <x v="0"/>
    <x v="0"/>
    <d v="2016-12-01T00:00:00"/>
    <n v="0"/>
    <n v="0"/>
    <s v="Yes"/>
    <n v="0"/>
    <n v="0"/>
    <n v="2"/>
    <s v="2"/>
    <n v="1"/>
    <s v="3"/>
    <n v="1"/>
    <s v="4"/>
    <n v="7"/>
    <n v="0"/>
    <n v="0"/>
    <n v="1"/>
    <n v="500"/>
    <n v="100"/>
    <s v="متطوع في الجماعات المسلحة"/>
    <m/>
    <s v="No services"/>
    <m/>
    <m/>
    <m/>
    <m/>
    <m/>
    <m/>
    <b v="1"/>
    <m/>
    <m/>
    <x v="1"/>
    <m/>
    <x v="2"/>
    <s v="999"/>
    <s v="Inaccessible due to cost Inaccessible due to security risks"/>
    <m/>
    <m/>
    <m/>
    <b v="1"/>
    <b v="1"/>
    <m/>
    <m/>
    <m/>
    <m/>
    <m/>
    <m/>
    <x v="0"/>
    <x v="0"/>
    <s v="فريق توعية الكورونا _x000a_وتحدث عن طرق الحماية"/>
    <x v="3"/>
    <s v="الواتس اب"/>
    <x v="0"/>
    <x v="0"/>
    <m/>
    <x v="0"/>
    <x v="0"/>
    <m/>
    <m/>
    <m/>
    <m/>
    <m/>
    <m/>
    <m/>
    <m/>
    <m/>
    <m/>
    <m/>
    <s v="Pediatric medicine Antibiotic Reproductive health medicines"/>
    <m/>
    <b v="1"/>
    <b v="1"/>
    <b v="1"/>
    <m/>
    <m/>
    <m/>
    <m/>
    <x v="2"/>
    <s v="Security issues Financial issues Transportation issues"/>
    <b v="1"/>
    <b v="1"/>
    <m/>
    <b v="1"/>
    <m/>
    <m/>
    <m/>
    <m/>
    <s v="At home with skilled birth attendant"/>
    <m/>
    <b v="1"/>
    <m/>
    <m/>
    <m/>
    <m/>
    <m/>
    <m/>
    <m/>
    <m/>
    <s v="بعد المشفى ولايوجد وسيلة نقل"/>
    <x v="1"/>
    <m/>
    <m/>
    <m/>
    <m/>
    <m/>
    <m/>
    <m/>
    <m/>
    <m/>
    <m/>
    <m/>
    <x v="0"/>
    <x v="0"/>
    <x v="0"/>
    <m/>
    <m/>
    <m/>
    <m/>
    <m/>
    <m/>
    <m/>
    <m/>
    <m/>
    <m/>
    <m/>
    <m/>
    <m/>
    <s v="0"/>
    <s v="not divers"/>
    <s v="Legumes and nuts e.g. hommos, fouls, beans, chick peas, lentils Vegetables (including leafy vegetables) Fruit (all types) Milk and Milk Products (milk, yoghurt, cheese, etc)"/>
    <m/>
    <b v="1"/>
    <b v="1"/>
    <b v="1"/>
    <m/>
    <m/>
    <b v="1"/>
    <m/>
    <m/>
    <m/>
    <m/>
    <s v="4"/>
    <s v="diverse"/>
    <x v="0"/>
    <m/>
    <s v="High food prices/no money to buy Market is too far"/>
    <m/>
    <b v="1"/>
    <b v="1"/>
    <m/>
    <m/>
    <m/>
    <m/>
    <m/>
    <x v="0"/>
    <m/>
    <x v="3"/>
    <m/>
    <m/>
    <m/>
    <m/>
    <m/>
    <m/>
    <m/>
    <x v="2"/>
    <x v="2"/>
    <x v="1"/>
    <m/>
    <m/>
    <s v="0"/>
    <s v="0"/>
    <x v="0"/>
    <x v="2"/>
    <x v="0"/>
    <x v="1"/>
    <x v="1"/>
    <m/>
    <m/>
    <m/>
    <m/>
    <m/>
    <m/>
    <m/>
    <m/>
    <m/>
    <x v="1"/>
    <x v="0"/>
    <s v="Fear Conflict within community"/>
    <b v="1"/>
    <m/>
    <m/>
    <m/>
    <m/>
    <m/>
    <m/>
    <m/>
    <m/>
    <m/>
    <b v="1"/>
    <m/>
    <m/>
    <m/>
    <m/>
    <m/>
    <m/>
    <m/>
    <s v="Adult Women"/>
    <b v="1"/>
    <m/>
    <m/>
    <m/>
    <s v="يوجد انثى ارملة ولديها طفل"/>
    <s v="Speaking to a family member Other"/>
    <b v="1"/>
    <m/>
    <m/>
    <m/>
    <m/>
    <m/>
    <m/>
    <m/>
    <m/>
    <b v="1"/>
    <s v="التحدث للوالد ليحل المشكلة"/>
    <s v="Availability"/>
    <m/>
    <m/>
    <m/>
    <b v="1"/>
    <m/>
    <m/>
    <m/>
    <m/>
    <m/>
    <x v="3"/>
    <s v="بعيدة نوعا ما"/>
    <s v="Health services Educational services"/>
    <b v="1"/>
    <b v="1"/>
    <m/>
    <m/>
    <m/>
    <m/>
    <m/>
    <m/>
    <s v="لايوجد خدمات قريبة"/>
    <s v="Health services Educational services"/>
    <b v="1"/>
    <b v="1"/>
    <m/>
    <m/>
    <m/>
    <m/>
    <m/>
    <m/>
    <s v="المراكز بعيدة"/>
    <x v="1"/>
    <m/>
    <s v="Psychological stress Being orphaned or losing care"/>
    <m/>
    <m/>
    <m/>
    <m/>
    <m/>
    <m/>
    <m/>
    <m/>
    <m/>
    <m/>
    <b v="1"/>
    <m/>
    <m/>
    <b v="1"/>
    <m/>
    <m/>
    <m/>
    <m/>
    <m/>
    <s v="Neighbours Siblings"/>
    <m/>
    <b v="1"/>
    <b v="1"/>
    <m/>
    <m/>
    <m/>
    <m/>
    <m/>
    <m/>
    <m/>
    <m/>
    <m/>
    <m/>
    <m/>
    <s v="Sport activity"/>
    <b v="1"/>
    <m/>
    <m/>
    <m/>
    <m/>
    <m/>
    <m/>
    <m/>
    <m/>
    <s v="Children separated from their parents"/>
    <b v="1"/>
    <m/>
    <m/>
    <m/>
    <m/>
    <m/>
    <m/>
    <x v="2"/>
    <s v="عدم وجود تكاليف للدورات وعدم وجود مدارس ذات استمرارية في التدريس "/>
    <s v="Lack of awareness Lack of transportation"/>
    <b v="1"/>
    <m/>
    <b v="1"/>
    <m/>
    <m/>
    <m/>
    <m/>
    <m/>
    <m/>
    <m/>
    <x v="1"/>
    <m/>
    <m/>
    <x v="2"/>
    <m/>
    <m/>
    <x v="2"/>
    <m/>
    <s v="uuid:a0d105fc-7575-4e3d-9f5b-20d770a69fce"/>
    <n v="73108027"/>
    <s v="a0d105fc-7575-4e3d-9f5b-20d770a69fce"/>
    <d v="2021-01-20T13:05:45"/>
    <n v="70"/>
    <m/>
    <n v="-1"/>
    <m/>
    <m/>
    <s v="202101191358"/>
    <n v="1945"/>
    <s v="nsenumerator"/>
    <n v="569832"/>
  </r>
  <r>
    <s v="2021-01-20T12:12:29.191+03:00"/>
    <s v="2021-01-20T12:36:08.849+03:00"/>
    <m/>
    <s v="نسرين خطيب"/>
    <s v="MRFS"/>
    <m/>
    <d v="2021-01-20T00:00:00"/>
    <x v="3"/>
    <s v="All"/>
    <x v="0"/>
    <n v="23"/>
    <x v="1"/>
    <x v="0"/>
    <x v="0"/>
    <x v="1"/>
    <m/>
    <n v="1"/>
    <n v="0"/>
    <s v="Yes"/>
    <n v="0"/>
    <n v="2"/>
    <n v="1"/>
    <s v="3"/>
    <n v="0"/>
    <s v="3"/>
    <n v="0"/>
    <s v="3"/>
    <n v="5"/>
    <n v="0"/>
    <n v="0"/>
    <n v="1"/>
    <n v="3000"/>
    <n v="1500"/>
    <s v="الاب ميكانيكي سيارات"/>
    <m/>
    <s v="No services"/>
    <m/>
    <m/>
    <m/>
    <m/>
    <m/>
    <m/>
    <b v="1"/>
    <m/>
    <m/>
    <x v="1"/>
    <m/>
    <x v="2"/>
    <s v="لايوجد خدمات"/>
    <s v="Some types of medicines are not available in the market"/>
    <b v="1"/>
    <m/>
    <m/>
    <m/>
    <m/>
    <m/>
    <m/>
    <m/>
    <m/>
    <m/>
    <m/>
    <x v="0"/>
    <x v="0"/>
    <s v="التعرف على اسالبيب الوقاية من كورونا"/>
    <x v="0"/>
    <m/>
    <x v="2"/>
    <x v="2"/>
    <s v="العلاج في البيت"/>
    <x v="0"/>
    <x v="0"/>
    <m/>
    <m/>
    <m/>
    <m/>
    <m/>
    <m/>
    <m/>
    <m/>
    <m/>
    <m/>
    <m/>
    <s v="Other"/>
    <m/>
    <m/>
    <m/>
    <m/>
    <b v="1"/>
    <m/>
    <m/>
    <s v="تغريتول. دوار عصبي غير موجود بالاسواق"/>
    <x v="2"/>
    <s v="Security issues Transportation issues"/>
    <b v="1"/>
    <m/>
    <m/>
    <b v="1"/>
    <m/>
    <m/>
    <m/>
    <m/>
    <s v="Hospital for normal delivery"/>
    <m/>
    <m/>
    <m/>
    <m/>
    <m/>
    <b v="1"/>
    <m/>
    <m/>
    <m/>
    <m/>
    <m/>
    <x v="1"/>
    <m/>
    <m/>
    <m/>
    <m/>
    <m/>
    <m/>
    <m/>
    <m/>
    <m/>
    <m/>
    <m/>
    <x v="0"/>
    <x v="0"/>
    <x v="0"/>
    <m/>
    <s v="Cereals or tubers (maize, porridge, rice, pasta, bread, rice, bulger, frikeh, kaak, pasta, indomy (noodles), manakish, thick grain-based porridge, potatoes, etc) Legumes and nuts e.g. hommos, fouls, beans, chick peas, lentils Meat, Poultry, Offal (beef, goat, lamb, poultry), etc) Milk and Milk Products (milk, yoghurt, cheese, etc) Oil/Fat (oils, fats, butter, ghee etc) Sugar, Honey, sugar products Condiments (spices, tea, coffee, sauces etc) or other miscellaneous food Eggs Fruit (all types) Vegetables (including leafy vegetables)"/>
    <b v="1"/>
    <b v="1"/>
    <b v="1"/>
    <b v="1"/>
    <b v="1"/>
    <m/>
    <b v="1"/>
    <b v="1"/>
    <b v="1"/>
    <b v="1"/>
    <b v="1"/>
    <s v="10"/>
    <s v="diverse"/>
    <s v="Cereals or tubers (maize, porridge, rice, pasta, bread, rice, bulger, frikeh, kaak, pasta, indomy (noodles), manakish, thick grain-based porridge, potatoes, etc) Legumes and nuts e.g. hommos, fouls, beans, chick peas, lentils Vegetables (including leafy vegetables) Fruit (all types)"/>
    <b v="1"/>
    <b v="1"/>
    <b v="1"/>
    <b v="1"/>
    <m/>
    <m/>
    <m/>
    <m/>
    <m/>
    <m/>
    <m/>
    <s v="4"/>
    <s v="diverse"/>
    <x v="0"/>
    <m/>
    <s v="High food prices/no money to buy Market is too far"/>
    <m/>
    <b v="1"/>
    <b v="1"/>
    <m/>
    <m/>
    <m/>
    <m/>
    <m/>
    <x v="0"/>
    <m/>
    <x v="3"/>
    <m/>
    <m/>
    <m/>
    <m/>
    <m/>
    <m/>
    <m/>
    <x v="0"/>
    <x v="2"/>
    <x v="1"/>
    <m/>
    <m/>
    <s v="2"/>
    <s v="1"/>
    <x v="0"/>
    <x v="2"/>
    <x v="0"/>
    <x v="1"/>
    <x v="1"/>
    <m/>
    <m/>
    <m/>
    <m/>
    <m/>
    <m/>
    <m/>
    <m/>
    <m/>
    <x v="1"/>
    <x v="0"/>
    <s v="Fear"/>
    <b v="1"/>
    <m/>
    <m/>
    <m/>
    <m/>
    <m/>
    <m/>
    <m/>
    <m/>
    <m/>
    <m/>
    <m/>
    <m/>
    <m/>
    <m/>
    <m/>
    <m/>
    <m/>
    <s v="Adult Women"/>
    <b v="1"/>
    <m/>
    <m/>
    <m/>
    <s v="الخوف على الاطفال "/>
    <s v="Prayer Speaking to a family member"/>
    <b v="1"/>
    <m/>
    <m/>
    <b v="1"/>
    <m/>
    <m/>
    <m/>
    <m/>
    <m/>
    <m/>
    <m/>
    <s v="Accessibility Lack of awareness of the services"/>
    <m/>
    <m/>
    <b v="1"/>
    <m/>
    <b v="1"/>
    <m/>
    <m/>
    <m/>
    <m/>
    <x v="1"/>
    <m/>
    <s v="Health services Educational services"/>
    <b v="1"/>
    <b v="1"/>
    <m/>
    <m/>
    <m/>
    <m/>
    <m/>
    <m/>
    <s v="بعد المراكز عن محل الاقامة"/>
    <s v="Health services Educational services"/>
    <b v="1"/>
    <b v="1"/>
    <m/>
    <m/>
    <m/>
    <m/>
    <m/>
    <m/>
    <s v="بعد الخدمات عن محل الاقامة"/>
    <x v="2"/>
    <s v="الاعتماد على رب المنزل في قضاء الاحتياجات"/>
    <s v="Kidnapping"/>
    <b v="1"/>
    <m/>
    <m/>
    <m/>
    <m/>
    <m/>
    <m/>
    <m/>
    <m/>
    <m/>
    <m/>
    <m/>
    <m/>
    <m/>
    <m/>
    <m/>
    <m/>
    <m/>
    <m/>
    <s v="Parents"/>
    <m/>
    <m/>
    <m/>
    <m/>
    <b v="1"/>
    <m/>
    <m/>
    <m/>
    <m/>
    <m/>
    <m/>
    <m/>
    <m/>
    <m/>
    <s v="Quraan Painting / re-creational activity Awareness / educational activities / psychosocial support Entertainement activities Sport activity"/>
    <b v="1"/>
    <b v="1"/>
    <m/>
    <b v="1"/>
    <b v="1"/>
    <b v="1"/>
    <m/>
    <m/>
    <m/>
    <s v="I don't know"/>
    <m/>
    <m/>
    <m/>
    <m/>
    <m/>
    <m/>
    <b v="1"/>
    <x v="1"/>
    <m/>
    <s v="Security problems"/>
    <m/>
    <b v="1"/>
    <m/>
    <m/>
    <m/>
    <m/>
    <m/>
    <m/>
    <m/>
    <m/>
    <x v="1"/>
    <m/>
    <m/>
    <x v="0"/>
    <m/>
    <m/>
    <x v="2"/>
    <m/>
    <s v="uuid:edeb39a2-ef08-46a0-8ff6-d6b04eb59555"/>
    <n v="73108030"/>
    <s v="edeb39a2-ef08-46a0-8ff6-d6b04eb59555"/>
    <d v="2021-01-20T13:05:47"/>
    <n v="71"/>
    <m/>
    <n v="-1"/>
    <m/>
    <m/>
    <s v="202101191358"/>
    <n v="1419"/>
    <s v="nsenumerator"/>
    <n v="569832"/>
  </r>
  <r>
    <s v="2021-01-20T12:43:28.072+03:00"/>
    <s v="2021-01-20T13:47:44.654+03:00"/>
    <s v="0"/>
    <s v="نسرين خطيب"/>
    <s v="MRFS"/>
    <m/>
    <d v="2021-01-20T00:00:00"/>
    <x v="3"/>
    <s v="All"/>
    <x v="0"/>
    <n v="38"/>
    <x v="0"/>
    <x v="0"/>
    <x v="0"/>
    <x v="0"/>
    <d v="2021-01-20T00:00:00"/>
    <n v="1"/>
    <n v="0"/>
    <s v="Yes"/>
    <n v="0"/>
    <n v="0"/>
    <n v="1"/>
    <s v="1"/>
    <n v="2"/>
    <s v="3"/>
    <n v="1"/>
    <s v="4"/>
    <n v="7"/>
    <n v="0"/>
    <n v="0"/>
    <n v="1"/>
    <n v="700"/>
    <n v="100"/>
    <s v="الاب متطوع مع الجيش التركي"/>
    <m/>
    <s v="No services"/>
    <m/>
    <m/>
    <m/>
    <m/>
    <m/>
    <m/>
    <b v="1"/>
    <m/>
    <m/>
    <x v="1"/>
    <m/>
    <x v="2"/>
    <s v="يوجد ازدحام_x000a_ المرافق الصحية متوفرة لكن بسبب الازدحام قد لانحصل على الخدمة"/>
    <s v="Inaccessible due to cost"/>
    <m/>
    <m/>
    <m/>
    <b v="1"/>
    <m/>
    <m/>
    <m/>
    <m/>
    <m/>
    <m/>
    <m/>
    <x v="0"/>
    <x v="0"/>
    <s v="فريق عن الكورونا وتم اعطاء معلومات كافية"/>
    <x v="0"/>
    <m/>
    <x v="2"/>
    <x v="1"/>
    <m/>
    <x v="1"/>
    <x v="1"/>
    <s v="Inaccessible due to cost"/>
    <m/>
    <m/>
    <m/>
    <b v="1"/>
    <m/>
    <m/>
    <m/>
    <m/>
    <m/>
    <m/>
    <s v="Pediatric medicine Reproductive health medicines Antibiotic"/>
    <m/>
    <b v="1"/>
    <b v="1"/>
    <b v="1"/>
    <m/>
    <m/>
    <m/>
    <m/>
    <x v="2"/>
    <s v="Security issues Transportation issues"/>
    <b v="1"/>
    <m/>
    <m/>
    <b v="1"/>
    <m/>
    <m/>
    <m/>
    <m/>
    <s v="Hospital for normal delivery"/>
    <m/>
    <m/>
    <m/>
    <m/>
    <m/>
    <b v="1"/>
    <m/>
    <m/>
    <m/>
    <m/>
    <m/>
    <x v="1"/>
    <m/>
    <m/>
    <m/>
    <m/>
    <m/>
    <m/>
    <m/>
    <m/>
    <m/>
    <m/>
    <m/>
    <x v="5"/>
    <x v="0"/>
    <x v="0"/>
    <m/>
    <s v="Vegetables (including leafy vegetables) Cereals or tubers (maize, porridge, rice, pasta, bread, rice, bulger, frikeh, kaak, pasta, indomy (noodles), manakish, thick grain-based porridge, potatoes, etc) Oil/Fat (oils, fats, butter, ghee etc)"/>
    <b v="1"/>
    <m/>
    <b v="1"/>
    <m/>
    <m/>
    <m/>
    <m/>
    <m/>
    <m/>
    <b v="1"/>
    <m/>
    <s v="3"/>
    <s v="not divers"/>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x v="0"/>
    <m/>
    <s v="Market is too far Food is not available"/>
    <m/>
    <m/>
    <b v="1"/>
    <m/>
    <b v="1"/>
    <m/>
    <m/>
    <m/>
    <x v="0"/>
    <m/>
    <x v="0"/>
    <s v="Market is too far Food is not available"/>
    <m/>
    <b v="1"/>
    <m/>
    <b v="1"/>
    <m/>
    <m/>
    <x v="4"/>
    <x v="2"/>
    <x v="1"/>
    <m/>
    <m/>
    <s v="0"/>
    <s v="1"/>
    <x v="0"/>
    <x v="2"/>
    <x v="0"/>
    <x v="1"/>
    <x v="1"/>
    <m/>
    <m/>
    <m/>
    <m/>
    <m/>
    <m/>
    <m/>
    <m/>
    <m/>
    <x v="1"/>
    <x v="0"/>
    <s v="Fear Econimic"/>
    <b v="1"/>
    <m/>
    <m/>
    <m/>
    <b v="1"/>
    <m/>
    <m/>
    <m/>
    <m/>
    <m/>
    <m/>
    <m/>
    <m/>
    <m/>
    <m/>
    <m/>
    <m/>
    <m/>
    <s v="Children"/>
    <m/>
    <m/>
    <b v="1"/>
    <m/>
    <s v="يوجد طفلة تعاني من سوء تغذية من الصغر"/>
    <s v="Speaking to a family member"/>
    <b v="1"/>
    <m/>
    <m/>
    <m/>
    <m/>
    <m/>
    <m/>
    <m/>
    <m/>
    <m/>
    <m/>
    <s v="Lack of awareness of the services"/>
    <m/>
    <m/>
    <m/>
    <m/>
    <b v="1"/>
    <m/>
    <m/>
    <m/>
    <m/>
    <x v="2"/>
    <m/>
    <s v="Health services"/>
    <b v="1"/>
    <m/>
    <m/>
    <m/>
    <m/>
    <m/>
    <m/>
    <m/>
    <s v="الخدمات بعيدة"/>
    <s v="Skills building services"/>
    <m/>
    <m/>
    <b v="1"/>
    <m/>
    <m/>
    <m/>
    <m/>
    <m/>
    <s v="لايسمح لهم الاب بالخروج"/>
    <x v="2"/>
    <s v="لايسمح لهم الاب لعدم الامان"/>
    <s v="Kidnapping"/>
    <b v="1"/>
    <m/>
    <m/>
    <m/>
    <m/>
    <m/>
    <m/>
    <m/>
    <m/>
    <m/>
    <m/>
    <m/>
    <m/>
    <m/>
    <m/>
    <m/>
    <m/>
    <m/>
    <m/>
    <s v="Parents"/>
    <m/>
    <m/>
    <m/>
    <m/>
    <b v="1"/>
    <m/>
    <m/>
    <m/>
    <m/>
    <m/>
    <m/>
    <m/>
    <m/>
    <m/>
    <s v="Painting / re-creational activity Awareness / educational activities / psychosocial support"/>
    <m/>
    <m/>
    <m/>
    <b v="1"/>
    <b v="1"/>
    <m/>
    <m/>
    <m/>
    <m/>
    <s v="Children who have been associated with fighting forces"/>
    <m/>
    <m/>
    <m/>
    <m/>
    <b v="1"/>
    <m/>
    <m/>
    <x v="1"/>
    <m/>
    <s v="Security problems Lack of transportation"/>
    <m/>
    <b v="1"/>
    <b v="1"/>
    <m/>
    <m/>
    <m/>
    <m/>
    <m/>
    <m/>
    <m/>
    <x v="1"/>
    <m/>
    <m/>
    <x v="2"/>
    <m/>
    <m/>
    <x v="2"/>
    <m/>
    <s v="uuid:c5bb6d5a-51a6-4c86-b29e-e68e1bb0c84b"/>
    <n v="73108034"/>
    <s v="c5bb6d5a-51a6-4c86-b29e-e68e1bb0c84b"/>
    <d v="2021-01-20T13:05:53"/>
    <n v="72"/>
    <m/>
    <n v="-1"/>
    <m/>
    <m/>
    <s v="202101191358"/>
    <n v="3856"/>
    <s v="nsenumerator"/>
    <n v="569832"/>
  </r>
  <r>
    <s v="2021-01-20T13:59:26.972+03:00"/>
    <s v="2021-01-20T14:17:19.872+03:00"/>
    <m/>
    <s v="نسرين خطيب"/>
    <s v="MRFS"/>
    <m/>
    <d v="2021-01-20T00:00:00"/>
    <x v="3"/>
    <s v="All"/>
    <x v="0"/>
    <n v="28"/>
    <x v="1"/>
    <x v="0"/>
    <x v="0"/>
    <x v="0"/>
    <d v="2019-01-01T00:00:00"/>
    <n v="0"/>
    <n v="1"/>
    <s v="Yes"/>
    <n v="0"/>
    <n v="0"/>
    <n v="0"/>
    <s v="0"/>
    <n v="0"/>
    <s v="0"/>
    <n v="0"/>
    <s v="0"/>
    <n v="4"/>
    <n v="0"/>
    <m/>
    <n v="1"/>
    <n v="1500"/>
    <n v="900"/>
    <s v="عامل حر"/>
    <m/>
    <s v="Hospital"/>
    <b v="1"/>
    <m/>
    <m/>
    <m/>
    <m/>
    <m/>
    <m/>
    <m/>
    <n v="20"/>
    <x v="0"/>
    <m/>
    <x v="2"/>
    <s v="اسعاف اطفال"/>
    <s v="Some types of medicines are not available in the market Inaccessible due to cost"/>
    <b v="1"/>
    <m/>
    <m/>
    <b v="1"/>
    <m/>
    <m/>
    <m/>
    <m/>
    <m/>
    <m/>
    <m/>
    <x v="2"/>
    <x v="1"/>
    <m/>
    <x v="1"/>
    <m/>
    <x v="0"/>
    <x v="0"/>
    <m/>
    <x v="0"/>
    <x v="0"/>
    <m/>
    <m/>
    <m/>
    <m/>
    <m/>
    <m/>
    <m/>
    <m/>
    <m/>
    <m/>
    <m/>
    <s v="Pediatric medicine"/>
    <m/>
    <b v="1"/>
    <m/>
    <m/>
    <m/>
    <m/>
    <m/>
    <m/>
    <x v="0"/>
    <m/>
    <m/>
    <m/>
    <m/>
    <m/>
    <m/>
    <m/>
    <m/>
    <m/>
    <s v="Hospital for normal delivery"/>
    <m/>
    <m/>
    <m/>
    <m/>
    <m/>
    <b v="1"/>
    <m/>
    <m/>
    <m/>
    <m/>
    <m/>
    <x v="1"/>
    <m/>
    <m/>
    <m/>
    <m/>
    <m/>
    <m/>
    <m/>
    <m/>
    <m/>
    <m/>
    <m/>
    <x v="5"/>
    <x v="0"/>
    <x v="0"/>
    <m/>
    <m/>
    <m/>
    <m/>
    <m/>
    <m/>
    <m/>
    <m/>
    <m/>
    <m/>
    <m/>
    <m/>
    <m/>
    <s v="0"/>
    <s v="not divers"/>
    <m/>
    <m/>
    <m/>
    <m/>
    <m/>
    <m/>
    <m/>
    <m/>
    <m/>
    <m/>
    <m/>
    <m/>
    <s v="0"/>
    <s v="not divers"/>
    <x v="0"/>
    <m/>
    <s v="High food prices/no money to buy Market is not safe Market is too far"/>
    <m/>
    <b v="1"/>
    <b v="1"/>
    <b v="1"/>
    <m/>
    <m/>
    <m/>
    <m/>
    <x v="0"/>
    <m/>
    <x v="3"/>
    <m/>
    <m/>
    <m/>
    <m/>
    <m/>
    <m/>
    <m/>
    <x v="1"/>
    <x v="1"/>
    <x v="1"/>
    <m/>
    <m/>
    <s v="0"/>
    <s v="0"/>
    <x v="3"/>
    <x v="1"/>
    <x v="1"/>
    <x v="1"/>
    <x v="1"/>
    <m/>
    <m/>
    <m/>
    <m/>
    <m/>
    <m/>
    <m/>
    <m/>
    <m/>
    <x v="1"/>
    <x v="0"/>
    <s v="Conflict within community moodwings Econimic"/>
    <m/>
    <m/>
    <m/>
    <b v="1"/>
    <b v="1"/>
    <m/>
    <m/>
    <m/>
    <m/>
    <m/>
    <b v="1"/>
    <m/>
    <m/>
    <m/>
    <m/>
    <m/>
    <m/>
    <m/>
    <s v="Children"/>
    <m/>
    <m/>
    <b v="1"/>
    <m/>
    <s v="اطفال يعيشيون في بيت واحد ولاكتر من عائلة"/>
    <s v="Speaking to a family member Smoking"/>
    <b v="1"/>
    <m/>
    <m/>
    <m/>
    <m/>
    <m/>
    <b v="1"/>
    <m/>
    <m/>
    <m/>
    <m/>
    <s v="Accessibility Lack of awareness of the services"/>
    <m/>
    <m/>
    <b v="1"/>
    <m/>
    <b v="1"/>
    <m/>
    <m/>
    <m/>
    <m/>
    <x v="2"/>
    <m/>
    <s v="Other"/>
    <m/>
    <m/>
    <m/>
    <m/>
    <b v="1"/>
    <m/>
    <m/>
    <s v="اذا المكان قريب اذهب "/>
    <s v="بعد المسافة"/>
    <s v="Extracurricular activities/women &amp; girls centers"/>
    <m/>
    <m/>
    <m/>
    <b v="1"/>
    <m/>
    <m/>
    <m/>
    <m/>
    <s v="لايوجد مركز قريب"/>
    <x v="2"/>
    <s v="لاننا غريبون ليسو من سكان البلد"/>
    <s v="Other"/>
    <m/>
    <m/>
    <m/>
    <m/>
    <m/>
    <m/>
    <m/>
    <m/>
    <m/>
    <m/>
    <m/>
    <m/>
    <m/>
    <m/>
    <b v="1"/>
    <m/>
    <m/>
    <s v="اخاف من كل شيئ لانها وحيدة"/>
    <m/>
    <s v="Parents"/>
    <m/>
    <m/>
    <m/>
    <m/>
    <b v="1"/>
    <m/>
    <m/>
    <m/>
    <m/>
    <m/>
    <m/>
    <m/>
    <m/>
    <m/>
    <s v="Entertainement activities Quraan"/>
    <m/>
    <b v="1"/>
    <m/>
    <m/>
    <m/>
    <b v="1"/>
    <m/>
    <m/>
    <m/>
    <s v="No, none of these"/>
    <m/>
    <m/>
    <m/>
    <m/>
    <m/>
    <b v="1"/>
    <m/>
    <x v="0"/>
    <m/>
    <m/>
    <m/>
    <m/>
    <m/>
    <m/>
    <m/>
    <m/>
    <m/>
    <m/>
    <m/>
    <m/>
    <x v="0"/>
    <m/>
    <m/>
    <x v="0"/>
    <m/>
    <m/>
    <x v="0"/>
    <m/>
    <s v="uuid:7e93153c-e859-4cea-a5a1-f82e5c5c3ebf"/>
    <n v="73108036"/>
    <s v="7e93153c-e859-4cea-a5a1-f82e5c5c3ebf"/>
    <d v="2021-01-20T13:05:54"/>
    <n v="73"/>
    <m/>
    <n v="-1"/>
    <m/>
    <m/>
    <s v="202101191358"/>
    <n v="1073"/>
    <s v="nsenumerator"/>
    <n v="569832"/>
  </r>
  <r>
    <s v="2021-01-20T09:53:25.626+02:00"/>
    <s v="2021-01-20T12:46:17.460+02:00"/>
    <s v="0"/>
    <s v="خلود عساف"/>
    <s v="MRFS"/>
    <m/>
    <d v="2021-01-20T00:00:00"/>
    <x v="3"/>
    <s v="All"/>
    <x v="0"/>
    <n v="30"/>
    <x v="1"/>
    <x v="0"/>
    <x v="0"/>
    <x v="0"/>
    <d v="2018-01-20T00:00:00"/>
    <n v="0"/>
    <n v="0"/>
    <s v="Yes"/>
    <n v="0"/>
    <n v="0"/>
    <n v="1"/>
    <s v="1"/>
    <n v="1"/>
    <s v="2"/>
    <n v="1"/>
    <s v="3"/>
    <n v="6"/>
    <n v="0"/>
    <n v="0"/>
    <n v="1"/>
    <n v="2000"/>
    <n v="2000"/>
    <s v="من عمل الزوج (موظف)"/>
    <m/>
    <s v="Hospital"/>
    <b v="1"/>
    <m/>
    <m/>
    <m/>
    <m/>
    <m/>
    <m/>
    <m/>
    <n v="15"/>
    <x v="2"/>
    <m/>
    <x v="0"/>
    <s v="ادوية طبية للمرضى الذين لديهم امراض مزمنة"/>
    <s v="Most types of medicines are not available in the market Inaccessible due to cost"/>
    <m/>
    <b v="1"/>
    <m/>
    <b v="1"/>
    <m/>
    <m/>
    <m/>
    <m/>
    <m/>
    <m/>
    <m/>
    <x v="2"/>
    <x v="1"/>
    <m/>
    <x v="1"/>
    <m/>
    <x v="2"/>
    <x v="1"/>
    <m/>
    <x v="2"/>
    <x v="0"/>
    <m/>
    <m/>
    <m/>
    <m/>
    <m/>
    <m/>
    <m/>
    <m/>
    <m/>
    <m/>
    <m/>
    <s v="Non communicable diseases (NCD) drugs (chronic, cardiac, diabetes, hyper-tension, asthma)"/>
    <b v="1"/>
    <m/>
    <m/>
    <m/>
    <m/>
    <m/>
    <m/>
    <m/>
    <x v="0"/>
    <m/>
    <m/>
    <m/>
    <m/>
    <m/>
    <m/>
    <m/>
    <m/>
    <m/>
    <s v="Hospital for normal delivery"/>
    <m/>
    <m/>
    <m/>
    <m/>
    <m/>
    <b v="1"/>
    <m/>
    <m/>
    <m/>
    <m/>
    <m/>
    <x v="1"/>
    <m/>
    <m/>
    <m/>
    <m/>
    <m/>
    <m/>
    <m/>
    <m/>
    <m/>
    <m/>
    <m/>
    <x v="5"/>
    <x v="0"/>
    <x v="0"/>
    <m/>
    <m/>
    <m/>
    <m/>
    <m/>
    <m/>
    <m/>
    <m/>
    <m/>
    <m/>
    <m/>
    <m/>
    <m/>
    <s v="0"/>
    <s v="not divers"/>
    <s v="Fruit (all types) Cereals or tubers (maize, porridge, rice, pasta, bread, rice, bulger, frikeh, kaak, pasta, indomy (noodles), manakish, thick grain-based porridge, potatoes, etc) Sugar, Honey, sugar products"/>
    <b v="1"/>
    <m/>
    <m/>
    <b v="1"/>
    <m/>
    <m/>
    <m/>
    <m/>
    <b v="1"/>
    <m/>
    <m/>
    <s v="3"/>
    <s v="not divers"/>
    <x v="2"/>
    <s v="كي لا يمرض الطفل"/>
    <s v="No barriers, satisfied with food available"/>
    <b v="1"/>
    <m/>
    <m/>
    <m/>
    <m/>
    <m/>
    <m/>
    <m/>
    <x v="0"/>
    <m/>
    <x v="3"/>
    <m/>
    <m/>
    <m/>
    <m/>
    <m/>
    <m/>
    <m/>
    <x v="0"/>
    <x v="2"/>
    <x v="1"/>
    <m/>
    <m/>
    <s v="0"/>
    <s v="0"/>
    <x v="0"/>
    <x v="2"/>
    <x v="0"/>
    <x v="1"/>
    <x v="1"/>
    <m/>
    <m/>
    <m/>
    <m/>
    <m/>
    <m/>
    <m/>
    <m/>
    <m/>
    <x v="1"/>
    <x v="0"/>
    <s v="Fear Hopelessness"/>
    <b v="1"/>
    <m/>
    <m/>
    <m/>
    <m/>
    <m/>
    <m/>
    <m/>
    <b v="1"/>
    <m/>
    <m/>
    <m/>
    <m/>
    <m/>
    <m/>
    <m/>
    <m/>
    <m/>
    <s v="Children"/>
    <m/>
    <m/>
    <b v="1"/>
    <m/>
    <s v="أغلبية الاطفال اصبح لديهم مشاكل نفسية (خوف)بسبب الاوضاع التي يعيشونها"/>
    <s v="Speaking to a family member"/>
    <b v="1"/>
    <m/>
    <m/>
    <m/>
    <m/>
    <m/>
    <m/>
    <m/>
    <m/>
    <m/>
    <m/>
    <s v="Availability"/>
    <m/>
    <m/>
    <m/>
    <b v="1"/>
    <m/>
    <m/>
    <m/>
    <m/>
    <m/>
    <x v="1"/>
    <m/>
    <s v="All services are accessible"/>
    <m/>
    <m/>
    <m/>
    <m/>
    <m/>
    <b v="1"/>
    <m/>
    <m/>
    <m/>
    <s v="All services are accessible"/>
    <m/>
    <m/>
    <m/>
    <m/>
    <m/>
    <b v="1"/>
    <m/>
    <m/>
    <m/>
    <x v="1"/>
    <m/>
    <s v="Hired by armed groups Desire to join armed groups Psychological stress"/>
    <m/>
    <b v="1"/>
    <b v="1"/>
    <m/>
    <m/>
    <m/>
    <m/>
    <m/>
    <m/>
    <m/>
    <m/>
    <m/>
    <m/>
    <b v="1"/>
    <m/>
    <m/>
    <m/>
    <m/>
    <m/>
    <s v="School teachers Community/social workers Parents Relatives"/>
    <m/>
    <m/>
    <m/>
    <b v="1"/>
    <b v="1"/>
    <b v="1"/>
    <m/>
    <b v="1"/>
    <m/>
    <m/>
    <m/>
    <m/>
    <m/>
    <m/>
    <s v="Awareness / educational activities / psychosocial support Quraan"/>
    <m/>
    <b v="1"/>
    <m/>
    <m/>
    <b v="1"/>
    <m/>
    <m/>
    <m/>
    <m/>
    <s v="No, none of these"/>
    <m/>
    <m/>
    <m/>
    <m/>
    <m/>
    <b v="1"/>
    <m/>
    <x v="1"/>
    <m/>
    <s v="No barriers"/>
    <m/>
    <m/>
    <m/>
    <m/>
    <m/>
    <m/>
    <m/>
    <m/>
    <b v="1"/>
    <m/>
    <x v="1"/>
    <m/>
    <m/>
    <x v="2"/>
    <m/>
    <m/>
    <x v="2"/>
    <m/>
    <s v="uuid:8081c538-5ae3-4efc-9664-0d5faf0bc72d"/>
    <n v="73108185"/>
    <s v="8081c538-5ae3-4efc-9664-0d5faf0bc72d"/>
    <d v="2021-01-20T13:09:10"/>
    <n v="74"/>
    <m/>
    <n v="-1"/>
    <m/>
    <m/>
    <s v="202101191358"/>
    <n v="10372"/>
    <s v="nsenumerator"/>
    <n v="569832"/>
  </r>
  <r>
    <s v="2021-01-20T10:23:48.243+02:00"/>
    <s v="2021-01-20T13:17:27.053+02:00"/>
    <s v="0"/>
    <s v="مصطفى فائز يازجي"/>
    <s v="MRFS"/>
    <m/>
    <d v="2021-01-20T00:00:00"/>
    <x v="3"/>
    <s v="All"/>
    <x v="0"/>
    <n v="31"/>
    <x v="0"/>
    <x v="1"/>
    <x v="0"/>
    <x v="0"/>
    <d v="2020-02-11T00:00:00"/>
    <n v="0"/>
    <n v="0"/>
    <s v="Yes"/>
    <n v="0"/>
    <n v="0"/>
    <n v="1"/>
    <s v="1"/>
    <n v="0"/>
    <s v="1"/>
    <n v="0"/>
    <s v="1"/>
    <n v="2"/>
    <n v="0"/>
    <n v="0"/>
    <n v="0"/>
    <n v="3000"/>
    <n v="1500"/>
    <s v="عمل حر"/>
    <m/>
    <s v="Hospital Primary health care facility"/>
    <b v="1"/>
    <b v="1"/>
    <m/>
    <m/>
    <m/>
    <m/>
    <m/>
    <m/>
    <n v="10"/>
    <x v="4"/>
    <m/>
    <x v="2"/>
    <s v="مركز طب عيون ، مركز اسنان"/>
    <s v="Most types of medicines are not available in the market Inaccessible due to cost"/>
    <m/>
    <b v="1"/>
    <m/>
    <b v="1"/>
    <m/>
    <m/>
    <m/>
    <m/>
    <m/>
    <m/>
    <m/>
    <x v="2"/>
    <x v="1"/>
    <m/>
    <x v="1"/>
    <m/>
    <x v="2"/>
    <x v="2"/>
    <s v="بسبب عدم الإصابة"/>
    <x v="0"/>
    <x v="0"/>
    <m/>
    <m/>
    <m/>
    <m/>
    <m/>
    <m/>
    <m/>
    <m/>
    <m/>
    <m/>
    <m/>
    <s v="Non communicable diseases (NCD) drugs (chronic, cardiac, diabetes, hyper-tension, asthma)"/>
    <b v="1"/>
    <m/>
    <m/>
    <m/>
    <m/>
    <m/>
    <m/>
    <m/>
    <x v="3"/>
    <m/>
    <m/>
    <m/>
    <m/>
    <m/>
    <m/>
    <m/>
    <m/>
    <m/>
    <s v="Hospital for normal delivery"/>
    <m/>
    <m/>
    <m/>
    <m/>
    <m/>
    <b v="1"/>
    <m/>
    <m/>
    <m/>
    <m/>
    <m/>
    <x v="1"/>
    <m/>
    <m/>
    <m/>
    <m/>
    <m/>
    <m/>
    <m/>
    <m/>
    <m/>
    <m/>
    <m/>
    <x v="4"/>
    <x v="1"/>
    <x v="0"/>
    <m/>
    <m/>
    <m/>
    <m/>
    <m/>
    <m/>
    <m/>
    <m/>
    <m/>
    <m/>
    <m/>
    <m/>
    <m/>
    <s v="0"/>
    <s v="not divers"/>
    <s v="Vegetables (including leafy vegetables) Fruit (all types) Meat, Poultry, Offal (beef, goat, lamb, poultry), etc)"/>
    <m/>
    <m/>
    <b v="1"/>
    <b v="1"/>
    <b v="1"/>
    <m/>
    <m/>
    <m/>
    <m/>
    <m/>
    <m/>
    <s v="3"/>
    <s v="not divers"/>
    <x v="0"/>
    <m/>
    <s v="High food prices/no money to buy Market is not safe"/>
    <m/>
    <b v="1"/>
    <m/>
    <b v="1"/>
    <m/>
    <m/>
    <m/>
    <m/>
    <x v="0"/>
    <m/>
    <x v="0"/>
    <s v="High food prices/no money to buy"/>
    <b v="1"/>
    <m/>
    <m/>
    <m/>
    <m/>
    <m/>
    <x v="0"/>
    <x v="2"/>
    <x v="1"/>
    <m/>
    <m/>
    <s v="0"/>
    <s v="0"/>
    <x v="0"/>
    <x v="2"/>
    <x v="0"/>
    <x v="1"/>
    <x v="1"/>
    <m/>
    <m/>
    <m/>
    <m/>
    <m/>
    <m/>
    <m/>
    <m/>
    <m/>
    <x v="1"/>
    <x v="0"/>
    <s v="moodwings Econimic Conflict within community"/>
    <m/>
    <m/>
    <m/>
    <b v="1"/>
    <b v="1"/>
    <m/>
    <m/>
    <m/>
    <m/>
    <m/>
    <b v="1"/>
    <m/>
    <m/>
    <m/>
    <m/>
    <m/>
    <m/>
    <m/>
    <s v="Adult Women"/>
    <b v="1"/>
    <m/>
    <m/>
    <m/>
    <s v="صعوبة التفاهم معهم"/>
    <s v="Speaking to a friend"/>
    <m/>
    <b v="1"/>
    <m/>
    <m/>
    <m/>
    <m/>
    <m/>
    <m/>
    <m/>
    <m/>
    <m/>
    <s v="Accessibility Security"/>
    <m/>
    <b v="1"/>
    <b v="1"/>
    <m/>
    <m/>
    <m/>
    <m/>
    <m/>
    <m/>
    <x v="3"/>
    <s v="لا احتاج"/>
    <s v="Skills building services Extracurricular activities/women &amp; girls centers"/>
    <m/>
    <m/>
    <b v="1"/>
    <b v="1"/>
    <m/>
    <m/>
    <m/>
    <m/>
    <s v="بسبب عدم توفر الخدمة"/>
    <s v="Skills building services Extracurricular activities/women &amp; girls centers"/>
    <m/>
    <m/>
    <b v="1"/>
    <b v="1"/>
    <m/>
    <m/>
    <m/>
    <m/>
    <s v="بسبب عدم وجود الخدمة"/>
    <x v="1"/>
    <m/>
    <s v="Physical abuse School dropout Child labour Desire to join armed groups"/>
    <m/>
    <m/>
    <b v="1"/>
    <b v="1"/>
    <b v="1"/>
    <m/>
    <m/>
    <b v="1"/>
    <m/>
    <m/>
    <m/>
    <m/>
    <m/>
    <m/>
    <m/>
    <m/>
    <m/>
    <m/>
    <s v="شغل الاطفال في الصغر والانضمام للفصائل"/>
    <s v="Parents"/>
    <m/>
    <m/>
    <m/>
    <m/>
    <b v="1"/>
    <m/>
    <m/>
    <m/>
    <m/>
    <m/>
    <m/>
    <m/>
    <m/>
    <m/>
    <s v="Awareness / educational activities / psychosocial support"/>
    <m/>
    <m/>
    <m/>
    <m/>
    <b v="1"/>
    <m/>
    <m/>
    <m/>
    <m/>
    <s v="Children living on the street Orphans living in the community"/>
    <m/>
    <b v="1"/>
    <b v="1"/>
    <m/>
    <m/>
    <m/>
    <m/>
    <x v="2"/>
    <s v="بسبب بعد المركز"/>
    <s v="Lack of transportation Other"/>
    <m/>
    <m/>
    <b v="1"/>
    <m/>
    <m/>
    <m/>
    <b v="1"/>
    <m/>
    <m/>
    <s v="قلة المراكز"/>
    <x v="1"/>
    <m/>
    <m/>
    <x v="0"/>
    <m/>
    <m/>
    <x v="2"/>
    <m/>
    <s v="uuid:de0f7359-3e1c-4a24-81b9-15997abbd7f4"/>
    <n v="73108186"/>
    <s v="de0f7359-3e1c-4a24-81b9-15997abbd7f4"/>
    <d v="2021-01-20T13:09:11"/>
    <n v="75"/>
    <m/>
    <n v="-1"/>
    <m/>
    <m/>
    <s v="202101191358"/>
    <n v="10419"/>
    <s v="nsenumerator"/>
    <n v="569832"/>
  </r>
  <r>
    <s v="2021-01-20T11:25:56.600+02:00"/>
    <s v="2021-01-20T13:16:42.377+02:00"/>
    <s v="0"/>
    <s v="مصطفى فائز يازجي"/>
    <s v="MRFS"/>
    <m/>
    <d v="2021-01-20T00:00:00"/>
    <x v="3"/>
    <s v="All"/>
    <x v="0"/>
    <n v="38"/>
    <x v="0"/>
    <x v="1"/>
    <x v="0"/>
    <x v="1"/>
    <m/>
    <n v="1"/>
    <n v="0"/>
    <s v="Yes"/>
    <n v="1"/>
    <n v="1"/>
    <n v="0"/>
    <s v="1"/>
    <n v="1"/>
    <s v="3"/>
    <n v="0"/>
    <s v="3"/>
    <n v="6"/>
    <n v="0"/>
    <n v="0"/>
    <n v="0"/>
    <n v="2200"/>
    <n v="1500"/>
    <s v="محل ألبسة"/>
    <m/>
    <s v="Hospital Primary health care facility"/>
    <b v="1"/>
    <b v="1"/>
    <m/>
    <m/>
    <m/>
    <m/>
    <m/>
    <m/>
    <n v="15"/>
    <x v="0"/>
    <m/>
    <x v="2"/>
    <s v="999"/>
    <s v="Most types of medicines are not available in the market Inaccessible due to cost"/>
    <m/>
    <b v="1"/>
    <m/>
    <b v="1"/>
    <m/>
    <m/>
    <m/>
    <m/>
    <m/>
    <m/>
    <m/>
    <x v="2"/>
    <x v="1"/>
    <m/>
    <x v="1"/>
    <m/>
    <x v="2"/>
    <x v="1"/>
    <m/>
    <x v="1"/>
    <x v="1"/>
    <s v="Inaccessible due to cost"/>
    <m/>
    <m/>
    <m/>
    <b v="1"/>
    <m/>
    <m/>
    <m/>
    <m/>
    <m/>
    <m/>
    <s v="Non communicable diseases (NCD) drugs (chronic, cardiac, diabetes, hyper-tension, asthma) Reproductive health medicines Pediatric medicine"/>
    <b v="1"/>
    <b v="1"/>
    <b v="1"/>
    <m/>
    <m/>
    <m/>
    <m/>
    <m/>
    <x v="0"/>
    <m/>
    <m/>
    <m/>
    <m/>
    <m/>
    <m/>
    <m/>
    <m/>
    <m/>
    <s v="Hospital for normal delivery Hospital for surgery/ C-section"/>
    <m/>
    <m/>
    <m/>
    <m/>
    <m/>
    <b v="1"/>
    <b v="1"/>
    <m/>
    <m/>
    <m/>
    <m/>
    <x v="0"/>
    <m/>
    <m/>
    <m/>
    <m/>
    <m/>
    <m/>
    <m/>
    <m/>
    <m/>
    <m/>
    <m/>
    <x v="4"/>
    <x v="1"/>
    <x v="0"/>
    <m/>
    <s v="Fruit (all types) Vegetables (including leafy vegetables) Milk and Milk Products (milk, yoghurt, cheese, etc)"/>
    <m/>
    <m/>
    <b v="1"/>
    <b v="1"/>
    <m/>
    <m/>
    <b v="1"/>
    <m/>
    <m/>
    <m/>
    <m/>
    <s v="3"/>
    <s v="not divers"/>
    <s v="Fruit (all types) Vegetables (including leafy vegetables) Cereals or tubers (maize, porridge, rice, pasta, bread, rice, bulger, frikeh, kaak, pasta, indomy (noodles), manakish, thick grain-based porridge, potatoes, etc)"/>
    <b v="1"/>
    <m/>
    <b v="1"/>
    <b v="1"/>
    <m/>
    <m/>
    <m/>
    <m/>
    <m/>
    <m/>
    <m/>
    <s v="3"/>
    <s v="not divers"/>
    <x v="2"/>
    <s v="حسب توفر الطعام"/>
    <s v="High food prices/no money to buy"/>
    <m/>
    <b v="1"/>
    <m/>
    <m/>
    <m/>
    <m/>
    <m/>
    <m/>
    <x v="0"/>
    <m/>
    <x v="3"/>
    <m/>
    <m/>
    <m/>
    <m/>
    <m/>
    <m/>
    <m/>
    <x v="0"/>
    <x v="2"/>
    <x v="0"/>
    <m/>
    <m/>
    <s v="1"/>
    <s v="1"/>
    <x v="0"/>
    <x v="2"/>
    <x v="0"/>
    <x v="1"/>
    <x v="1"/>
    <m/>
    <m/>
    <m/>
    <m/>
    <m/>
    <m/>
    <m/>
    <m/>
    <m/>
    <x v="1"/>
    <x v="0"/>
    <s v="Fear moodwings Econimic Sadness Anger"/>
    <b v="1"/>
    <b v="1"/>
    <b v="1"/>
    <b v="1"/>
    <b v="1"/>
    <m/>
    <m/>
    <m/>
    <m/>
    <m/>
    <m/>
    <m/>
    <m/>
    <m/>
    <m/>
    <m/>
    <m/>
    <m/>
    <s v="Children Adult Women"/>
    <b v="1"/>
    <m/>
    <b v="1"/>
    <m/>
    <s v="لا اعلم"/>
    <s v="Speaking to a family member"/>
    <b v="1"/>
    <m/>
    <m/>
    <m/>
    <m/>
    <m/>
    <m/>
    <m/>
    <m/>
    <m/>
    <m/>
    <s v="Accessibility Lack of awareness of the services"/>
    <m/>
    <m/>
    <b v="1"/>
    <m/>
    <b v="1"/>
    <m/>
    <m/>
    <m/>
    <m/>
    <x v="3"/>
    <s v="لا احتاج"/>
    <s v="Educational services Extracurricular activities/women &amp; girls centers"/>
    <m/>
    <b v="1"/>
    <m/>
    <b v="1"/>
    <m/>
    <m/>
    <m/>
    <m/>
    <s v="عدم توفر مراكز قريبة"/>
    <s v="Educational services Extracurricular activities/women &amp; girls centers"/>
    <m/>
    <b v="1"/>
    <m/>
    <b v="1"/>
    <m/>
    <m/>
    <m/>
    <m/>
    <s v="عدم توفر مراكز قريبة"/>
    <x v="1"/>
    <m/>
    <s v="School dropout Early marriage Physical abuse"/>
    <m/>
    <m/>
    <m/>
    <b v="1"/>
    <m/>
    <m/>
    <b v="1"/>
    <b v="1"/>
    <m/>
    <m/>
    <m/>
    <m/>
    <m/>
    <m/>
    <m/>
    <m/>
    <m/>
    <m/>
    <m/>
    <s v="Parents"/>
    <m/>
    <m/>
    <m/>
    <m/>
    <b v="1"/>
    <m/>
    <m/>
    <m/>
    <m/>
    <m/>
    <m/>
    <m/>
    <m/>
    <m/>
    <s v="Sport activity Awareness / educational activities / psychosocial support Quraan"/>
    <b v="1"/>
    <b v="1"/>
    <m/>
    <m/>
    <b v="1"/>
    <m/>
    <m/>
    <m/>
    <m/>
    <s v="Orphans living in the community"/>
    <m/>
    <m/>
    <b v="1"/>
    <m/>
    <m/>
    <m/>
    <m/>
    <x v="1"/>
    <m/>
    <s v="Lack of awareness Lack of transportation"/>
    <b v="1"/>
    <m/>
    <b v="1"/>
    <m/>
    <m/>
    <m/>
    <m/>
    <m/>
    <m/>
    <m/>
    <x v="1"/>
    <m/>
    <m/>
    <x v="0"/>
    <m/>
    <m/>
    <x v="2"/>
    <m/>
    <s v="uuid:82a3f3a1-4468-4ae7-8839-3903ef160c97"/>
    <n v="73108188"/>
    <s v="82a3f3a1-4468-4ae7-8839-3903ef160c97"/>
    <d v="2021-01-20T13:09:11"/>
    <n v="76"/>
    <m/>
    <n v="-1"/>
    <m/>
    <m/>
    <s v="202101191358"/>
    <n v="6646"/>
    <s v="nsenumerator"/>
    <n v="569832"/>
  </r>
  <r>
    <s v="2021-01-20T11:59:51.854+02:00"/>
    <s v="2021-01-20T13:51:47.591+02:00"/>
    <s v="0"/>
    <s v="Mahmoud Nassif"/>
    <s v="MRFS"/>
    <m/>
    <d v="2021-01-20T00:00:00"/>
    <x v="3"/>
    <s v="All"/>
    <x v="0"/>
    <n v="29"/>
    <x v="1"/>
    <x v="1"/>
    <x v="0"/>
    <x v="0"/>
    <d v="2016-03-18T00:00:00"/>
    <n v="1"/>
    <n v="0"/>
    <s v="No"/>
    <m/>
    <m/>
    <m/>
    <m/>
    <m/>
    <m/>
    <m/>
    <m/>
    <n v="2"/>
    <n v="0"/>
    <m/>
    <n v="0"/>
    <n v="1800"/>
    <n v="0"/>
    <m/>
    <s v="من الوالد"/>
    <s v="Hospital Primary health care facility Specialist services"/>
    <b v="1"/>
    <b v="1"/>
    <b v="1"/>
    <m/>
    <m/>
    <m/>
    <m/>
    <m/>
    <n v="5"/>
    <x v="0"/>
    <m/>
    <x v="1"/>
    <s v="تصوير الطبقي المحوري"/>
    <s v="Inaccessible due to cost Some types of medicines are not available in the market"/>
    <b v="1"/>
    <m/>
    <m/>
    <b v="1"/>
    <m/>
    <m/>
    <m/>
    <m/>
    <m/>
    <m/>
    <m/>
    <x v="2"/>
    <x v="1"/>
    <m/>
    <x v="1"/>
    <m/>
    <x v="0"/>
    <x v="0"/>
    <m/>
    <x v="0"/>
    <x v="0"/>
    <m/>
    <m/>
    <m/>
    <m/>
    <m/>
    <m/>
    <m/>
    <m/>
    <m/>
    <m/>
    <m/>
    <s v="Non communicable diseases (NCD) drugs (chronic, cardiac, diabetes, hyper-tension, asthma)"/>
    <b v="1"/>
    <m/>
    <m/>
    <m/>
    <m/>
    <m/>
    <m/>
    <m/>
    <x v="0"/>
    <m/>
    <m/>
    <m/>
    <m/>
    <m/>
    <m/>
    <m/>
    <m/>
    <m/>
    <s v="Hospital for surgery/ C-section At private primary health care centre/hospital"/>
    <m/>
    <m/>
    <m/>
    <m/>
    <b v="1"/>
    <m/>
    <b v="1"/>
    <m/>
    <m/>
    <m/>
    <m/>
    <x v="1"/>
    <m/>
    <m/>
    <m/>
    <m/>
    <m/>
    <m/>
    <m/>
    <m/>
    <m/>
    <m/>
    <m/>
    <x v="4"/>
    <x v="1"/>
    <x v="0"/>
    <m/>
    <s v="Cereals or tubers (maize, porridge, rice, pasta, bread, rice, bulger, frikeh, kaak, pasta, indomy (noodles), manakish, thick grain-based porridge, potatoes, etc) Vegetables (including leafy vegetables) Meat, Poultry, Offal (beef, goat, lamb, poultry), etc) Fruit (all types) Sugar, Honey, sugar products Condiments (spices, tea, coffee, sauces etc) or other miscellaneous food"/>
    <b v="1"/>
    <m/>
    <b v="1"/>
    <b v="1"/>
    <b v="1"/>
    <m/>
    <m/>
    <m/>
    <b v="1"/>
    <m/>
    <b v="1"/>
    <s v="6"/>
    <s v="diverse"/>
    <m/>
    <m/>
    <m/>
    <m/>
    <m/>
    <m/>
    <m/>
    <m/>
    <m/>
    <m/>
    <m/>
    <m/>
    <s v="0"/>
    <s v="not divers"/>
    <x v="2"/>
    <s v="لان المعدة لاتتحمل ذلك"/>
    <s v="High food prices/no money to buy"/>
    <m/>
    <b v="1"/>
    <m/>
    <m/>
    <m/>
    <m/>
    <m/>
    <m/>
    <x v="0"/>
    <m/>
    <x v="3"/>
    <m/>
    <m/>
    <m/>
    <m/>
    <m/>
    <m/>
    <m/>
    <x v="1"/>
    <x v="1"/>
    <x v="1"/>
    <m/>
    <m/>
    <m/>
    <s v="1"/>
    <x v="0"/>
    <x v="2"/>
    <x v="0"/>
    <x v="1"/>
    <x v="1"/>
    <m/>
    <m/>
    <m/>
    <m/>
    <m/>
    <m/>
    <m/>
    <m/>
    <m/>
    <x v="1"/>
    <x v="0"/>
    <s v="moodwings"/>
    <m/>
    <m/>
    <m/>
    <b v="1"/>
    <m/>
    <m/>
    <m/>
    <m/>
    <m/>
    <m/>
    <m/>
    <m/>
    <m/>
    <m/>
    <m/>
    <m/>
    <m/>
    <m/>
    <s v="Adult Women"/>
    <b v="1"/>
    <m/>
    <m/>
    <m/>
    <s v="بسبب الحمل"/>
    <s v="Speaking to a family member"/>
    <b v="1"/>
    <m/>
    <m/>
    <m/>
    <m/>
    <m/>
    <m/>
    <m/>
    <m/>
    <m/>
    <m/>
    <s v="Availability"/>
    <m/>
    <m/>
    <m/>
    <b v="1"/>
    <m/>
    <m/>
    <m/>
    <m/>
    <m/>
    <x v="1"/>
    <m/>
    <s v="Do not know"/>
    <m/>
    <m/>
    <m/>
    <m/>
    <m/>
    <m/>
    <b v="1"/>
    <m/>
    <m/>
    <s v="Do not know"/>
    <m/>
    <m/>
    <m/>
    <m/>
    <m/>
    <m/>
    <b v="1"/>
    <m/>
    <m/>
    <x v="1"/>
    <m/>
    <s v="Child labour School dropout"/>
    <m/>
    <m/>
    <m/>
    <b v="1"/>
    <b v="1"/>
    <m/>
    <m/>
    <m/>
    <m/>
    <m/>
    <m/>
    <m/>
    <m/>
    <m/>
    <m/>
    <m/>
    <m/>
    <m/>
    <s v="جميع الاعمال"/>
    <s v="Parents School teachers Women and Child support centers"/>
    <m/>
    <m/>
    <m/>
    <b v="1"/>
    <b v="1"/>
    <m/>
    <m/>
    <m/>
    <m/>
    <b v="1"/>
    <m/>
    <m/>
    <m/>
    <m/>
    <s v="Quraan Other"/>
    <m/>
    <b v="1"/>
    <m/>
    <m/>
    <m/>
    <m/>
    <b v="1"/>
    <m/>
    <s v="أنشطة تعليمية"/>
    <s v="Orphans living in the community"/>
    <m/>
    <m/>
    <b v="1"/>
    <m/>
    <m/>
    <m/>
    <m/>
    <x v="0"/>
    <m/>
    <m/>
    <m/>
    <m/>
    <m/>
    <m/>
    <m/>
    <m/>
    <m/>
    <m/>
    <m/>
    <m/>
    <x v="0"/>
    <m/>
    <m/>
    <x v="0"/>
    <m/>
    <m/>
    <x v="0"/>
    <m/>
    <s v="uuid:75d16f0a-7f13-4b08-a526-0ac1f7eb4d7f"/>
    <n v="73108190"/>
    <s v="75d16f0a-7f13-4b08-a526-0ac1f7eb4d7f"/>
    <d v="2021-01-20T13:09:12"/>
    <n v="77"/>
    <m/>
    <n v="-1"/>
    <m/>
    <m/>
    <s v="202101191358"/>
    <n v="6716"/>
    <s v="nsenumerator"/>
    <n v="569832"/>
  </r>
  <r>
    <s v="2021-01-20T12:49:35.337+02:00"/>
    <s v="2021-01-20T13:08:13.632+02:00"/>
    <m/>
    <s v="مصطفى فائز يازجي"/>
    <s v="MRFS"/>
    <m/>
    <d v="2021-01-20T00:00:00"/>
    <x v="3"/>
    <s v="All"/>
    <x v="0"/>
    <n v="42"/>
    <x v="0"/>
    <x v="1"/>
    <x v="0"/>
    <x v="1"/>
    <m/>
    <n v="1"/>
    <n v="0"/>
    <s v="Yes"/>
    <n v="1"/>
    <n v="0"/>
    <n v="1"/>
    <s v="1"/>
    <n v="2"/>
    <s v="4"/>
    <n v="0"/>
    <s v="4"/>
    <n v="6"/>
    <n v="0"/>
    <n v="0"/>
    <n v="0"/>
    <n v="3000"/>
    <n v="2400"/>
    <s v="عمل خاص في محل "/>
    <m/>
    <s v="Hospital Primary health care facility Emergency services-ambulance"/>
    <b v="1"/>
    <b v="1"/>
    <m/>
    <b v="1"/>
    <m/>
    <m/>
    <m/>
    <m/>
    <n v="20"/>
    <x v="3"/>
    <m/>
    <x v="0"/>
    <s v="التصوير الشعاعي و الأسنان "/>
    <s v="Inaccessible due to cost Most types of medicines are not available in the market"/>
    <m/>
    <b v="1"/>
    <m/>
    <b v="1"/>
    <m/>
    <m/>
    <m/>
    <m/>
    <m/>
    <m/>
    <m/>
    <x v="0"/>
    <x v="0"/>
    <s v="توعية حول مرض كورونا "/>
    <x v="0"/>
    <m/>
    <x v="2"/>
    <x v="1"/>
    <m/>
    <x v="1"/>
    <x v="1"/>
    <s v="Some types of medicines are not available in the market Inaccessible due to cost"/>
    <b v="1"/>
    <m/>
    <m/>
    <b v="1"/>
    <m/>
    <m/>
    <m/>
    <m/>
    <m/>
    <m/>
    <s v="Non communicable diseases (NCD) drugs (chronic, cardiac, diabetes, hyper-tension, asthma) Reproductive health medicines Pediatric medicine"/>
    <b v="1"/>
    <b v="1"/>
    <b v="1"/>
    <m/>
    <m/>
    <m/>
    <m/>
    <m/>
    <x v="0"/>
    <m/>
    <m/>
    <m/>
    <m/>
    <m/>
    <m/>
    <m/>
    <m/>
    <m/>
    <s v="At private primary health care centre/hospital"/>
    <m/>
    <m/>
    <m/>
    <m/>
    <b v="1"/>
    <m/>
    <m/>
    <m/>
    <m/>
    <m/>
    <m/>
    <x v="0"/>
    <m/>
    <m/>
    <m/>
    <m/>
    <m/>
    <m/>
    <m/>
    <m/>
    <m/>
    <m/>
    <m/>
    <x v="3"/>
    <x v="1"/>
    <x v="0"/>
    <m/>
    <s v="Legumes and nuts e.g. hommos, fouls, beans, chick peas, lentils Fruit (all types)"/>
    <m/>
    <b v="1"/>
    <m/>
    <b v="1"/>
    <m/>
    <m/>
    <m/>
    <m/>
    <m/>
    <m/>
    <m/>
    <s v="2"/>
    <s v="not divers"/>
    <s v="Fruit (all types) Vegetables (including leafy vegetables) Sugar, Honey, sugar products"/>
    <m/>
    <m/>
    <b v="1"/>
    <b v="1"/>
    <m/>
    <m/>
    <m/>
    <m/>
    <b v="1"/>
    <m/>
    <m/>
    <s v="3"/>
    <s v="not divers"/>
    <x v="2"/>
    <s v="لعدم حصول امراض للمعدة بسبب صغر العمر"/>
    <s v="High food prices/no money to buy"/>
    <m/>
    <b v="1"/>
    <m/>
    <m/>
    <m/>
    <m/>
    <m/>
    <m/>
    <x v="0"/>
    <m/>
    <x v="3"/>
    <m/>
    <m/>
    <m/>
    <m/>
    <m/>
    <m/>
    <m/>
    <x v="0"/>
    <x v="2"/>
    <x v="0"/>
    <m/>
    <m/>
    <s v="0"/>
    <s v="1"/>
    <x v="0"/>
    <x v="2"/>
    <x v="0"/>
    <x v="1"/>
    <x v="1"/>
    <m/>
    <m/>
    <m/>
    <m/>
    <m/>
    <m/>
    <m/>
    <m/>
    <m/>
    <x v="1"/>
    <x v="0"/>
    <s v="Fear moodwings Family conflict Problems sleeping Inability to carry out work or daily tasks"/>
    <b v="1"/>
    <m/>
    <m/>
    <b v="1"/>
    <m/>
    <m/>
    <b v="1"/>
    <m/>
    <m/>
    <b v="1"/>
    <m/>
    <b v="1"/>
    <m/>
    <m/>
    <m/>
    <m/>
    <m/>
    <m/>
    <s v="Adult Women Children"/>
    <b v="1"/>
    <m/>
    <b v="1"/>
    <m/>
    <s v="لا اعلم"/>
    <s v="Speaking to a family member Smoking"/>
    <b v="1"/>
    <m/>
    <m/>
    <m/>
    <m/>
    <m/>
    <b v="1"/>
    <m/>
    <m/>
    <m/>
    <m/>
    <s v="Accessibility Security"/>
    <m/>
    <b v="1"/>
    <b v="1"/>
    <m/>
    <m/>
    <m/>
    <m/>
    <m/>
    <m/>
    <x v="1"/>
    <m/>
    <s v="Educational services"/>
    <m/>
    <b v="1"/>
    <m/>
    <m/>
    <m/>
    <m/>
    <m/>
    <m/>
    <s v="قلة وبعد هذه الخدمات "/>
    <s v="Educational services Skills building services"/>
    <m/>
    <b v="1"/>
    <b v="1"/>
    <m/>
    <m/>
    <m/>
    <m/>
    <m/>
    <s v="قلة وبعد المراكز "/>
    <x v="2"/>
    <s v="الوضع الامني والسرقات"/>
    <s v="Desire to join armed groups School dropout Neglect Being orphaned or losing care"/>
    <m/>
    <m/>
    <b v="1"/>
    <b v="1"/>
    <m/>
    <m/>
    <m/>
    <m/>
    <b v="1"/>
    <m/>
    <b v="1"/>
    <m/>
    <m/>
    <m/>
    <m/>
    <m/>
    <m/>
    <m/>
    <m/>
    <s v="Parents Siblings School teachers"/>
    <m/>
    <b v="1"/>
    <m/>
    <b v="1"/>
    <b v="1"/>
    <m/>
    <m/>
    <m/>
    <m/>
    <m/>
    <m/>
    <m/>
    <m/>
    <m/>
    <s v="Sport activity Awareness / educational activities / psychosocial support Hand crafts"/>
    <b v="1"/>
    <m/>
    <b v="1"/>
    <m/>
    <b v="1"/>
    <m/>
    <m/>
    <m/>
    <m/>
    <s v="Child-headed households Children who have been associated with fighting forces Children living on the street"/>
    <m/>
    <b v="1"/>
    <m/>
    <b v="1"/>
    <b v="1"/>
    <m/>
    <m/>
    <x v="1"/>
    <m/>
    <s v="Lack of transportation Opening time not suitable for parents Lack of awareness"/>
    <b v="1"/>
    <m/>
    <b v="1"/>
    <b v="1"/>
    <m/>
    <m/>
    <m/>
    <m/>
    <m/>
    <m/>
    <x v="1"/>
    <m/>
    <m/>
    <x v="0"/>
    <m/>
    <m/>
    <x v="2"/>
    <m/>
    <s v="uuid:31f0ff7d-e4e0-4bf0-893c-23191bda9210"/>
    <n v="73108191"/>
    <s v="31f0ff7d-e4e0-4bf0-893c-23191bda9210"/>
    <d v="2021-01-20T13:09:13"/>
    <n v="78"/>
    <m/>
    <n v="-1"/>
    <m/>
    <m/>
    <s v="202101191358"/>
    <n v="1118"/>
    <s v="nsenumerator"/>
    <n v="569832"/>
  </r>
  <r>
    <s v="2021-01-20T13:22:21.062+02:00"/>
    <s v="2021-01-20T13:45:02.219+02:00"/>
    <m/>
    <s v="مصطفى فائز يازجي"/>
    <s v="MRFS"/>
    <m/>
    <d v="2021-01-20T00:00:00"/>
    <x v="3"/>
    <s v="All"/>
    <x v="0"/>
    <n v="36"/>
    <x v="0"/>
    <x v="1"/>
    <x v="4"/>
    <x v="1"/>
    <m/>
    <n v="0"/>
    <n v="2"/>
    <s v="No"/>
    <m/>
    <m/>
    <m/>
    <m/>
    <m/>
    <m/>
    <m/>
    <m/>
    <n v="5"/>
    <n v="2"/>
    <m/>
    <n v="2"/>
    <n v="3500"/>
    <n v="2800"/>
    <s v="عمل ضمن مجال التوعية في منظمة"/>
    <m/>
    <s v="Hospital Primary health care facility Specialist services Emergency services-ambulance"/>
    <b v="1"/>
    <b v="1"/>
    <b v="1"/>
    <b v="1"/>
    <m/>
    <m/>
    <m/>
    <m/>
    <n v="15"/>
    <x v="4"/>
    <m/>
    <x v="2"/>
    <s v="999 "/>
    <s v="Inaccessible due to cost Most types of medicines are not available in the market"/>
    <m/>
    <b v="1"/>
    <m/>
    <b v="1"/>
    <m/>
    <m/>
    <m/>
    <m/>
    <m/>
    <m/>
    <m/>
    <x v="0"/>
    <x v="3"/>
    <m/>
    <x v="0"/>
    <m/>
    <x v="2"/>
    <x v="1"/>
    <m/>
    <x v="1"/>
    <x v="1"/>
    <s v="Most types of medicines are not available in the market Inaccessible due to cost"/>
    <m/>
    <b v="1"/>
    <m/>
    <b v="1"/>
    <m/>
    <m/>
    <m/>
    <m/>
    <m/>
    <m/>
    <s v="Non communicable diseases (NCD) drugs (chronic, cardiac, diabetes, hyper-tension, asthma) Reproductive health medicines"/>
    <b v="1"/>
    <m/>
    <b v="1"/>
    <m/>
    <m/>
    <m/>
    <m/>
    <m/>
    <x v="0"/>
    <m/>
    <m/>
    <m/>
    <m/>
    <m/>
    <m/>
    <m/>
    <m/>
    <m/>
    <s v="Public primary health care facility Hospital for normal delivery"/>
    <m/>
    <m/>
    <m/>
    <b v="1"/>
    <m/>
    <b v="1"/>
    <m/>
    <m/>
    <m/>
    <m/>
    <m/>
    <x v="1"/>
    <m/>
    <m/>
    <m/>
    <m/>
    <m/>
    <m/>
    <m/>
    <m/>
    <m/>
    <m/>
    <m/>
    <x v="4"/>
    <x v="2"/>
    <x v="2"/>
    <m/>
    <m/>
    <m/>
    <m/>
    <m/>
    <m/>
    <m/>
    <m/>
    <m/>
    <m/>
    <m/>
    <m/>
    <m/>
    <s v="0"/>
    <s v="not divers"/>
    <m/>
    <m/>
    <m/>
    <m/>
    <m/>
    <m/>
    <m/>
    <m/>
    <m/>
    <m/>
    <m/>
    <m/>
    <s v="0"/>
    <s v="not divers"/>
    <x v="2"/>
    <s v="بسبب التغيرات التي تحصل على المعدة وتسبب مشاكل صحية "/>
    <s v="High food prices/no money to buy"/>
    <m/>
    <b v="1"/>
    <m/>
    <m/>
    <m/>
    <m/>
    <m/>
    <m/>
    <x v="0"/>
    <m/>
    <x v="3"/>
    <m/>
    <m/>
    <m/>
    <m/>
    <m/>
    <m/>
    <m/>
    <x v="1"/>
    <x v="1"/>
    <x v="1"/>
    <m/>
    <m/>
    <m/>
    <s v="0"/>
    <x v="2"/>
    <x v="1"/>
    <x v="1"/>
    <x v="0"/>
    <x v="0"/>
    <m/>
    <m/>
    <m/>
    <m/>
    <m/>
    <m/>
    <m/>
    <m/>
    <m/>
    <x v="3"/>
    <x v="0"/>
    <s v="Sadness Family conflict Problems Concentrating Econimic Fear"/>
    <b v="1"/>
    <m/>
    <b v="1"/>
    <m/>
    <b v="1"/>
    <m/>
    <b v="1"/>
    <m/>
    <m/>
    <m/>
    <m/>
    <m/>
    <b v="1"/>
    <m/>
    <m/>
    <m/>
    <m/>
    <m/>
    <s v="Elderly"/>
    <m/>
    <m/>
    <m/>
    <b v="1"/>
    <s v="صعوبة فهمهم والتعامل معهم "/>
    <s v="Prayer Withdrawal/Isolation"/>
    <m/>
    <m/>
    <m/>
    <b v="1"/>
    <m/>
    <m/>
    <m/>
    <m/>
    <b v="1"/>
    <m/>
    <m/>
    <s v="Availability"/>
    <m/>
    <m/>
    <m/>
    <b v="1"/>
    <m/>
    <m/>
    <m/>
    <m/>
    <m/>
    <x v="1"/>
    <m/>
    <s v="All services are accessible"/>
    <m/>
    <m/>
    <m/>
    <m/>
    <m/>
    <b v="1"/>
    <m/>
    <m/>
    <m/>
    <s v="Educational services Skills building services"/>
    <m/>
    <b v="1"/>
    <b v="1"/>
    <m/>
    <m/>
    <m/>
    <m/>
    <m/>
    <s v="بسبب قلة المراكز وخوف الاهل من خروجهم"/>
    <x v="2"/>
    <s v="مشاكل الخطف والسرقة والوضع الامني "/>
    <s v="School dropout Neglect Being orphaned or losing care Physical abuse"/>
    <m/>
    <m/>
    <m/>
    <b v="1"/>
    <m/>
    <m/>
    <m/>
    <b v="1"/>
    <b v="1"/>
    <m/>
    <b v="1"/>
    <m/>
    <m/>
    <m/>
    <m/>
    <m/>
    <m/>
    <m/>
    <m/>
    <s v="Parents Relatives"/>
    <m/>
    <m/>
    <m/>
    <m/>
    <b v="1"/>
    <b v="1"/>
    <m/>
    <m/>
    <m/>
    <m/>
    <m/>
    <m/>
    <m/>
    <m/>
    <s v="Sport activity Awareness / educational activities / psychosocial support Entertainement activities Quraan Hand crafts Painting / re-creational activity"/>
    <b v="1"/>
    <b v="1"/>
    <b v="1"/>
    <b v="1"/>
    <b v="1"/>
    <b v="1"/>
    <m/>
    <m/>
    <m/>
    <s v="I don't know"/>
    <m/>
    <m/>
    <m/>
    <m/>
    <m/>
    <m/>
    <b v="1"/>
    <x v="0"/>
    <m/>
    <m/>
    <m/>
    <m/>
    <m/>
    <m/>
    <m/>
    <m/>
    <m/>
    <m/>
    <m/>
    <m/>
    <x v="0"/>
    <m/>
    <m/>
    <x v="0"/>
    <m/>
    <m/>
    <x v="0"/>
    <m/>
    <s v="uuid:1fbda5fd-ea50-4485-b8e1-c1e15405df1f"/>
    <n v="73108193"/>
    <s v="1fbda5fd-ea50-4485-b8e1-c1e15405df1f"/>
    <d v="2021-01-20T13:09:14"/>
    <n v="79"/>
    <m/>
    <n v="-1"/>
    <m/>
    <m/>
    <s v="202101191358"/>
    <n v="1361"/>
    <s v="nsenumerator"/>
    <n v="569832"/>
  </r>
  <r>
    <s v="2021-01-20T13:55:28.987+02:00"/>
    <s v="2021-01-20T14:22:14.101+02:00"/>
    <m/>
    <s v="مصطفى فائز يازجي"/>
    <s v="MRFS"/>
    <m/>
    <d v="2021-01-20T00:00:00"/>
    <x v="3"/>
    <s v="All"/>
    <x v="0"/>
    <n v="53"/>
    <x v="2"/>
    <x v="1"/>
    <x v="0"/>
    <x v="0"/>
    <d v="2019-01-20T00:00:00"/>
    <n v="0"/>
    <n v="0"/>
    <s v="Yes"/>
    <n v="0"/>
    <n v="0"/>
    <n v="1"/>
    <s v="1"/>
    <n v="2"/>
    <s v="3"/>
    <n v="2"/>
    <s v="5"/>
    <n v="7"/>
    <n v="0"/>
    <n v="0"/>
    <n v="2"/>
    <n v="3200"/>
    <n v="1700"/>
    <s v="عمال "/>
    <m/>
    <s v="Hospital"/>
    <b v="1"/>
    <m/>
    <m/>
    <m/>
    <m/>
    <m/>
    <m/>
    <m/>
    <n v="10"/>
    <x v="0"/>
    <m/>
    <x v="3"/>
    <s v="عينية ، قلبية "/>
    <s v="Inaccessible due to cost Most types of medicines are not available in the market"/>
    <m/>
    <b v="1"/>
    <m/>
    <b v="1"/>
    <m/>
    <m/>
    <m/>
    <m/>
    <m/>
    <m/>
    <m/>
    <x v="2"/>
    <x v="1"/>
    <m/>
    <x v="1"/>
    <m/>
    <x v="2"/>
    <x v="1"/>
    <m/>
    <x v="1"/>
    <x v="1"/>
    <s v="Most types of medicines are not available in the market Inaccessible due to cost"/>
    <m/>
    <b v="1"/>
    <m/>
    <b v="1"/>
    <m/>
    <m/>
    <m/>
    <m/>
    <m/>
    <m/>
    <s v="Non communicable diseases (NCD) drugs (chronic, cardiac, diabetes, hyper-tension, asthma) Pediatric medicine"/>
    <b v="1"/>
    <b v="1"/>
    <m/>
    <m/>
    <m/>
    <m/>
    <m/>
    <m/>
    <x v="0"/>
    <m/>
    <m/>
    <m/>
    <m/>
    <m/>
    <m/>
    <m/>
    <m/>
    <m/>
    <s v="At private primary health care centre/hospital"/>
    <m/>
    <m/>
    <m/>
    <m/>
    <b v="1"/>
    <m/>
    <m/>
    <m/>
    <m/>
    <m/>
    <m/>
    <x v="1"/>
    <m/>
    <m/>
    <m/>
    <m/>
    <m/>
    <m/>
    <m/>
    <m/>
    <m/>
    <m/>
    <m/>
    <x v="5"/>
    <x v="0"/>
    <x v="0"/>
    <m/>
    <m/>
    <m/>
    <m/>
    <m/>
    <m/>
    <m/>
    <m/>
    <m/>
    <m/>
    <m/>
    <m/>
    <m/>
    <s v="0"/>
    <s v="not divers"/>
    <s v="Legumes and nuts e.g. hommos, fouls, beans, chick peas, lentils Condiments (spices, tea, coffee, sauces etc) or other miscellaneous food Fruit (all types) Vegetables (including leafy vegetables)"/>
    <m/>
    <b v="1"/>
    <b v="1"/>
    <b v="1"/>
    <m/>
    <m/>
    <m/>
    <m/>
    <m/>
    <m/>
    <b v="1"/>
    <s v="4"/>
    <s v="diverse"/>
    <x v="3"/>
    <m/>
    <s v="High food prices/no money to buy"/>
    <m/>
    <b v="1"/>
    <m/>
    <m/>
    <m/>
    <m/>
    <m/>
    <m/>
    <x v="0"/>
    <m/>
    <x v="2"/>
    <m/>
    <m/>
    <m/>
    <m/>
    <m/>
    <m/>
    <m/>
    <x v="0"/>
    <x v="2"/>
    <x v="1"/>
    <m/>
    <m/>
    <s v="0"/>
    <s v="0"/>
    <x v="0"/>
    <x v="2"/>
    <x v="0"/>
    <x v="1"/>
    <x v="1"/>
    <m/>
    <m/>
    <m/>
    <m/>
    <m/>
    <m/>
    <m/>
    <m/>
    <m/>
    <x v="1"/>
    <x v="0"/>
    <s v="Econimic Family conflict Anger"/>
    <m/>
    <b v="1"/>
    <m/>
    <m/>
    <b v="1"/>
    <m/>
    <b v="1"/>
    <m/>
    <m/>
    <m/>
    <m/>
    <m/>
    <m/>
    <m/>
    <m/>
    <m/>
    <m/>
    <m/>
    <s v="Adult Women"/>
    <b v="1"/>
    <m/>
    <m/>
    <m/>
    <s v="قلة في وعيهم   "/>
    <s v="Withdrawal/Isolation Speaking to a family member"/>
    <b v="1"/>
    <m/>
    <m/>
    <m/>
    <m/>
    <m/>
    <m/>
    <m/>
    <b v="1"/>
    <m/>
    <m/>
    <s v="Availability Accessibility"/>
    <m/>
    <m/>
    <b v="1"/>
    <b v="1"/>
    <m/>
    <m/>
    <m/>
    <m/>
    <m/>
    <x v="2"/>
    <m/>
    <s v="Do not know"/>
    <m/>
    <m/>
    <m/>
    <m/>
    <m/>
    <m/>
    <b v="1"/>
    <m/>
    <m/>
    <s v="Do not know"/>
    <m/>
    <m/>
    <m/>
    <m/>
    <m/>
    <m/>
    <b v="1"/>
    <m/>
    <m/>
    <x v="1"/>
    <m/>
    <s v="Child labour School dropout Begging Being orphaned or losing care Neglect"/>
    <m/>
    <m/>
    <m/>
    <b v="1"/>
    <b v="1"/>
    <b v="1"/>
    <m/>
    <m/>
    <b v="1"/>
    <m/>
    <b v="1"/>
    <m/>
    <m/>
    <m/>
    <m/>
    <m/>
    <m/>
    <m/>
    <s v="النجارة ، بيع الخضرة ، الحدادة "/>
    <s v="Parents"/>
    <m/>
    <m/>
    <m/>
    <m/>
    <b v="1"/>
    <m/>
    <m/>
    <m/>
    <m/>
    <m/>
    <m/>
    <m/>
    <m/>
    <m/>
    <s v="Hand crafts Awareness / educational activities / psychosocial support"/>
    <m/>
    <m/>
    <b v="1"/>
    <m/>
    <b v="1"/>
    <m/>
    <m/>
    <m/>
    <m/>
    <s v="I don't know"/>
    <m/>
    <m/>
    <m/>
    <m/>
    <m/>
    <m/>
    <b v="1"/>
    <x v="2"/>
    <s v="بسبب النزوح والمادية "/>
    <s v="Lack of awareness Lack of transportation"/>
    <b v="1"/>
    <m/>
    <b v="1"/>
    <m/>
    <m/>
    <m/>
    <m/>
    <m/>
    <m/>
    <m/>
    <x v="1"/>
    <m/>
    <m/>
    <x v="1"/>
    <n v="7"/>
    <s v="لأنشغال الاهل في العمل من اجل احتياجات العيش"/>
    <x v="1"/>
    <s v="اطفال اثنين يعملون في مجال بيع الالبسة عند احد اصحاب المحلات والثاني في المنطقة الصناعية بالنجارة"/>
    <s v="uuid:0ee93b6f-f3e2-4199-afe4-5740c527217e"/>
    <n v="73108194"/>
    <s v="0ee93b6f-f3e2-4199-afe4-5740c527217e"/>
    <d v="2021-01-20T13:09:15"/>
    <n v="80"/>
    <m/>
    <n v="-1"/>
    <m/>
    <m/>
    <s v="202101191358"/>
    <n v="1606"/>
    <s v="nsenumerator"/>
    <n v="569832"/>
  </r>
  <r>
    <s v="2021-01-20T11:11:59.180+03:00"/>
    <s v="2021-01-20T14:45:58.273+03:00"/>
    <s v="0"/>
    <s v="خلود عساف"/>
    <s v="MRFS"/>
    <m/>
    <d v="2021-01-20T00:00:00"/>
    <x v="3"/>
    <s v="All"/>
    <x v="0"/>
    <n v="39"/>
    <x v="0"/>
    <x v="0"/>
    <x v="0"/>
    <x v="1"/>
    <m/>
    <n v="0"/>
    <n v="0"/>
    <s v="Yes"/>
    <n v="0"/>
    <n v="0"/>
    <n v="1"/>
    <s v="1"/>
    <n v="2"/>
    <s v="3"/>
    <n v="2"/>
    <s v="5"/>
    <n v="6"/>
    <n v="0"/>
    <n v="2"/>
    <n v="2"/>
    <n v="600"/>
    <n v="400"/>
    <s v="عمل خاص"/>
    <m/>
    <s v="Hospital"/>
    <b v="1"/>
    <m/>
    <m/>
    <m/>
    <m/>
    <m/>
    <m/>
    <m/>
    <n v="10"/>
    <x v="4"/>
    <m/>
    <x v="3"/>
    <s v="بحاجة إلى عيادة عينية"/>
    <s v="Inaccessible due to cost"/>
    <m/>
    <m/>
    <m/>
    <b v="1"/>
    <m/>
    <m/>
    <m/>
    <m/>
    <m/>
    <m/>
    <m/>
    <x v="2"/>
    <x v="1"/>
    <m/>
    <x v="1"/>
    <m/>
    <x v="2"/>
    <x v="1"/>
    <m/>
    <x v="1"/>
    <x v="2"/>
    <m/>
    <m/>
    <m/>
    <m/>
    <m/>
    <m/>
    <m/>
    <m/>
    <m/>
    <m/>
    <m/>
    <s v="Non communicable diseases (NCD) drugs (chronic, cardiac, diabetes, hyper-tension, asthma)"/>
    <b v="1"/>
    <m/>
    <m/>
    <m/>
    <m/>
    <m/>
    <m/>
    <m/>
    <x v="0"/>
    <m/>
    <m/>
    <m/>
    <m/>
    <m/>
    <m/>
    <m/>
    <m/>
    <m/>
    <s v="Hospital for normal delivery Public primary health care facility"/>
    <m/>
    <m/>
    <m/>
    <b v="1"/>
    <m/>
    <b v="1"/>
    <m/>
    <m/>
    <m/>
    <m/>
    <m/>
    <x v="1"/>
    <m/>
    <m/>
    <m/>
    <m/>
    <m/>
    <m/>
    <m/>
    <m/>
    <m/>
    <m/>
    <m/>
    <x v="0"/>
    <x v="0"/>
    <x v="0"/>
    <m/>
    <m/>
    <m/>
    <m/>
    <m/>
    <m/>
    <m/>
    <m/>
    <m/>
    <m/>
    <m/>
    <m/>
    <m/>
    <s v="0"/>
    <s v="not divers"/>
    <s v="Cereals or tubers (maize, porridge, rice, pasta, bread, rice, bulger, frikeh, kaak, pasta, indomy (noodles), manakish, thick grain-based porridge, potatoes, etc) Vegetables (including leafy vegetables) Fruit (all types) Meat, Poultry, Offal (beef, goat, lamb, poultry), etc)"/>
    <b v="1"/>
    <m/>
    <b v="1"/>
    <b v="1"/>
    <b v="1"/>
    <m/>
    <m/>
    <m/>
    <m/>
    <m/>
    <m/>
    <s v="4"/>
    <s v="diverse"/>
    <x v="0"/>
    <m/>
    <s v="High food prices/no money to buy Market is too far"/>
    <m/>
    <b v="1"/>
    <b v="1"/>
    <m/>
    <m/>
    <m/>
    <m/>
    <m/>
    <x v="0"/>
    <m/>
    <x v="3"/>
    <m/>
    <m/>
    <m/>
    <m/>
    <m/>
    <m/>
    <m/>
    <x v="0"/>
    <x v="0"/>
    <x v="1"/>
    <m/>
    <m/>
    <s v="0"/>
    <s v="0"/>
    <x v="0"/>
    <x v="2"/>
    <x v="0"/>
    <x v="1"/>
    <x v="1"/>
    <m/>
    <m/>
    <m/>
    <m/>
    <m/>
    <m/>
    <m/>
    <m/>
    <m/>
    <x v="1"/>
    <x v="0"/>
    <s v="Fear"/>
    <b v="1"/>
    <m/>
    <m/>
    <m/>
    <m/>
    <m/>
    <m/>
    <m/>
    <m/>
    <m/>
    <m/>
    <m/>
    <m/>
    <m/>
    <m/>
    <m/>
    <m/>
    <m/>
    <s v="Children"/>
    <m/>
    <m/>
    <b v="1"/>
    <m/>
    <s v="غير قادرين على تحمل ذلك"/>
    <s v="Prayer Speaking to a family member Speaking to a friend"/>
    <b v="1"/>
    <b v="1"/>
    <m/>
    <b v="1"/>
    <m/>
    <m/>
    <m/>
    <m/>
    <m/>
    <m/>
    <m/>
    <s v="Security"/>
    <m/>
    <b v="1"/>
    <m/>
    <m/>
    <m/>
    <m/>
    <m/>
    <m/>
    <m/>
    <x v="1"/>
    <m/>
    <s v="All services are accessible"/>
    <m/>
    <m/>
    <m/>
    <m/>
    <m/>
    <b v="1"/>
    <m/>
    <m/>
    <m/>
    <s v="All services are accessible"/>
    <m/>
    <m/>
    <m/>
    <m/>
    <m/>
    <b v="1"/>
    <m/>
    <m/>
    <m/>
    <x v="2"/>
    <s v="الخوف من الخطف"/>
    <s v="Kidnapping Being orphaned or losing care Neglect Desire to join armed groups Hired by armed groups"/>
    <b v="1"/>
    <b v="1"/>
    <b v="1"/>
    <m/>
    <m/>
    <m/>
    <m/>
    <m/>
    <b v="1"/>
    <m/>
    <b v="1"/>
    <m/>
    <m/>
    <m/>
    <m/>
    <m/>
    <m/>
    <m/>
    <m/>
    <s v="Women and Child support centers Parents"/>
    <m/>
    <m/>
    <m/>
    <m/>
    <b v="1"/>
    <m/>
    <m/>
    <m/>
    <m/>
    <b v="1"/>
    <m/>
    <m/>
    <m/>
    <m/>
    <s v="Quraan"/>
    <m/>
    <b v="1"/>
    <m/>
    <m/>
    <m/>
    <m/>
    <m/>
    <m/>
    <m/>
    <s v="I don't know"/>
    <m/>
    <m/>
    <m/>
    <m/>
    <m/>
    <m/>
    <b v="1"/>
    <x v="1"/>
    <m/>
    <s v="Security problems Lack of transportation Opening time not suitable for parents"/>
    <m/>
    <b v="1"/>
    <b v="1"/>
    <b v="1"/>
    <m/>
    <m/>
    <m/>
    <m/>
    <m/>
    <m/>
    <x v="1"/>
    <m/>
    <m/>
    <x v="2"/>
    <m/>
    <m/>
    <x v="2"/>
    <m/>
    <s v="uuid:7d2cd078-cd0a-435c-badb-e7394a0da561"/>
    <n v="73108200"/>
    <s v="7d2cd078-cd0a-435c-badb-e7394a0da561"/>
    <d v="2021-01-20T13:09:20"/>
    <n v="81"/>
    <m/>
    <n v="-1"/>
    <m/>
    <m/>
    <s v="202101191358"/>
    <n v="12839"/>
    <s v="nsenumerator"/>
    <n v="569832"/>
  </r>
  <r>
    <s v="2021-01-20T11:51:05.784+03:00"/>
    <s v="2021-01-20T12:22:31.658+03:00"/>
    <m/>
    <s v="خلود عساف"/>
    <s v="MRFS"/>
    <m/>
    <d v="2021-01-20T00:00:00"/>
    <x v="3"/>
    <s v="All"/>
    <x v="0"/>
    <n v="43"/>
    <x v="0"/>
    <x v="0"/>
    <x v="0"/>
    <x v="0"/>
    <d v="2016-01-20T00:00:00"/>
    <n v="1"/>
    <n v="0"/>
    <s v="Yes"/>
    <n v="0"/>
    <n v="0"/>
    <n v="0"/>
    <s v="0"/>
    <n v="1"/>
    <s v="1"/>
    <n v="3"/>
    <s v="4"/>
    <n v="8"/>
    <n v="0"/>
    <n v="0"/>
    <n v="1"/>
    <n v="200"/>
    <n v="100"/>
    <s v="عمل خاص"/>
    <m/>
    <s v="Hospital Primary health care facility"/>
    <b v="1"/>
    <b v="1"/>
    <m/>
    <m/>
    <m/>
    <m/>
    <m/>
    <m/>
    <n v="15"/>
    <x v="0"/>
    <m/>
    <x v="0"/>
    <s v="999"/>
    <s v="Inaccessible due to cost Most types of medicines are not available in the market"/>
    <m/>
    <b v="1"/>
    <m/>
    <b v="1"/>
    <m/>
    <m/>
    <m/>
    <m/>
    <m/>
    <m/>
    <m/>
    <x v="0"/>
    <x v="3"/>
    <m/>
    <x v="2"/>
    <m/>
    <x v="2"/>
    <x v="1"/>
    <m/>
    <x v="2"/>
    <x v="0"/>
    <m/>
    <m/>
    <m/>
    <m/>
    <m/>
    <m/>
    <m/>
    <m/>
    <m/>
    <m/>
    <m/>
    <s v="Non communicable diseases (NCD) drugs (chronic, cardiac, diabetes, hyper-tension, asthma) Antibiotic"/>
    <b v="1"/>
    <m/>
    <m/>
    <b v="1"/>
    <m/>
    <m/>
    <m/>
    <m/>
    <x v="0"/>
    <m/>
    <m/>
    <m/>
    <m/>
    <m/>
    <m/>
    <m/>
    <m/>
    <m/>
    <s v="Hospital for normal delivery Public primary health care facility"/>
    <m/>
    <m/>
    <m/>
    <b v="1"/>
    <m/>
    <b v="1"/>
    <m/>
    <m/>
    <m/>
    <m/>
    <m/>
    <x v="1"/>
    <m/>
    <m/>
    <m/>
    <m/>
    <m/>
    <m/>
    <m/>
    <m/>
    <m/>
    <m/>
    <m/>
    <x v="5"/>
    <x v="0"/>
    <x v="0"/>
    <m/>
    <s v="Cereals or tubers (maize, porridge, rice, pasta, bread, rice, bulger, frikeh, kaak, pasta, indomy (noodles), manakish, thick grain-based porridge, potatoes, etc) Meat, Poultry, Offal (beef, goat, lamb, poultry), etc) Sugar, Honey, sugar products"/>
    <b v="1"/>
    <m/>
    <m/>
    <m/>
    <b v="1"/>
    <m/>
    <m/>
    <m/>
    <b v="1"/>
    <m/>
    <m/>
    <s v="3"/>
    <s v="not divers"/>
    <m/>
    <m/>
    <m/>
    <m/>
    <m/>
    <m/>
    <m/>
    <m/>
    <m/>
    <m/>
    <m/>
    <m/>
    <s v="0"/>
    <s v="not divers"/>
    <x v="0"/>
    <m/>
    <s v="High food prices/no money to buy Market is too far"/>
    <m/>
    <b v="1"/>
    <b v="1"/>
    <m/>
    <m/>
    <m/>
    <m/>
    <m/>
    <x v="0"/>
    <m/>
    <x v="3"/>
    <m/>
    <m/>
    <m/>
    <m/>
    <m/>
    <m/>
    <m/>
    <x v="1"/>
    <x v="1"/>
    <x v="1"/>
    <m/>
    <m/>
    <s v="0"/>
    <s v="1"/>
    <x v="0"/>
    <x v="2"/>
    <x v="0"/>
    <x v="1"/>
    <x v="1"/>
    <m/>
    <m/>
    <m/>
    <m/>
    <m/>
    <m/>
    <m/>
    <m/>
    <m/>
    <x v="1"/>
    <x v="0"/>
    <s v="No problems"/>
    <m/>
    <m/>
    <m/>
    <m/>
    <m/>
    <m/>
    <m/>
    <m/>
    <m/>
    <m/>
    <m/>
    <m/>
    <m/>
    <m/>
    <m/>
    <b v="1"/>
    <m/>
    <m/>
    <m/>
    <m/>
    <m/>
    <m/>
    <m/>
    <m/>
    <m/>
    <m/>
    <m/>
    <m/>
    <m/>
    <m/>
    <m/>
    <m/>
    <m/>
    <m/>
    <m/>
    <m/>
    <s v="Do not know"/>
    <m/>
    <m/>
    <m/>
    <m/>
    <m/>
    <m/>
    <b v="1"/>
    <m/>
    <m/>
    <x v="2"/>
    <m/>
    <s v="All services are accessible"/>
    <m/>
    <m/>
    <m/>
    <m/>
    <m/>
    <b v="1"/>
    <m/>
    <m/>
    <m/>
    <s v="All services are accessible"/>
    <m/>
    <m/>
    <m/>
    <m/>
    <m/>
    <b v="1"/>
    <m/>
    <m/>
    <m/>
    <x v="1"/>
    <m/>
    <s v="Desire to join armed groups Kidnapping Psychological stress"/>
    <b v="1"/>
    <m/>
    <b v="1"/>
    <m/>
    <m/>
    <m/>
    <m/>
    <m/>
    <m/>
    <m/>
    <m/>
    <m/>
    <m/>
    <b v="1"/>
    <m/>
    <m/>
    <m/>
    <m/>
    <m/>
    <s v="Parents"/>
    <m/>
    <m/>
    <m/>
    <m/>
    <b v="1"/>
    <m/>
    <m/>
    <m/>
    <m/>
    <m/>
    <m/>
    <m/>
    <m/>
    <m/>
    <s v="Quraan"/>
    <m/>
    <b v="1"/>
    <m/>
    <m/>
    <m/>
    <m/>
    <m/>
    <m/>
    <m/>
    <s v="I don't know"/>
    <m/>
    <m/>
    <m/>
    <m/>
    <m/>
    <m/>
    <b v="1"/>
    <x v="1"/>
    <m/>
    <s v="Lack of transportation"/>
    <m/>
    <m/>
    <b v="1"/>
    <m/>
    <m/>
    <m/>
    <m/>
    <m/>
    <m/>
    <m/>
    <x v="1"/>
    <m/>
    <m/>
    <x v="2"/>
    <m/>
    <m/>
    <x v="2"/>
    <m/>
    <s v="uuid:47d315ea-5ec7-4da6-ae21-d0c386e64f0d"/>
    <n v="73108201"/>
    <s v="47d315ea-5ec7-4da6-ae21-d0c386e64f0d"/>
    <d v="2021-01-20T13:09:21"/>
    <n v="82"/>
    <m/>
    <n v="-1"/>
    <m/>
    <m/>
    <s v="202101191358"/>
    <n v="1886"/>
    <s v="nsenumerator"/>
    <n v="569832"/>
  </r>
  <r>
    <s v="2021-01-20T12:47:34.832+03:00"/>
    <s v="2021-01-20T13:12:09.240+03:00"/>
    <m/>
    <s v="خلود عساف"/>
    <s v="MRFS"/>
    <m/>
    <d v="2021-01-20T00:00:00"/>
    <x v="3"/>
    <s v="All"/>
    <x v="0"/>
    <n v="55"/>
    <x v="2"/>
    <x v="0"/>
    <x v="0"/>
    <x v="1"/>
    <m/>
    <n v="0"/>
    <n v="1"/>
    <s v="No"/>
    <m/>
    <m/>
    <m/>
    <m/>
    <m/>
    <m/>
    <m/>
    <m/>
    <n v="2"/>
    <n v="2"/>
    <m/>
    <n v="1"/>
    <n v="1000"/>
    <n v="800"/>
    <s v="عمل خاص"/>
    <m/>
    <s v="Hospital"/>
    <b v="1"/>
    <m/>
    <m/>
    <m/>
    <m/>
    <m/>
    <m/>
    <m/>
    <n v="20"/>
    <x v="0"/>
    <m/>
    <x v="0"/>
    <s v="طبيب عصبية "/>
    <s v="Inaccessible due to cost"/>
    <m/>
    <m/>
    <m/>
    <b v="1"/>
    <m/>
    <m/>
    <m/>
    <m/>
    <m/>
    <m/>
    <m/>
    <x v="2"/>
    <x v="1"/>
    <m/>
    <x v="1"/>
    <m/>
    <x v="2"/>
    <x v="2"/>
    <s v="عدم توفر المال"/>
    <x v="0"/>
    <x v="0"/>
    <m/>
    <m/>
    <m/>
    <m/>
    <m/>
    <m/>
    <m/>
    <m/>
    <m/>
    <m/>
    <m/>
    <s v="Non communicable diseases (NCD) drugs (chronic, cardiac, diabetes, hyper-tension, asthma) Other"/>
    <b v="1"/>
    <m/>
    <m/>
    <m/>
    <b v="1"/>
    <m/>
    <m/>
    <s v="أدوية فتق المعدة والروماتيزم"/>
    <x v="0"/>
    <m/>
    <m/>
    <m/>
    <m/>
    <m/>
    <m/>
    <m/>
    <m/>
    <m/>
    <s v="At private primary health care centre/hospital Hospital for normal delivery"/>
    <m/>
    <m/>
    <m/>
    <m/>
    <b v="1"/>
    <b v="1"/>
    <m/>
    <m/>
    <m/>
    <m/>
    <m/>
    <x v="1"/>
    <m/>
    <m/>
    <m/>
    <m/>
    <m/>
    <m/>
    <m/>
    <m/>
    <m/>
    <m/>
    <m/>
    <x v="2"/>
    <x v="0"/>
    <x v="0"/>
    <m/>
    <m/>
    <m/>
    <m/>
    <m/>
    <m/>
    <m/>
    <m/>
    <m/>
    <m/>
    <m/>
    <m/>
    <m/>
    <s v="0"/>
    <s v="not divers"/>
    <m/>
    <m/>
    <m/>
    <m/>
    <m/>
    <m/>
    <m/>
    <m/>
    <m/>
    <m/>
    <m/>
    <m/>
    <s v="0"/>
    <s v="not divers"/>
    <x v="0"/>
    <m/>
    <s v="No barriers, satisfied with food available"/>
    <b v="1"/>
    <m/>
    <m/>
    <m/>
    <m/>
    <m/>
    <m/>
    <m/>
    <x v="0"/>
    <m/>
    <x v="0"/>
    <s v="High food prices/no money to buy"/>
    <b v="1"/>
    <m/>
    <m/>
    <m/>
    <m/>
    <m/>
    <x v="1"/>
    <x v="1"/>
    <x v="1"/>
    <m/>
    <m/>
    <m/>
    <s v="0"/>
    <x v="0"/>
    <x v="2"/>
    <x v="0"/>
    <x v="1"/>
    <x v="1"/>
    <m/>
    <m/>
    <m/>
    <m/>
    <m/>
    <m/>
    <m/>
    <m/>
    <m/>
    <x v="1"/>
    <x v="0"/>
    <s v="Hopelessness Sadness Econimic"/>
    <m/>
    <m/>
    <b v="1"/>
    <m/>
    <b v="1"/>
    <m/>
    <m/>
    <m/>
    <b v="1"/>
    <m/>
    <m/>
    <m/>
    <m/>
    <m/>
    <m/>
    <m/>
    <m/>
    <m/>
    <s v="Adult Men"/>
    <m/>
    <b v="1"/>
    <m/>
    <m/>
    <s v="تقع المسؤلية الأكبر على عاتقهم"/>
    <s v="Exercise Speaking to a family member Prayer"/>
    <b v="1"/>
    <m/>
    <b v="1"/>
    <b v="1"/>
    <m/>
    <m/>
    <m/>
    <m/>
    <m/>
    <m/>
    <m/>
    <s v="Security"/>
    <m/>
    <b v="1"/>
    <m/>
    <m/>
    <m/>
    <m/>
    <m/>
    <m/>
    <m/>
    <x v="1"/>
    <m/>
    <s v="Do not know"/>
    <m/>
    <m/>
    <m/>
    <m/>
    <m/>
    <m/>
    <b v="1"/>
    <m/>
    <m/>
    <s v="Do not know"/>
    <m/>
    <m/>
    <m/>
    <m/>
    <m/>
    <m/>
    <b v="1"/>
    <m/>
    <m/>
    <x v="1"/>
    <m/>
    <s v="School dropout Kidnapping Neglect Desire to join armed groups Psychological stress Physical or psychological disabilities due to the war Being orphaned or losing care"/>
    <b v="1"/>
    <m/>
    <b v="1"/>
    <b v="1"/>
    <m/>
    <m/>
    <m/>
    <m/>
    <b v="1"/>
    <m/>
    <b v="1"/>
    <m/>
    <b v="1"/>
    <b v="1"/>
    <m/>
    <m/>
    <m/>
    <m/>
    <m/>
    <s v="Parents"/>
    <m/>
    <m/>
    <m/>
    <m/>
    <b v="1"/>
    <m/>
    <m/>
    <m/>
    <m/>
    <m/>
    <m/>
    <m/>
    <m/>
    <m/>
    <s v="Sport activity Quraan"/>
    <b v="1"/>
    <b v="1"/>
    <m/>
    <m/>
    <m/>
    <m/>
    <m/>
    <m/>
    <m/>
    <s v="Children separated from their parents Children living on the street"/>
    <b v="1"/>
    <b v="1"/>
    <m/>
    <m/>
    <m/>
    <m/>
    <m/>
    <x v="0"/>
    <m/>
    <m/>
    <m/>
    <m/>
    <m/>
    <m/>
    <m/>
    <m/>
    <m/>
    <m/>
    <m/>
    <m/>
    <x v="0"/>
    <m/>
    <m/>
    <x v="0"/>
    <m/>
    <m/>
    <x v="0"/>
    <m/>
    <s v="uuid:6cc22bee-d4ee-4815-9f9a-fd875de4a610"/>
    <n v="73108203"/>
    <s v="6cc22bee-d4ee-4815-9f9a-fd875de4a610"/>
    <d v="2021-01-20T13:09:22"/>
    <n v="83"/>
    <m/>
    <n v="-1"/>
    <m/>
    <m/>
    <s v="202101191358"/>
    <n v="1475"/>
    <s v="nsenumerator"/>
    <n v="569832"/>
  </r>
  <r>
    <s v="2021-01-20T13:19:26.087+03:00"/>
    <s v="2021-01-20T13:42:39.102+03:00"/>
    <m/>
    <s v="خلود عساف"/>
    <s v="MRFS"/>
    <m/>
    <d v="2021-01-20T00:00:00"/>
    <x v="3"/>
    <s v="All"/>
    <x v="0"/>
    <n v="22"/>
    <x v="1"/>
    <x v="0"/>
    <x v="4"/>
    <x v="1"/>
    <m/>
    <n v="0"/>
    <n v="1"/>
    <s v="No"/>
    <m/>
    <m/>
    <m/>
    <m/>
    <m/>
    <m/>
    <m/>
    <m/>
    <n v="7"/>
    <n v="1"/>
    <m/>
    <n v="0"/>
    <n v="1000"/>
    <n v="0"/>
    <m/>
    <s v="عن طريق مساعدة من قبل الأخ"/>
    <s v="Hospital"/>
    <b v="1"/>
    <m/>
    <m/>
    <m/>
    <m/>
    <m/>
    <m/>
    <m/>
    <n v="999"/>
    <x v="3"/>
    <m/>
    <x v="0"/>
    <s v="999"/>
    <s v="Inaccessible due to cost"/>
    <m/>
    <m/>
    <m/>
    <b v="1"/>
    <m/>
    <m/>
    <m/>
    <m/>
    <m/>
    <m/>
    <m/>
    <x v="2"/>
    <x v="1"/>
    <m/>
    <x v="1"/>
    <m/>
    <x v="2"/>
    <x v="1"/>
    <m/>
    <x v="1"/>
    <x v="2"/>
    <m/>
    <m/>
    <m/>
    <m/>
    <m/>
    <m/>
    <m/>
    <m/>
    <m/>
    <m/>
    <m/>
    <s v="Non communicable diseases (NCD) drugs (chronic, cardiac, diabetes, hyper-tension, asthma)"/>
    <b v="1"/>
    <m/>
    <m/>
    <m/>
    <m/>
    <m/>
    <m/>
    <m/>
    <x v="0"/>
    <m/>
    <m/>
    <m/>
    <m/>
    <m/>
    <m/>
    <m/>
    <m/>
    <m/>
    <s v="Hospital for normal delivery"/>
    <m/>
    <m/>
    <m/>
    <m/>
    <m/>
    <b v="1"/>
    <m/>
    <m/>
    <m/>
    <m/>
    <m/>
    <x v="1"/>
    <m/>
    <m/>
    <m/>
    <m/>
    <m/>
    <m/>
    <m/>
    <m/>
    <m/>
    <m/>
    <m/>
    <x v="5"/>
    <x v="0"/>
    <x v="0"/>
    <m/>
    <m/>
    <m/>
    <m/>
    <m/>
    <m/>
    <m/>
    <m/>
    <m/>
    <m/>
    <m/>
    <m/>
    <m/>
    <s v="0"/>
    <s v="not divers"/>
    <m/>
    <m/>
    <m/>
    <m/>
    <m/>
    <m/>
    <m/>
    <m/>
    <m/>
    <m/>
    <m/>
    <m/>
    <s v="0"/>
    <s v="not divers"/>
    <x v="0"/>
    <m/>
    <s v="High food prices/no money to buy"/>
    <m/>
    <b v="1"/>
    <m/>
    <m/>
    <m/>
    <m/>
    <m/>
    <m/>
    <x v="0"/>
    <m/>
    <x v="3"/>
    <m/>
    <m/>
    <m/>
    <m/>
    <m/>
    <m/>
    <m/>
    <x v="1"/>
    <x v="1"/>
    <x v="1"/>
    <m/>
    <m/>
    <m/>
    <s v="0"/>
    <x v="0"/>
    <x v="3"/>
    <x v="2"/>
    <x v="2"/>
    <x v="3"/>
    <m/>
    <m/>
    <m/>
    <m/>
    <m/>
    <m/>
    <m/>
    <m/>
    <m/>
    <x v="3"/>
    <x v="0"/>
    <s v="Econimic"/>
    <m/>
    <m/>
    <m/>
    <m/>
    <b v="1"/>
    <m/>
    <m/>
    <m/>
    <m/>
    <m/>
    <m/>
    <m/>
    <m/>
    <m/>
    <m/>
    <m/>
    <m/>
    <m/>
    <s v="Adult Men"/>
    <m/>
    <b v="1"/>
    <m/>
    <m/>
    <s v="تقع على عاتقهم المسؤلية الأكبر"/>
    <s v="Prayer"/>
    <m/>
    <m/>
    <m/>
    <b v="1"/>
    <m/>
    <m/>
    <m/>
    <m/>
    <m/>
    <m/>
    <m/>
    <s v="Do not know"/>
    <m/>
    <m/>
    <m/>
    <m/>
    <m/>
    <m/>
    <b v="1"/>
    <m/>
    <m/>
    <x v="1"/>
    <m/>
    <s v="All services are accessible"/>
    <m/>
    <m/>
    <m/>
    <m/>
    <m/>
    <b v="1"/>
    <m/>
    <m/>
    <m/>
    <s v="All services are accessible"/>
    <m/>
    <m/>
    <m/>
    <m/>
    <m/>
    <b v="1"/>
    <m/>
    <m/>
    <m/>
    <x v="1"/>
    <m/>
    <s v="Kidnapping Sexual abuse Desire to join armed groups"/>
    <b v="1"/>
    <m/>
    <b v="1"/>
    <m/>
    <m/>
    <m/>
    <m/>
    <m/>
    <m/>
    <b v="1"/>
    <m/>
    <m/>
    <m/>
    <m/>
    <m/>
    <m/>
    <m/>
    <m/>
    <m/>
    <s v="School teachers Parents"/>
    <m/>
    <m/>
    <m/>
    <b v="1"/>
    <b v="1"/>
    <m/>
    <m/>
    <m/>
    <m/>
    <m/>
    <m/>
    <m/>
    <m/>
    <m/>
    <s v="Awareness / educational activities / psychosocial support Quraan"/>
    <m/>
    <b v="1"/>
    <m/>
    <m/>
    <b v="1"/>
    <m/>
    <m/>
    <m/>
    <m/>
    <s v="I don't know"/>
    <m/>
    <m/>
    <m/>
    <m/>
    <m/>
    <m/>
    <b v="1"/>
    <x v="0"/>
    <m/>
    <m/>
    <m/>
    <m/>
    <m/>
    <m/>
    <m/>
    <m/>
    <m/>
    <m/>
    <m/>
    <m/>
    <x v="0"/>
    <m/>
    <m/>
    <x v="0"/>
    <m/>
    <m/>
    <x v="0"/>
    <m/>
    <s v="uuid:91695a87-6e27-4a75-a580-84d948329d0a"/>
    <n v="73108204"/>
    <s v="91695a87-6e27-4a75-a580-84d948329d0a"/>
    <d v="2021-01-20T13:09:23"/>
    <n v="84"/>
    <m/>
    <n v="-1"/>
    <m/>
    <m/>
    <s v="202101191358"/>
    <n v="1393"/>
    <s v="nsenumerator"/>
    <n v="569832"/>
  </r>
  <r>
    <s v="2021-01-20T13:48:31.650+03:00"/>
    <s v="2021-01-20T14:14:36.439+03:00"/>
    <m/>
    <s v="خلود عساف"/>
    <s v="MRFS"/>
    <m/>
    <d v="2021-01-20T00:00:00"/>
    <x v="3"/>
    <s v="All"/>
    <x v="0"/>
    <n v="35"/>
    <x v="0"/>
    <x v="0"/>
    <x v="5"/>
    <x v="1"/>
    <m/>
    <n v="0"/>
    <n v="2"/>
    <s v="Yes"/>
    <n v="0"/>
    <n v="0"/>
    <n v="1"/>
    <s v="1"/>
    <n v="2"/>
    <s v="3"/>
    <n v="0"/>
    <s v="3"/>
    <n v="5"/>
    <n v="2"/>
    <n v="0"/>
    <n v="1"/>
    <n v="1500"/>
    <n v="1000"/>
    <s v="عمل حر"/>
    <m/>
    <s v="Primary health care facility"/>
    <m/>
    <b v="1"/>
    <m/>
    <m/>
    <m/>
    <m/>
    <m/>
    <m/>
    <n v="15"/>
    <x v="0"/>
    <m/>
    <x v="0"/>
    <s v="999"/>
    <s v="Inaccessible due to cost"/>
    <m/>
    <m/>
    <m/>
    <b v="1"/>
    <m/>
    <m/>
    <m/>
    <m/>
    <m/>
    <m/>
    <m/>
    <x v="2"/>
    <x v="1"/>
    <m/>
    <x v="1"/>
    <m/>
    <x v="2"/>
    <x v="1"/>
    <m/>
    <x v="1"/>
    <x v="1"/>
    <s v="Inaccessible due to cost"/>
    <m/>
    <m/>
    <m/>
    <b v="1"/>
    <m/>
    <m/>
    <m/>
    <m/>
    <m/>
    <m/>
    <s v="Non communicable diseases (NCD) drugs (chronic, cardiac, diabetes, hyper-tension, asthma)"/>
    <b v="1"/>
    <m/>
    <m/>
    <m/>
    <m/>
    <m/>
    <m/>
    <m/>
    <x v="0"/>
    <m/>
    <m/>
    <m/>
    <m/>
    <m/>
    <m/>
    <m/>
    <m/>
    <m/>
    <s v="Public primary health care facility At private primary health care centre/hospital Hospital for normal delivery"/>
    <m/>
    <m/>
    <m/>
    <b v="1"/>
    <b v="1"/>
    <b v="1"/>
    <m/>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b v="1"/>
    <b v="1"/>
    <m/>
    <m/>
    <m/>
    <m/>
    <m/>
    <m/>
    <m/>
    <m/>
    <m/>
    <s v="2"/>
    <s v="not divers"/>
    <x v="2"/>
    <s v="اعطاء الطفل وجبة واحدة ويكون خفيفة كي لا يؤدي إلى امراضهم"/>
    <s v="High food prices/no money to buy"/>
    <m/>
    <b v="1"/>
    <m/>
    <m/>
    <m/>
    <m/>
    <m/>
    <m/>
    <x v="0"/>
    <m/>
    <x v="3"/>
    <m/>
    <m/>
    <m/>
    <m/>
    <m/>
    <m/>
    <m/>
    <x v="0"/>
    <x v="2"/>
    <x v="1"/>
    <m/>
    <m/>
    <s v="0"/>
    <s v="0"/>
    <x v="2"/>
    <x v="1"/>
    <x v="1"/>
    <x v="3"/>
    <x v="3"/>
    <m/>
    <m/>
    <m/>
    <m/>
    <m/>
    <m/>
    <m/>
    <m/>
    <m/>
    <x v="3"/>
    <x v="0"/>
    <s v="Problems sleeping Hopelessness Sadness moodwings Fear"/>
    <b v="1"/>
    <m/>
    <b v="1"/>
    <b v="1"/>
    <m/>
    <m/>
    <m/>
    <m/>
    <b v="1"/>
    <b v="1"/>
    <m/>
    <m/>
    <m/>
    <m/>
    <m/>
    <m/>
    <m/>
    <m/>
    <s v="Children"/>
    <m/>
    <m/>
    <b v="1"/>
    <m/>
    <s v="بسبب قسوة المعاملة من قبل الأب"/>
    <s v="Speaking to a family member"/>
    <b v="1"/>
    <m/>
    <m/>
    <m/>
    <m/>
    <m/>
    <m/>
    <m/>
    <m/>
    <m/>
    <m/>
    <s v="Do not know"/>
    <m/>
    <m/>
    <m/>
    <m/>
    <m/>
    <m/>
    <b v="1"/>
    <m/>
    <m/>
    <x v="1"/>
    <m/>
    <s v="All services are accessible"/>
    <m/>
    <m/>
    <m/>
    <m/>
    <m/>
    <b v="1"/>
    <m/>
    <m/>
    <m/>
    <s v="All services are accessible"/>
    <m/>
    <m/>
    <m/>
    <m/>
    <m/>
    <b v="1"/>
    <m/>
    <m/>
    <m/>
    <x v="1"/>
    <m/>
    <s v="Kidnapping Physical abuse Psychological stress"/>
    <b v="1"/>
    <m/>
    <m/>
    <m/>
    <m/>
    <m/>
    <m/>
    <b v="1"/>
    <m/>
    <m/>
    <m/>
    <m/>
    <m/>
    <b v="1"/>
    <m/>
    <m/>
    <m/>
    <m/>
    <m/>
    <s v="Community/social workers Relatives"/>
    <m/>
    <m/>
    <m/>
    <m/>
    <m/>
    <b v="1"/>
    <m/>
    <b v="1"/>
    <m/>
    <m/>
    <m/>
    <m/>
    <m/>
    <m/>
    <s v="Awareness / educational activities / psychosocial support Quraan"/>
    <m/>
    <b v="1"/>
    <m/>
    <m/>
    <b v="1"/>
    <m/>
    <m/>
    <m/>
    <m/>
    <s v="Children separated from their parents"/>
    <b v="1"/>
    <m/>
    <m/>
    <m/>
    <m/>
    <m/>
    <m/>
    <x v="1"/>
    <m/>
    <s v="Lack of transportation"/>
    <m/>
    <m/>
    <b v="1"/>
    <m/>
    <m/>
    <m/>
    <m/>
    <m/>
    <m/>
    <m/>
    <x v="1"/>
    <m/>
    <m/>
    <x v="0"/>
    <m/>
    <m/>
    <x v="2"/>
    <m/>
    <s v="uuid:bac5fdef-91d4-45d3-bc33-3438e5e74690"/>
    <n v="73108207"/>
    <s v="bac5fdef-91d4-45d3-bc33-3438e5e74690"/>
    <d v="2021-01-20T13:09:23"/>
    <n v="85"/>
    <m/>
    <n v="-1"/>
    <m/>
    <m/>
    <s v="202101191358"/>
    <n v="1565"/>
    <s v="nsenumerator"/>
    <n v="569832"/>
  </r>
  <r>
    <s v="2021-01-20T14:23:13.316+03:00"/>
    <s v="2021-01-20T14:42:29.137+03:00"/>
    <m/>
    <s v="خلود عساف"/>
    <s v="MRFS"/>
    <m/>
    <d v="2021-01-20T00:00:00"/>
    <x v="3"/>
    <s v="All"/>
    <x v="0"/>
    <n v="33"/>
    <x v="0"/>
    <x v="0"/>
    <x v="0"/>
    <x v="1"/>
    <m/>
    <n v="0"/>
    <n v="0"/>
    <s v="Yes"/>
    <n v="0"/>
    <n v="1"/>
    <n v="1"/>
    <s v="2"/>
    <n v="0"/>
    <s v="2"/>
    <n v="0"/>
    <s v="2"/>
    <n v="4"/>
    <n v="0"/>
    <n v="0"/>
    <n v="1"/>
    <n v="2000"/>
    <n v="2000"/>
    <s v="عمل (موظف)"/>
    <m/>
    <s v="Hospital Primary health care facility"/>
    <b v="1"/>
    <b v="1"/>
    <m/>
    <m/>
    <m/>
    <m/>
    <m/>
    <m/>
    <n v="20"/>
    <x v="0"/>
    <m/>
    <x v="3"/>
    <s v="عيادة سنية مجانية وعينية وعصبية"/>
    <s v="Inaccessible due to cost Inaccessible due to transport or other logistical reason"/>
    <m/>
    <m/>
    <m/>
    <b v="1"/>
    <m/>
    <b v="1"/>
    <m/>
    <m/>
    <m/>
    <m/>
    <m/>
    <x v="2"/>
    <x v="1"/>
    <m/>
    <x v="1"/>
    <m/>
    <x v="2"/>
    <x v="1"/>
    <m/>
    <x v="1"/>
    <x v="2"/>
    <m/>
    <m/>
    <m/>
    <m/>
    <m/>
    <m/>
    <m/>
    <m/>
    <m/>
    <m/>
    <m/>
    <s v="Non communicable diseases (NCD) drugs (chronic, cardiac, diabetes, hyper-tension, asthma)"/>
    <b v="1"/>
    <m/>
    <m/>
    <m/>
    <m/>
    <m/>
    <m/>
    <m/>
    <x v="0"/>
    <m/>
    <m/>
    <m/>
    <m/>
    <m/>
    <m/>
    <m/>
    <m/>
    <m/>
    <s v="Public primary health care facility At private primary health care centre/hospital Hospital for normal delivery"/>
    <m/>
    <m/>
    <m/>
    <b v="1"/>
    <b v="1"/>
    <b v="1"/>
    <m/>
    <m/>
    <m/>
    <m/>
    <m/>
    <x v="1"/>
    <m/>
    <m/>
    <m/>
    <m/>
    <m/>
    <m/>
    <m/>
    <m/>
    <m/>
    <m/>
    <m/>
    <x v="2"/>
    <x v="0"/>
    <x v="0"/>
    <m/>
    <m/>
    <m/>
    <m/>
    <m/>
    <m/>
    <m/>
    <m/>
    <m/>
    <m/>
    <m/>
    <m/>
    <m/>
    <s v="0"/>
    <s v="not divers"/>
    <s v="Cereals or tubers (maize, porridge, rice, pasta, bread, rice, bulger, frikeh, kaak, pasta, indomy (noodles), manakish, thick grain-based porridge, potatoes, etc) Legumes and nuts e.g. hommos, fouls, beans, chick peas, lentils Milk and Milk Products (milk, yoghurt, cheese, etc)"/>
    <b v="1"/>
    <b v="1"/>
    <m/>
    <m/>
    <m/>
    <m/>
    <b v="1"/>
    <m/>
    <m/>
    <m/>
    <m/>
    <s v="3"/>
    <s v="not divers"/>
    <x v="0"/>
    <m/>
    <s v="No barriers, satisfied with food available"/>
    <b v="1"/>
    <m/>
    <m/>
    <m/>
    <m/>
    <m/>
    <m/>
    <m/>
    <x v="0"/>
    <m/>
    <x v="3"/>
    <m/>
    <m/>
    <m/>
    <m/>
    <m/>
    <m/>
    <m/>
    <x v="0"/>
    <x v="2"/>
    <x v="1"/>
    <m/>
    <m/>
    <s v="1"/>
    <s v="0"/>
    <x v="0"/>
    <x v="2"/>
    <x v="0"/>
    <x v="1"/>
    <x v="1"/>
    <m/>
    <m/>
    <m/>
    <m/>
    <m/>
    <m/>
    <m/>
    <m/>
    <m/>
    <x v="1"/>
    <x v="0"/>
    <s v="No problems"/>
    <m/>
    <m/>
    <m/>
    <m/>
    <m/>
    <m/>
    <m/>
    <m/>
    <m/>
    <m/>
    <m/>
    <m/>
    <m/>
    <m/>
    <m/>
    <b v="1"/>
    <m/>
    <m/>
    <m/>
    <m/>
    <m/>
    <m/>
    <m/>
    <m/>
    <m/>
    <m/>
    <m/>
    <m/>
    <m/>
    <m/>
    <m/>
    <m/>
    <m/>
    <m/>
    <m/>
    <m/>
    <s v="No obstacles"/>
    <m/>
    <m/>
    <m/>
    <m/>
    <m/>
    <m/>
    <m/>
    <b v="1"/>
    <m/>
    <x v="1"/>
    <m/>
    <s v="All services are accessible"/>
    <m/>
    <m/>
    <m/>
    <m/>
    <m/>
    <b v="1"/>
    <m/>
    <m/>
    <m/>
    <s v="All services are accessible"/>
    <m/>
    <m/>
    <m/>
    <m/>
    <m/>
    <b v="1"/>
    <m/>
    <m/>
    <m/>
    <x v="1"/>
    <m/>
    <s v="Hired by armed groups School dropout Desire to join armed groups Neglect Psychological stress"/>
    <m/>
    <b v="1"/>
    <b v="1"/>
    <b v="1"/>
    <m/>
    <m/>
    <m/>
    <m/>
    <b v="1"/>
    <m/>
    <m/>
    <m/>
    <m/>
    <b v="1"/>
    <m/>
    <m/>
    <m/>
    <m/>
    <m/>
    <s v="School teachers Parents Community/social workers"/>
    <m/>
    <m/>
    <m/>
    <b v="1"/>
    <b v="1"/>
    <m/>
    <m/>
    <b v="1"/>
    <m/>
    <m/>
    <m/>
    <m/>
    <m/>
    <m/>
    <s v="Sport activity Quraan Awareness / educational activities / psychosocial support"/>
    <b v="1"/>
    <b v="1"/>
    <m/>
    <m/>
    <b v="1"/>
    <m/>
    <m/>
    <m/>
    <m/>
    <s v="I don't know"/>
    <m/>
    <m/>
    <m/>
    <m/>
    <m/>
    <m/>
    <b v="1"/>
    <x v="1"/>
    <m/>
    <s v="Lack of transportation"/>
    <m/>
    <m/>
    <b v="1"/>
    <m/>
    <m/>
    <m/>
    <m/>
    <m/>
    <m/>
    <m/>
    <x v="1"/>
    <m/>
    <m/>
    <x v="0"/>
    <m/>
    <m/>
    <x v="2"/>
    <m/>
    <s v="uuid:0317f90c-ddf8-4863-bd2e-2b1086f20e7e"/>
    <n v="73108208"/>
    <s v="0317f90c-ddf8-4863-bd2e-2b1086f20e7e"/>
    <d v="2021-01-20T13:09:24"/>
    <n v="86"/>
    <m/>
    <n v="-1"/>
    <m/>
    <m/>
    <s v="202101191358"/>
    <n v="1156"/>
    <s v="nsenumerator"/>
    <n v="569832"/>
  </r>
  <r>
    <s v="2021-01-20T10:13:27.637+02:00"/>
    <s v="2021-01-20T10:36:29.205+02:00"/>
    <m/>
    <s v="Ahmad Albarri"/>
    <s v="MRFS Partner"/>
    <s v="Ida"/>
    <d v="2021-01-20T00:00:00"/>
    <x v="4"/>
    <s v="All"/>
    <x v="0"/>
    <n v="37"/>
    <x v="0"/>
    <x v="1"/>
    <x v="0"/>
    <x v="0"/>
    <d v="2012-01-01T00:00:00"/>
    <n v="0"/>
    <n v="0"/>
    <s v="Yes"/>
    <n v="0"/>
    <n v="1"/>
    <n v="2"/>
    <s v="3"/>
    <n v="2"/>
    <s v="5"/>
    <n v="0"/>
    <s v="5"/>
    <n v="7"/>
    <n v="1"/>
    <n v="0"/>
    <n v="1"/>
    <n v="1500"/>
    <n v="450"/>
    <s v="العمل"/>
    <m/>
    <s v="Primary health care facility"/>
    <m/>
    <b v="1"/>
    <m/>
    <m/>
    <m/>
    <m/>
    <m/>
    <m/>
    <n v="20"/>
    <x v="0"/>
    <m/>
    <x v="3"/>
    <s v="عيادات الأسنان"/>
    <s v="Inaccessible due to cost"/>
    <m/>
    <m/>
    <m/>
    <b v="1"/>
    <m/>
    <m/>
    <m/>
    <m/>
    <m/>
    <m/>
    <m/>
    <x v="2"/>
    <x v="1"/>
    <m/>
    <x v="1"/>
    <m/>
    <x v="2"/>
    <x v="2"/>
    <s v="عدم التعرض لهذه الأمراض"/>
    <x v="0"/>
    <x v="0"/>
    <m/>
    <m/>
    <m/>
    <m/>
    <m/>
    <m/>
    <m/>
    <m/>
    <m/>
    <m/>
    <m/>
    <s v="Drugs are mostly available"/>
    <m/>
    <m/>
    <m/>
    <m/>
    <m/>
    <m/>
    <b v="1"/>
    <m/>
    <x v="3"/>
    <m/>
    <m/>
    <m/>
    <m/>
    <m/>
    <m/>
    <m/>
    <m/>
    <m/>
    <s v="Hospital for surgery/ C-section Hospital for normal delivery"/>
    <m/>
    <m/>
    <m/>
    <m/>
    <m/>
    <b v="1"/>
    <b v="1"/>
    <m/>
    <m/>
    <m/>
    <m/>
    <x v="1"/>
    <m/>
    <m/>
    <m/>
    <m/>
    <m/>
    <m/>
    <m/>
    <m/>
    <m/>
    <m/>
    <m/>
    <x v="2"/>
    <x v="0"/>
    <x v="0"/>
    <m/>
    <m/>
    <m/>
    <m/>
    <m/>
    <m/>
    <m/>
    <m/>
    <m/>
    <m/>
    <m/>
    <m/>
    <m/>
    <s v="0"/>
    <s v="not divers"/>
    <s v="Cereals or tubers (maize, porridge, rice, pasta, bread, rice, bulger, frikeh, kaak, pasta, indomy (noodles), manakish, thick grain-based porridge, potatoes, etc) Condiments (spices, tea, coffee, sauces etc) or other miscellaneous food"/>
    <b v="1"/>
    <m/>
    <m/>
    <m/>
    <m/>
    <m/>
    <m/>
    <m/>
    <m/>
    <m/>
    <b v="1"/>
    <s v="2"/>
    <s v="not divers"/>
    <x v="0"/>
    <m/>
    <s v="High food prices/no money to buy"/>
    <m/>
    <b v="1"/>
    <m/>
    <m/>
    <m/>
    <m/>
    <m/>
    <m/>
    <x v="0"/>
    <m/>
    <x v="0"/>
    <s v="High food prices/no money to buy"/>
    <b v="1"/>
    <m/>
    <m/>
    <m/>
    <m/>
    <m/>
    <x v="0"/>
    <x v="2"/>
    <x v="1"/>
    <m/>
    <m/>
    <s v="1"/>
    <s v="0"/>
    <x v="0"/>
    <x v="2"/>
    <x v="0"/>
    <x v="1"/>
    <x v="1"/>
    <m/>
    <m/>
    <m/>
    <m/>
    <m/>
    <m/>
    <m/>
    <m/>
    <m/>
    <x v="1"/>
    <x v="0"/>
    <s v="No problems"/>
    <m/>
    <m/>
    <m/>
    <m/>
    <m/>
    <m/>
    <m/>
    <m/>
    <m/>
    <m/>
    <m/>
    <m/>
    <m/>
    <m/>
    <m/>
    <b v="1"/>
    <m/>
    <m/>
    <m/>
    <m/>
    <m/>
    <m/>
    <m/>
    <m/>
    <m/>
    <m/>
    <m/>
    <m/>
    <m/>
    <m/>
    <m/>
    <m/>
    <m/>
    <m/>
    <m/>
    <m/>
    <s v="Do not know"/>
    <m/>
    <m/>
    <m/>
    <m/>
    <m/>
    <m/>
    <b v="1"/>
    <m/>
    <m/>
    <x v="1"/>
    <m/>
    <s v="All services are accessible"/>
    <m/>
    <m/>
    <m/>
    <m/>
    <m/>
    <b v="1"/>
    <m/>
    <m/>
    <m/>
    <s v="All services are accessible"/>
    <m/>
    <m/>
    <m/>
    <m/>
    <m/>
    <b v="1"/>
    <m/>
    <m/>
    <m/>
    <x v="1"/>
    <m/>
    <s v="Do not know"/>
    <m/>
    <m/>
    <m/>
    <m/>
    <m/>
    <m/>
    <m/>
    <m/>
    <m/>
    <m/>
    <m/>
    <m/>
    <m/>
    <m/>
    <m/>
    <m/>
    <b v="1"/>
    <m/>
    <m/>
    <s v="Parents"/>
    <m/>
    <m/>
    <m/>
    <m/>
    <b v="1"/>
    <m/>
    <m/>
    <m/>
    <m/>
    <m/>
    <m/>
    <m/>
    <m/>
    <m/>
    <s v="Sport activity Quraan Awareness / educational activities / psychosocial support Entertainement activities"/>
    <b v="1"/>
    <b v="1"/>
    <m/>
    <m/>
    <b v="1"/>
    <b v="1"/>
    <m/>
    <m/>
    <m/>
    <s v="I don't know"/>
    <m/>
    <m/>
    <m/>
    <m/>
    <m/>
    <m/>
    <b v="1"/>
    <x v="1"/>
    <m/>
    <s v="No services"/>
    <m/>
    <m/>
    <m/>
    <m/>
    <m/>
    <b v="1"/>
    <m/>
    <m/>
    <m/>
    <m/>
    <x v="1"/>
    <m/>
    <m/>
    <x v="0"/>
    <m/>
    <m/>
    <x v="2"/>
    <m/>
    <s v="uuid:f2c45ba4-7879-48f4-ab81-07d9cf640ada"/>
    <n v="73108411"/>
    <s v="f2c45ba4-7879-48f4-ab81-07d9cf640ada"/>
    <d v="2021-01-20T13:13:54"/>
    <n v="87"/>
    <m/>
    <n v="-1"/>
    <m/>
    <m/>
    <s v="202101191358"/>
    <n v="1382"/>
    <s v="nsenumerator"/>
    <n v="569832"/>
  </r>
  <r>
    <s v="2021-01-20T10:42:20.180+02:00"/>
    <s v="2021-01-20T14:04:59.455+02:00"/>
    <s v="0"/>
    <s v="Ahmad Albarri"/>
    <s v="MRFS Partner"/>
    <s v="Ida"/>
    <d v="2021-01-20T00:00:00"/>
    <x v="4"/>
    <s v="All"/>
    <x v="0"/>
    <n v="60"/>
    <x v="2"/>
    <x v="1"/>
    <x v="0"/>
    <x v="0"/>
    <d v="2019-01-01T00:00:00"/>
    <n v="1"/>
    <n v="1"/>
    <s v="Yes"/>
    <n v="1"/>
    <n v="0"/>
    <n v="1"/>
    <s v="1"/>
    <n v="4"/>
    <s v="6"/>
    <n v="0"/>
    <s v="6"/>
    <n v="8"/>
    <n v="2"/>
    <n v="1"/>
    <n v="0"/>
    <n v="1500"/>
    <n v="0"/>
    <m/>
    <s v="مساعدات ودين"/>
    <s v="Primary health care facility Emergency services-ambulance"/>
    <m/>
    <b v="1"/>
    <m/>
    <b v="1"/>
    <m/>
    <m/>
    <m/>
    <m/>
    <n v="30"/>
    <x v="0"/>
    <m/>
    <x v="0"/>
    <s v="عيادات الجلدية"/>
    <s v="Inaccessible due to cost"/>
    <m/>
    <m/>
    <m/>
    <b v="1"/>
    <m/>
    <m/>
    <m/>
    <m/>
    <m/>
    <m/>
    <m/>
    <x v="0"/>
    <x v="0"/>
    <s v="التعريف عن بعض المعلومات الصحية"/>
    <x v="2"/>
    <m/>
    <x v="0"/>
    <x v="0"/>
    <m/>
    <x v="0"/>
    <x v="0"/>
    <m/>
    <m/>
    <m/>
    <m/>
    <m/>
    <m/>
    <m/>
    <m/>
    <m/>
    <m/>
    <m/>
    <s v="Non communicable diseases (NCD) drugs (chronic, cardiac, diabetes, hyper-tension, asthma) Pediatric medicine Reproductive health medicines Antibiotic"/>
    <b v="1"/>
    <b v="1"/>
    <b v="1"/>
    <b v="1"/>
    <m/>
    <m/>
    <m/>
    <m/>
    <x v="0"/>
    <m/>
    <m/>
    <m/>
    <m/>
    <m/>
    <m/>
    <m/>
    <m/>
    <m/>
    <s v="Hospital for normal delivery Hospital for surgery/ C-section"/>
    <m/>
    <m/>
    <m/>
    <m/>
    <m/>
    <b v="1"/>
    <b v="1"/>
    <m/>
    <m/>
    <m/>
    <m/>
    <x v="0"/>
    <m/>
    <m/>
    <m/>
    <m/>
    <m/>
    <m/>
    <m/>
    <m/>
    <m/>
    <m/>
    <m/>
    <x v="2"/>
    <x v="0"/>
    <x v="0"/>
    <m/>
    <s v="Cereals or tubers (maize, porridge, rice, pasta, bread, rice, bulger, frikeh, kaak, pasta, indomy (noodles), manakish, thick grain-based porridge, potatoes, etc) Condiments (spices, tea, coffee, sauces etc) or other miscellaneous food"/>
    <b v="1"/>
    <m/>
    <m/>
    <m/>
    <m/>
    <m/>
    <m/>
    <m/>
    <m/>
    <m/>
    <b v="1"/>
    <s v="2"/>
    <s v="not divers"/>
    <s v="Cereals or tubers (maize, porridge, rice, pasta, bread, rice, bulger, frikeh, kaak, pasta, indomy (noodles), manakish, thick grain-based porridge, potatoes, etc) Condiments (spices, tea, coffee, sauces etc) or other miscellaneous food"/>
    <b v="1"/>
    <m/>
    <m/>
    <m/>
    <m/>
    <m/>
    <m/>
    <m/>
    <m/>
    <m/>
    <b v="1"/>
    <s v="2"/>
    <s v="not divers"/>
    <x v="0"/>
    <m/>
    <s v="High food prices/no money to buy"/>
    <m/>
    <b v="1"/>
    <m/>
    <m/>
    <m/>
    <m/>
    <m/>
    <m/>
    <x v="0"/>
    <m/>
    <x v="0"/>
    <s v="High food prices/no money to buy"/>
    <b v="1"/>
    <m/>
    <m/>
    <m/>
    <m/>
    <m/>
    <x v="0"/>
    <x v="2"/>
    <x v="0"/>
    <m/>
    <m/>
    <s v="0"/>
    <s v="1"/>
    <x v="0"/>
    <x v="2"/>
    <x v="0"/>
    <x v="1"/>
    <x v="1"/>
    <m/>
    <m/>
    <m/>
    <m/>
    <m/>
    <m/>
    <m/>
    <m/>
    <m/>
    <x v="1"/>
    <x v="0"/>
    <s v="No problems"/>
    <m/>
    <m/>
    <m/>
    <m/>
    <m/>
    <m/>
    <m/>
    <m/>
    <m/>
    <m/>
    <m/>
    <m/>
    <m/>
    <m/>
    <m/>
    <b v="1"/>
    <m/>
    <m/>
    <m/>
    <m/>
    <m/>
    <m/>
    <m/>
    <m/>
    <m/>
    <m/>
    <m/>
    <m/>
    <m/>
    <m/>
    <m/>
    <m/>
    <m/>
    <m/>
    <m/>
    <m/>
    <s v="Lack of awareness of the services Availability"/>
    <m/>
    <m/>
    <m/>
    <b v="1"/>
    <b v="1"/>
    <m/>
    <m/>
    <m/>
    <m/>
    <x v="1"/>
    <m/>
    <s v="All services are accessible"/>
    <m/>
    <m/>
    <m/>
    <m/>
    <m/>
    <b v="1"/>
    <m/>
    <m/>
    <m/>
    <s v="All services are accessible"/>
    <m/>
    <m/>
    <m/>
    <m/>
    <m/>
    <b v="1"/>
    <m/>
    <m/>
    <m/>
    <x v="1"/>
    <m/>
    <s v="School dropout Being orphaned or losing care Psychological stress"/>
    <m/>
    <m/>
    <m/>
    <b v="1"/>
    <m/>
    <m/>
    <m/>
    <m/>
    <m/>
    <m/>
    <b v="1"/>
    <m/>
    <m/>
    <b v="1"/>
    <m/>
    <m/>
    <m/>
    <m/>
    <m/>
    <s v="Relatives Parents"/>
    <m/>
    <m/>
    <m/>
    <m/>
    <b v="1"/>
    <b v="1"/>
    <m/>
    <m/>
    <m/>
    <m/>
    <m/>
    <m/>
    <m/>
    <m/>
    <s v="Sport activity Quraan Entertainement activities"/>
    <b v="1"/>
    <b v="1"/>
    <m/>
    <m/>
    <m/>
    <b v="1"/>
    <m/>
    <m/>
    <m/>
    <s v="I don't know"/>
    <m/>
    <m/>
    <m/>
    <m/>
    <m/>
    <m/>
    <b v="1"/>
    <x v="1"/>
    <m/>
    <s v="No services"/>
    <m/>
    <m/>
    <m/>
    <m/>
    <m/>
    <b v="1"/>
    <m/>
    <m/>
    <m/>
    <m/>
    <x v="1"/>
    <m/>
    <m/>
    <x v="0"/>
    <m/>
    <m/>
    <x v="2"/>
    <m/>
    <s v="uuid:434be69d-c809-4bde-b925-b27e4b9b4379"/>
    <n v="73108413"/>
    <s v="434be69d-c809-4bde-b925-b27e4b9b4379"/>
    <d v="2021-01-20T13:13:55"/>
    <n v="88"/>
    <m/>
    <n v="-1"/>
    <m/>
    <m/>
    <s v="202101191358"/>
    <n v="12159"/>
    <s v="nsenumerator"/>
    <n v="569832"/>
  </r>
  <r>
    <s v="2021-01-20T11:17:21.265+02:00"/>
    <s v="2021-01-20T14:02:56.449+02:00"/>
    <s v="0"/>
    <s v="Ahmad Albarri"/>
    <s v="MRFS Partner"/>
    <s v="Ida"/>
    <d v="2021-01-20T00:00:00"/>
    <x v="4"/>
    <s v="All"/>
    <x v="0"/>
    <n v="47"/>
    <x v="0"/>
    <x v="0"/>
    <x v="0"/>
    <x v="0"/>
    <d v="2012-01-01T00:00:00"/>
    <n v="0"/>
    <n v="1"/>
    <s v="Yes"/>
    <n v="0"/>
    <n v="0"/>
    <n v="0"/>
    <s v="0"/>
    <n v="2"/>
    <s v="2"/>
    <n v="1"/>
    <s v="3"/>
    <n v="8"/>
    <n v="1"/>
    <n v="0"/>
    <n v="1"/>
    <n v="1000"/>
    <n v="150"/>
    <s v="عمل يومي"/>
    <m/>
    <s v="Primary health care facility"/>
    <m/>
    <b v="1"/>
    <m/>
    <m/>
    <m/>
    <m/>
    <m/>
    <m/>
    <n v="20"/>
    <x v="0"/>
    <m/>
    <x v="0"/>
    <s v="999"/>
    <s v="Some types of medicines are not available in the market Inaccessible due to cost Inaccessible due to transport or other logistical reason"/>
    <b v="1"/>
    <m/>
    <m/>
    <b v="1"/>
    <m/>
    <b v="1"/>
    <m/>
    <m/>
    <m/>
    <m/>
    <m/>
    <x v="0"/>
    <x v="0"/>
    <s v="زيادة الوعي"/>
    <x v="2"/>
    <m/>
    <x v="3"/>
    <x v="0"/>
    <m/>
    <x v="0"/>
    <x v="0"/>
    <m/>
    <m/>
    <m/>
    <m/>
    <m/>
    <m/>
    <m/>
    <m/>
    <m/>
    <m/>
    <m/>
    <s v="Non communicable diseases (NCD) drugs (chronic, cardiac, diabetes, hyper-tension, asthma) Pediatric medicine Reproductive health medicines"/>
    <b v="1"/>
    <b v="1"/>
    <b v="1"/>
    <m/>
    <m/>
    <m/>
    <m/>
    <m/>
    <x v="0"/>
    <m/>
    <m/>
    <m/>
    <m/>
    <m/>
    <m/>
    <m/>
    <m/>
    <m/>
    <s v="Hospital for normal delivery Hospital for surgery/ C-section"/>
    <m/>
    <m/>
    <m/>
    <m/>
    <m/>
    <b v="1"/>
    <b v="1"/>
    <m/>
    <m/>
    <m/>
    <m/>
    <x v="1"/>
    <m/>
    <m/>
    <m/>
    <m/>
    <m/>
    <m/>
    <m/>
    <m/>
    <m/>
    <m/>
    <m/>
    <x v="2"/>
    <x v="0"/>
    <x v="0"/>
    <m/>
    <m/>
    <m/>
    <m/>
    <m/>
    <m/>
    <m/>
    <m/>
    <m/>
    <m/>
    <m/>
    <m/>
    <m/>
    <s v="0"/>
    <s v="not divers"/>
    <m/>
    <m/>
    <m/>
    <m/>
    <m/>
    <m/>
    <m/>
    <m/>
    <m/>
    <m/>
    <m/>
    <m/>
    <s v="0"/>
    <s v="not divers"/>
    <x v="0"/>
    <m/>
    <s v="High food prices/no money to buy"/>
    <m/>
    <b v="1"/>
    <m/>
    <m/>
    <m/>
    <m/>
    <m/>
    <m/>
    <x v="0"/>
    <m/>
    <x v="0"/>
    <s v="High food prices/no money to buy"/>
    <b v="1"/>
    <m/>
    <m/>
    <m/>
    <m/>
    <m/>
    <x v="1"/>
    <x v="1"/>
    <x v="1"/>
    <m/>
    <m/>
    <s v="0"/>
    <s v="0"/>
    <x v="2"/>
    <x v="1"/>
    <x v="1"/>
    <x v="4"/>
    <x v="3"/>
    <m/>
    <m/>
    <m/>
    <m/>
    <m/>
    <m/>
    <m/>
    <m/>
    <m/>
    <x v="3"/>
    <x v="0"/>
    <s v="Anger Inability to carry out work or daily tasks"/>
    <m/>
    <b v="1"/>
    <m/>
    <m/>
    <m/>
    <m/>
    <m/>
    <m/>
    <m/>
    <m/>
    <m/>
    <b v="1"/>
    <m/>
    <m/>
    <m/>
    <m/>
    <m/>
    <m/>
    <s v="Adult Men Elderly"/>
    <m/>
    <b v="1"/>
    <m/>
    <b v="1"/>
    <s v="بسبب الضغط والأوضاع الراهنة"/>
    <s v="Speaking to a family member Speaking to a friend Smoking"/>
    <b v="1"/>
    <b v="1"/>
    <m/>
    <m/>
    <m/>
    <m/>
    <b v="1"/>
    <m/>
    <m/>
    <m/>
    <m/>
    <s v="Do not know"/>
    <m/>
    <m/>
    <m/>
    <m/>
    <m/>
    <m/>
    <b v="1"/>
    <m/>
    <m/>
    <x v="2"/>
    <m/>
    <s v="Skills building services Extracurricular activities/women &amp; girls centers Educational services"/>
    <m/>
    <b v="1"/>
    <b v="1"/>
    <b v="1"/>
    <m/>
    <m/>
    <m/>
    <m/>
    <s v="عادات وتقاليد"/>
    <s v="Health services Educational services Skills building services Extracurricular activities/women &amp; girls centers"/>
    <b v="1"/>
    <b v="1"/>
    <b v="1"/>
    <b v="1"/>
    <m/>
    <m/>
    <m/>
    <m/>
    <s v="عادات وتقاليد"/>
    <x v="1"/>
    <m/>
    <s v="School dropout Being orphaned or losing care Neglect"/>
    <m/>
    <m/>
    <m/>
    <b v="1"/>
    <m/>
    <m/>
    <m/>
    <m/>
    <b v="1"/>
    <m/>
    <b v="1"/>
    <m/>
    <m/>
    <m/>
    <m/>
    <m/>
    <m/>
    <m/>
    <m/>
    <s v="Parents"/>
    <m/>
    <m/>
    <m/>
    <m/>
    <b v="1"/>
    <m/>
    <m/>
    <m/>
    <m/>
    <m/>
    <m/>
    <m/>
    <m/>
    <m/>
    <s v="Quraan Awareness / educational activities / psychosocial support"/>
    <m/>
    <b v="1"/>
    <m/>
    <m/>
    <b v="1"/>
    <m/>
    <m/>
    <m/>
    <m/>
    <s v="Children separated from their parents Orphans living in the community"/>
    <b v="1"/>
    <m/>
    <b v="1"/>
    <m/>
    <m/>
    <m/>
    <m/>
    <x v="1"/>
    <m/>
    <s v="No services"/>
    <m/>
    <m/>
    <m/>
    <m/>
    <m/>
    <b v="1"/>
    <m/>
    <m/>
    <m/>
    <m/>
    <x v="1"/>
    <m/>
    <m/>
    <x v="2"/>
    <m/>
    <m/>
    <x v="2"/>
    <m/>
    <s v="uuid:a5d332d5-da13-4a5b-9734-94590dda55dd"/>
    <n v="73108415"/>
    <s v="a5d332d5-da13-4a5b-9734-94590dda55dd"/>
    <d v="2021-01-20T13:13:55"/>
    <n v="89"/>
    <m/>
    <n v="-1"/>
    <m/>
    <m/>
    <s v="202101191358"/>
    <n v="9935"/>
    <s v="nsenumerator"/>
    <n v="569832"/>
  </r>
  <r>
    <s v="2021-01-20T12:04:35.493+02:00"/>
    <s v="2021-01-20T12:28:20.824+02:00"/>
    <m/>
    <s v="Ahmad Albarri "/>
    <s v="MRFS Partner"/>
    <s v="Ida"/>
    <d v="2021-01-20T00:00:00"/>
    <x v="4"/>
    <s v="All"/>
    <x v="0"/>
    <n v="38"/>
    <x v="0"/>
    <x v="0"/>
    <x v="0"/>
    <x v="0"/>
    <d v="2015-01-01T00:00:00"/>
    <n v="1"/>
    <n v="1"/>
    <s v="Yes"/>
    <n v="1"/>
    <n v="2"/>
    <n v="1"/>
    <s v="3"/>
    <n v="1"/>
    <s v="5"/>
    <n v="0"/>
    <s v="5"/>
    <n v="8"/>
    <n v="1"/>
    <n v="0"/>
    <n v="2"/>
    <n v="1000"/>
    <n v="500"/>
    <s v="عمل يومي"/>
    <m/>
    <s v="Primary health care facility Emergency services-ambulance"/>
    <m/>
    <b v="1"/>
    <m/>
    <b v="1"/>
    <m/>
    <m/>
    <m/>
    <m/>
    <n v="10"/>
    <x v="0"/>
    <m/>
    <x v="0"/>
    <s v="عيادات الأسنان"/>
    <s v="Some types of medicines are not available in the market Inaccessible due to cost"/>
    <b v="1"/>
    <m/>
    <m/>
    <b v="1"/>
    <m/>
    <m/>
    <m/>
    <m/>
    <m/>
    <m/>
    <m/>
    <x v="0"/>
    <x v="0"/>
    <s v="التوعية عن عدة مواضيع صحية"/>
    <x v="0"/>
    <m/>
    <x v="2"/>
    <x v="2"/>
    <s v="لم يتم التعرض لهذه الأمراض"/>
    <x v="0"/>
    <x v="0"/>
    <m/>
    <m/>
    <m/>
    <m/>
    <m/>
    <m/>
    <m/>
    <m/>
    <m/>
    <m/>
    <m/>
    <s v="Non communicable diseases (NCD) drugs (chronic, cardiac, diabetes, hyper-tension, asthma) Pediatric medicine Reproductive health medicines Antibiotic"/>
    <b v="1"/>
    <b v="1"/>
    <b v="1"/>
    <b v="1"/>
    <m/>
    <m/>
    <m/>
    <m/>
    <x v="0"/>
    <m/>
    <m/>
    <m/>
    <m/>
    <m/>
    <m/>
    <m/>
    <m/>
    <m/>
    <s v="Hospital for surgery/ C-section Hospital for normal delivery"/>
    <m/>
    <m/>
    <m/>
    <m/>
    <m/>
    <b v="1"/>
    <b v="1"/>
    <m/>
    <m/>
    <m/>
    <m/>
    <x v="0"/>
    <m/>
    <m/>
    <m/>
    <m/>
    <m/>
    <m/>
    <m/>
    <m/>
    <m/>
    <m/>
    <m/>
    <x v="2"/>
    <x v="0"/>
    <x v="0"/>
    <m/>
    <s v="Legumes and nuts e.g. hommos, fouls, beans, chick peas, lentils Oil/Fat (oils, fats, butter, ghee etc) Condiments (spices, tea, coffee, sauces etc) or other miscellaneous food"/>
    <m/>
    <b v="1"/>
    <m/>
    <m/>
    <m/>
    <m/>
    <m/>
    <m/>
    <m/>
    <b v="1"/>
    <b v="1"/>
    <s v="3"/>
    <s v="not divers"/>
    <s v="Legumes and nuts e.g. hommos, fouls, beans, chick peas, lentils Oil/Fat (oils, fats, butter, ghee etc) Condiments (spices, tea, coffee, sauces etc) or other miscellaneous food"/>
    <m/>
    <b v="1"/>
    <m/>
    <m/>
    <m/>
    <m/>
    <m/>
    <m/>
    <m/>
    <b v="1"/>
    <b v="1"/>
    <s v="3"/>
    <s v="not divers"/>
    <x v="0"/>
    <m/>
    <s v="High food prices/no money to buy"/>
    <m/>
    <b v="1"/>
    <m/>
    <m/>
    <m/>
    <m/>
    <m/>
    <m/>
    <x v="0"/>
    <m/>
    <x v="0"/>
    <s v="High food prices/no money to buy"/>
    <b v="1"/>
    <m/>
    <m/>
    <m/>
    <m/>
    <m/>
    <x v="0"/>
    <x v="0"/>
    <x v="0"/>
    <m/>
    <m/>
    <s v="2"/>
    <s v="1"/>
    <x v="2"/>
    <x v="1"/>
    <x v="1"/>
    <x v="4"/>
    <x v="2"/>
    <s v="Transportation issues"/>
    <m/>
    <m/>
    <b v="1"/>
    <m/>
    <m/>
    <m/>
    <m/>
    <m/>
    <x v="3"/>
    <x v="0"/>
    <s v="No problems"/>
    <m/>
    <m/>
    <m/>
    <m/>
    <m/>
    <m/>
    <m/>
    <m/>
    <m/>
    <m/>
    <m/>
    <m/>
    <m/>
    <m/>
    <m/>
    <b v="1"/>
    <m/>
    <m/>
    <m/>
    <m/>
    <m/>
    <m/>
    <m/>
    <m/>
    <m/>
    <m/>
    <m/>
    <m/>
    <m/>
    <m/>
    <m/>
    <m/>
    <m/>
    <m/>
    <m/>
    <m/>
    <s v="No obstacles"/>
    <m/>
    <m/>
    <m/>
    <m/>
    <m/>
    <m/>
    <m/>
    <b v="1"/>
    <m/>
    <x v="2"/>
    <m/>
    <s v="All services are accessible"/>
    <m/>
    <m/>
    <m/>
    <m/>
    <m/>
    <b v="1"/>
    <m/>
    <m/>
    <m/>
    <s v="All services are accessible"/>
    <m/>
    <m/>
    <m/>
    <m/>
    <m/>
    <b v="1"/>
    <m/>
    <m/>
    <m/>
    <x v="1"/>
    <m/>
    <s v="Do not know"/>
    <m/>
    <m/>
    <m/>
    <m/>
    <m/>
    <m/>
    <m/>
    <m/>
    <m/>
    <m/>
    <m/>
    <m/>
    <m/>
    <m/>
    <m/>
    <m/>
    <b v="1"/>
    <m/>
    <m/>
    <s v="Community/social workers Parents"/>
    <m/>
    <m/>
    <m/>
    <m/>
    <b v="1"/>
    <m/>
    <m/>
    <b v="1"/>
    <m/>
    <m/>
    <m/>
    <m/>
    <m/>
    <m/>
    <s v="Quraan Painting / re-creational activity Entertainement activities Awareness / educational activities / psychosocial support"/>
    <m/>
    <b v="1"/>
    <m/>
    <b v="1"/>
    <b v="1"/>
    <b v="1"/>
    <m/>
    <m/>
    <m/>
    <s v="Children separated from their parents Orphans living in the community"/>
    <b v="1"/>
    <m/>
    <b v="1"/>
    <m/>
    <m/>
    <m/>
    <m/>
    <x v="1"/>
    <m/>
    <s v="No barriers"/>
    <m/>
    <m/>
    <m/>
    <m/>
    <m/>
    <m/>
    <m/>
    <m/>
    <b v="1"/>
    <m/>
    <x v="1"/>
    <m/>
    <m/>
    <x v="0"/>
    <m/>
    <m/>
    <x v="2"/>
    <m/>
    <s v="uuid:c5fa89ce-8778-4d87-9163-1f8519ba91a4"/>
    <n v="73108418"/>
    <s v="c5fa89ce-8778-4d87-9163-1f8519ba91a4"/>
    <d v="2021-01-20T13:13:56"/>
    <n v="90"/>
    <m/>
    <n v="-1"/>
    <m/>
    <m/>
    <s v="202101191358"/>
    <n v="1425"/>
    <s v="nsenumerator"/>
    <n v="569832"/>
  </r>
  <r>
    <s v="2021-01-20T12:38:44.538+02:00"/>
    <s v="2021-01-20T14:04:03.433+02:00"/>
    <s v="0"/>
    <s v="Ahmad Albarri"/>
    <s v="MRFS Partner"/>
    <s v="Ida"/>
    <d v="2021-01-20T00:00:00"/>
    <x v="4"/>
    <s v="All"/>
    <x v="0"/>
    <n v="26"/>
    <x v="1"/>
    <x v="0"/>
    <x v="0"/>
    <x v="0"/>
    <d v="2015-06-01T00:00:00"/>
    <n v="0"/>
    <n v="0"/>
    <s v="Yes"/>
    <n v="0"/>
    <n v="1"/>
    <n v="4"/>
    <s v="5"/>
    <n v="2"/>
    <s v="7"/>
    <n v="0"/>
    <s v="7"/>
    <n v="7"/>
    <n v="0"/>
    <n v="0"/>
    <n v="1"/>
    <n v="1200"/>
    <n v="400"/>
    <s v="العمل"/>
    <m/>
    <s v="Primary health care facility Emergency services-ambulance"/>
    <m/>
    <b v="1"/>
    <m/>
    <b v="1"/>
    <m/>
    <m/>
    <m/>
    <m/>
    <n v="15"/>
    <x v="0"/>
    <m/>
    <x v="0"/>
    <s v="عيادات الجلدية"/>
    <s v="Some types of medicines are not available in the market Inaccessible due to cost"/>
    <b v="1"/>
    <m/>
    <m/>
    <b v="1"/>
    <m/>
    <m/>
    <m/>
    <m/>
    <m/>
    <m/>
    <m/>
    <x v="0"/>
    <x v="0"/>
    <s v="التوعية عن عدة أمور صحية"/>
    <x v="2"/>
    <m/>
    <x v="3"/>
    <x v="0"/>
    <m/>
    <x v="0"/>
    <x v="0"/>
    <m/>
    <m/>
    <m/>
    <m/>
    <m/>
    <m/>
    <m/>
    <m/>
    <m/>
    <m/>
    <m/>
    <s v="Non communicable diseases (NCD) drugs (chronic, cardiac, diabetes, hyper-tension, asthma) Pediatric medicine Reproductive health medicines Antibiotic"/>
    <b v="1"/>
    <b v="1"/>
    <b v="1"/>
    <b v="1"/>
    <m/>
    <m/>
    <m/>
    <m/>
    <x v="0"/>
    <m/>
    <m/>
    <m/>
    <m/>
    <m/>
    <m/>
    <m/>
    <m/>
    <m/>
    <s v="Hospital for surgery/ C-section Hospital for normal delivery"/>
    <m/>
    <m/>
    <m/>
    <m/>
    <m/>
    <b v="1"/>
    <b v="1"/>
    <m/>
    <m/>
    <m/>
    <m/>
    <x v="1"/>
    <m/>
    <m/>
    <m/>
    <m/>
    <m/>
    <m/>
    <m/>
    <m/>
    <m/>
    <m/>
    <m/>
    <x v="4"/>
    <x v="1"/>
    <x v="0"/>
    <m/>
    <m/>
    <m/>
    <m/>
    <m/>
    <m/>
    <m/>
    <m/>
    <m/>
    <m/>
    <m/>
    <m/>
    <m/>
    <s v="0"/>
    <s v="not divers"/>
    <s v="Cereals or tubers (maize, porridge, rice, pasta, bread, rice, bulger, frikeh, kaak, pasta, indomy (noodles), manakish, thick grain-based porridge, potatoes, etc) Legumes and nuts e.g. hommos, fouls, beans, chick peas, lentils Condiments (spices, tea, coffee, sauces etc) or other miscellaneous food"/>
    <b v="1"/>
    <b v="1"/>
    <m/>
    <m/>
    <m/>
    <m/>
    <m/>
    <m/>
    <m/>
    <m/>
    <b v="1"/>
    <s v="3"/>
    <s v="not divers"/>
    <x v="0"/>
    <m/>
    <s v="High food prices/no money to buy"/>
    <m/>
    <b v="1"/>
    <m/>
    <m/>
    <m/>
    <m/>
    <m/>
    <m/>
    <x v="0"/>
    <m/>
    <x v="0"/>
    <s v="High food prices/no money to buy"/>
    <b v="1"/>
    <m/>
    <m/>
    <m/>
    <m/>
    <m/>
    <x v="0"/>
    <x v="2"/>
    <x v="1"/>
    <m/>
    <m/>
    <s v="1"/>
    <s v="0"/>
    <x v="0"/>
    <x v="2"/>
    <x v="0"/>
    <x v="1"/>
    <x v="1"/>
    <m/>
    <m/>
    <m/>
    <m/>
    <m/>
    <m/>
    <m/>
    <m/>
    <m/>
    <x v="1"/>
    <x v="0"/>
    <s v="Anger"/>
    <m/>
    <b v="1"/>
    <m/>
    <m/>
    <m/>
    <m/>
    <m/>
    <m/>
    <m/>
    <m/>
    <m/>
    <m/>
    <m/>
    <m/>
    <m/>
    <m/>
    <m/>
    <m/>
    <s v="Adult Women"/>
    <b v="1"/>
    <m/>
    <m/>
    <m/>
    <s v="النساء أكثر تأثر في الأوضاع الحالية"/>
    <s v="Violence"/>
    <m/>
    <m/>
    <m/>
    <m/>
    <m/>
    <b v="1"/>
    <m/>
    <m/>
    <m/>
    <m/>
    <m/>
    <s v="Availability Lack of awareness of the services"/>
    <m/>
    <m/>
    <m/>
    <b v="1"/>
    <b v="1"/>
    <m/>
    <m/>
    <m/>
    <m/>
    <x v="1"/>
    <m/>
    <s v="All services are accessible"/>
    <m/>
    <m/>
    <m/>
    <m/>
    <m/>
    <b v="1"/>
    <m/>
    <m/>
    <m/>
    <s v="All services are accessible"/>
    <m/>
    <m/>
    <m/>
    <m/>
    <m/>
    <b v="1"/>
    <m/>
    <m/>
    <m/>
    <x v="1"/>
    <m/>
    <s v="Kidnapping School dropout Child labour Neglect Being orphaned or losing care"/>
    <b v="1"/>
    <m/>
    <m/>
    <b v="1"/>
    <b v="1"/>
    <m/>
    <m/>
    <m/>
    <b v="1"/>
    <m/>
    <b v="1"/>
    <m/>
    <m/>
    <m/>
    <m/>
    <m/>
    <m/>
    <m/>
    <s v="العمل في ورش"/>
    <s v="Parents"/>
    <m/>
    <m/>
    <m/>
    <m/>
    <b v="1"/>
    <m/>
    <m/>
    <m/>
    <m/>
    <m/>
    <m/>
    <m/>
    <m/>
    <m/>
    <s v="Sport activity Quraan Awareness / educational activities / psychosocial support Entertainement activities"/>
    <b v="1"/>
    <b v="1"/>
    <m/>
    <m/>
    <b v="1"/>
    <b v="1"/>
    <m/>
    <m/>
    <m/>
    <s v="I don't know"/>
    <m/>
    <m/>
    <m/>
    <m/>
    <m/>
    <m/>
    <b v="1"/>
    <x v="1"/>
    <m/>
    <s v="No services"/>
    <m/>
    <m/>
    <m/>
    <m/>
    <m/>
    <b v="1"/>
    <m/>
    <m/>
    <m/>
    <m/>
    <x v="1"/>
    <m/>
    <m/>
    <x v="0"/>
    <m/>
    <m/>
    <x v="2"/>
    <m/>
    <s v="uuid:4d804feb-5517-45c4-9e15-7f3210eb215d"/>
    <n v="73108420"/>
    <s v="4d804feb-5517-45c4-9e15-7f3210eb215d"/>
    <d v="2021-01-20T13:13:57"/>
    <n v="91"/>
    <m/>
    <n v="-1"/>
    <m/>
    <m/>
    <s v="202101191358"/>
    <n v="5119"/>
    <s v="nsenumerator"/>
    <n v="569832"/>
  </r>
  <r>
    <s v="2021-01-20T13:21:04.881+02:00"/>
    <s v="2021-01-20T14:04:32.050+02:00"/>
    <s v="0"/>
    <s v="Ahmad Albarri"/>
    <s v="MRFS Partner"/>
    <s v="Ida"/>
    <d v="2021-01-20T00:00:00"/>
    <x v="4"/>
    <s v="All"/>
    <x v="0"/>
    <n v="25"/>
    <x v="1"/>
    <x v="1"/>
    <x v="0"/>
    <x v="0"/>
    <d v="2013-01-01T00:00:00"/>
    <n v="0"/>
    <n v="1"/>
    <s v="Yes"/>
    <n v="0"/>
    <n v="1"/>
    <n v="2"/>
    <s v="3"/>
    <n v="2"/>
    <s v="5"/>
    <n v="0"/>
    <s v="5"/>
    <n v="8"/>
    <n v="0"/>
    <n v="0"/>
    <n v="1"/>
    <n v="1500"/>
    <n v="350"/>
    <s v="عمل يومي"/>
    <m/>
    <s v="Primary health care facility Emergency services-ambulance"/>
    <m/>
    <b v="1"/>
    <m/>
    <b v="1"/>
    <m/>
    <m/>
    <m/>
    <m/>
    <n v="20"/>
    <x v="0"/>
    <m/>
    <x v="0"/>
    <s v="999"/>
    <s v="Inaccessible due to cost"/>
    <m/>
    <m/>
    <m/>
    <b v="1"/>
    <m/>
    <m/>
    <m/>
    <m/>
    <m/>
    <m/>
    <m/>
    <x v="0"/>
    <x v="0"/>
    <s v="التوعية عن عدة مواضيع صحية"/>
    <x v="2"/>
    <m/>
    <x v="2"/>
    <x v="1"/>
    <m/>
    <x v="1"/>
    <x v="2"/>
    <m/>
    <m/>
    <m/>
    <m/>
    <m/>
    <m/>
    <m/>
    <m/>
    <m/>
    <m/>
    <m/>
    <s v="Pediatric medicine Reproductive health medicines Antibiotic"/>
    <m/>
    <b v="1"/>
    <b v="1"/>
    <b v="1"/>
    <m/>
    <m/>
    <m/>
    <m/>
    <x v="0"/>
    <m/>
    <m/>
    <m/>
    <m/>
    <m/>
    <m/>
    <m/>
    <m/>
    <m/>
    <s v="Hospital for surgery/ C-section Hospital for normal delivery At private primary health care centre/hospital"/>
    <m/>
    <m/>
    <m/>
    <m/>
    <b v="1"/>
    <b v="1"/>
    <b v="1"/>
    <m/>
    <m/>
    <m/>
    <m/>
    <x v="1"/>
    <m/>
    <m/>
    <m/>
    <m/>
    <m/>
    <m/>
    <m/>
    <m/>
    <m/>
    <m/>
    <m/>
    <x v="2"/>
    <x v="0"/>
    <x v="0"/>
    <m/>
    <m/>
    <m/>
    <m/>
    <m/>
    <m/>
    <m/>
    <m/>
    <m/>
    <m/>
    <m/>
    <m/>
    <m/>
    <s v="0"/>
    <s v="not divers"/>
    <s v="Cereals or tubers (maize, porridge, rice, pasta, bread, rice, bulger, frikeh, kaak, pasta, indomy (noodles), manakish, thick grain-based porridge, potatoes, etc) Milk and Milk Products (milk, yoghurt, cheese, etc) Condiments (spices, tea, coffee, sauces etc) or other miscellaneous food"/>
    <b v="1"/>
    <m/>
    <m/>
    <m/>
    <m/>
    <m/>
    <b v="1"/>
    <m/>
    <m/>
    <m/>
    <b v="1"/>
    <s v="3"/>
    <s v="not divers"/>
    <x v="0"/>
    <m/>
    <s v="High food prices/no money to buy"/>
    <m/>
    <b v="1"/>
    <m/>
    <m/>
    <m/>
    <m/>
    <m/>
    <m/>
    <x v="0"/>
    <m/>
    <x v="0"/>
    <s v="High food prices/no money to buy"/>
    <b v="1"/>
    <m/>
    <m/>
    <m/>
    <m/>
    <m/>
    <x v="0"/>
    <x v="2"/>
    <x v="1"/>
    <m/>
    <m/>
    <s v="1"/>
    <s v="0"/>
    <x v="0"/>
    <x v="2"/>
    <x v="0"/>
    <x v="1"/>
    <x v="1"/>
    <m/>
    <m/>
    <m/>
    <m/>
    <m/>
    <m/>
    <m/>
    <m/>
    <m/>
    <x v="1"/>
    <x v="0"/>
    <s v="No problems"/>
    <m/>
    <m/>
    <m/>
    <m/>
    <m/>
    <m/>
    <m/>
    <m/>
    <m/>
    <m/>
    <m/>
    <m/>
    <m/>
    <m/>
    <m/>
    <b v="1"/>
    <m/>
    <m/>
    <m/>
    <m/>
    <m/>
    <m/>
    <m/>
    <m/>
    <m/>
    <m/>
    <m/>
    <m/>
    <m/>
    <m/>
    <m/>
    <m/>
    <m/>
    <m/>
    <m/>
    <m/>
    <s v="No obstacles"/>
    <m/>
    <m/>
    <m/>
    <m/>
    <m/>
    <m/>
    <m/>
    <b v="1"/>
    <m/>
    <x v="1"/>
    <m/>
    <s v="Educational services Skills building services Extracurricular activities/women &amp; girls centers"/>
    <m/>
    <b v="1"/>
    <b v="1"/>
    <b v="1"/>
    <m/>
    <m/>
    <m/>
    <m/>
    <s v="الانشغال في الأعمال المنزلية وتربية الأطفال"/>
    <s v="All services are accessible"/>
    <m/>
    <m/>
    <m/>
    <m/>
    <m/>
    <b v="1"/>
    <m/>
    <m/>
    <m/>
    <x v="1"/>
    <m/>
    <s v="School dropout Neglect"/>
    <m/>
    <m/>
    <m/>
    <b v="1"/>
    <m/>
    <m/>
    <m/>
    <m/>
    <b v="1"/>
    <m/>
    <m/>
    <m/>
    <m/>
    <m/>
    <m/>
    <m/>
    <m/>
    <m/>
    <m/>
    <s v="Parents"/>
    <m/>
    <m/>
    <m/>
    <m/>
    <b v="1"/>
    <m/>
    <m/>
    <m/>
    <m/>
    <m/>
    <m/>
    <m/>
    <m/>
    <m/>
    <s v="Quraan Sport activity"/>
    <b v="1"/>
    <b v="1"/>
    <m/>
    <m/>
    <m/>
    <m/>
    <m/>
    <m/>
    <m/>
    <s v="I don't know"/>
    <m/>
    <m/>
    <m/>
    <m/>
    <m/>
    <m/>
    <b v="1"/>
    <x v="1"/>
    <m/>
    <s v="Lack of transportation"/>
    <m/>
    <m/>
    <b v="1"/>
    <m/>
    <m/>
    <m/>
    <m/>
    <m/>
    <m/>
    <m/>
    <x v="1"/>
    <m/>
    <m/>
    <x v="0"/>
    <m/>
    <m/>
    <x v="2"/>
    <m/>
    <s v="uuid:ce000f3f-f391-48d9-b8d9-67b75b3e34d0"/>
    <n v="73108421"/>
    <s v="ce000f3f-f391-48d9-b8d9-67b75b3e34d0"/>
    <d v="2021-01-20T13:13:57"/>
    <n v="92"/>
    <m/>
    <n v="-1"/>
    <m/>
    <m/>
    <s v="202101191358"/>
    <n v="2608"/>
    <s v="nsenumerator"/>
    <n v="569832"/>
  </r>
  <r>
    <s v="2021-01-20T10:02:27.834+02:00"/>
    <s v="2021-01-20T10:27:56.570+02:00"/>
    <m/>
    <s v="صبا لاذقاني"/>
    <s v="MRFS"/>
    <m/>
    <d v="2021-01-20T00:00:00"/>
    <x v="3"/>
    <s v="All"/>
    <x v="0"/>
    <n v="36"/>
    <x v="0"/>
    <x v="0"/>
    <x v="0"/>
    <x v="0"/>
    <d v="2020-03-22T00:00:00"/>
    <n v="0"/>
    <n v="2"/>
    <s v="Yes"/>
    <n v="0"/>
    <n v="0"/>
    <n v="1"/>
    <s v="1"/>
    <n v="0"/>
    <s v="1"/>
    <n v="0"/>
    <s v="1"/>
    <n v="7"/>
    <n v="0"/>
    <n v="0"/>
    <n v="1"/>
    <n v="3000"/>
    <n v="1200"/>
    <s v="العمل في مدرسة "/>
    <m/>
    <s v="Primary health care facility"/>
    <m/>
    <b v="1"/>
    <m/>
    <m/>
    <m/>
    <m/>
    <m/>
    <m/>
    <n v="15"/>
    <x v="0"/>
    <m/>
    <x v="0"/>
    <s v="999"/>
    <s v="Not available in the market at all Inaccessible due to cost"/>
    <m/>
    <m/>
    <b v="1"/>
    <b v="1"/>
    <m/>
    <m/>
    <m/>
    <m/>
    <m/>
    <m/>
    <m/>
    <x v="2"/>
    <x v="1"/>
    <m/>
    <x v="1"/>
    <m/>
    <x v="0"/>
    <x v="0"/>
    <m/>
    <x v="0"/>
    <x v="0"/>
    <m/>
    <m/>
    <m/>
    <m/>
    <m/>
    <m/>
    <m/>
    <m/>
    <m/>
    <m/>
    <m/>
    <s v="Non communicable diseases (NCD) drugs (chronic, cardiac, diabetes, hyper-tension, asthma) Reproductive health medicines Antibiotic"/>
    <b v="1"/>
    <m/>
    <b v="1"/>
    <b v="1"/>
    <m/>
    <m/>
    <m/>
    <m/>
    <x v="3"/>
    <m/>
    <m/>
    <m/>
    <m/>
    <m/>
    <m/>
    <m/>
    <m/>
    <m/>
    <s v="Hospital for normal delivery At private primary health care centre/hospital"/>
    <m/>
    <m/>
    <m/>
    <m/>
    <b v="1"/>
    <b v="1"/>
    <m/>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Sugar, Honey, sugar products Fruit (all types)"/>
    <b v="1"/>
    <b v="1"/>
    <m/>
    <b v="1"/>
    <m/>
    <m/>
    <m/>
    <m/>
    <b v="1"/>
    <m/>
    <m/>
    <s v="4"/>
    <s v="diverse"/>
    <x v="0"/>
    <m/>
    <s v="High food prices/no money to buy Market is too far"/>
    <m/>
    <b v="1"/>
    <b v="1"/>
    <m/>
    <m/>
    <m/>
    <m/>
    <m/>
    <x v="0"/>
    <m/>
    <x v="3"/>
    <m/>
    <m/>
    <m/>
    <m/>
    <m/>
    <m/>
    <m/>
    <x v="0"/>
    <x v="2"/>
    <x v="1"/>
    <m/>
    <m/>
    <s v="0"/>
    <s v="0"/>
    <x v="0"/>
    <x v="2"/>
    <x v="0"/>
    <x v="1"/>
    <x v="1"/>
    <m/>
    <m/>
    <m/>
    <m/>
    <m/>
    <m/>
    <m/>
    <m/>
    <m/>
    <x v="1"/>
    <x v="0"/>
    <s v="Fear"/>
    <b v="1"/>
    <m/>
    <m/>
    <m/>
    <m/>
    <m/>
    <m/>
    <m/>
    <m/>
    <m/>
    <m/>
    <m/>
    <m/>
    <m/>
    <m/>
    <m/>
    <m/>
    <m/>
    <s v="Children Adult Women"/>
    <b v="1"/>
    <m/>
    <b v="1"/>
    <m/>
    <s v="من وضع البلد "/>
    <s v="Prayer"/>
    <m/>
    <m/>
    <m/>
    <b v="1"/>
    <m/>
    <m/>
    <m/>
    <m/>
    <m/>
    <m/>
    <m/>
    <s v="Do not know"/>
    <m/>
    <m/>
    <m/>
    <m/>
    <m/>
    <m/>
    <b v="1"/>
    <m/>
    <m/>
    <x v="1"/>
    <m/>
    <s v="Extracurricular activities/women &amp; girls centers Health services"/>
    <b v="1"/>
    <m/>
    <m/>
    <b v="1"/>
    <m/>
    <m/>
    <m/>
    <m/>
    <s v="عدم توفرها والبعد "/>
    <s v="Do not know"/>
    <m/>
    <m/>
    <m/>
    <m/>
    <m/>
    <m/>
    <b v="1"/>
    <m/>
    <m/>
    <x v="1"/>
    <m/>
    <s v="Kidnapping Being orphaned or losing care"/>
    <b v="1"/>
    <m/>
    <m/>
    <m/>
    <m/>
    <m/>
    <m/>
    <m/>
    <m/>
    <m/>
    <b v="1"/>
    <m/>
    <m/>
    <m/>
    <m/>
    <m/>
    <m/>
    <m/>
    <m/>
    <s v="Religious leaders"/>
    <b v="1"/>
    <m/>
    <m/>
    <m/>
    <m/>
    <m/>
    <m/>
    <m/>
    <m/>
    <m/>
    <m/>
    <m/>
    <m/>
    <m/>
    <s v="Awareness / educational activities / psychosocial support Quraan"/>
    <m/>
    <b v="1"/>
    <m/>
    <m/>
    <b v="1"/>
    <m/>
    <m/>
    <m/>
    <m/>
    <s v="No, none of these"/>
    <m/>
    <m/>
    <m/>
    <m/>
    <m/>
    <b v="1"/>
    <m/>
    <x v="2"/>
    <s v="صغر السن "/>
    <s v="Security problems Lack of transportation"/>
    <m/>
    <b v="1"/>
    <b v="1"/>
    <m/>
    <m/>
    <m/>
    <m/>
    <m/>
    <m/>
    <m/>
    <x v="1"/>
    <m/>
    <m/>
    <x v="0"/>
    <m/>
    <m/>
    <x v="2"/>
    <m/>
    <s v="uuid:28dfa225-6973-4507-90ad-7246dc1afb57"/>
    <n v="73108531"/>
    <s v="28dfa225-6973-4507-90ad-7246dc1afb57"/>
    <d v="2021-01-20T13:15:30"/>
    <n v="93"/>
    <m/>
    <n v="-1"/>
    <m/>
    <m/>
    <s v="202101191358"/>
    <n v="1529"/>
    <s v="nsenumerator"/>
    <n v="569832"/>
  </r>
  <r>
    <s v="2021-01-20T10:32:58.449+02:00"/>
    <s v="2021-01-20T10:59:08.928+02:00"/>
    <m/>
    <s v="صبا لاذقاني"/>
    <s v="MRFS"/>
    <m/>
    <d v="2021-01-20T00:00:00"/>
    <x v="3"/>
    <s v="All"/>
    <x v="0"/>
    <n v="26"/>
    <x v="1"/>
    <x v="0"/>
    <x v="0"/>
    <x v="0"/>
    <d v="2020-02-11T00:00:00"/>
    <n v="0"/>
    <n v="1"/>
    <s v="Yes"/>
    <n v="0"/>
    <n v="1"/>
    <n v="1"/>
    <s v="2"/>
    <n v="1"/>
    <s v="3"/>
    <n v="0"/>
    <s v="3"/>
    <n v="5"/>
    <n v="0"/>
    <n v="0"/>
    <n v="1"/>
    <n v="3000"/>
    <n v="2500"/>
    <s v="العمل في محل موالح "/>
    <m/>
    <s v="Primary health care facility"/>
    <m/>
    <b v="1"/>
    <m/>
    <m/>
    <m/>
    <m/>
    <m/>
    <m/>
    <n v="10"/>
    <x v="0"/>
    <m/>
    <x v="0"/>
    <s v="صيدلية ..مستوصف مناوب "/>
    <s v="Inaccessible due to cost"/>
    <m/>
    <m/>
    <m/>
    <b v="1"/>
    <m/>
    <m/>
    <m/>
    <m/>
    <m/>
    <m/>
    <m/>
    <x v="0"/>
    <x v="0"/>
    <s v="عن سوء التغذية للاطفال "/>
    <x v="0"/>
    <m/>
    <x v="0"/>
    <x v="0"/>
    <m/>
    <x v="0"/>
    <x v="0"/>
    <m/>
    <m/>
    <m/>
    <m/>
    <m/>
    <m/>
    <m/>
    <m/>
    <m/>
    <m/>
    <m/>
    <s v="Non communicable diseases (NCD) drugs (chronic, cardiac, diabetes, hyper-tension, asthma) Reproductive health medicines Antibiotic"/>
    <b v="1"/>
    <m/>
    <b v="1"/>
    <b v="1"/>
    <m/>
    <m/>
    <m/>
    <m/>
    <x v="0"/>
    <m/>
    <m/>
    <m/>
    <m/>
    <m/>
    <m/>
    <m/>
    <m/>
    <m/>
    <s v="Hospital for normal delivery"/>
    <m/>
    <m/>
    <m/>
    <m/>
    <m/>
    <b v="1"/>
    <m/>
    <m/>
    <m/>
    <m/>
    <m/>
    <x v="1"/>
    <m/>
    <m/>
    <m/>
    <m/>
    <m/>
    <m/>
    <m/>
    <m/>
    <m/>
    <m/>
    <m/>
    <x v="4"/>
    <x v="2"/>
    <x v="1"/>
    <m/>
    <m/>
    <m/>
    <m/>
    <m/>
    <m/>
    <m/>
    <m/>
    <m/>
    <m/>
    <m/>
    <m/>
    <m/>
    <s v="0"/>
    <s v="not divers"/>
    <s v="Vegetables (including leafy vegetables) Cereals or tubers (maize, porridge, rice, pasta, bread, rice, bulger, frikeh, kaak, pasta, indomy (noodles), manakish, thick grain-based porridge, potatoes, etc) Sugar, Honey, sugar products"/>
    <b v="1"/>
    <m/>
    <b v="1"/>
    <m/>
    <m/>
    <m/>
    <m/>
    <m/>
    <b v="1"/>
    <m/>
    <m/>
    <s v="3"/>
    <s v="not divers"/>
    <x v="0"/>
    <m/>
    <s v="Market is too far High food prices/no money to buy"/>
    <m/>
    <b v="1"/>
    <b v="1"/>
    <m/>
    <m/>
    <m/>
    <m/>
    <m/>
    <x v="0"/>
    <m/>
    <x v="2"/>
    <m/>
    <m/>
    <m/>
    <m/>
    <m/>
    <m/>
    <m/>
    <x v="4"/>
    <x v="0"/>
    <x v="1"/>
    <m/>
    <m/>
    <s v="1"/>
    <s v="0"/>
    <x v="0"/>
    <x v="2"/>
    <x v="0"/>
    <x v="1"/>
    <x v="1"/>
    <m/>
    <m/>
    <m/>
    <m/>
    <m/>
    <m/>
    <m/>
    <m/>
    <m/>
    <x v="1"/>
    <x v="0"/>
    <s v="No problems"/>
    <m/>
    <m/>
    <m/>
    <m/>
    <m/>
    <m/>
    <m/>
    <m/>
    <m/>
    <m/>
    <m/>
    <m/>
    <m/>
    <m/>
    <m/>
    <b v="1"/>
    <m/>
    <m/>
    <m/>
    <m/>
    <m/>
    <m/>
    <m/>
    <m/>
    <m/>
    <m/>
    <m/>
    <m/>
    <m/>
    <m/>
    <m/>
    <m/>
    <m/>
    <m/>
    <m/>
    <m/>
    <s v="Do not know"/>
    <m/>
    <m/>
    <m/>
    <m/>
    <m/>
    <m/>
    <b v="1"/>
    <m/>
    <m/>
    <x v="1"/>
    <m/>
    <s v="Educational services Health services"/>
    <b v="1"/>
    <b v="1"/>
    <m/>
    <m/>
    <m/>
    <m/>
    <m/>
    <m/>
    <s v="بعد المسافة "/>
    <s v="Educational services"/>
    <m/>
    <b v="1"/>
    <m/>
    <m/>
    <m/>
    <m/>
    <m/>
    <m/>
    <s v="بعد المكان"/>
    <x v="1"/>
    <m/>
    <s v="Do not know"/>
    <m/>
    <m/>
    <m/>
    <m/>
    <m/>
    <m/>
    <m/>
    <m/>
    <m/>
    <m/>
    <m/>
    <m/>
    <m/>
    <m/>
    <m/>
    <m/>
    <b v="1"/>
    <m/>
    <m/>
    <s v="Parents"/>
    <m/>
    <m/>
    <m/>
    <m/>
    <b v="1"/>
    <m/>
    <m/>
    <m/>
    <m/>
    <m/>
    <m/>
    <m/>
    <m/>
    <m/>
    <s v="Quraan Awareness / educational activities / psychosocial support"/>
    <m/>
    <b v="1"/>
    <m/>
    <m/>
    <b v="1"/>
    <m/>
    <m/>
    <m/>
    <m/>
    <s v="I don't know"/>
    <m/>
    <m/>
    <m/>
    <m/>
    <m/>
    <m/>
    <b v="1"/>
    <x v="1"/>
    <m/>
    <s v="Lack of transportation"/>
    <m/>
    <m/>
    <b v="1"/>
    <m/>
    <m/>
    <m/>
    <m/>
    <m/>
    <m/>
    <m/>
    <x v="1"/>
    <m/>
    <m/>
    <x v="0"/>
    <m/>
    <m/>
    <x v="2"/>
    <m/>
    <s v="uuid:a36c8095-088b-45bb-9948-cd60ce2fe38b"/>
    <n v="73108533"/>
    <s v="a36c8095-088b-45bb-9948-cd60ce2fe38b"/>
    <d v="2021-01-20T13:15:31"/>
    <n v="94"/>
    <m/>
    <n v="-1"/>
    <m/>
    <m/>
    <s v="202101191358"/>
    <n v="1570"/>
    <s v="nsenumerator"/>
    <n v="569832"/>
  </r>
  <r>
    <s v="2021-01-20T11:18:42.799+02:00"/>
    <s v="2021-01-20T11:30:37.437+02:00"/>
    <m/>
    <s v="صبا لاذقاني"/>
    <s v="MRFS"/>
    <m/>
    <d v="2021-01-20T00:00:00"/>
    <x v="3"/>
    <s v="All"/>
    <x v="0"/>
    <n v="35"/>
    <x v="0"/>
    <x v="0"/>
    <x v="0"/>
    <x v="1"/>
    <m/>
    <n v="1"/>
    <n v="1"/>
    <s v="Yes"/>
    <n v="0"/>
    <n v="1"/>
    <n v="1"/>
    <s v="2"/>
    <n v="2"/>
    <s v="4"/>
    <n v="0"/>
    <s v="4"/>
    <n v="6"/>
    <n v="0"/>
    <n v="0"/>
    <n v="1"/>
    <n v="3000"/>
    <n v="150"/>
    <s v="فاتح محل بسطة "/>
    <m/>
    <s v="Primary health care facility"/>
    <m/>
    <b v="1"/>
    <m/>
    <m/>
    <m/>
    <m/>
    <m/>
    <m/>
    <n v="10"/>
    <x v="0"/>
    <m/>
    <x v="3"/>
    <s v="جلدية ..عصبية ...اطفاال"/>
    <s v="Inaccessible due to cost"/>
    <m/>
    <m/>
    <m/>
    <b v="1"/>
    <m/>
    <m/>
    <m/>
    <m/>
    <m/>
    <m/>
    <m/>
    <x v="2"/>
    <x v="1"/>
    <m/>
    <x v="1"/>
    <m/>
    <x v="0"/>
    <x v="0"/>
    <m/>
    <x v="0"/>
    <x v="0"/>
    <m/>
    <m/>
    <m/>
    <m/>
    <m/>
    <m/>
    <m/>
    <m/>
    <m/>
    <m/>
    <m/>
    <s v="Antibiotic Reproductive health medicines"/>
    <m/>
    <m/>
    <b v="1"/>
    <b v="1"/>
    <m/>
    <m/>
    <m/>
    <m/>
    <x v="2"/>
    <s v="Transportation issues"/>
    <m/>
    <m/>
    <m/>
    <b v="1"/>
    <m/>
    <m/>
    <m/>
    <m/>
    <s v="Hospital for surgery/ C-section"/>
    <m/>
    <m/>
    <m/>
    <m/>
    <m/>
    <m/>
    <b v="1"/>
    <m/>
    <m/>
    <m/>
    <m/>
    <x v="1"/>
    <m/>
    <m/>
    <m/>
    <m/>
    <m/>
    <m/>
    <m/>
    <m/>
    <m/>
    <m/>
    <m/>
    <x v="2"/>
    <x v="0"/>
    <x v="0"/>
    <m/>
    <s v="Vegetables (including leafy vegetables) Cereals or tubers (maize, porridge, rice, pasta, bread, rice, bulger, frikeh, kaak, pasta, indomy (noodles), manakish, thick grain-based porridge, potatoes, etc)"/>
    <b v="1"/>
    <m/>
    <b v="1"/>
    <m/>
    <m/>
    <m/>
    <m/>
    <m/>
    <m/>
    <m/>
    <m/>
    <s v="2"/>
    <s v="not divers"/>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x v="0"/>
    <m/>
    <s v="Market is too far High food prices/no money to buy"/>
    <m/>
    <b v="1"/>
    <b v="1"/>
    <m/>
    <m/>
    <m/>
    <m/>
    <m/>
    <x v="0"/>
    <m/>
    <x v="0"/>
    <s v="Market is too far"/>
    <m/>
    <b v="1"/>
    <m/>
    <m/>
    <m/>
    <m/>
    <x v="0"/>
    <x v="2"/>
    <x v="1"/>
    <m/>
    <m/>
    <s v="1"/>
    <s v="1"/>
    <x v="0"/>
    <x v="2"/>
    <x v="3"/>
    <x v="1"/>
    <x v="1"/>
    <m/>
    <m/>
    <m/>
    <m/>
    <m/>
    <m/>
    <m/>
    <m/>
    <m/>
    <x v="1"/>
    <x v="0"/>
    <s v="Sadness"/>
    <m/>
    <m/>
    <b v="1"/>
    <m/>
    <m/>
    <m/>
    <m/>
    <m/>
    <m/>
    <m/>
    <m/>
    <m/>
    <m/>
    <m/>
    <m/>
    <m/>
    <m/>
    <m/>
    <s v="Adult Women"/>
    <b v="1"/>
    <m/>
    <m/>
    <m/>
    <s v="حالة وفاة "/>
    <s v="Speaking to a friend Prayer"/>
    <m/>
    <b v="1"/>
    <m/>
    <b v="1"/>
    <m/>
    <m/>
    <m/>
    <m/>
    <m/>
    <m/>
    <m/>
    <s v="No obstacles"/>
    <m/>
    <m/>
    <m/>
    <m/>
    <m/>
    <m/>
    <m/>
    <b v="1"/>
    <m/>
    <x v="1"/>
    <m/>
    <s v="Do not know"/>
    <m/>
    <m/>
    <m/>
    <m/>
    <m/>
    <m/>
    <b v="1"/>
    <m/>
    <m/>
    <s v="Educational services"/>
    <m/>
    <b v="1"/>
    <m/>
    <m/>
    <m/>
    <m/>
    <m/>
    <m/>
    <s v="بعد المكان"/>
    <x v="1"/>
    <m/>
    <s v="Do not know"/>
    <m/>
    <m/>
    <m/>
    <m/>
    <m/>
    <m/>
    <m/>
    <m/>
    <m/>
    <m/>
    <m/>
    <m/>
    <m/>
    <m/>
    <m/>
    <m/>
    <b v="1"/>
    <m/>
    <m/>
    <s v="Parents"/>
    <m/>
    <m/>
    <m/>
    <m/>
    <b v="1"/>
    <m/>
    <m/>
    <m/>
    <m/>
    <m/>
    <m/>
    <m/>
    <m/>
    <m/>
    <s v="Painting / re-creational activity Quraan"/>
    <m/>
    <b v="1"/>
    <m/>
    <b v="1"/>
    <m/>
    <m/>
    <m/>
    <m/>
    <m/>
    <s v="I don't know"/>
    <m/>
    <m/>
    <m/>
    <m/>
    <m/>
    <m/>
    <b v="1"/>
    <x v="1"/>
    <m/>
    <s v="Do not know"/>
    <m/>
    <m/>
    <m/>
    <m/>
    <m/>
    <m/>
    <m/>
    <b v="1"/>
    <m/>
    <m/>
    <x v="1"/>
    <m/>
    <m/>
    <x v="0"/>
    <m/>
    <m/>
    <x v="2"/>
    <m/>
    <s v="uuid:0e7d73c6-5201-418f-86ef-9949cd578c45"/>
    <n v="73108534"/>
    <s v="0e7d73c6-5201-418f-86ef-9949cd578c45"/>
    <d v="2021-01-20T13:15:31"/>
    <n v="95"/>
    <m/>
    <n v="-1"/>
    <m/>
    <m/>
    <s v="202101191358"/>
    <n v="715"/>
    <s v="nsenumerator"/>
    <n v="569832"/>
  </r>
  <r>
    <s v="2021-01-20T11:49:46.749+02:00"/>
    <s v="2021-01-20T11:59:03.908+02:00"/>
    <m/>
    <s v="صبا لاذقاني "/>
    <s v="MRFS"/>
    <m/>
    <d v="2021-01-20T00:00:00"/>
    <x v="3"/>
    <s v="All"/>
    <x v="0"/>
    <n v="75"/>
    <x v="3"/>
    <x v="0"/>
    <x v="2"/>
    <x v="1"/>
    <m/>
    <n v="1"/>
    <n v="1"/>
    <s v="No"/>
    <m/>
    <m/>
    <m/>
    <m/>
    <m/>
    <m/>
    <m/>
    <m/>
    <n v="5"/>
    <n v="0"/>
    <m/>
    <n v="2"/>
    <n v="3500"/>
    <n v="750"/>
    <s v="بيع العاب وبالة "/>
    <m/>
    <s v="Primary health care facility"/>
    <m/>
    <b v="1"/>
    <m/>
    <m/>
    <m/>
    <m/>
    <m/>
    <m/>
    <n v="10"/>
    <x v="0"/>
    <m/>
    <x v="0"/>
    <s v="عصبية وداخلية "/>
    <s v="Inaccessible due to cost"/>
    <m/>
    <m/>
    <m/>
    <b v="1"/>
    <m/>
    <m/>
    <m/>
    <m/>
    <m/>
    <m/>
    <m/>
    <x v="2"/>
    <x v="1"/>
    <m/>
    <x v="1"/>
    <m/>
    <x v="0"/>
    <x v="0"/>
    <m/>
    <x v="0"/>
    <x v="0"/>
    <m/>
    <m/>
    <m/>
    <m/>
    <m/>
    <m/>
    <m/>
    <m/>
    <m/>
    <m/>
    <m/>
    <s v="Reproductive health medicines Antibiotic"/>
    <m/>
    <m/>
    <b v="1"/>
    <b v="1"/>
    <m/>
    <m/>
    <m/>
    <m/>
    <x v="0"/>
    <m/>
    <m/>
    <m/>
    <m/>
    <m/>
    <m/>
    <m/>
    <m/>
    <m/>
    <s v="At private primary health care centre/hospital"/>
    <m/>
    <m/>
    <m/>
    <m/>
    <b v="1"/>
    <m/>
    <m/>
    <m/>
    <m/>
    <m/>
    <m/>
    <x v="1"/>
    <m/>
    <m/>
    <m/>
    <m/>
    <m/>
    <m/>
    <m/>
    <m/>
    <m/>
    <m/>
    <m/>
    <x v="5"/>
    <x v="0"/>
    <x v="0"/>
    <m/>
    <s v="Cereals or tubers (maize, porridge, rice, pasta, bread, rice, bulger, frikeh, kaak, pasta, indomy (noodles), manakish, thick grain-based porridge, potatoes, etc) Condiments (spices, tea, coffee, sauces etc) or other miscellaneous food"/>
    <b v="1"/>
    <m/>
    <m/>
    <m/>
    <m/>
    <m/>
    <m/>
    <m/>
    <m/>
    <m/>
    <b v="1"/>
    <s v="2"/>
    <s v="not divers"/>
    <m/>
    <m/>
    <m/>
    <m/>
    <m/>
    <m/>
    <m/>
    <m/>
    <m/>
    <m/>
    <m/>
    <m/>
    <s v="0"/>
    <s v="not divers"/>
    <x v="0"/>
    <m/>
    <s v="Market is too far High food prices/no money to buy"/>
    <m/>
    <b v="1"/>
    <b v="1"/>
    <m/>
    <m/>
    <m/>
    <m/>
    <m/>
    <x v="0"/>
    <m/>
    <x v="3"/>
    <m/>
    <m/>
    <m/>
    <m/>
    <m/>
    <m/>
    <m/>
    <x v="1"/>
    <x v="1"/>
    <x v="1"/>
    <m/>
    <m/>
    <m/>
    <s v="1"/>
    <x v="0"/>
    <x v="2"/>
    <x v="0"/>
    <x v="1"/>
    <x v="1"/>
    <m/>
    <m/>
    <m/>
    <m/>
    <m/>
    <m/>
    <m/>
    <m/>
    <m/>
    <x v="1"/>
    <x v="0"/>
    <s v="Sadness"/>
    <m/>
    <m/>
    <b v="1"/>
    <m/>
    <m/>
    <m/>
    <m/>
    <m/>
    <m/>
    <m/>
    <m/>
    <m/>
    <m/>
    <m/>
    <m/>
    <m/>
    <m/>
    <m/>
    <s v="Elderly"/>
    <m/>
    <m/>
    <m/>
    <b v="1"/>
    <s v="وفاة الزوج "/>
    <s v="Prayer"/>
    <m/>
    <m/>
    <m/>
    <b v="1"/>
    <m/>
    <m/>
    <m/>
    <m/>
    <m/>
    <m/>
    <m/>
    <s v="Do not know"/>
    <m/>
    <m/>
    <m/>
    <m/>
    <m/>
    <m/>
    <b v="1"/>
    <m/>
    <m/>
    <x v="2"/>
    <m/>
    <s v="Extracurricular activities/women &amp; girls centers Health services"/>
    <b v="1"/>
    <m/>
    <m/>
    <b v="1"/>
    <m/>
    <m/>
    <m/>
    <m/>
    <s v="بعد المكان"/>
    <s v="Do not know"/>
    <m/>
    <m/>
    <m/>
    <m/>
    <m/>
    <m/>
    <b v="1"/>
    <m/>
    <m/>
    <x v="1"/>
    <m/>
    <s v="Do not know"/>
    <m/>
    <m/>
    <m/>
    <m/>
    <m/>
    <m/>
    <m/>
    <m/>
    <m/>
    <m/>
    <m/>
    <m/>
    <m/>
    <m/>
    <m/>
    <m/>
    <b v="1"/>
    <m/>
    <m/>
    <s v="Relatives Siblings"/>
    <m/>
    <b v="1"/>
    <m/>
    <m/>
    <m/>
    <b v="1"/>
    <m/>
    <m/>
    <m/>
    <m/>
    <m/>
    <m/>
    <m/>
    <m/>
    <s v="Quraan Painting / re-creational activity"/>
    <m/>
    <b v="1"/>
    <m/>
    <b v="1"/>
    <m/>
    <m/>
    <m/>
    <m/>
    <m/>
    <s v="I don't know"/>
    <m/>
    <m/>
    <m/>
    <m/>
    <m/>
    <m/>
    <b v="1"/>
    <x v="0"/>
    <m/>
    <m/>
    <m/>
    <m/>
    <m/>
    <m/>
    <m/>
    <m/>
    <m/>
    <m/>
    <m/>
    <m/>
    <x v="0"/>
    <m/>
    <m/>
    <x v="0"/>
    <m/>
    <m/>
    <x v="0"/>
    <m/>
    <s v="uuid:c956dee3-c938-4e3e-952a-e6e688216652"/>
    <n v="73108536"/>
    <s v="c956dee3-c938-4e3e-952a-e6e688216652"/>
    <d v="2021-01-20T13:15:32"/>
    <n v="96"/>
    <m/>
    <n v="-1"/>
    <m/>
    <m/>
    <s v="202101191358"/>
    <n v="557"/>
    <s v="nsenumerator"/>
    <n v="569832"/>
  </r>
  <r>
    <s v="2021-01-20T12:08:12.758+02:00"/>
    <s v="2021-01-20T12:08:30.492+02:00"/>
    <m/>
    <s v="صبا لاذقاني"/>
    <s v="MRFS"/>
    <m/>
    <d v="2021-01-20T00:00:00"/>
    <x v="3"/>
    <s v="All"/>
    <x v="1"/>
    <m/>
    <x v="4"/>
    <x v="2"/>
    <x v="1"/>
    <x v="2"/>
    <m/>
    <m/>
    <m/>
    <m/>
    <m/>
    <m/>
    <m/>
    <m/>
    <m/>
    <m/>
    <m/>
    <m/>
    <m/>
    <m/>
    <m/>
    <m/>
    <m/>
    <m/>
    <m/>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9cdf4844-9a3e-43f3-876a-9e329dde4b6a"/>
    <n v="73108538"/>
    <s v="9cdf4844-9a3e-43f3-876a-9e329dde4b6a"/>
    <d v="2021-01-20T13:15:33"/>
    <n v="97"/>
    <m/>
    <n v="-1"/>
    <m/>
    <m/>
    <s v="202101191358"/>
    <n v="18"/>
    <s v="nsenumerator"/>
    <n v="569832"/>
  </r>
  <r>
    <s v="2021-01-20T13:07:18.910+02:00"/>
    <s v="2021-01-20T13:17:58.119+02:00"/>
    <m/>
    <s v="صبا لاذقاني"/>
    <s v="MRFS"/>
    <m/>
    <d v="2021-01-20T00:00:00"/>
    <x v="3"/>
    <s v="All"/>
    <x v="0"/>
    <n v="27"/>
    <x v="1"/>
    <x v="0"/>
    <x v="0"/>
    <x v="0"/>
    <d v="2018-01-01T00:00:00"/>
    <n v="0"/>
    <n v="0"/>
    <s v="Yes"/>
    <n v="0"/>
    <n v="0"/>
    <n v="1"/>
    <s v="1"/>
    <n v="1"/>
    <s v="2"/>
    <n v="0"/>
    <s v="2"/>
    <n v="7"/>
    <n v="0"/>
    <n v="1"/>
    <n v="1"/>
    <n v="3000"/>
    <n v="500"/>
    <s v="مركز كمبيوتر "/>
    <m/>
    <s v="Hospital"/>
    <b v="1"/>
    <m/>
    <m/>
    <m/>
    <m/>
    <m/>
    <m/>
    <m/>
    <n v="10"/>
    <x v="0"/>
    <m/>
    <x v="0"/>
    <s v="دكتور صدرية ...داخلية "/>
    <s v="Inaccessible due to cost Not available in the market at all"/>
    <m/>
    <m/>
    <b v="1"/>
    <b v="1"/>
    <m/>
    <m/>
    <m/>
    <m/>
    <m/>
    <m/>
    <m/>
    <x v="2"/>
    <x v="1"/>
    <m/>
    <x v="1"/>
    <m/>
    <x v="0"/>
    <x v="0"/>
    <m/>
    <x v="0"/>
    <x v="0"/>
    <m/>
    <m/>
    <m/>
    <m/>
    <m/>
    <m/>
    <m/>
    <m/>
    <m/>
    <m/>
    <m/>
    <s v="Non communicable diseases (NCD) drugs (chronic, cardiac, diabetes, hyper-tension, asthma)"/>
    <b v="1"/>
    <m/>
    <m/>
    <m/>
    <m/>
    <m/>
    <m/>
    <m/>
    <x v="0"/>
    <m/>
    <m/>
    <m/>
    <m/>
    <m/>
    <m/>
    <m/>
    <m/>
    <m/>
    <s v="Hospital for normal delivery"/>
    <m/>
    <m/>
    <m/>
    <m/>
    <m/>
    <b v="1"/>
    <m/>
    <m/>
    <m/>
    <m/>
    <m/>
    <x v="1"/>
    <m/>
    <m/>
    <m/>
    <m/>
    <m/>
    <m/>
    <m/>
    <m/>
    <m/>
    <m/>
    <m/>
    <x v="5"/>
    <x v="0"/>
    <x v="0"/>
    <m/>
    <m/>
    <m/>
    <m/>
    <m/>
    <m/>
    <m/>
    <m/>
    <m/>
    <m/>
    <m/>
    <m/>
    <m/>
    <s v="0"/>
    <s v="not divers"/>
    <s v="Legumes and nuts e.g. hommos, fouls, beans, chick peas, lentils Cereals or tubers (maize, porridge, rice, pasta, bread, rice, bulger, frikeh, kaak, pasta, indomy (noodles), manakish, thick grain-based porridge, potatoes, etc) Condiments (spices, tea, coffee, sauces etc) or other miscellaneous food"/>
    <b v="1"/>
    <b v="1"/>
    <m/>
    <m/>
    <m/>
    <m/>
    <m/>
    <m/>
    <m/>
    <m/>
    <b v="1"/>
    <s v="3"/>
    <s v="not divers"/>
    <x v="0"/>
    <m/>
    <s v="High food prices/no money to buy"/>
    <m/>
    <b v="1"/>
    <m/>
    <m/>
    <m/>
    <m/>
    <m/>
    <m/>
    <x v="0"/>
    <m/>
    <x v="2"/>
    <m/>
    <m/>
    <m/>
    <m/>
    <m/>
    <m/>
    <m/>
    <x v="0"/>
    <x v="2"/>
    <x v="1"/>
    <m/>
    <m/>
    <s v="0"/>
    <s v="0"/>
    <x v="0"/>
    <x v="0"/>
    <x v="0"/>
    <x v="2"/>
    <x v="3"/>
    <m/>
    <m/>
    <m/>
    <m/>
    <m/>
    <m/>
    <m/>
    <m/>
    <m/>
    <x v="3"/>
    <x v="0"/>
    <s v="Econimic"/>
    <m/>
    <m/>
    <m/>
    <m/>
    <b v="1"/>
    <m/>
    <m/>
    <m/>
    <m/>
    <m/>
    <m/>
    <m/>
    <m/>
    <m/>
    <m/>
    <m/>
    <m/>
    <m/>
    <s v="Adult Men"/>
    <m/>
    <b v="1"/>
    <m/>
    <m/>
    <s v="عدم توفر المال والقدرة على العمل "/>
    <s v="Prayer"/>
    <m/>
    <m/>
    <m/>
    <b v="1"/>
    <m/>
    <m/>
    <m/>
    <m/>
    <m/>
    <m/>
    <m/>
    <s v="Do not know"/>
    <m/>
    <m/>
    <m/>
    <m/>
    <m/>
    <m/>
    <b v="1"/>
    <m/>
    <m/>
    <x v="2"/>
    <m/>
    <s v="Educational services"/>
    <m/>
    <b v="1"/>
    <m/>
    <m/>
    <m/>
    <m/>
    <m/>
    <m/>
    <s v="بعد المكان والكورونا وقلة المال"/>
    <s v="Educational services Extracurricular activities/women &amp; girls centers"/>
    <m/>
    <b v="1"/>
    <m/>
    <b v="1"/>
    <m/>
    <m/>
    <m/>
    <m/>
    <s v="لاتوجد "/>
    <x v="1"/>
    <m/>
    <s v="Do not know"/>
    <m/>
    <m/>
    <m/>
    <m/>
    <m/>
    <m/>
    <m/>
    <m/>
    <m/>
    <m/>
    <m/>
    <m/>
    <m/>
    <m/>
    <m/>
    <m/>
    <b v="1"/>
    <m/>
    <m/>
    <s v="Siblings Parents"/>
    <m/>
    <b v="1"/>
    <m/>
    <m/>
    <b v="1"/>
    <m/>
    <m/>
    <m/>
    <m/>
    <m/>
    <m/>
    <m/>
    <m/>
    <m/>
    <s v="Quraan Awareness / educational activities / psychosocial support Entertainement activities"/>
    <m/>
    <b v="1"/>
    <m/>
    <m/>
    <b v="1"/>
    <b v="1"/>
    <m/>
    <m/>
    <m/>
    <s v="I don't know"/>
    <m/>
    <m/>
    <m/>
    <m/>
    <m/>
    <m/>
    <b v="1"/>
    <x v="2"/>
    <s v="لايتوفر المال"/>
    <s v="Lack of transportation"/>
    <m/>
    <m/>
    <b v="1"/>
    <m/>
    <m/>
    <m/>
    <m/>
    <m/>
    <m/>
    <m/>
    <x v="1"/>
    <m/>
    <m/>
    <x v="0"/>
    <m/>
    <m/>
    <x v="2"/>
    <m/>
    <s v="uuid:24eec22f-b253-49ea-8e83-bc860d81a0f3"/>
    <n v="73108539"/>
    <s v="24eec22f-b253-49ea-8e83-bc860d81a0f3"/>
    <d v="2021-01-20T13:15:33"/>
    <n v="98"/>
    <m/>
    <n v="-1"/>
    <m/>
    <m/>
    <s v="202101191358"/>
    <n v="640"/>
    <s v="nsenumerator"/>
    <n v="569832"/>
  </r>
  <r>
    <s v="2021-01-20T13:21:45.476+02:00"/>
    <s v="2021-01-20T14:00:30.610+02:00"/>
    <m/>
    <s v="صبا لاذقاني"/>
    <s v="MRFS"/>
    <m/>
    <d v="2021-01-20T00:00:00"/>
    <x v="3"/>
    <s v="All"/>
    <x v="0"/>
    <n v="23"/>
    <x v="1"/>
    <x v="0"/>
    <x v="0"/>
    <x v="0"/>
    <d v="2019-01-20T00:00:00"/>
    <n v="1"/>
    <n v="0"/>
    <s v="Yes"/>
    <n v="0"/>
    <n v="1"/>
    <n v="1"/>
    <s v="2"/>
    <n v="0"/>
    <s v="2"/>
    <n v="1"/>
    <s v="3"/>
    <n v="8"/>
    <n v="1"/>
    <n v="0"/>
    <n v="1"/>
    <n v="5000"/>
    <n v="3500"/>
    <s v="مهندس مياه "/>
    <m/>
    <s v="Primary health care facility"/>
    <m/>
    <b v="1"/>
    <m/>
    <m/>
    <m/>
    <m/>
    <m/>
    <m/>
    <n v="5"/>
    <x v="0"/>
    <m/>
    <x v="0"/>
    <s v="999"/>
    <s v="Not available in the market at all Inaccessible due to cost"/>
    <m/>
    <m/>
    <b v="1"/>
    <b v="1"/>
    <m/>
    <m/>
    <m/>
    <m/>
    <m/>
    <m/>
    <m/>
    <x v="2"/>
    <x v="1"/>
    <m/>
    <x v="1"/>
    <m/>
    <x v="0"/>
    <x v="0"/>
    <m/>
    <x v="0"/>
    <x v="0"/>
    <m/>
    <m/>
    <m/>
    <m/>
    <m/>
    <m/>
    <m/>
    <m/>
    <m/>
    <m/>
    <m/>
    <s v="Non communicable diseases (NCD) drugs (chronic, cardiac, diabetes, hyper-tension, asthma)"/>
    <b v="1"/>
    <m/>
    <m/>
    <m/>
    <m/>
    <m/>
    <m/>
    <m/>
    <x v="0"/>
    <m/>
    <m/>
    <m/>
    <m/>
    <m/>
    <m/>
    <m/>
    <m/>
    <m/>
    <s v="At private primary health care centre/hospital"/>
    <m/>
    <m/>
    <m/>
    <m/>
    <b v="1"/>
    <m/>
    <m/>
    <m/>
    <m/>
    <m/>
    <m/>
    <x v="1"/>
    <m/>
    <m/>
    <m/>
    <m/>
    <m/>
    <m/>
    <m/>
    <m/>
    <m/>
    <m/>
    <m/>
    <x v="2"/>
    <x v="0"/>
    <x v="0"/>
    <m/>
    <s v="Cereals or tubers (maize, porridge, rice, pasta, bread, rice, bulger, frikeh, kaak, pasta, indomy (noodles), manakish, thick grain-based porridge, potatoes, etc) Vegetables (including leafy vegetables) Condiments (spices, tea, coffee, sauces etc) or other miscellaneous food"/>
    <b v="1"/>
    <m/>
    <b v="1"/>
    <m/>
    <m/>
    <m/>
    <m/>
    <m/>
    <m/>
    <m/>
    <b v="1"/>
    <s v="3"/>
    <s v="not divers"/>
    <s v="Cereals or tubers (maize, porridge, rice, pasta, bread, rice, bulger, frikeh, kaak, pasta, indomy (noodles), manakish, thick grain-based porridge, potatoes, etc) Vegetables (including leafy vegetables) Fruit (all types)"/>
    <b v="1"/>
    <m/>
    <b v="1"/>
    <b v="1"/>
    <m/>
    <m/>
    <m/>
    <m/>
    <m/>
    <m/>
    <m/>
    <s v="3"/>
    <s v="not divers"/>
    <x v="0"/>
    <m/>
    <s v="No barriers, satisfied with food available"/>
    <b v="1"/>
    <m/>
    <m/>
    <m/>
    <m/>
    <m/>
    <m/>
    <m/>
    <x v="0"/>
    <m/>
    <x v="2"/>
    <m/>
    <m/>
    <m/>
    <m/>
    <m/>
    <m/>
    <m/>
    <x v="4"/>
    <x v="0"/>
    <x v="1"/>
    <m/>
    <m/>
    <s v="1"/>
    <s v="1"/>
    <x v="0"/>
    <x v="2"/>
    <x v="0"/>
    <x v="1"/>
    <x v="1"/>
    <m/>
    <m/>
    <m/>
    <m/>
    <m/>
    <m/>
    <m/>
    <m/>
    <m/>
    <x v="1"/>
    <x v="0"/>
    <s v="Do not know"/>
    <m/>
    <m/>
    <m/>
    <m/>
    <m/>
    <m/>
    <m/>
    <m/>
    <m/>
    <m/>
    <m/>
    <m/>
    <m/>
    <m/>
    <m/>
    <m/>
    <b v="1"/>
    <m/>
    <m/>
    <m/>
    <m/>
    <m/>
    <m/>
    <m/>
    <m/>
    <m/>
    <m/>
    <m/>
    <m/>
    <m/>
    <m/>
    <m/>
    <m/>
    <m/>
    <m/>
    <m/>
    <s v="Do not know"/>
    <m/>
    <m/>
    <m/>
    <m/>
    <m/>
    <m/>
    <b v="1"/>
    <m/>
    <m/>
    <x v="2"/>
    <m/>
    <s v="Do not know"/>
    <m/>
    <m/>
    <m/>
    <m/>
    <m/>
    <m/>
    <b v="1"/>
    <m/>
    <m/>
    <s v="Do not know"/>
    <m/>
    <m/>
    <m/>
    <m/>
    <m/>
    <m/>
    <b v="1"/>
    <m/>
    <m/>
    <x v="1"/>
    <m/>
    <s v="No dangers"/>
    <m/>
    <m/>
    <m/>
    <m/>
    <m/>
    <m/>
    <m/>
    <m/>
    <m/>
    <m/>
    <m/>
    <m/>
    <m/>
    <m/>
    <m/>
    <b v="1"/>
    <m/>
    <m/>
    <m/>
    <s v="Siblings Parents"/>
    <m/>
    <b v="1"/>
    <m/>
    <m/>
    <b v="1"/>
    <m/>
    <m/>
    <m/>
    <m/>
    <m/>
    <m/>
    <m/>
    <m/>
    <m/>
    <s v="Quraan Hand crafts Entertainement activities"/>
    <m/>
    <b v="1"/>
    <b v="1"/>
    <m/>
    <m/>
    <b v="1"/>
    <m/>
    <m/>
    <m/>
    <s v="No, none of these"/>
    <m/>
    <m/>
    <m/>
    <m/>
    <m/>
    <b v="1"/>
    <m/>
    <x v="1"/>
    <m/>
    <s v="No services"/>
    <m/>
    <m/>
    <m/>
    <m/>
    <m/>
    <b v="1"/>
    <m/>
    <m/>
    <m/>
    <m/>
    <x v="1"/>
    <m/>
    <m/>
    <x v="2"/>
    <m/>
    <m/>
    <x v="2"/>
    <m/>
    <s v="uuid:adf7bbb7-6923-45d5-96dc-0be528ec69e3"/>
    <n v="73108540"/>
    <s v="adf7bbb7-6923-45d5-96dc-0be528ec69e3"/>
    <d v="2021-01-20T13:15:34"/>
    <n v="99"/>
    <m/>
    <n v="-1"/>
    <m/>
    <m/>
    <s v="202101191358"/>
    <n v="2325"/>
    <s v="nsenumerator"/>
    <n v="569832"/>
  </r>
  <r>
    <s v="2021-01-20T14:03:20.669+02:00"/>
    <s v="2021-01-20T14:14:52.141+02:00"/>
    <m/>
    <s v="صبا لاذقاني"/>
    <s v="MRFS"/>
    <m/>
    <d v="2021-01-20T00:00:00"/>
    <x v="3"/>
    <s v="All"/>
    <x v="0"/>
    <n v="19"/>
    <x v="1"/>
    <x v="0"/>
    <x v="0"/>
    <x v="1"/>
    <m/>
    <n v="0"/>
    <n v="0"/>
    <s v="Yes"/>
    <n v="0"/>
    <n v="1"/>
    <n v="1"/>
    <s v="2"/>
    <n v="0"/>
    <s v="2"/>
    <n v="0"/>
    <s v="2"/>
    <n v="4"/>
    <n v="0"/>
    <n v="0"/>
    <n v="1"/>
    <n v="1500"/>
    <n v="500"/>
    <s v="مبلط "/>
    <m/>
    <s v="Primary health care facility"/>
    <m/>
    <b v="1"/>
    <m/>
    <m/>
    <m/>
    <m/>
    <m/>
    <m/>
    <n v="5"/>
    <x v="0"/>
    <m/>
    <x v="0"/>
    <s v="طبيب اسنان "/>
    <s v="Some types of medicines are not available in the market Inaccessible due to cost Expired medicine"/>
    <b v="1"/>
    <m/>
    <m/>
    <b v="1"/>
    <m/>
    <m/>
    <b v="1"/>
    <m/>
    <m/>
    <m/>
    <m/>
    <x v="2"/>
    <x v="1"/>
    <m/>
    <x v="1"/>
    <m/>
    <x v="0"/>
    <x v="0"/>
    <m/>
    <x v="0"/>
    <x v="0"/>
    <m/>
    <m/>
    <m/>
    <m/>
    <m/>
    <m/>
    <m/>
    <m/>
    <m/>
    <m/>
    <m/>
    <s v="I don't know"/>
    <m/>
    <m/>
    <m/>
    <m/>
    <m/>
    <b v="1"/>
    <m/>
    <m/>
    <x v="0"/>
    <m/>
    <m/>
    <m/>
    <m/>
    <m/>
    <m/>
    <m/>
    <m/>
    <m/>
    <s v="Hospital for normal delivery"/>
    <m/>
    <m/>
    <m/>
    <m/>
    <m/>
    <b v="1"/>
    <m/>
    <m/>
    <m/>
    <m/>
    <m/>
    <x v="1"/>
    <m/>
    <m/>
    <m/>
    <m/>
    <m/>
    <m/>
    <m/>
    <m/>
    <m/>
    <m/>
    <m/>
    <x v="4"/>
    <x v="1"/>
    <x v="0"/>
    <m/>
    <m/>
    <m/>
    <m/>
    <m/>
    <m/>
    <m/>
    <m/>
    <m/>
    <m/>
    <m/>
    <m/>
    <m/>
    <s v="0"/>
    <s v="not divers"/>
    <s v="Cereals or tubers (maize, porridge, rice, pasta, bread, rice, bulger, frikeh, kaak, pasta, indomy (noodles), manakish, thick grain-based porridge, potatoes, etc) Fruit (all types) Vegetables (including leafy vegetables) Condiments (spices, tea, coffee, sauces etc) or other miscellaneous food"/>
    <b v="1"/>
    <m/>
    <b v="1"/>
    <b v="1"/>
    <m/>
    <m/>
    <m/>
    <m/>
    <m/>
    <m/>
    <b v="1"/>
    <s v="4"/>
    <s v="diverse"/>
    <x v="0"/>
    <m/>
    <s v="No barriers, satisfied with food available"/>
    <b v="1"/>
    <m/>
    <m/>
    <m/>
    <m/>
    <m/>
    <m/>
    <m/>
    <x v="0"/>
    <m/>
    <x v="3"/>
    <m/>
    <m/>
    <m/>
    <m/>
    <m/>
    <m/>
    <m/>
    <x v="4"/>
    <x v="0"/>
    <x v="1"/>
    <m/>
    <m/>
    <s v="1"/>
    <s v="0"/>
    <x v="0"/>
    <x v="2"/>
    <x v="0"/>
    <x v="1"/>
    <x v="1"/>
    <m/>
    <m/>
    <m/>
    <m/>
    <m/>
    <m/>
    <m/>
    <m/>
    <m/>
    <x v="1"/>
    <x v="0"/>
    <s v="Do not know"/>
    <m/>
    <m/>
    <m/>
    <m/>
    <m/>
    <m/>
    <m/>
    <m/>
    <m/>
    <m/>
    <m/>
    <m/>
    <m/>
    <m/>
    <m/>
    <m/>
    <b v="1"/>
    <m/>
    <m/>
    <m/>
    <m/>
    <m/>
    <m/>
    <m/>
    <m/>
    <m/>
    <m/>
    <m/>
    <m/>
    <m/>
    <m/>
    <m/>
    <m/>
    <m/>
    <m/>
    <m/>
    <s v="Do not know"/>
    <m/>
    <m/>
    <m/>
    <m/>
    <m/>
    <m/>
    <b v="1"/>
    <m/>
    <m/>
    <x v="3"/>
    <s v="لا اعرف "/>
    <s v="Extracurricular activities/women &amp; girls centers Health services"/>
    <b v="1"/>
    <m/>
    <m/>
    <b v="1"/>
    <m/>
    <m/>
    <m/>
    <m/>
    <s v="المعاملة السيئة في المستوصف "/>
    <s v="Do not know"/>
    <m/>
    <m/>
    <m/>
    <m/>
    <m/>
    <m/>
    <b v="1"/>
    <m/>
    <m/>
    <x v="1"/>
    <m/>
    <s v="No dangers"/>
    <m/>
    <m/>
    <m/>
    <m/>
    <m/>
    <m/>
    <m/>
    <m/>
    <m/>
    <m/>
    <m/>
    <m/>
    <m/>
    <m/>
    <m/>
    <b v="1"/>
    <m/>
    <m/>
    <m/>
    <s v="Relatives Parents"/>
    <m/>
    <m/>
    <m/>
    <m/>
    <b v="1"/>
    <b v="1"/>
    <m/>
    <m/>
    <m/>
    <m/>
    <m/>
    <m/>
    <m/>
    <m/>
    <s v="Quraan Painting / re-creational activity Entertainement activities"/>
    <m/>
    <b v="1"/>
    <m/>
    <b v="1"/>
    <m/>
    <b v="1"/>
    <m/>
    <m/>
    <m/>
    <s v="I don't know"/>
    <m/>
    <m/>
    <m/>
    <m/>
    <m/>
    <m/>
    <b v="1"/>
    <x v="1"/>
    <m/>
    <s v="Lack of transportation"/>
    <m/>
    <m/>
    <b v="1"/>
    <m/>
    <m/>
    <m/>
    <m/>
    <m/>
    <m/>
    <m/>
    <x v="1"/>
    <m/>
    <m/>
    <x v="0"/>
    <m/>
    <m/>
    <x v="2"/>
    <m/>
    <s v="uuid:83c4977f-893a-4d34-bdd0-06ec06fa9966"/>
    <n v="73108542"/>
    <s v="83c4977f-893a-4d34-bdd0-06ec06fa9966"/>
    <d v="2021-01-20T13:15:35"/>
    <n v="100"/>
    <m/>
    <n v="-1"/>
    <m/>
    <m/>
    <s v="202101191358"/>
    <n v="692"/>
    <s v="nsenumerator"/>
    <n v="569832"/>
  </r>
  <r>
    <s v="2021-01-20T14:15:37.369+02:00"/>
    <s v="2021-01-20T14:30:08.917+02:00"/>
    <m/>
    <s v="صبا لاذقاني"/>
    <s v="MRFS"/>
    <m/>
    <d v="2021-01-20T00:00:00"/>
    <x v="3"/>
    <s v="All"/>
    <x v="0"/>
    <n v="21"/>
    <x v="1"/>
    <x v="0"/>
    <x v="0"/>
    <x v="1"/>
    <m/>
    <n v="1"/>
    <n v="0"/>
    <s v="Yes"/>
    <n v="0"/>
    <n v="1"/>
    <n v="0"/>
    <s v="1"/>
    <n v="0"/>
    <s v="1"/>
    <n v="0"/>
    <s v="1"/>
    <n v="3"/>
    <n v="0"/>
    <n v="0"/>
    <n v="1"/>
    <n v="1500"/>
    <n v="750"/>
    <s v="عمل الزوج"/>
    <m/>
    <s v="Primary health care facility"/>
    <m/>
    <b v="1"/>
    <m/>
    <m/>
    <m/>
    <m/>
    <m/>
    <m/>
    <n v="4"/>
    <x v="0"/>
    <m/>
    <x v="2"/>
    <s v="مستوصف اسنان وحوامل"/>
    <s v="Inaccessible due to cost"/>
    <m/>
    <m/>
    <m/>
    <b v="1"/>
    <m/>
    <m/>
    <m/>
    <m/>
    <m/>
    <m/>
    <m/>
    <x v="2"/>
    <x v="1"/>
    <m/>
    <x v="1"/>
    <m/>
    <x v="0"/>
    <x v="0"/>
    <m/>
    <x v="0"/>
    <x v="0"/>
    <m/>
    <m/>
    <m/>
    <m/>
    <m/>
    <m/>
    <m/>
    <m/>
    <m/>
    <m/>
    <m/>
    <s v="Antibiotic"/>
    <m/>
    <m/>
    <m/>
    <b v="1"/>
    <m/>
    <m/>
    <m/>
    <m/>
    <x v="0"/>
    <m/>
    <m/>
    <m/>
    <m/>
    <m/>
    <m/>
    <m/>
    <m/>
    <m/>
    <s v="Hospital for normal delivery"/>
    <m/>
    <m/>
    <m/>
    <m/>
    <m/>
    <b v="1"/>
    <m/>
    <m/>
    <m/>
    <m/>
    <m/>
    <x v="1"/>
    <m/>
    <m/>
    <m/>
    <m/>
    <m/>
    <m/>
    <m/>
    <m/>
    <m/>
    <m/>
    <m/>
    <x v="5"/>
    <x v="0"/>
    <x v="0"/>
    <m/>
    <s v="Cereals or tubers (maize, porridge, rice, pasta, bread, rice, bulger, frikeh, kaak, pasta, indomy (noodles), manakish, thick grain-based porridge, potatoes, etc) Legumes and nuts e.g. hommos, fouls, beans, chick peas, lentils Milk and Milk Products (milk, yoghurt, cheese, etc) Condiments (spices, tea, coffee, sauces etc) or other miscellaneous food"/>
    <b v="1"/>
    <b v="1"/>
    <m/>
    <m/>
    <m/>
    <m/>
    <b v="1"/>
    <m/>
    <m/>
    <m/>
    <b v="1"/>
    <s v="4"/>
    <s v="not divers"/>
    <s v="Cereals or tubers (maize, porridge, rice, pasta, bread, rice, bulger, frikeh, kaak, pasta, indomy (noodles), manakish, thick grain-based porridge, potatoes, etc) Vegetables (including leafy vegetables) Legumes and nuts e.g. hommos, fouls, beans, chick peas, lentils"/>
    <b v="1"/>
    <b v="1"/>
    <b v="1"/>
    <m/>
    <m/>
    <m/>
    <m/>
    <m/>
    <m/>
    <m/>
    <m/>
    <s v="3"/>
    <s v="not divers"/>
    <x v="0"/>
    <m/>
    <s v="High food prices/no money to buy"/>
    <m/>
    <b v="1"/>
    <m/>
    <m/>
    <m/>
    <m/>
    <m/>
    <m/>
    <x v="0"/>
    <m/>
    <x v="3"/>
    <m/>
    <m/>
    <m/>
    <m/>
    <m/>
    <m/>
    <m/>
    <x v="0"/>
    <x v="2"/>
    <x v="1"/>
    <m/>
    <m/>
    <s v="1"/>
    <s v="1"/>
    <x v="0"/>
    <x v="2"/>
    <x v="0"/>
    <x v="1"/>
    <x v="1"/>
    <m/>
    <m/>
    <m/>
    <m/>
    <m/>
    <m/>
    <m/>
    <m/>
    <m/>
    <x v="1"/>
    <x v="0"/>
    <s v="No problems"/>
    <m/>
    <m/>
    <m/>
    <m/>
    <m/>
    <m/>
    <m/>
    <m/>
    <m/>
    <m/>
    <m/>
    <m/>
    <m/>
    <m/>
    <m/>
    <b v="1"/>
    <m/>
    <m/>
    <m/>
    <m/>
    <m/>
    <m/>
    <m/>
    <m/>
    <m/>
    <m/>
    <m/>
    <m/>
    <m/>
    <m/>
    <m/>
    <m/>
    <m/>
    <m/>
    <m/>
    <m/>
    <s v="Do not know"/>
    <m/>
    <m/>
    <m/>
    <m/>
    <m/>
    <m/>
    <b v="1"/>
    <m/>
    <m/>
    <x v="1"/>
    <m/>
    <s v="Extracurricular activities/women &amp; girls centers Skills building services"/>
    <m/>
    <m/>
    <b v="1"/>
    <b v="1"/>
    <m/>
    <m/>
    <m/>
    <m/>
    <s v="بعد المكان"/>
    <s v="Do not know"/>
    <m/>
    <m/>
    <m/>
    <m/>
    <m/>
    <m/>
    <b v="1"/>
    <m/>
    <m/>
    <x v="1"/>
    <m/>
    <s v="Child labour School dropout"/>
    <m/>
    <m/>
    <m/>
    <b v="1"/>
    <b v="1"/>
    <m/>
    <m/>
    <m/>
    <m/>
    <m/>
    <m/>
    <m/>
    <m/>
    <m/>
    <m/>
    <m/>
    <m/>
    <m/>
    <s v="الاستغلال"/>
    <s v="Parents Siblings"/>
    <m/>
    <b v="1"/>
    <m/>
    <m/>
    <b v="1"/>
    <m/>
    <m/>
    <m/>
    <m/>
    <m/>
    <m/>
    <m/>
    <m/>
    <m/>
    <s v="Awareness / educational activities / psychosocial support Quraan"/>
    <m/>
    <b v="1"/>
    <m/>
    <m/>
    <b v="1"/>
    <m/>
    <m/>
    <m/>
    <m/>
    <s v="No, none of these"/>
    <m/>
    <m/>
    <m/>
    <m/>
    <m/>
    <b v="1"/>
    <m/>
    <x v="2"/>
    <s v="صغر عمره"/>
    <s v="No services"/>
    <m/>
    <m/>
    <m/>
    <m/>
    <m/>
    <b v="1"/>
    <m/>
    <m/>
    <m/>
    <m/>
    <x v="1"/>
    <m/>
    <m/>
    <x v="0"/>
    <m/>
    <m/>
    <x v="2"/>
    <m/>
    <s v="uuid:1b7fc856-cf08-422f-a6ae-1b5dd61dac28"/>
    <n v="73108543"/>
    <s v="1b7fc856-cf08-422f-a6ae-1b5dd61dac28"/>
    <d v="2021-01-20T13:15:35"/>
    <n v="101"/>
    <m/>
    <n v="-1"/>
    <m/>
    <m/>
    <s v="202101191358"/>
    <n v="871"/>
    <s v="nsenumerator"/>
    <n v="569832"/>
  </r>
  <r>
    <s v="2021-01-20T10:05:02.515+03:00"/>
    <s v="2021-01-20T10:27:27.963+03:00"/>
    <m/>
    <s v="جهينة الحمود"/>
    <s v="MRFS"/>
    <m/>
    <d v="2021-01-20T00:00:00"/>
    <x v="3"/>
    <s v="All"/>
    <x v="0"/>
    <n v="34"/>
    <x v="0"/>
    <x v="0"/>
    <x v="0"/>
    <x v="1"/>
    <m/>
    <n v="0"/>
    <n v="0"/>
    <s v="Yes"/>
    <n v="0"/>
    <n v="0"/>
    <n v="0"/>
    <s v="0"/>
    <n v="2"/>
    <s v="2"/>
    <n v="2"/>
    <s v="4"/>
    <n v="6"/>
    <n v="0"/>
    <n v="1"/>
    <n v="1"/>
    <n v="3000"/>
    <n v="2000"/>
    <s v="عمل الاب(بيع ادوات منزلية)"/>
    <m/>
    <s v="Primary health care facility"/>
    <m/>
    <b v="1"/>
    <m/>
    <m/>
    <m/>
    <m/>
    <m/>
    <m/>
    <n v="5"/>
    <x v="0"/>
    <m/>
    <x v="0"/>
    <s v="لا"/>
    <s v="Inaccessible due to cost"/>
    <m/>
    <m/>
    <m/>
    <b v="1"/>
    <m/>
    <m/>
    <m/>
    <m/>
    <m/>
    <m/>
    <m/>
    <x v="2"/>
    <x v="1"/>
    <m/>
    <x v="1"/>
    <m/>
    <x v="0"/>
    <x v="0"/>
    <m/>
    <x v="0"/>
    <x v="0"/>
    <m/>
    <m/>
    <m/>
    <m/>
    <m/>
    <m/>
    <m/>
    <m/>
    <m/>
    <m/>
    <m/>
    <s v="Antibiotic Reproductive health medicines Non communicable diseases (NCD) drugs (chronic, cardiac, diabetes, hyper-tension, asthma) Pediatric medicine"/>
    <b v="1"/>
    <b v="1"/>
    <b v="1"/>
    <b v="1"/>
    <m/>
    <m/>
    <m/>
    <m/>
    <x v="0"/>
    <m/>
    <m/>
    <m/>
    <m/>
    <m/>
    <m/>
    <m/>
    <m/>
    <m/>
    <s v="Hospital for normal delivery Hospital for surgery/ C-section"/>
    <m/>
    <m/>
    <m/>
    <m/>
    <m/>
    <b v="1"/>
    <b v="1"/>
    <m/>
    <m/>
    <m/>
    <m/>
    <x v="1"/>
    <m/>
    <m/>
    <m/>
    <m/>
    <m/>
    <m/>
    <m/>
    <m/>
    <m/>
    <m/>
    <m/>
    <x v="0"/>
    <x v="0"/>
    <x v="0"/>
    <m/>
    <m/>
    <m/>
    <m/>
    <m/>
    <m/>
    <m/>
    <m/>
    <m/>
    <m/>
    <m/>
    <m/>
    <m/>
    <s v="0"/>
    <s v="not divers"/>
    <m/>
    <m/>
    <m/>
    <m/>
    <m/>
    <m/>
    <m/>
    <m/>
    <m/>
    <m/>
    <m/>
    <m/>
    <s v="0"/>
    <s v="not divers"/>
    <x v="0"/>
    <m/>
    <s v="Market is not safe"/>
    <m/>
    <m/>
    <m/>
    <b v="1"/>
    <m/>
    <m/>
    <m/>
    <m/>
    <x v="0"/>
    <m/>
    <x v="0"/>
    <s v="Market is not safe High food prices/no money to buy"/>
    <b v="1"/>
    <m/>
    <b v="1"/>
    <m/>
    <m/>
    <m/>
    <x v="1"/>
    <x v="1"/>
    <x v="1"/>
    <m/>
    <m/>
    <s v="0"/>
    <s v="0"/>
    <x v="0"/>
    <x v="2"/>
    <x v="0"/>
    <x v="1"/>
    <x v="1"/>
    <m/>
    <m/>
    <m/>
    <m/>
    <m/>
    <m/>
    <m/>
    <m/>
    <m/>
    <x v="1"/>
    <x v="0"/>
    <s v="Fear Family conflict"/>
    <b v="1"/>
    <m/>
    <m/>
    <m/>
    <m/>
    <m/>
    <b v="1"/>
    <m/>
    <m/>
    <m/>
    <m/>
    <m/>
    <m/>
    <m/>
    <m/>
    <m/>
    <m/>
    <m/>
    <s v="Adult Women Children"/>
    <b v="1"/>
    <m/>
    <b v="1"/>
    <m/>
    <s v="لان النساء والاطفال اكثر عاطفية"/>
    <s v="Prayer"/>
    <m/>
    <m/>
    <m/>
    <b v="1"/>
    <m/>
    <m/>
    <m/>
    <m/>
    <m/>
    <m/>
    <m/>
    <s v="Stigma"/>
    <b v="1"/>
    <m/>
    <m/>
    <m/>
    <m/>
    <m/>
    <m/>
    <m/>
    <m/>
    <x v="1"/>
    <m/>
    <s v="Extracurricular activities/women &amp; girls centers Skills building services"/>
    <m/>
    <m/>
    <b v="1"/>
    <b v="1"/>
    <m/>
    <m/>
    <m/>
    <m/>
    <s v="قلة وعي"/>
    <s v="Extracurricular activities/women &amp; girls centers"/>
    <m/>
    <m/>
    <m/>
    <b v="1"/>
    <m/>
    <m/>
    <m/>
    <m/>
    <s v="المنطقة بعيدة"/>
    <x v="1"/>
    <m/>
    <s v="Kidnapping Hired by armed groups Desire to join armed groups School dropout Begging Early marriage Physical abuse Neglect Psychological stress"/>
    <b v="1"/>
    <b v="1"/>
    <b v="1"/>
    <b v="1"/>
    <m/>
    <b v="1"/>
    <b v="1"/>
    <b v="1"/>
    <b v="1"/>
    <m/>
    <m/>
    <m/>
    <m/>
    <b v="1"/>
    <m/>
    <m/>
    <m/>
    <m/>
    <m/>
    <s v="School teachers Parents Relatives"/>
    <m/>
    <m/>
    <m/>
    <b v="1"/>
    <b v="1"/>
    <b v="1"/>
    <m/>
    <m/>
    <m/>
    <m/>
    <m/>
    <m/>
    <m/>
    <m/>
    <s v="Quraan Awareness / educational activities / psychosocial support"/>
    <m/>
    <b v="1"/>
    <m/>
    <m/>
    <b v="1"/>
    <m/>
    <m/>
    <m/>
    <m/>
    <s v="Children separated from their parents Child-headed households Children who have been associated with fighting forces"/>
    <b v="1"/>
    <m/>
    <m/>
    <b v="1"/>
    <b v="1"/>
    <m/>
    <m/>
    <x v="1"/>
    <m/>
    <s v="Lack of transportation Opening time not suitable for parents Security problems"/>
    <m/>
    <b v="1"/>
    <b v="1"/>
    <b v="1"/>
    <m/>
    <m/>
    <m/>
    <m/>
    <m/>
    <m/>
    <x v="1"/>
    <m/>
    <m/>
    <x v="2"/>
    <m/>
    <m/>
    <x v="2"/>
    <m/>
    <s v="uuid:d65e1f52-59d6-4a77-82d9-636562390c76"/>
    <n v="73108693"/>
    <s v="d65e1f52-59d6-4a77-82d9-636562390c76"/>
    <d v="2021-01-20T13:19:01"/>
    <n v="102"/>
    <m/>
    <n v="-1"/>
    <m/>
    <m/>
    <s v="202101191358"/>
    <n v="1345"/>
    <s v="nsenumerator"/>
    <n v="569832"/>
  </r>
  <r>
    <s v="2021-01-20T11:03:38.230+03:00"/>
    <s v="2021-01-20T11:17:52.841+03:00"/>
    <m/>
    <s v="جهينة الحمود"/>
    <s v="MRFS"/>
    <m/>
    <d v="2021-01-20T00:00:00"/>
    <x v="3"/>
    <s v="All"/>
    <x v="0"/>
    <n v="29"/>
    <x v="1"/>
    <x v="0"/>
    <x v="0"/>
    <x v="1"/>
    <m/>
    <n v="0"/>
    <n v="0"/>
    <s v="Yes"/>
    <n v="0"/>
    <n v="1"/>
    <n v="1"/>
    <s v="2"/>
    <n v="2"/>
    <s v="4"/>
    <n v="1"/>
    <s v="5"/>
    <n v="7"/>
    <n v="0"/>
    <n v="0"/>
    <n v="1"/>
    <n v="1500"/>
    <n v="1000"/>
    <s v="عمل الاب(عامل يومية)"/>
    <m/>
    <s v="Primary health care facility"/>
    <m/>
    <b v="1"/>
    <m/>
    <m/>
    <m/>
    <m/>
    <m/>
    <m/>
    <n v="5"/>
    <x v="0"/>
    <m/>
    <x v="0"/>
    <s v="لا"/>
    <s v="Inaccessible due to cost"/>
    <m/>
    <m/>
    <m/>
    <b v="1"/>
    <m/>
    <m/>
    <m/>
    <m/>
    <m/>
    <m/>
    <m/>
    <x v="0"/>
    <x v="0"/>
    <s v="اعطاء معلومات عن تنظيم الاسرة"/>
    <x v="0"/>
    <m/>
    <x v="0"/>
    <x v="0"/>
    <m/>
    <x v="0"/>
    <x v="0"/>
    <m/>
    <m/>
    <m/>
    <m/>
    <m/>
    <m/>
    <m/>
    <m/>
    <m/>
    <m/>
    <m/>
    <s v="Pediatric medicine Non communicable diseases (NCD) drugs (chronic, cardiac, diabetes, hyper-tension, asthma) Reproductive health medicines"/>
    <b v="1"/>
    <b v="1"/>
    <b v="1"/>
    <m/>
    <m/>
    <m/>
    <m/>
    <m/>
    <x v="0"/>
    <m/>
    <m/>
    <m/>
    <m/>
    <m/>
    <m/>
    <m/>
    <m/>
    <m/>
    <s v="Hospital for surgery/ C-section"/>
    <m/>
    <m/>
    <m/>
    <m/>
    <m/>
    <m/>
    <b v="1"/>
    <m/>
    <m/>
    <m/>
    <m/>
    <x v="1"/>
    <m/>
    <m/>
    <m/>
    <m/>
    <m/>
    <m/>
    <m/>
    <m/>
    <m/>
    <m/>
    <m/>
    <x v="0"/>
    <x v="0"/>
    <x v="0"/>
    <m/>
    <m/>
    <m/>
    <m/>
    <m/>
    <m/>
    <m/>
    <m/>
    <m/>
    <m/>
    <m/>
    <m/>
    <m/>
    <s v="0"/>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0"/>
    <x v="2"/>
    <x v="1"/>
    <m/>
    <m/>
    <s v="1"/>
    <s v="0"/>
    <x v="0"/>
    <x v="2"/>
    <x v="0"/>
    <x v="1"/>
    <x v="1"/>
    <m/>
    <m/>
    <m/>
    <m/>
    <m/>
    <m/>
    <m/>
    <m/>
    <m/>
    <x v="1"/>
    <x v="0"/>
    <s v="Anger moodwings Econimic"/>
    <m/>
    <b v="1"/>
    <m/>
    <b v="1"/>
    <b v="1"/>
    <m/>
    <m/>
    <m/>
    <m/>
    <m/>
    <m/>
    <m/>
    <m/>
    <m/>
    <m/>
    <m/>
    <m/>
    <m/>
    <s v="Adult Women Elderly"/>
    <b v="1"/>
    <m/>
    <m/>
    <b v="1"/>
    <s v="الوضع الاقتصادي السيء"/>
    <s v="Speaking to a friend Speaking to a family member"/>
    <b v="1"/>
    <b v="1"/>
    <m/>
    <m/>
    <m/>
    <m/>
    <m/>
    <m/>
    <m/>
    <m/>
    <m/>
    <s v="Other"/>
    <m/>
    <m/>
    <m/>
    <m/>
    <m/>
    <b v="1"/>
    <m/>
    <m/>
    <s v="غير مسموح للمراة "/>
    <x v="3"/>
    <s v="غير مسموح لي "/>
    <s v="Extracurricular activities/women &amp; girls centers Skills building services Educational services"/>
    <m/>
    <b v="1"/>
    <b v="1"/>
    <b v="1"/>
    <m/>
    <m/>
    <m/>
    <m/>
    <s v="عدم السماح من قبل الزوج"/>
    <s v="Do not know"/>
    <m/>
    <m/>
    <m/>
    <m/>
    <m/>
    <m/>
    <b v="1"/>
    <m/>
    <m/>
    <x v="2"/>
    <s v="العادات والتقاليد"/>
    <s v="Kidnapping Hired by armed groups"/>
    <b v="1"/>
    <b v="1"/>
    <m/>
    <m/>
    <m/>
    <m/>
    <m/>
    <m/>
    <m/>
    <m/>
    <m/>
    <m/>
    <m/>
    <m/>
    <m/>
    <m/>
    <m/>
    <m/>
    <m/>
    <s v="Parents"/>
    <m/>
    <m/>
    <m/>
    <m/>
    <b v="1"/>
    <m/>
    <m/>
    <m/>
    <m/>
    <m/>
    <m/>
    <m/>
    <m/>
    <m/>
    <s v="Quraan"/>
    <m/>
    <b v="1"/>
    <m/>
    <m/>
    <m/>
    <m/>
    <m/>
    <m/>
    <m/>
    <s v="Child-headed households Orphans living in the community"/>
    <m/>
    <m/>
    <b v="1"/>
    <b v="1"/>
    <m/>
    <m/>
    <m/>
    <x v="1"/>
    <m/>
    <s v="Security problems"/>
    <m/>
    <b v="1"/>
    <m/>
    <m/>
    <m/>
    <m/>
    <m/>
    <m/>
    <m/>
    <m/>
    <x v="1"/>
    <m/>
    <m/>
    <x v="2"/>
    <m/>
    <m/>
    <x v="2"/>
    <m/>
    <s v="uuid:87819f2a-98b2-49a5-ad0e-9d706efa713c"/>
    <n v="73108694"/>
    <s v="87819f2a-98b2-49a5-ad0e-9d706efa713c"/>
    <d v="2021-01-20T13:19:02"/>
    <n v="103"/>
    <m/>
    <n v="-1"/>
    <m/>
    <m/>
    <s v="202101191358"/>
    <n v="854"/>
    <s v="nsenumerator"/>
    <n v="569832"/>
  </r>
  <r>
    <s v="2021-01-20T11:27:04.035+03:00"/>
    <s v="2021-01-20T11:36:18.572+03:00"/>
    <m/>
    <s v="جهينة الحمود"/>
    <s v="MRFS"/>
    <m/>
    <d v="2021-01-20T00:00:00"/>
    <x v="3"/>
    <s v="All"/>
    <x v="0"/>
    <n v="33"/>
    <x v="0"/>
    <x v="0"/>
    <x v="0"/>
    <x v="1"/>
    <m/>
    <n v="0"/>
    <n v="0"/>
    <s v="Yes"/>
    <n v="0"/>
    <n v="1"/>
    <n v="1"/>
    <s v="2"/>
    <n v="0"/>
    <s v="2"/>
    <n v="2"/>
    <s v="4"/>
    <n v="6"/>
    <n v="0"/>
    <n v="1"/>
    <n v="1"/>
    <n v="2000"/>
    <n v="1000"/>
    <s v="عمل الاب(عامل يومي)"/>
    <m/>
    <s v="Primary health care facility"/>
    <m/>
    <b v="1"/>
    <m/>
    <m/>
    <m/>
    <m/>
    <m/>
    <m/>
    <n v="10"/>
    <x v="0"/>
    <m/>
    <x v="0"/>
    <s v="لا"/>
    <s v="Inaccessible due to cost"/>
    <m/>
    <m/>
    <m/>
    <b v="1"/>
    <m/>
    <m/>
    <m/>
    <m/>
    <m/>
    <m/>
    <m/>
    <x v="2"/>
    <x v="1"/>
    <m/>
    <x v="1"/>
    <m/>
    <x v="0"/>
    <x v="0"/>
    <m/>
    <x v="0"/>
    <x v="0"/>
    <m/>
    <m/>
    <m/>
    <m/>
    <m/>
    <m/>
    <m/>
    <m/>
    <m/>
    <m/>
    <m/>
    <s v="Non communicable diseases (NCD) drugs (chronic, cardiac, diabetes, hyper-tension, asthma) Pediatric medicine Antibiotic Reproductive health medicines"/>
    <b v="1"/>
    <b v="1"/>
    <b v="1"/>
    <b v="1"/>
    <m/>
    <m/>
    <m/>
    <m/>
    <x v="0"/>
    <m/>
    <m/>
    <m/>
    <m/>
    <m/>
    <m/>
    <m/>
    <m/>
    <m/>
    <s v="Hospital for normal delivery"/>
    <m/>
    <m/>
    <m/>
    <m/>
    <m/>
    <b v="1"/>
    <m/>
    <m/>
    <m/>
    <m/>
    <m/>
    <x v="1"/>
    <m/>
    <m/>
    <m/>
    <m/>
    <m/>
    <m/>
    <m/>
    <m/>
    <m/>
    <m/>
    <m/>
    <x v="0"/>
    <x v="0"/>
    <x v="0"/>
    <m/>
    <m/>
    <m/>
    <m/>
    <m/>
    <m/>
    <m/>
    <m/>
    <m/>
    <m/>
    <m/>
    <m/>
    <m/>
    <s v="0"/>
    <s v="not divers"/>
    <s v="Cereals or tubers (maize, porridge, rice, pasta, bread, rice, bulger, frikeh, kaak, pasta, indomy (noodles), manakish, thick grain-based porridge, potatoes, etc)"/>
    <b v="1"/>
    <m/>
    <m/>
    <m/>
    <m/>
    <m/>
    <m/>
    <m/>
    <m/>
    <m/>
    <m/>
    <s v="1"/>
    <s v="not divers"/>
    <x v="0"/>
    <m/>
    <s v="High food prices/no money to buy Market is not safe"/>
    <m/>
    <b v="1"/>
    <m/>
    <b v="1"/>
    <m/>
    <m/>
    <m/>
    <m/>
    <x v="0"/>
    <m/>
    <x v="3"/>
    <m/>
    <m/>
    <m/>
    <m/>
    <m/>
    <m/>
    <m/>
    <x v="0"/>
    <x v="2"/>
    <x v="1"/>
    <m/>
    <m/>
    <s v="1"/>
    <s v="0"/>
    <x v="0"/>
    <x v="2"/>
    <x v="0"/>
    <x v="1"/>
    <x v="1"/>
    <m/>
    <m/>
    <m/>
    <m/>
    <m/>
    <m/>
    <m/>
    <m/>
    <m/>
    <x v="1"/>
    <x v="0"/>
    <s v="Family conflict Econimic Fear"/>
    <b v="1"/>
    <m/>
    <m/>
    <m/>
    <b v="1"/>
    <m/>
    <b v="1"/>
    <m/>
    <m/>
    <m/>
    <m/>
    <m/>
    <m/>
    <m/>
    <m/>
    <m/>
    <m/>
    <m/>
    <s v="Adult Women Children"/>
    <b v="1"/>
    <m/>
    <b v="1"/>
    <m/>
    <s v="الوضع المعيشي والخوف من القصف"/>
    <s v="Has professional consultation"/>
    <m/>
    <m/>
    <m/>
    <m/>
    <b v="1"/>
    <m/>
    <m/>
    <m/>
    <m/>
    <m/>
    <m/>
    <s v="Stigma"/>
    <b v="1"/>
    <m/>
    <m/>
    <m/>
    <m/>
    <m/>
    <m/>
    <m/>
    <m/>
    <x v="1"/>
    <m/>
    <s v="Skills building services"/>
    <m/>
    <m/>
    <b v="1"/>
    <m/>
    <m/>
    <m/>
    <m/>
    <m/>
    <s v="بسبب العادات والتقاليد وعدم امكانية المتابعة بسبب وجود اطفال"/>
    <s v="Do not know"/>
    <m/>
    <m/>
    <m/>
    <m/>
    <m/>
    <m/>
    <b v="1"/>
    <m/>
    <m/>
    <x v="1"/>
    <m/>
    <s v="Neglect Kidnapping Early marriage Physical abuse"/>
    <b v="1"/>
    <m/>
    <m/>
    <m/>
    <m/>
    <m/>
    <b v="1"/>
    <b v="1"/>
    <b v="1"/>
    <m/>
    <m/>
    <m/>
    <m/>
    <m/>
    <m/>
    <m/>
    <m/>
    <m/>
    <m/>
    <s v="Siblings Parents Community/social workers"/>
    <m/>
    <b v="1"/>
    <m/>
    <m/>
    <b v="1"/>
    <m/>
    <m/>
    <b v="1"/>
    <m/>
    <m/>
    <m/>
    <m/>
    <m/>
    <m/>
    <s v="Awareness / educational activities / psychosocial support Entertainement activities"/>
    <m/>
    <m/>
    <m/>
    <m/>
    <b v="1"/>
    <b v="1"/>
    <m/>
    <m/>
    <m/>
    <s v="Orphans living in the community Child-headed households Children who have been associated with fighting forces"/>
    <m/>
    <m/>
    <b v="1"/>
    <b v="1"/>
    <b v="1"/>
    <m/>
    <m/>
    <x v="1"/>
    <m/>
    <s v="Security problems Lack of awareness"/>
    <b v="1"/>
    <b v="1"/>
    <m/>
    <m/>
    <m/>
    <m/>
    <m/>
    <m/>
    <m/>
    <m/>
    <x v="1"/>
    <m/>
    <m/>
    <x v="2"/>
    <m/>
    <m/>
    <x v="2"/>
    <m/>
    <s v="uuid:d121fdc8-9cab-4a77-aeda-3747b790fcc1"/>
    <n v="73108695"/>
    <s v="d121fdc8-9cab-4a77-aeda-3747b790fcc1"/>
    <d v="2021-01-20T13:19:03"/>
    <n v="104"/>
    <m/>
    <n v="-1"/>
    <m/>
    <m/>
    <s v="202101191358"/>
    <n v="554"/>
    <s v="nsenumerator"/>
    <n v="569832"/>
  </r>
  <r>
    <s v="2021-01-20T11:59:35.487+03:00"/>
    <s v="2021-01-20T12:07:43.424+03:00"/>
    <m/>
    <s v="جهينة الحمود"/>
    <s v="MRFS"/>
    <m/>
    <d v="2021-01-20T00:00:00"/>
    <x v="3"/>
    <s v="All"/>
    <x v="0"/>
    <n v="50"/>
    <x v="0"/>
    <x v="0"/>
    <x v="2"/>
    <x v="0"/>
    <d v="2017-08-11T00:00:00"/>
    <n v="0"/>
    <n v="0"/>
    <s v="No"/>
    <m/>
    <m/>
    <m/>
    <m/>
    <m/>
    <m/>
    <m/>
    <m/>
    <n v="3"/>
    <n v="1"/>
    <m/>
    <n v="1"/>
    <n v="2500"/>
    <n v="1500"/>
    <s v="مساعدات انسانية ومساعدات من قبل الاقارب"/>
    <m/>
    <s v="Primary health care facility"/>
    <m/>
    <b v="1"/>
    <m/>
    <m/>
    <m/>
    <m/>
    <m/>
    <m/>
    <n v="10"/>
    <x v="0"/>
    <m/>
    <x v="0"/>
    <s v="لايوجد"/>
    <s v="Inaccessible due to cost"/>
    <m/>
    <m/>
    <m/>
    <b v="1"/>
    <m/>
    <m/>
    <m/>
    <m/>
    <m/>
    <m/>
    <m/>
    <x v="2"/>
    <x v="1"/>
    <m/>
    <x v="1"/>
    <m/>
    <x v="0"/>
    <x v="0"/>
    <m/>
    <x v="0"/>
    <x v="0"/>
    <m/>
    <m/>
    <m/>
    <m/>
    <m/>
    <m/>
    <m/>
    <m/>
    <m/>
    <m/>
    <m/>
    <s v="Non communicable diseases (NCD) drugs (chronic, cardiac, diabetes, hyper-tension, asthma)"/>
    <b v="1"/>
    <m/>
    <m/>
    <m/>
    <m/>
    <m/>
    <m/>
    <m/>
    <x v="3"/>
    <m/>
    <m/>
    <m/>
    <m/>
    <m/>
    <m/>
    <m/>
    <m/>
    <m/>
    <s v="Hospital for normal delivery"/>
    <m/>
    <m/>
    <m/>
    <m/>
    <m/>
    <b v="1"/>
    <m/>
    <m/>
    <m/>
    <m/>
    <m/>
    <x v="1"/>
    <m/>
    <m/>
    <m/>
    <m/>
    <m/>
    <m/>
    <m/>
    <m/>
    <m/>
    <m/>
    <m/>
    <x v="0"/>
    <x v="0"/>
    <x v="0"/>
    <m/>
    <m/>
    <m/>
    <m/>
    <m/>
    <m/>
    <m/>
    <m/>
    <m/>
    <m/>
    <m/>
    <m/>
    <m/>
    <s v="0"/>
    <s v="not divers"/>
    <m/>
    <m/>
    <m/>
    <m/>
    <m/>
    <m/>
    <m/>
    <m/>
    <m/>
    <m/>
    <m/>
    <m/>
    <s v="0"/>
    <s v="not divers"/>
    <x v="0"/>
    <m/>
    <s v="High food prices/no money to buy"/>
    <m/>
    <b v="1"/>
    <m/>
    <m/>
    <m/>
    <m/>
    <m/>
    <m/>
    <x v="0"/>
    <m/>
    <x v="0"/>
    <s v="High food prices/no money to buy"/>
    <b v="1"/>
    <m/>
    <m/>
    <m/>
    <m/>
    <m/>
    <x v="1"/>
    <x v="1"/>
    <x v="1"/>
    <m/>
    <m/>
    <m/>
    <s v="0"/>
    <x v="0"/>
    <x v="2"/>
    <x v="2"/>
    <x v="0"/>
    <x v="0"/>
    <m/>
    <m/>
    <m/>
    <m/>
    <m/>
    <m/>
    <m/>
    <m/>
    <m/>
    <x v="0"/>
    <x v="0"/>
    <s v="Econimic Sadness Fear"/>
    <b v="1"/>
    <m/>
    <b v="1"/>
    <m/>
    <b v="1"/>
    <m/>
    <m/>
    <m/>
    <m/>
    <m/>
    <m/>
    <m/>
    <m/>
    <m/>
    <m/>
    <m/>
    <m/>
    <m/>
    <s v="Adult Women"/>
    <b v="1"/>
    <m/>
    <m/>
    <m/>
    <s v="بسبب الاوضاع الاقتصادية وعدم وجود عمل"/>
    <s v="Prayer Smoking"/>
    <m/>
    <m/>
    <m/>
    <b v="1"/>
    <m/>
    <m/>
    <b v="1"/>
    <m/>
    <m/>
    <m/>
    <m/>
    <s v="Security Lack of awareness of the services"/>
    <m/>
    <b v="1"/>
    <m/>
    <m/>
    <b v="1"/>
    <m/>
    <m/>
    <m/>
    <m/>
    <x v="1"/>
    <m/>
    <s v="Skills building services"/>
    <m/>
    <m/>
    <b v="1"/>
    <m/>
    <m/>
    <m/>
    <m/>
    <m/>
    <s v="عدم وجود الامان"/>
    <s v="Skills building services Extracurricular activities/women &amp; girls centers"/>
    <m/>
    <m/>
    <b v="1"/>
    <b v="1"/>
    <m/>
    <m/>
    <m/>
    <m/>
    <s v="عدم وجود امان"/>
    <x v="2"/>
    <s v="الوضع الامني والخوف"/>
    <s v="Hired by armed groups Desire to join armed groups Kidnapping School dropout Early marriage Begging Alcohol/substance misuse Psychological stress"/>
    <b v="1"/>
    <b v="1"/>
    <b v="1"/>
    <b v="1"/>
    <m/>
    <b v="1"/>
    <b v="1"/>
    <m/>
    <m/>
    <m/>
    <m/>
    <b v="1"/>
    <m/>
    <b v="1"/>
    <m/>
    <m/>
    <m/>
    <m/>
    <m/>
    <s v="School teachers Parents"/>
    <m/>
    <m/>
    <m/>
    <b v="1"/>
    <b v="1"/>
    <m/>
    <m/>
    <m/>
    <m/>
    <m/>
    <m/>
    <m/>
    <m/>
    <m/>
    <s v="Quraan Awareness / educational activities / psychosocial support"/>
    <m/>
    <b v="1"/>
    <m/>
    <m/>
    <b v="1"/>
    <m/>
    <m/>
    <m/>
    <m/>
    <s v="Orphans living in the community Child-headed households Children who have been associated with fighting forces"/>
    <m/>
    <m/>
    <b v="1"/>
    <b v="1"/>
    <b v="1"/>
    <m/>
    <m/>
    <x v="0"/>
    <m/>
    <m/>
    <m/>
    <m/>
    <m/>
    <m/>
    <m/>
    <m/>
    <m/>
    <m/>
    <m/>
    <m/>
    <x v="0"/>
    <m/>
    <m/>
    <x v="0"/>
    <m/>
    <m/>
    <x v="0"/>
    <m/>
    <s v="uuid:b5b3cbd9-fe89-4232-8850-9ae844c81edc"/>
    <n v="73108696"/>
    <s v="b5b3cbd9-fe89-4232-8850-9ae844c81edc"/>
    <d v="2021-01-20T13:19:04"/>
    <n v="105"/>
    <m/>
    <n v="-1"/>
    <m/>
    <m/>
    <s v="202101191358"/>
    <n v="488"/>
    <s v="nsenumerator"/>
    <n v="569832"/>
  </r>
  <r>
    <s v="2021-01-20T12:17:35.042+03:00"/>
    <s v="2021-01-20T12:30:38.697+03:00"/>
    <m/>
    <s v="جهينة الحمود"/>
    <s v="MRFS"/>
    <m/>
    <d v="2021-01-20T00:00:00"/>
    <x v="3"/>
    <s v="All"/>
    <x v="0"/>
    <n v="37"/>
    <x v="0"/>
    <x v="0"/>
    <x v="0"/>
    <x v="0"/>
    <d v="2019-09-12T00:00:00"/>
    <n v="0"/>
    <n v="0"/>
    <s v="Yes"/>
    <n v="0"/>
    <n v="0"/>
    <n v="0"/>
    <s v="0"/>
    <n v="1"/>
    <s v="1"/>
    <n v="4"/>
    <s v="5"/>
    <n v="13"/>
    <n v="1"/>
    <n v="0"/>
    <n v="2"/>
    <n v="3000"/>
    <n v="2000"/>
    <s v="دكان سمانة"/>
    <m/>
    <s v="Primary health care facility"/>
    <m/>
    <b v="1"/>
    <m/>
    <m/>
    <m/>
    <m/>
    <m/>
    <m/>
    <n v="10"/>
    <x v="0"/>
    <m/>
    <x v="0"/>
    <s v="لايوجد"/>
    <s v="Inaccessible due to cost"/>
    <m/>
    <m/>
    <m/>
    <b v="1"/>
    <m/>
    <m/>
    <m/>
    <m/>
    <m/>
    <m/>
    <m/>
    <x v="2"/>
    <x v="1"/>
    <m/>
    <x v="1"/>
    <m/>
    <x v="0"/>
    <x v="0"/>
    <m/>
    <x v="0"/>
    <x v="0"/>
    <m/>
    <m/>
    <m/>
    <m/>
    <m/>
    <m/>
    <m/>
    <m/>
    <m/>
    <m/>
    <m/>
    <s v="Non communicable diseases (NCD) drugs (chronic, cardiac, diabetes, hyper-tension, asthma) Pediatric medicine Reproductive health medicines Antibiotic"/>
    <b v="1"/>
    <b v="1"/>
    <b v="1"/>
    <b v="1"/>
    <m/>
    <m/>
    <m/>
    <m/>
    <x v="0"/>
    <m/>
    <m/>
    <m/>
    <m/>
    <m/>
    <m/>
    <m/>
    <m/>
    <m/>
    <s v="Hospital for normal delivery"/>
    <m/>
    <m/>
    <m/>
    <m/>
    <m/>
    <b v="1"/>
    <m/>
    <m/>
    <m/>
    <m/>
    <m/>
    <x v="1"/>
    <m/>
    <m/>
    <m/>
    <m/>
    <m/>
    <m/>
    <m/>
    <m/>
    <m/>
    <m/>
    <m/>
    <x v="0"/>
    <x v="0"/>
    <x v="0"/>
    <m/>
    <m/>
    <m/>
    <m/>
    <m/>
    <m/>
    <m/>
    <m/>
    <m/>
    <m/>
    <m/>
    <m/>
    <m/>
    <s v="0"/>
    <s v="not divers"/>
    <m/>
    <m/>
    <m/>
    <m/>
    <m/>
    <m/>
    <m/>
    <m/>
    <m/>
    <m/>
    <m/>
    <m/>
    <s v="0"/>
    <s v="not divers"/>
    <x v="0"/>
    <m/>
    <s v="High food prices/no money to buy Market is too far"/>
    <m/>
    <b v="1"/>
    <b v="1"/>
    <m/>
    <m/>
    <m/>
    <m/>
    <m/>
    <x v="0"/>
    <m/>
    <x v="0"/>
    <s v="High food prices/no money to buy"/>
    <b v="1"/>
    <m/>
    <m/>
    <m/>
    <m/>
    <m/>
    <x v="1"/>
    <x v="1"/>
    <x v="1"/>
    <m/>
    <m/>
    <s v="0"/>
    <s v="0"/>
    <x v="0"/>
    <x v="2"/>
    <x v="0"/>
    <x v="1"/>
    <x v="1"/>
    <m/>
    <m/>
    <m/>
    <m/>
    <m/>
    <m/>
    <m/>
    <m/>
    <m/>
    <x v="1"/>
    <x v="0"/>
    <s v="Econimic Sadness Anxiety moodwings"/>
    <m/>
    <m/>
    <b v="1"/>
    <b v="1"/>
    <b v="1"/>
    <b v="1"/>
    <m/>
    <m/>
    <m/>
    <m/>
    <m/>
    <m/>
    <m/>
    <m/>
    <m/>
    <m/>
    <m/>
    <m/>
    <s v="Adult Women"/>
    <b v="1"/>
    <m/>
    <m/>
    <m/>
    <s v="بسبب النزوح والتفكير"/>
    <s v="Speaking to a friend Smoking"/>
    <m/>
    <b v="1"/>
    <m/>
    <m/>
    <m/>
    <m/>
    <b v="1"/>
    <m/>
    <m/>
    <m/>
    <m/>
    <s v="Lack of awareness of the services"/>
    <m/>
    <m/>
    <m/>
    <m/>
    <b v="1"/>
    <m/>
    <m/>
    <m/>
    <m/>
    <x v="1"/>
    <m/>
    <s v="Educational services Skills building services"/>
    <m/>
    <b v="1"/>
    <b v="1"/>
    <m/>
    <m/>
    <m/>
    <m/>
    <m/>
    <s v="النزوح المتكرر"/>
    <s v="Educational services Skills building services"/>
    <m/>
    <b v="1"/>
    <b v="1"/>
    <m/>
    <m/>
    <m/>
    <m/>
    <m/>
    <s v="الوضع الامني"/>
    <x v="1"/>
    <m/>
    <s v="School dropout Kidnapping Being orphaned or losing care"/>
    <b v="1"/>
    <m/>
    <m/>
    <b v="1"/>
    <m/>
    <m/>
    <m/>
    <m/>
    <m/>
    <m/>
    <b v="1"/>
    <m/>
    <m/>
    <m/>
    <m/>
    <m/>
    <m/>
    <m/>
    <m/>
    <s v="Parents"/>
    <m/>
    <m/>
    <m/>
    <m/>
    <b v="1"/>
    <m/>
    <m/>
    <m/>
    <m/>
    <m/>
    <m/>
    <m/>
    <m/>
    <m/>
    <s v="Quraan Awareness / educational activities / psychosocial support"/>
    <m/>
    <b v="1"/>
    <m/>
    <m/>
    <b v="1"/>
    <m/>
    <m/>
    <m/>
    <m/>
    <s v="Orphans living in the community"/>
    <m/>
    <m/>
    <b v="1"/>
    <m/>
    <m/>
    <m/>
    <m/>
    <x v="2"/>
    <s v="بسبب النزوح المتكرر"/>
    <s v="Security problems"/>
    <m/>
    <b v="1"/>
    <m/>
    <m/>
    <m/>
    <m/>
    <m/>
    <m/>
    <m/>
    <m/>
    <x v="1"/>
    <m/>
    <m/>
    <x v="2"/>
    <m/>
    <m/>
    <x v="2"/>
    <m/>
    <s v="uuid:7a034191-4a8d-4b68-b53a-b2517eb7a830"/>
    <n v="73108697"/>
    <s v="7a034191-4a8d-4b68-b53a-b2517eb7a830"/>
    <d v="2021-01-20T13:19:05"/>
    <n v="106"/>
    <m/>
    <n v="-1"/>
    <m/>
    <m/>
    <s v="202101191358"/>
    <n v="783"/>
    <s v="nsenumerator"/>
    <n v="569832"/>
  </r>
  <r>
    <s v="2021-01-20T13:00:30.961+03:00"/>
    <s v="2021-01-20T13:06:09.653+03:00"/>
    <m/>
    <s v="جهينة الحمود"/>
    <s v="MRFS"/>
    <m/>
    <d v="2021-01-20T00:00:00"/>
    <x v="3"/>
    <s v="All"/>
    <x v="0"/>
    <n v="61"/>
    <x v="3"/>
    <x v="0"/>
    <x v="0"/>
    <x v="1"/>
    <m/>
    <n v="0"/>
    <n v="2"/>
    <s v="No"/>
    <m/>
    <m/>
    <m/>
    <m/>
    <m/>
    <m/>
    <m/>
    <m/>
    <n v="3"/>
    <n v="1"/>
    <m/>
    <n v="0"/>
    <n v="1000"/>
    <n v="0"/>
    <m/>
    <s v="مساعدات من الاقارب"/>
    <s v="Primary health care facility"/>
    <m/>
    <b v="1"/>
    <m/>
    <m/>
    <m/>
    <m/>
    <m/>
    <m/>
    <n v="15"/>
    <x v="0"/>
    <m/>
    <x v="0"/>
    <s v="لا"/>
    <s v="Inaccessible due to cost"/>
    <m/>
    <m/>
    <m/>
    <b v="1"/>
    <m/>
    <m/>
    <m/>
    <m/>
    <m/>
    <m/>
    <m/>
    <x v="2"/>
    <x v="1"/>
    <m/>
    <x v="1"/>
    <m/>
    <x v="0"/>
    <x v="0"/>
    <m/>
    <x v="0"/>
    <x v="0"/>
    <m/>
    <m/>
    <m/>
    <m/>
    <m/>
    <m/>
    <m/>
    <m/>
    <m/>
    <m/>
    <m/>
    <s v="Non communicable diseases (NCD) drugs (chronic, cardiac, diabetes, hyper-tension, asthma)"/>
    <b v="1"/>
    <m/>
    <m/>
    <m/>
    <m/>
    <m/>
    <m/>
    <m/>
    <x v="0"/>
    <m/>
    <m/>
    <m/>
    <m/>
    <m/>
    <m/>
    <m/>
    <m/>
    <m/>
    <s v="Hospital for surgery/ C-section"/>
    <m/>
    <m/>
    <m/>
    <m/>
    <m/>
    <m/>
    <b v="1"/>
    <m/>
    <m/>
    <m/>
    <m/>
    <x v="1"/>
    <m/>
    <m/>
    <m/>
    <m/>
    <m/>
    <m/>
    <m/>
    <m/>
    <m/>
    <m/>
    <m/>
    <x v="0"/>
    <x v="0"/>
    <x v="0"/>
    <m/>
    <m/>
    <m/>
    <m/>
    <m/>
    <m/>
    <m/>
    <m/>
    <m/>
    <m/>
    <m/>
    <m/>
    <m/>
    <s v="0"/>
    <s v="not divers"/>
    <m/>
    <m/>
    <m/>
    <m/>
    <m/>
    <m/>
    <m/>
    <m/>
    <m/>
    <m/>
    <m/>
    <m/>
    <s v="0"/>
    <s v="not divers"/>
    <x v="0"/>
    <m/>
    <s v="High food prices/no money to buy"/>
    <m/>
    <b v="1"/>
    <m/>
    <m/>
    <m/>
    <m/>
    <m/>
    <m/>
    <x v="0"/>
    <m/>
    <x v="0"/>
    <s v="High food prices/no money to buy"/>
    <b v="1"/>
    <m/>
    <m/>
    <m/>
    <m/>
    <m/>
    <x v="1"/>
    <x v="1"/>
    <x v="1"/>
    <m/>
    <m/>
    <m/>
    <s v="0"/>
    <x v="0"/>
    <x v="2"/>
    <x v="2"/>
    <x v="2"/>
    <x v="3"/>
    <m/>
    <m/>
    <m/>
    <m/>
    <m/>
    <m/>
    <m/>
    <m/>
    <m/>
    <x v="0"/>
    <x v="0"/>
    <s v="Econimic Problems sleeping"/>
    <m/>
    <m/>
    <m/>
    <m/>
    <b v="1"/>
    <m/>
    <m/>
    <m/>
    <m/>
    <b v="1"/>
    <m/>
    <m/>
    <m/>
    <m/>
    <m/>
    <m/>
    <m/>
    <m/>
    <s v="Adult Men"/>
    <m/>
    <b v="1"/>
    <m/>
    <m/>
    <s v="كبر السن"/>
    <s v="Prayer"/>
    <m/>
    <m/>
    <m/>
    <b v="1"/>
    <m/>
    <m/>
    <m/>
    <m/>
    <m/>
    <m/>
    <m/>
    <s v="Lack of awareness of the services"/>
    <m/>
    <m/>
    <m/>
    <m/>
    <b v="1"/>
    <m/>
    <m/>
    <m/>
    <m/>
    <x v="3"/>
    <s v="لسنا بحاجة"/>
    <s v="Do not know"/>
    <m/>
    <m/>
    <m/>
    <m/>
    <m/>
    <m/>
    <b v="1"/>
    <m/>
    <m/>
    <s v="Do not know"/>
    <m/>
    <m/>
    <m/>
    <m/>
    <m/>
    <m/>
    <b v="1"/>
    <m/>
    <m/>
    <x v="2"/>
    <s v="بسبب الوضع الامني"/>
    <s v="Kidnapping Hired by armed groups"/>
    <b v="1"/>
    <b v="1"/>
    <m/>
    <m/>
    <m/>
    <m/>
    <m/>
    <m/>
    <m/>
    <m/>
    <m/>
    <m/>
    <m/>
    <m/>
    <m/>
    <m/>
    <m/>
    <m/>
    <m/>
    <s v="Parents"/>
    <m/>
    <m/>
    <m/>
    <m/>
    <b v="1"/>
    <m/>
    <m/>
    <m/>
    <m/>
    <m/>
    <m/>
    <m/>
    <m/>
    <m/>
    <s v="Quraan Hand crafts"/>
    <m/>
    <b v="1"/>
    <b v="1"/>
    <m/>
    <m/>
    <m/>
    <m/>
    <m/>
    <m/>
    <s v="Children who have been associated with fighting forces Orphans living in the community"/>
    <m/>
    <m/>
    <b v="1"/>
    <m/>
    <b v="1"/>
    <m/>
    <m/>
    <x v="0"/>
    <m/>
    <m/>
    <m/>
    <m/>
    <m/>
    <m/>
    <m/>
    <m/>
    <m/>
    <m/>
    <m/>
    <m/>
    <x v="0"/>
    <m/>
    <m/>
    <x v="0"/>
    <m/>
    <m/>
    <x v="0"/>
    <m/>
    <s v="uuid:e3ecfecd-1604-48c7-9eef-921e444fe86a"/>
    <n v="73108699"/>
    <s v="e3ecfecd-1604-48c7-9eef-921e444fe86a"/>
    <d v="2021-01-20T13:19:06"/>
    <n v="107"/>
    <m/>
    <n v="-1"/>
    <m/>
    <m/>
    <s v="202101191358"/>
    <n v="339"/>
    <s v="nsenumerator"/>
    <n v="569832"/>
  </r>
  <r>
    <s v="2021-01-20T13:34:40.172+03:00"/>
    <s v="2021-01-20T13:50:26.178+03:00"/>
    <m/>
    <s v="جهينة الحمود"/>
    <s v="MRFS"/>
    <m/>
    <d v="2021-01-20T00:00:00"/>
    <x v="3"/>
    <s v="All"/>
    <x v="0"/>
    <n v="35"/>
    <x v="0"/>
    <x v="0"/>
    <x v="0"/>
    <x v="1"/>
    <m/>
    <n v="0"/>
    <n v="0"/>
    <s v="Yes"/>
    <n v="0"/>
    <n v="0"/>
    <n v="0"/>
    <s v="0"/>
    <n v="2"/>
    <s v="2"/>
    <n v="2"/>
    <s v="4"/>
    <n v="6"/>
    <n v="1"/>
    <n v="0"/>
    <n v="1"/>
    <n v="1500"/>
    <n v="1000"/>
    <s v="عمل الاب (سائق)"/>
    <m/>
    <s v="Primary health care facility"/>
    <m/>
    <b v="1"/>
    <m/>
    <m/>
    <m/>
    <m/>
    <m/>
    <m/>
    <n v="10"/>
    <x v="0"/>
    <m/>
    <x v="0"/>
    <s v="لا"/>
    <s v="Inaccessible due to cost Some types of medicines are not available in the market"/>
    <b v="1"/>
    <m/>
    <m/>
    <b v="1"/>
    <m/>
    <m/>
    <m/>
    <m/>
    <m/>
    <m/>
    <m/>
    <x v="2"/>
    <x v="1"/>
    <m/>
    <x v="1"/>
    <m/>
    <x v="0"/>
    <x v="0"/>
    <m/>
    <x v="0"/>
    <x v="0"/>
    <m/>
    <m/>
    <m/>
    <m/>
    <m/>
    <m/>
    <m/>
    <m/>
    <m/>
    <m/>
    <m/>
    <s v="Non communicable diseases (NCD) drugs (chronic, cardiac, diabetes, hyper-tension, asthma)"/>
    <b v="1"/>
    <m/>
    <m/>
    <m/>
    <m/>
    <m/>
    <m/>
    <m/>
    <x v="0"/>
    <m/>
    <m/>
    <m/>
    <m/>
    <m/>
    <m/>
    <m/>
    <m/>
    <m/>
    <s v="Hospital for normal delivery"/>
    <m/>
    <m/>
    <m/>
    <m/>
    <m/>
    <b v="1"/>
    <m/>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s v="0"/>
    <s v="0"/>
    <x v="0"/>
    <x v="2"/>
    <x v="2"/>
    <x v="0"/>
    <x v="3"/>
    <m/>
    <m/>
    <m/>
    <m/>
    <m/>
    <m/>
    <m/>
    <m/>
    <m/>
    <x v="0"/>
    <x v="0"/>
    <s v="Econimic"/>
    <m/>
    <m/>
    <m/>
    <m/>
    <b v="1"/>
    <m/>
    <m/>
    <m/>
    <m/>
    <m/>
    <m/>
    <m/>
    <m/>
    <m/>
    <m/>
    <m/>
    <m/>
    <m/>
    <s v="Adult Men"/>
    <m/>
    <b v="1"/>
    <m/>
    <m/>
    <s v="بسبب قلة الموارد والغلاء"/>
    <s v="Prayer Smoking"/>
    <m/>
    <m/>
    <m/>
    <b v="1"/>
    <m/>
    <m/>
    <b v="1"/>
    <m/>
    <m/>
    <m/>
    <m/>
    <s v="Lack of awareness of the services"/>
    <m/>
    <m/>
    <m/>
    <m/>
    <b v="1"/>
    <m/>
    <m/>
    <m/>
    <m/>
    <x v="3"/>
    <s v="لا توجد لدي رغبة"/>
    <s v="Educational services Skills building services Extracurricular activities/women &amp; girls centers"/>
    <m/>
    <b v="1"/>
    <b v="1"/>
    <b v="1"/>
    <m/>
    <m/>
    <m/>
    <m/>
    <s v="قلة وعي"/>
    <s v="Skills building services Educational services"/>
    <m/>
    <b v="1"/>
    <b v="1"/>
    <m/>
    <m/>
    <m/>
    <m/>
    <m/>
    <s v="الخوف من الخطف"/>
    <x v="2"/>
    <s v="سوء الوضع الامني والخوف"/>
    <s v="Kidnapping Hired by armed groups Child labour School dropout Early marriage Physical abuse"/>
    <b v="1"/>
    <b v="1"/>
    <m/>
    <b v="1"/>
    <b v="1"/>
    <m/>
    <b v="1"/>
    <b v="1"/>
    <m/>
    <m/>
    <m/>
    <m/>
    <m/>
    <m/>
    <m/>
    <m/>
    <m/>
    <m/>
    <s v="العمل في الصناعة"/>
    <s v="Parents"/>
    <m/>
    <m/>
    <m/>
    <m/>
    <b v="1"/>
    <m/>
    <m/>
    <m/>
    <m/>
    <m/>
    <m/>
    <m/>
    <m/>
    <m/>
    <s v="Quraan"/>
    <m/>
    <b v="1"/>
    <m/>
    <m/>
    <m/>
    <m/>
    <m/>
    <m/>
    <m/>
    <s v="Children who have been associated with fighting forces Child-headed households Orphans living in the community"/>
    <m/>
    <m/>
    <b v="1"/>
    <b v="1"/>
    <b v="1"/>
    <m/>
    <m/>
    <x v="2"/>
    <s v="بسبب الوضع الامني"/>
    <s v="Security problems"/>
    <m/>
    <b v="1"/>
    <m/>
    <m/>
    <m/>
    <m/>
    <m/>
    <m/>
    <m/>
    <m/>
    <x v="1"/>
    <m/>
    <m/>
    <x v="2"/>
    <m/>
    <m/>
    <x v="1"/>
    <s v="يعمل الاطفال بالصناعة عند ورشات تصليح سيارات"/>
    <s v="uuid:955b9eaa-cfb3-4179-8dd7-ffe78f47d30c"/>
    <n v="73108700"/>
    <s v="955b9eaa-cfb3-4179-8dd7-ffe78f47d30c"/>
    <d v="2021-01-20T13:19:07"/>
    <n v="108"/>
    <m/>
    <n v="-1"/>
    <m/>
    <m/>
    <s v="202101191358"/>
    <n v="946"/>
    <s v="nsenumerator"/>
    <n v="569832"/>
  </r>
  <r>
    <s v="2021-01-20T10:04:10.331+03:00"/>
    <s v="2021-01-20T11:05:14.287+03:00"/>
    <m/>
    <s v="آية بيطار"/>
    <s v="MRFS"/>
    <m/>
    <d v="2021-01-20T00:00:00"/>
    <x v="3"/>
    <s v="All"/>
    <x v="0"/>
    <n v="48"/>
    <x v="0"/>
    <x v="0"/>
    <x v="0"/>
    <x v="1"/>
    <m/>
    <n v="0"/>
    <n v="0"/>
    <s v="Yes"/>
    <n v="0"/>
    <n v="0"/>
    <n v="0"/>
    <s v="0"/>
    <n v="1"/>
    <s v="1"/>
    <n v="1"/>
    <s v="2"/>
    <n v="7"/>
    <n v="0"/>
    <n v="0"/>
    <n v="1"/>
    <n v="3000"/>
    <n v="4000"/>
    <s v="عمل الاب"/>
    <m/>
    <s v="Primary health care facility"/>
    <m/>
    <b v="1"/>
    <m/>
    <m/>
    <m/>
    <m/>
    <m/>
    <m/>
    <n v="10"/>
    <x v="0"/>
    <m/>
    <x v="0"/>
    <s v="لا"/>
    <s v="Inaccessible due to cost"/>
    <m/>
    <m/>
    <m/>
    <b v="1"/>
    <m/>
    <m/>
    <m/>
    <m/>
    <m/>
    <m/>
    <m/>
    <x v="2"/>
    <x v="1"/>
    <m/>
    <x v="1"/>
    <m/>
    <x v="2"/>
    <x v="1"/>
    <m/>
    <x v="1"/>
    <x v="2"/>
    <m/>
    <m/>
    <m/>
    <m/>
    <m/>
    <m/>
    <m/>
    <m/>
    <m/>
    <m/>
    <m/>
    <s v="Drugs are mostly available"/>
    <m/>
    <m/>
    <m/>
    <m/>
    <m/>
    <m/>
    <b v="1"/>
    <m/>
    <x v="0"/>
    <m/>
    <m/>
    <m/>
    <m/>
    <m/>
    <m/>
    <m/>
    <m/>
    <m/>
    <s v="Hospital for normal delivery"/>
    <m/>
    <m/>
    <m/>
    <m/>
    <m/>
    <b v="1"/>
    <m/>
    <m/>
    <m/>
    <m/>
    <m/>
    <x v="1"/>
    <m/>
    <m/>
    <m/>
    <m/>
    <m/>
    <m/>
    <m/>
    <m/>
    <m/>
    <m/>
    <m/>
    <x v="0"/>
    <x v="0"/>
    <x v="0"/>
    <m/>
    <m/>
    <m/>
    <m/>
    <m/>
    <m/>
    <m/>
    <m/>
    <m/>
    <m/>
    <m/>
    <m/>
    <m/>
    <s v="0"/>
    <s v="not divers"/>
    <m/>
    <m/>
    <m/>
    <m/>
    <m/>
    <m/>
    <m/>
    <m/>
    <m/>
    <m/>
    <m/>
    <m/>
    <s v="0"/>
    <s v="not divers"/>
    <x v="0"/>
    <m/>
    <s v="High food prices/no money to buy"/>
    <m/>
    <b v="1"/>
    <m/>
    <m/>
    <m/>
    <m/>
    <m/>
    <m/>
    <x v="0"/>
    <m/>
    <x v="0"/>
    <s v="High food prices/no money to buy"/>
    <b v="1"/>
    <m/>
    <m/>
    <m/>
    <m/>
    <m/>
    <x v="1"/>
    <x v="1"/>
    <x v="1"/>
    <m/>
    <m/>
    <s v="0"/>
    <s v="0"/>
    <x v="2"/>
    <x v="1"/>
    <x v="1"/>
    <x v="0"/>
    <x v="3"/>
    <m/>
    <m/>
    <m/>
    <m/>
    <m/>
    <m/>
    <m/>
    <m/>
    <m/>
    <x v="2"/>
    <x v="1"/>
    <s v="Fear Econimic"/>
    <b v="1"/>
    <m/>
    <m/>
    <m/>
    <b v="1"/>
    <m/>
    <m/>
    <m/>
    <m/>
    <m/>
    <m/>
    <m/>
    <m/>
    <m/>
    <m/>
    <m/>
    <m/>
    <m/>
    <s v="Adult Women Adult Men"/>
    <b v="1"/>
    <b v="1"/>
    <m/>
    <m/>
    <s v="بسبب الوضع الحالي "/>
    <s v="Speaking to a family member"/>
    <b v="1"/>
    <m/>
    <m/>
    <m/>
    <m/>
    <m/>
    <m/>
    <m/>
    <m/>
    <m/>
    <m/>
    <s v="Do not know"/>
    <m/>
    <m/>
    <m/>
    <m/>
    <m/>
    <m/>
    <b v="1"/>
    <m/>
    <m/>
    <x v="2"/>
    <m/>
    <s v="Educational services Skills building services"/>
    <m/>
    <b v="1"/>
    <b v="1"/>
    <m/>
    <m/>
    <m/>
    <m/>
    <m/>
    <s v="بسبب احتياجات خاصة"/>
    <s v="Do not know"/>
    <m/>
    <m/>
    <m/>
    <m/>
    <m/>
    <m/>
    <b v="1"/>
    <m/>
    <m/>
    <x v="1"/>
    <m/>
    <s v="Kidnapping"/>
    <b v="1"/>
    <m/>
    <m/>
    <m/>
    <m/>
    <m/>
    <m/>
    <m/>
    <m/>
    <m/>
    <m/>
    <m/>
    <m/>
    <m/>
    <m/>
    <m/>
    <m/>
    <m/>
    <m/>
    <s v="Parents"/>
    <m/>
    <m/>
    <m/>
    <m/>
    <b v="1"/>
    <m/>
    <m/>
    <m/>
    <m/>
    <m/>
    <m/>
    <m/>
    <m/>
    <m/>
    <s v="Quraan"/>
    <m/>
    <b v="1"/>
    <m/>
    <m/>
    <m/>
    <m/>
    <m/>
    <m/>
    <m/>
    <s v="Children living on the street Orphans living in the community"/>
    <m/>
    <b v="1"/>
    <b v="1"/>
    <m/>
    <m/>
    <m/>
    <m/>
    <x v="2"/>
    <s v="بسبب احتياجات خاصة"/>
    <s v="Lack of awareness"/>
    <b v="1"/>
    <m/>
    <m/>
    <m/>
    <m/>
    <m/>
    <m/>
    <m/>
    <m/>
    <m/>
    <x v="1"/>
    <m/>
    <m/>
    <x v="2"/>
    <m/>
    <m/>
    <x v="2"/>
    <m/>
    <s v="uuid:13e29aa9-b6eb-4aa3-891b-7dfcbb3305f2"/>
    <n v="73108755"/>
    <s v="13e29aa9-b6eb-4aa3-891b-7dfcbb3305f2"/>
    <d v="2021-01-20T13:20:12"/>
    <n v="109"/>
    <m/>
    <n v="-1"/>
    <m/>
    <m/>
    <s v="202101191358"/>
    <n v="3664"/>
    <s v="nsenumerator"/>
    <n v="569832"/>
  </r>
  <r>
    <s v="2021-01-20T11:06:31.844+03:00"/>
    <s v="2021-01-20T11:25:40.992+03:00"/>
    <m/>
    <s v="آية بيطار"/>
    <s v="MRFS"/>
    <m/>
    <d v="2021-01-20T00:00:00"/>
    <x v="3"/>
    <s v="All"/>
    <x v="0"/>
    <n v="58"/>
    <x v="2"/>
    <x v="0"/>
    <x v="2"/>
    <x v="1"/>
    <m/>
    <n v="0"/>
    <n v="0"/>
    <s v="Yes"/>
    <n v="0"/>
    <n v="0"/>
    <n v="0"/>
    <s v="0"/>
    <n v="0"/>
    <s v="0"/>
    <n v="1"/>
    <s v="1"/>
    <n v="7"/>
    <n v="0"/>
    <n v="0"/>
    <n v="0"/>
    <n v="1500"/>
    <n v="350"/>
    <s v="اجار بيت"/>
    <m/>
    <s v="Primary health care facility"/>
    <m/>
    <b v="1"/>
    <m/>
    <m/>
    <m/>
    <m/>
    <m/>
    <m/>
    <n v="10"/>
    <x v="0"/>
    <m/>
    <x v="3"/>
    <s v="الأدوية"/>
    <s v="Not available in the market at all"/>
    <m/>
    <m/>
    <b v="1"/>
    <m/>
    <m/>
    <m/>
    <m/>
    <m/>
    <m/>
    <m/>
    <m/>
    <x v="2"/>
    <x v="1"/>
    <m/>
    <x v="1"/>
    <m/>
    <x v="0"/>
    <x v="0"/>
    <m/>
    <x v="0"/>
    <x v="0"/>
    <m/>
    <m/>
    <m/>
    <m/>
    <m/>
    <m/>
    <m/>
    <m/>
    <m/>
    <m/>
    <m/>
    <s v="Antibiotic"/>
    <m/>
    <m/>
    <m/>
    <b v="1"/>
    <m/>
    <m/>
    <m/>
    <m/>
    <x v="0"/>
    <m/>
    <m/>
    <m/>
    <m/>
    <m/>
    <m/>
    <m/>
    <m/>
    <m/>
    <s v="Hospital for normal delivery"/>
    <m/>
    <m/>
    <m/>
    <m/>
    <m/>
    <b v="1"/>
    <m/>
    <m/>
    <m/>
    <m/>
    <m/>
    <x v="1"/>
    <m/>
    <m/>
    <m/>
    <m/>
    <m/>
    <m/>
    <m/>
    <m/>
    <m/>
    <m/>
    <m/>
    <x v="5"/>
    <x v="0"/>
    <x v="0"/>
    <m/>
    <m/>
    <m/>
    <m/>
    <m/>
    <m/>
    <m/>
    <m/>
    <m/>
    <m/>
    <m/>
    <m/>
    <m/>
    <s v="0"/>
    <s v="not divers"/>
    <m/>
    <m/>
    <m/>
    <m/>
    <m/>
    <m/>
    <m/>
    <m/>
    <m/>
    <m/>
    <m/>
    <m/>
    <s v="0"/>
    <s v="not divers"/>
    <x v="0"/>
    <m/>
    <s v="High food prices/no money to buy"/>
    <m/>
    <b v="1"/>
    <m/>
    <m/>
    <m/>
    <m/>
    <m/>
    <m/>
    <x v="0"/>
    <m/>
    <x v="3"/>
    <m/>
    <m/>
    <m/>
    <m/>
    <m/>
    <m/>
    <m/>
    <x v="1"/>
    <x v="1"/>
    <x v="1"/>
    <m/>
    <m/>
    <s v="0"/>
    <s v="0"/>
    <x v="0"/>
    <x v="2"/>
    <x v="0"/>
    <x v="1"/>
    <x v="1"/>
    <m/>
    <m/>
    <m/>
    <m/>
    <m/>
    <m/>
    <m/>
    <m/>
    <m/>
    <x v="1"/>
    <x v="0"/>
    <s v="No problems"/>
    <m/>
    <m/>
    <m/>
    <m/>
    <m/>
    <m/>
    <m/>
    <m/>
    <m/>
    <m/>
    <m/>
    <m/>
    <m/>
    <m/>
    <m/>
    <b v="1"/>
    <m/>
    <m/>
    <m/>
    <m/>
    <m/>
    <m/>
    <m/>
    <m/>
    <m/>
    <m/>
    <m/>
    <m/>
    <m/>
    <m/>
    <m/>
    <m/>
    <m/>
    <m/>
    <m/>
    <m/>
    <s v="No obstacles"/>
    <m/>
    <m/>
    <m/>
    <m/>
    <m/>
    <m/>
    <m/>
    <b v="1"/>
    <m/>
    <x v="1"/>
    <m/>
    <s v="Do not know"/>
    <m/>
    <m/>
    <m/>
    <m/>
    <m/>
    <m/>
    <b v="1"/>
    <m/>
    <m/>
    <s v="Extracurricular activities/women &amp; girls centers"/>
    <m/>
    <m/>
    <m/>
    <b v="1"/>
    <m/>
    <m/>
    <m/>
    <m/>
    <s v="لايوجد بمنطقتي هذا "/>
    <x v="1"/>
    <m/>
    <s v="Kidnapping"/>
    <b v="1"/>
    <m/>
    <m/>
    <m/>
    <m/>
    <m/>
    <m/>
    <m/>
    <m/>
    <m/>
    <m/>
    <m/>
    <m/>
    <m/>
    <m/>
    <m/>
    <m/>
    <m/>
    <m/>
    <s v="Relatives"/>
    <m/>
    <m/>
    <m/>
    <m/>
    <m/>
    <b v="1"/>
    <m/>
    <m/>
    <m/>
    <m/>
    <m/>
    <m/>
    <m/>
    <m/>
    <s v="Quraan Awareness / educational activities / psychosocial support"/>
    <m/>
    <b v="1"/>
    <m/>
    <m/>
    <b v="1"/>
    <m/>
    <m/>
    <m/>
    <m/>
    <s v="Child-headed households Children living on the street Children separated from their parents Orphans living in the community"/>
    <b v="1"/>
    <b v="1"/>
    <b v="1"/>
    <b v="1"/>
    <m/>
    <m/>
    <m/>
    <x v="1"/>
    <m/>
    <s v="No services"/>
    <m/>
    <m/>
    <m/>
    <m/>
    <m/>
    <b v="1"/>
    <m/>
    <m/>
    <m/>
    <m/>
    <x v="0"/>
    <m/>
    <m/>
    <x v="2"/>
    <m/>
    <m/>
    <x v="2"/>
    <m/>
    <s v="uuid:472c76c1-ee9f-477e-9639-d64fc9081b8c"/>
    <n v="73108757"/>
    <s v="472c76c1-ee9f-477e-9639-d64fc9081b8c"/>
    <d v="2021-01-20T13:20:13"/>
    <n v="110"/>
    <m/>
    <n v="-1"/>
    <m/>
    <m/>
    <s v="202101191358"/>
    <n v="1149"/>
    <s v="nsenumerator"/>
    <n v="569832"/>
  </r>
  <r>
    <s v="2021-01-20T11:25:54.523+03:00"/>
    <s v="2021-01-20T11:47:18.797+03:00"/>
    <m/>
    <s v="آية بيطار"/>
    <s v="MRFS"/>
    <m/>
    <d v="2021-01-20T00:00:00"/>
    <x v="3"/>
    <s v="All"/>
    <x v="0"/>
    <n v="33"/>
    <x v="0"/>
    <x v="0"/>
    <x v="2"/>
    <x v="0"/>
    <d v="2019-01-01T00:00:00"/>
    <n v="0"/>
    <n v="3"/>
    <s v="Yes"/>
    <n v="0"/>
    <n v="0"/>
    <n v="0"/>
    <s v="0"/>
    <n v="2"/>
    <s v="2"/>
    <n v="0"/>
    <s v="2"/>
    <n v="6"/>
    <n v="1"/>
    <n v="0"/>
    <n v="0"/>
    <n v="3000"/>
    <n v="1500"/>
    <s v="مساعدات"/>
    <m/>
    <s v="Primary health care facility"/>
    <m/>
    <b v="1"/>
    <m/>
    <m/>
    <m/>
    <m/>
    <m/>
    <m/>
    <n v="10"/>
    <x v="0"/>
    <m/>
    <x v="0"/>
    <s v="عصبية وداخلية"/>
    <s v="Inaccessible due to cost"/>
    <m/>
    <m/>
    <m/>
    <b v="1"/>
    <m/>
    <m/>
    <m/>
    <m/>
    <m/>
    <m/>
    <m/>
    <x v="2"/>
    <x v="1"/>
    <m/>
    <x v="1"/>
    <m/>
    <x v="0"/>
    <x v="0"/>
    <m/>
    <x v="0"/>
    <x v="0"/>
    <m/>
    <m/>
    <m/>
    <m/>
    <m/>
    <m/>
    <m/>
    <m/>
    <m/>
    <m/>
    <m/>
    <s v="Non communicable diseases (NCD) drugs (chronic, cardiac, diabetes, hyper-tension, asthma) Pediatric medicine"/>
    <b v="1"/>
    <b v="1"/>
    <m/>
    <m/>
    <m/>
    <m/>
    <m/>
    <m/>
    <x v="0"/>
    <m/>
    <m/>
    <m/>
    <m/>
    <m/>
    <m/>
    <m/>
    <m/>
    <m/>
    <s v="Hospital for normal delivery"/>
    <m/>
    <m/>
    <m/>
    <m/>
    <m/>
    <b v="1"/>
    <m/>
    <m/>
    <m/>
    <m/>
    <m/>
    <x v="1"/>
    <m/>
    <m/>
    <m/>
    <m/>
    <m/>
    <m/>
    <m/>
    <m/>
    <m/>
    <m/>
    <m/>
    <x v="0"/>
    <x v="0"/>
    <x v="0"/>
    <m/>
    <m/>
    <m/>
    <m/>
    <m/>
    <m/>
    <m/>
    <m/>
    <m/>
    <m/>
    <m/>
    <m/>
    <m/>
    <s v="0"/>
    <s v="not divers"/>
    <m/>
    <m/>
    <m/>
    <m/>
    <m/>
    <m/>
    <m/>
    <m/>
    <m/>
    <m/>
    <m/>
    <m/>
    <s v="0"/>
    <s v="not divers"/>
    <x v="0"/>
    <m/>
    <s v="High food prices/no money to buy"/>
    <m/>
    <b v="1"/>
    <m/>
    <m/>
    <m/>
    <m/>
    <m/>
    <m/>
    <x v="0"/>
    <m/>
    <x v="3"/>
    <m/>
    <m/>
    <m/>
    <m/>
    <m/>
    <m/>
    <m/>
    <x v="1"/>
    <x v="1"/>
    <x v="1"/>
    <m/>
    <m/>
    <s v="0"/>
    <s v="0"/>
    <x v="0"/>
    <x v="2"/>
    <x v="0"/>
    <x v="1"/>
    <x v="1"/>
    <m/>
    <m/>
    <m/>
    <m/>
    <m/>
    <m/>
    <m/>
    <m/>
    <m/>
    <x v="1"/>
    <x v="0"/>
    <s v="No problems"/>
    <m/>
    <m/>
    <m/>
    <m/>
    <m/>
    <m/>
    <m/>
    <m/>
    <m/>
    <m/>
    <m/>
    <m/>
    <m/>
    <m/>
    <m/>
    <b v="1"/>
    <m/>
    <m/>
    <m/>
    <m/>
    <m/>
    <m/>
    <m/>
    <m/>
    <m/>
    <m/>
    <m/>
    <m/>
    <m/>
    <m/>
    <m/>
    <m/>
    <m/>
    <m/>
    <m/>
    <m/>
    <s v="No obstacles"/>
    <m/>
    <m/>
    <m/>
    <m/>
    <m/>
    <m/>
    <m/>
    <b v="1"/>
    <m/>
    <x v="2"/>
    <m/>
    <s v="Educational services"/>
    <m/>
    <b v="1"/>
    <m/>
    <m/>
    <m/>
    <m/>
    <m/>
    <m/>
    <s v="بعد المكان"/>
    <s v="Extracurricular activities/women &amp; girls centers"/>
    <m/>
    <m/>
    <m/>
    <b v="1"/>
    <m/>
    <m/>
    <m/>
    <m/>
    <s v="بعد المكان"/>
    <x v="1"/>
    <m/>
    <s v="Kidnapping"/>
    <b v="1"/>
    <m/>
    <m/>
    <m/>
    <m/>
    <m/>
    <m/>
    <m/>
    <m/>
    <m/>
    <m/>
    <m/>
    <m/>
    <m/>
    <m/>
    <m/>
    <m/>
    <m/>
    <m/>
    <s v="Parents"/>
    <m/>
    <m/>
    <m/>
    <m/>
    <b v="1"/>
    <m/>
    <m/>
    <m/>
    <m/>
    <m/>
    <m/>
    <m/>
    <m/>
    <m/>
    <s v="Quraan"/>
    <m/>
    <b v="1"/>
    <m/>
    <m/>
    <m/>
    <m/>
    <m/>
    <m/>
    <m/>
    <s v="Children separated from their parents Orphans living in the community Child-headed households Children living on the street"/>
    <b v="1"/>
    <b v="1"/>
    <b v="1"/>
    <b v="1"/>
    <m/>
    <m/>
    <m/>
    <x v="1"/>
    <m/>
    <s v="Lack of transportation"/>
    <m/>
    <m/>
    <b v="1"/>
    <m/>
    <m/>
    <m/>
    <m/>
    <m/>
    <m/>
    <m/>
    <x v="1"/>
    <m/>
    <m/>
    <x v="0"/>
    <m/>
    <m/>
    <x v="2"/>
    <m/>
    <s v="uuid:57e158b0-6f5a-4e2b-b044-f04eb7dc2140"/>
    <n v="73108761"/>
    <s v="57e158b0-6f5a-4e2b-b044-f04eb7dc2140"/>
    <d v="2021-01-20T13:20:14"/>
    <n v="111"/>
    <m/>
    <n v="-1"/>
    <m/>
    <m/>
    <s v="202101191358"/>
    <n v="1284"/>
    <s v="nsenumerator"/>
    <n v="569832"/>
  </r>
  <r>
    <s v="2021-01-20T11:47:24.604+03:00"/>
    <s v="2021-01-20T12:24:47.063+03:00"/>
    <m/>
    <s v="آية بيطار"/>
    <s v="MRFS"/>
    <m/>
    <d v="2021-01-20T00:00:00"/>
    <x v="3"/>
    <s v="All"/>
    <x v="0"/>
    <n v="65"/>
    <x v="3"/>
    <x v="0"/>
    <x v="0"/>
    <x v="0"/>
    <d v="2020-01-27T00:00:00"/>
    <n v="1"/>
    <n v="2"/>
    <s v="Yes"/>
    <n v="0"/>
    <n v="1"/>
    <n v="1"/>
    <s v="2"/>
    <n v="0"/>
    <s v="2"/>
    <n v="0"/>
    <s v="2"/>
    <n v="6"/>
    <n v="1"/>
    <n v="0"/>
    <n v="1"/>
    <n v="3500"/>
    <n v="2500"/>
    <s v="محل الاحذية"/>
    <m/>
    <s v="Primary health care facility"/>
    <m/>
    <b v="1"/>
    <m/>
    <m/>
    <m/>
    <m/>
    <m/>
    <m/>
    <n v="10"/>
    <x v="0"/>
    <m/>
    <x v="0"/>
    <s v="999"/>
    <s v="Inaccessible due to cost"/>
    <m/>
    <m/>
    <m/>
    <b v="1"/>
    <m/>
    <m/>
    <m/>
    <m/>
    <m/>
    <m/>
    <m/>
    <x v="2"/>
    <x v="1"/>
    <m/>
    <x v="1"/>
    <m/>
    <x v="0"/>
    <x v="0"/>
    <m/>
    <x v="0"/>
    <x v="0"/>
    <m/>
    <m/>
    <m/>
    <m/>
    <m/>
    <m/>
    <m/>
    <m/>
    <m/>
    <m/>
    <m/>
    <s v="Non communicable diseases (NCD) drugs (chronic, cardiac, diabetes, hyper-tension, asthma)"/>
    <b v="1"/>
    <m/>
    <m/>
    <m/>
    <m/>
    <m/>
    <m/>
    <m/>
    <x v="0"/>
    <m/>
    <m/>
    <m/>
    <m/>
    <m/>
    <m/>
    <m/>
    <m/>
    <m/>
    <s v="Hospital for normal delivery"/>
    <m/>
    <m/>
    <m/>
    <m/>
    <m/>
    <b v="1"/>
    <m/>
    <m/>
    <m/>
    <m/>
    <m/>
    <x v="1"/>
    <m/>
    <m/>
    <m/>
    <m/>
    <m/>
    <m/>
    <m/>
    <m/>
    <m/>
    <m/>
    <m/>
    <x v="0"/>
    <x v="0"/>
    <x v="0"/>
    <m/>
    <s v="Cereals or tubers (maize, porridge, rice, pasta, bread, rice, bulger, frikeh, kaak, pasta, indomy (noodles), manakish, thick grain-based porridge, potatoes, etc) Milk and Milk Products (milk, yoghurt, cheese, etc) Vegetables (including leafy vegetables) Fruit (all types)"/>
    <b v="1"/>
    <m/>
    <b v="1"/>
    <b v="1"/>
    <m/>
    <m/>
    <b v="1"/>
    <m/>
    <m/>
    <m/>
    <m/>
    <s v="4"/>
    <s v="not divers"/>
    <s v="Vegetables (including leafy vegetables) Fruit (all types) Meat, Poultry, Offal (beef, goat, lamb, poultry), etc) Milk and Milk Products (milk, yoghurt, cheese, etc) Cereals or tubers (maize, porridge, rice, pasta, bread, rice, bulger, frikeh, kaak, pasta, indomy (noodles), manakish, thick grain-based porridge, potatoes, etc)"/>
    <b v="1"/>
    <m/>
    <b v="1"/>
    <b v="1"/>
    <b v="1"/>
    <m/>
    <b v="1"/>
    <m/>
    <m/>
    <m/>
    <m/>
    <s v="5"/>
    <s v="diverse"/>
    <x v="0"/>
    <m/>
    <s v="High food prices/no money to buy Market is too far"/>
    <m/>
    <b v="1"/>
    <b v="1"/>
    <m/>
    <m/>
    <m/>
    <m/>
    <m/>
    <x v="0"/>
    <m/>
    <x v="0"/>
    <s v="High food prices/no money to buy"/>
    <b v="1"/>
    <m/>
    <m/>
    <m/>
    <m/>
    <m/>
    <x v="0"/>
    <x v="2"/>
    <x v="1"/>
    <m/>
    <m/>
    <s v="1"/>
    <s v="1"/>
    <x v="0"/>
    <x v="2"/>
    <x v="0"/>
    <x v="1"/>
    <x v="1"/>
    <m/>
    <m/>
    <m/>
    <m/>
    <m/>
    <m/>
    <m/>
    <m/>
    <m/>
    <x v="1"/>
    <x v="0"/>
    <s v="Do not know"/>
    <m/>
    <m/>
    <m/>
    <m/>
    <m/>
    <m/>
    <m/>
    <m/>
    <m/>
    <m/>
    <m/>
    <m/>
    <m/>
    <m/>
    <m/>
    <m/>
    <b v="1"/>
    <m/>
    <m/>
    <m/>
    <m/>
    <m/>
    <m/>
    <m/>
    <m/>
    <m/>
    <m/>
    <m/>
    <m/>
    <m/>
    <m/>
    <m/>
    <m/>
    <m/>
    <m/>
    <m/>
    <s v="Do not know"/>
    <m/>
    <m/>
    <m/>
    <m/>
    <m/>
    <m/>
    <b v="1"/>
    <m/>
    <m/>
    <x v="2"/>
    <m/>
    <s v="Do not know"/>
    <m/>
    <m/>
    <m/>
    <m/>
    <m/>
    <m/>
    <b v="1"/>
    <m/>
    <m/>
    <s v="All services are accessible"/>
    <m/>
    <m/>
    <m/>
    <m/>
    <m/>
    <b v="1"/>
    <m/>
    <m/>
    <m/>
    <x v="1"/>
    <m/>
    <s v="Kidnapping"/>
    <b v="1"/>
    <m/>
    <m/>
    <m/>
    <m/>
    <m/>
    <m/>
    <m/>
    <m/>
    <m/>
    <m/>
    <m/>
    <m/>
    <m/>
    <m/>
    <m/>
    <m/>
    <m/>
    <m/>
    <s v="Parents"/>
    <m/>
    <m/>
    <m/>
    <m/>
    <b v="1"/>
    <m/>
    <m/>
    <m/>
    <m/>
    <m/>
    <m/>
    <m/>
    <m/>
    <m/>
    <s v="Quraan"/>
    <m/>
    <b v="1"/>
    <m/>
    <m/>
    <m/>
    <m/>
    <m/>
    <m/>
    <m/>
    <s v="Children separated from their parents Orphans living in the community Child-headed households Children living on the street"/>
    <b v="1"/>
    <b v="1"/>
    <b v="1"/>
    <b v="1"/>
    <m/>
    <m/>
    <m/>
    <x v="2"/>
    <s v="عمرهم لايقبل مدرسة"/>
    <s v="No barriers"/>
    <m/>
    <m/>
    <m/>
    <m/>
    <m/>
    <m/>
    <m/>
    <m/>
    <b v="1"/>
    <m/>
    <x v="1"/>
    <m/>
    <m/>
    <x v="0"/>
    <m/>
    <m/>
    <x v="2"/>
    <m/>
    <s v="uuid:59f558ac-7c50-4116-86aa-80f4290940ff"/>
    <n v="73108763"/>
    <s v="59f558ac-7c50-4116-86aa-80f4290940ff"/>
    <d v="2021-01-20T13:20:15"/>
    <n v="112"/>
    <m/>
    <n v="-1"/>
    <m/>
    <m/>
    <s v="202101191358"/>
    <n v="2243"/>
    <s v="nsenumerator"/>
    <n v="569832"/>
  </r>
  <r>
    <s v="2021-01-20T12:39:11.683+03:00"/>
    <s v="2021-01-20T12:49:07.958+03:00"/>
    <m/>
    <s v="آية بيطار"/>
    <s v="MRFS"/>
    <m/>
    <d v="2021-01-20T00:00:00"/>
    <x v="3"/>
    <s v="All"/>
    <x v="0"/>
    <n v="46"/>
    <x v="0"/>
    <x v="0"/>
    <x v="0"/>
    <x v="1"/>
    <m/>
    <n v="0"/>
    <n v="0"/>
    <s v="No"/>
    <m/>
    <m/>
    <m/>
    <m/>
    <m/>
    <m/>
    <m/>
    <m/>
    <n v="3"/>
    <n v="0"/>
    <m/>
    <n v="2"/>
    <n v="1500"/>
    <n v="1800"/>
    <s v="موظفين قطاع تعليمي"/>
    <m/>
    <s v="Primary health care facility"/>
    <m/>
    <b v="1"/>
    <m/>
    <m/>
    <m/>
    <m/>
    <m/>
    <m/>
    <n v="10"/>
    <x v="0"/>
    <m/>
    <x v="0"/>
    <s v="999"/>
    <s v="Inaccessible due to cost"/>
    <m/>
    <m/>
    <m/>
    <b v="1"/>
    <m/>
    <m/>
    <m/>
    <m/>
    <m/>
    <m/>
    <m/>
    <x v="2"/>
    <x v="1"/>
    <m/>
    <x v="1"/>
    <m/>
    <x v="0"/>
    <x v="0"/>
    <m/>
    <x v="0"/>
    <x v="0"/>
    <m/>
    <m/>
    <m/>
    <m/>
    <m/>
    <m/>
    <m/>
    <m/>
    <m/>
    <m/>
    <m/>
    <s v="Non communicable diseases (NCD) drugs (chronic, cardiac, diabetes, hyper-tension, asthma)"/>
    <b v="1"/>
    <m/>
    <m/>
    <m/>
    <m/>
    <m/>
    <m/>
    <m/>
    <x v="0"/>
    <m/>
    <m/>
    <m/>
    <m/>
    <m/>
    <m/>
    <m/>
    <m/>
    <m/>
    <s v="Hospital for normal delivery"/>
    <m/>
    <m/>
    <m/>
    <m/>
    <m/>
    <b v="1"/>
    <m/>
    <m/>
    <m/>
    <m/>
    <m/>
    <x v="1"/>
    <m/>
    <m/>
    <m/>
    <m/>
    <m/>
    <m/>
    <m/>
    <m/>
    <m/>
    <m/>
    <m/>
    <x v="0"/>
    <x v="0"/>
    <x v="0"/>
    <m/>
    <m/>
    <m/>
    <m/>
    <m/>
    <m/>
    <m/>
    <m/>
    <m/>
    <m/>
    <m/>
    <m/>
    <m/>
    <s v="0"/>
    <s v="not divers"/>
    <m/>
    <m/>
    <m/>
    <m/>
    <m/>
    <m/>
    <m/>
    <m/>
    <m/>
    <m/>
    <m/>
    <m/>
    <s v="0"/>
    <s v="not divers"/>
    <x v="0"/>
    <m/>
    <s v="High food prices/no money to buy"/>
    <m/>
    <b v="1"/>
    <m/>
    <m/>
    <m/>
    <m/>
    <m/>
    <m/>
    <x v="0"/>
    <m/>
    <x v="3"/>
    <m/>
    <m/>
    <m/>
    <m/>
    <m/>
    <m/>
    <m/>
    <x v="1"/>
    <x v="1"/>
    <x v="1"/>
    <m/>
    <m/>
    <m/>
    <s v="0"/>
    <x v="0"/>
    <x v="2"/>
    <x v="0"/>
    <x v="1"/>
    <x v="1"/>
    <m/>
    <m/>
    <m/>
    <m/>
    <m/>
    <m/>
    <m/>
    <m/>
    <m/>
    <x v="1"/>
    <x v="0"/>
    <s v="No problems"/>
    <m/>
    <m/>
    <m/>
    <m/>
    <m/>
    <m/>
    <m/>
    <m/>
    <m/>
    <m/>
    <m/>
    <m/>
    <m/>
    <m/>
    <m/>
    <b v="1"/>
    <m/>
    <m/>
    <m/>
    <m/>
    <m/>
    <m/>
    <m/>
    <m/>
    <m/>
    <m/>
    <m/>
    <m/>
    <m/>
    <m/>
    <m/>
    <m/>
    <m/>
    <m/>
    <m/>
    <m/>
    <s v="Do not know"/>
    <m/>
    <m/>
    <m/>
    <m/>
    <m/>
    <m/>
    <b v="1"/>
    <m/>
    <m/>
    <x v="1"/>
    <m/>
    <s v="Health services"/>
    <b v="1"/>
    <m/>
    <m/>
    <m/>
    <m/>
    <m/>
    <m/>
    <m/>
    <s v="قلة في المنشآت الطبية"/>
    <s v="Extracurricular activities/women &amp; girls centers Skills building services"/>
    <m/>
    <m/>
    <b v="1"/>
    <b v="1"/>
    <m/>
    <m/>
    <m/>
    <m/>
    <s v="عدم توافرها بلمنطقة"/>
    <x v="1"/>
    <m/>
    <s v="No dangers"/>
    <m/>
    <m/>
    <m/>
    <m/>
    <m/>
    <m/>
    <m/>
    <m/>
    <m/>
    <m/>
    <m/>
    <m/>
    <m/>
    <m/>
    <m/>
    <b v="1"/>
    <m/>
    <m/>
    <m/>
    <s v="Parents"/>
    <m/>
    <m/>
    <m/>
    <m/>
    <b v="1"/>
    <m/>
    <m/>
    <m/>
    <m/>
    <m/>
    <m/>
    <m/>
    <m/>
    <m/>
    <s v="Quraan Entertainement activities Awareness / educational activities / psychosocial support"/>
    <m/>
    <b v="1"/>
    <m/>
    <m/>
    <b v="1"/>
    <b v="1"/>
    <m/>
    <m/>
    <m/>
    <s v="Children separated from their parents Children living on the street Orphans living in the community Child-headed households"/>
    <b v="1"/>
    <b v="1"/>
    <b v="1"/>
    <b v="1"/>
    <m/>
    <m/>
    <m/>
    <x v="0"/>
    <m/>
    <m/>
    <m/>
    <m/>
    <m/>
    <m/>
    <m/>
    <m/>
    <m/>
    <m/>
    <m/>
    <m/>
    <x v="0"/>
    <m/>
    <m/>
    <x v="0"/>
    <m/>
    <m/>
    <x v="0"/>
    <m/>
    <s v="uuid:6f499046-0770-426f-a8cd-43685bcffe2e"/>
    <n v="73108767"/>
    <s v="6f499046-0770-426f-a8cd-43685bcffe2e"/>
    <d v="2021-01-20T13:20:16"/>
    <n v="113"/>
    <m/>
    <n v="-1"/>
    <m/>
    <m/>
    <s v="202101191358"/>
    <n v="596"/>
    <s v="nsenumerator"/>
    <n v="569832"/>
  </r>
  <r>
    <s v="2021-01-20T13:07:11.879+03:00"/>
    <s v="2021-01-20T13:18:25.724+03:00"/>
    <m/>
    <s v="آية بيطار"/>
    <s v="MRFS"/>
    <m/>
    <d v="2021-01-20T00:00:00"/>
    <x v="3"/>
    <s v="All"/>
    <x v="0"/>
    <n v="35"/>
    <x v="0"/>
    <x v="0"/>
    <x v="0"/>
    <x v="0"/>
    <d v="2018-01-01T00:00:00"/>
    <n v="0"/>
    <n v="0"/>
    <s v="Yes"/>
    <n v="0"/>
    <n v="0"/>
    <n v="1"/>
    <s v="1"/>
    <n v="2"/>
    <s v="3"/>
    <n v="2"/>
    <s v="5"/>
    <n v="7"/>
    <n v="0"/>
    <n v="0"/>
    <n v="1"/>
    <n v="3500"/>
    <n v="1500"/>
    <s v="عامل "/>
    <m/>
    <s v="Primary health care facility"/>
    <m/>
    <b v="1"/>
    <m/>
    <m/>
    <m/>
    <m/>
    <m/>
    <m/>
    <n v="10"/>
    <x v="0"/>
    <m/>
    <x v="3"/>
    <s v="999"/>
    <s v="Inaccessible due to cost"/>
    <m/>
    <m/>
    <m/>
    <b v="1"/>
    <m/>
    <m/>
    <m/>
    <m/>
    <m/>
    <m/>
    <m/>
    <x v="2"/>
    <x v="1"/>
    <m/>
    <x v="1"/>
    <m/>
    <x v="0"/>
    <x v="0"/>
    <m/>
    <x v="0"/>
    <x v="0"/>
    <m/>
    <m/>
    <m/>
    <m/>
    <m/>
    <m/>
    <m/>
    <m/>
    <m/>
    <m/>
    <m/>
    <s v="I don't know"/>
    <m/>
    <m/>
    <m/>
    <m/>
    <m/>
    <b v="1"/>
    <m/>
    <m/>
    <x v="3"/>
    <m/>
    <m/>
    <m/>
    <m/>
    <m/>
    <m/>
    <m/>
    <m/>
    <m/>
    <s v="Hospital for normal delivery"/>
    <m/>
    <m/>
    <m/>
    <m/>
    <m/>
    <b v="1"/>
    <m/>
    <m/>
    <m/>
    <m/>
    <m/>
    <x v="1"/>
    <m/>
    <m/>
    <m/>
    <m/>
    <m/>
    <m/>
    <m/>
    <m/>
    <m/>
    <m/>
    <m/>
    <x v="0"/>
    <x v="0"/>
    <x v="0"/>
    <m/>
    <m/>
    <m/>
    <m/>
    <m/>
    <m/>
    <m/>
    <m/>
    <m/>
    <m/>
    <m/>
    <m/>
    <m/>
    <s v="0"/>
    <s v="not divers"/>
    <s v="Legumes and nuts e.g. hommos, fouls, beans, chick peas, lentils"/>
    <m/>
    <b v="1"/>
    <m/>
    <m/>
    <m/>
    <m/>
    <m/>
    <m/>
    <m/>
    <m/>
    <m/>
    <s v="1"/>
    <s v="not divers"/>
    <x v="0"/>
    <m/>
    <s v="High food prices/no money to buy"/>
    <m/>
    <b v="1"/>
    <m/>
    <m/>
    <m/>
    <m/>
    <m/>
    <m/>
    <x v="0"/>
    <m/>
    <x v="3"/>
    <m/>
    <m/>
    <m/>
    <m/>
    <m/>
    <m/>
    <m/>
    <x v="0"/>
    <x v="2"/>
    <x v="1"/>
    <m/>
    <m/>
    <s v="0"/>
    <s v="0"/>
    <x v="0"/>
    <x v="2"/>
    <x v="0"/>
    <x v="1"/>
    <x v="1"/>
    <m/>
    <m/>
    <m/>
    <m/>
    <m/>
    <m/>
    <m/>
    <m/>
    <m/>
    <x v="1"/>
    <x v="0"/>
    <s v="No problems"/>
    <m/>
    <m/>
    <m/>
    <m/>
    <m/>
    <m/>
    <m/>
    <m/>
    <m/>
    <m/>
    <m/>
    <m/>
    <m/>
    <m/>
    <m/>
    <b v="1"/>
    <m/>
    <m/>
    <m/>
    <m/>
    <m/>
    <m/>
    <m/>
    <m/>
    <m/>
    <m/>
    <m/>
    <m/>
    <m/>
    <m/>
    <m/>
    <m/>
    <m/>
    <m/>
    <m/>
    <m/>
    <s v="Lack of awareness of the services"/>
    <m/>
    <m/>
    <m/>
    <m/>
    <b v="1"/>
    <m/>
    <m/>
    <m/>
    <m/>
    <x v="1"/>
    <m/>
    <s v="Skills building services"/>
    <m/>
    <m/>
    <b v="1"/>
    <m/>
    <m/>
    <m/>
    <m/>
    <m/>
    <s v="غير موجودة بمنطقتي"/>
    <s v="Do not know"/>
    <m/>
    <m/>
    <m/>
    <m/>
    <m/>
    <m/>
    <b v="1"/>
    <m/>
    <m/>
    <x v="1"/>
    <m/>
    <s v="Do not know"/>
    <m/>
    <m/>
    <m/>
    <m/>
    <m/>
    <m/>
    <m/>
    <m/>
    <m/>
    <m/>
    <m/>
    <m/>
    <m/>
    <m/>
    <m/>
    <m/>
    <b v="1"/>
    <m/>
    <m/>
    <s v="Parents Relatives"/>
    <m/>
    <m/>
    <m/>
    <m/>
    <b v="1"/>
    <b v="1"/>
    <m/>
    <m/>
    <m/>
    <m/>
    <m/>
    <m/>
    <m/>
    <m/>
    <s v="Quraan Entertainement activities"/>
    <m/>
    <b v="1"/>
    <m/>
    <m/>
    <m/>
    <b v="1"/>
    <m/>
    <m/>
    <m/>
    <s v="Children separated from their parents Orphans living in the community Child-headed households Children living on the street"/>
    <b v="1"/>
    <b v="1"/>
    <b v="1"/>
    <b v="1"/>
    <m/>
    <m/>
    <m/>
    <x v="1"/>
    <m/>
    <s v="No services"/>
    <m/>
    <m/>
    <m/>
    <m/>
    <m/>
    <b v="1"/>
    <m/>
    <m/>
    <m/>
    <m/>
    <x v="1"/>
    <m/>
    <m/>
    <x v="2"/>
    <m/>
    <m/>
    <x v="2"/>
    <m/>
    <s v="uuid:677f1cb0-eee4-4e38-9caa-fba24b0c1dff"/>
    <n v="73108771"/>
    <s v="677f1cb0-eee4-4e38-9caa-fba24b0c1dff"/>
    <d v="2021-01-20T13:20:18"/>
    <n v="114"/>
    <m/>
    <n v="-1"/>
    <m/>
    <m/>
    <s v="202101191358"/>
    <n v="674"/>
    <s v="nsenumerator"/>
    <n v="569832"/>
  </r>
  <r>
    <s v="2021-01-20T13:46:48.649+03:00"/>
    <s v="2021-01-20T13:56:35.623+03:00"/>
    <m/>
    <s v="آية بيطار"/>
    <s v="MRFS"/>
    <m/>
    <d v="2021-01-20T00:00:00"/>
    <x v="3"/>
    <s v="All"/>
    <x v="0"/>
    <n v="35"/>
    <x v="0"/>
    <x v="0"/>
    <x v="0"/>
    <x v="0"/>
    <d v="2019-01-20T00:00:00"/>
    <n v="1"/>
    <n v="2"/>
    <s v="Yes"/>
    <n v="0"/>
    <n v="1"/>
    <n v="1"/>
    <s v="2"/>
    <n v="2"/>
    <s v="4"/>
    <n v="1"/>
    <s v="5"/>
    <n v="12"/>
    <n v="1"/>
    <n v="0"/>
    <n v="2"/>
    <n v="3500"/>
    <n v="1800"/>
    <s v="شغل خاص ...شغل منظمة"/>
    <m/>
    <s v="Hospital"/>
    <b v="1"/>
    <m/>
    <m/>
    <m/>
    <m/>
    <m/>
    <m/>
    <m/>
    <n v="5"/>
    <x v="0"/>
    <m/>
    <x v="0"/>
    <s v="نسائية داخلية"/>
    <s v="Inaccessible due to cost Not available in the market at all"/>
    <m/>
    <m/>
    <b v="1"/>
    <b v="1"/>
    <m/>
    <m/>
    <m/>
    <m/>
    <m/>
    <m/>
    <m/>
    <x v="2"/>
    <x v="1"/>
    <m/>
    <x v="1"/>
    <m/>
    <x v="0"/>
    <x v="0"/>
    <m/>
    <x v="0"/>
    <x v="0"/>
    <m/>
    <m/>
    <m/>
    <m/>
    <m/>
    <m/>
    <m/>
    <m/>
    <m/>
    <m/>
    <m/>
    <s v="Non communicable diseases (NCD) drugs (chronic, cardiac, diabetes, hyper-tension, asthma) Reproductive health medicines"/>
    <b v="1"/>
    <m/>
    <b v="1"/>
    <m/>
    <m/>
    <m/>
    <m/>
    <m/>
    <x v="0"/>
    <m/>
    <m/>
    <m/>
    <m/>
    <m/>
    <m/>
    <m/>
    <m/>
    <m/>
    <s v="Hospital for normal delivery"/>
    <m/>
    <m/>
    <m/>
    <m/>
    <m/>
    <b v="1"/>
    <m/>
    <m/>
    <m/>
    <m/>
    <m/>
    <x v="1"/>
    <m/>
    <m/>
    <m/>
    <m/>
    <m/>
    <m/>
    <m/>
    <m/>
    <m/>
    <m/>
    <m/>
    <x v="2"/>
    <x v="0"/>
    <x v="0"/>
    <m/>
    <s v="Cereals or tubers (maize, porridge, rice, pasta, bread, rice, bulger, frikeh, kaak, pasta, indomy (noodles), manakish, thick grain-based porridge, potatoes, etc) Legumes and nuts e.g. hommos, fouls, beans, chick peas, lentils Fruit (all types)"/>
    <b v="1"/>
    <b v="1"/>
    <m/>
    <b v="1"/>
    <m/>
    <m/>
    <m/>
    <m/>
    <m/>
    <m/>
    <m/>
    <s v="3"/>
    <s v="not divers"/>
    <s v="Cereals or tubers (maize, porridge, rice, pasta, bread, rice, bulger, frikeh, kaak, pasta, indomy (noodles), manakish, thick grain-based porridge, potatoes, etc) Vegetables (including leafy vegetables) Fruit (all types)"/>
    <b v="1"/>
    <m/>
    <b v="1"/>
    <b v="1"/>
    <m/>
    <m/>
    <m/>
    <m/>
    <m/>
    <m/>
    <m/>
    <s v="3"/>
    <s v="not divers"/>
    <x v="0"/>
    <m/>
    <s v="Market is too far High food prices/no money to buy"/>
    <m/>
    <b v="1"/>
    <b v="1"/>
    <m/>
    <m/>
    <m/>
    <m/>
    <m/>
    <x v="0"/>
    <m/>
    <x v="3"/>
    <m/>
    <m/>
    <m/>
    <m/>
    <m/>
    <m/>
    <m/>
    <x v="0"/>
    <x v="2"/>
    <x v="1"/>
    <m/>
    <m/>
    <s v="1"/>
    <s v="1"/>
    <x v="0"/>
    <x v="2"/>
    <x v="0"/>
    <x v="1"/>
    <x v="1"/>
    <m/>
    <m/>
    <m/>
    <m/>
    <m/>
    <m/>
    <m/>
    <m/>
    <m/>
    <x v="1"/>
    <x v="0"/>
    <s v="No problems"/>
    <m/>
    <m/>
    <m/>
    <m/>
    <m/>
    <m/>
    <m/>
    <m/>
    <m/>
    <m/>
    <m/>
    <m/>
    <m/>
    <m/>
    <m/>
    <b v="1"/>
    <m/>
    <m/>
    <m/>
    <m/>
    <m/>
    <m/>
    <m/>
    <m/>
    <m/>
    <m/>
    <m/>
    <m/>
    <m/>
    <m/>
    <m/>
    <m/>
    <m/>
    <m/>
    <m/>
    <m/>
    <s v="Do not know"/>
    <m/>
    <m/>
    <m/>
    <m/>
    <m/>
    <m/>
    <b v="1"/>
    <m/>
    <m/>
    <x v="2"/>
    <m/>
    <s v="Extracurricular activities/women &amp; girls centers"/>
    <m/>
    <m/>
    <m/>
    <b v="1"/>
    <m/>
    <m/>
    <m/>
    <m/>
    <s v="عدم توفرها"/>
    <s v="Skills building services Educational services"/>
    <m/>
    <b v="1"/>
    <b v="1"/>
    <m/>
    <m/>
    <m/>
    <m/>
    <m/>
    <s v="عدم توفرها"/>
    <x v="1"/>
    <m/>
    <s v="Neglect"/>
    <m/>
    <m/>
    <m/>
    <m/>
    <m/>
    <m/>
    <m/>
    <m/>
    <b v="1"/>
    <m/>
    <m/>
    <m/>
    <m/>
    <m/>
    <m/>
    <m/>
    <m/>
    <m/>
    <m/>
    <s v="Parents"/>
    <m/>
    <m/>
    <m/>
    <m/>
    <b v="1"/>
    <m/>
    <m/>
    <m/>
    <m/>
    <m/>
    <m/>
    <m/>
    <m/>
    <m/>
    <s v="Quraan Awareness / educational activities / psychosocial support Entertainement activities"/>
    <m/>
    <b v="1"/>
    <m/>
    <m/>
    <b v="1"/>
    <b v="1"/>
    <m/>
    <m/>
    <m/>
    <s v="I don't know"/>
    <m/>
    <m/>
    <m/>
    <m/>
    <m/>
    <m/>
    <b v="1"/>
    <x v="1"/>
    <m/>
    <s v="No barriers"/>
    <m/>
    <m/>
    <m/>
    <m/>
    <m/>
    <m/>
    <m/>
    <m/>
    <b v="1"/>
    <m/>
    <x v="1"/>
    <m/>
    <m/>
    <x v="2"/>
    <m/>
    <m/>
    <x v="2"/>
    <m/>
    <s v="uuid:e8babdcb-0702-47d0-8f21-4f404b8d9956"/>
    <n v="73108774"/>
    <s v="e8babdcb-0702-47d0-8f21-4f404b8d9956"/>
    <d v="2021-01-20T13:20:19"/>
    <n v="115"/>
    <m/>
    <n v="-1"/>
    <m/>
    <m/>
    <s v="202101191358"/>
    <n v="587"/>
    <s v="nsenumerator"/>
    <n v="569832"/>
  </r>
  <r>
    <s v="2021-01-20T14:04:11.710+03:00"/>
    <s v="2021-01-20T14:16:01.496+03:00"/>
    <m/>
    <s v="آية بيطار"/>
    <s v="MRFS"/>
    <m/>
    <d v="2021-01-20T00:00:00"/>
    <x v="3"/>
    <s v="All"/>
    <x v="0"/>
    <n v="43"/>
    <x v="0"/>
    <x v="0"/>
    <x v="0"/>
    <x v="1"/>
    <m/>
    <n v="1"/>
    <n v="0"/>
    <s v="Yes"/>
    <n v="0"/>
    <n v="0"/>
    <n v="0"/>
    <s v="0"/>
    <n v="0"/>
    <s v="0"/>
    <n v="2"/>
    <s v="2"/>
    <n v="6"/>
    <n v="0"/>
    <n v="0"/>
    <n v="1"/>
    <n v="4000"/>
    <n v="5000"/>
    <s v="موظف بقطاع الصة"/>
    <m/>
    <s v="Primary health care facility"/>
    <m/>
    <b v="1"/>
    <m/>
    <m/>
    <m/>
    <m/>
    <m/>
    <m/>
    <n v="5"/>
    <x v="0"/>
    <m/>
    <x v="0"/>
    <s v="999"/>
    <s v="There are no significant difficulties"/>
    <m/>
    <m/>
    <m/>
    <m/>
    <m/>
    <m/>
    <m/>
    <m/>
    <m/>
    <b v="1"/>
    <m/>
    <x v="0"/>
    <x v="3"/>
    <m/>
    <x v="2"/>
    <m/>
    <x v="0"/>
    <x v="0"/>
    <m/>
    <x v="0"/>
    <x v="0"/>
    <m/>
    <m/>
    <m/>
    <m/>
    <m/>
    <m/>
    <m/>
    <m/>
    <m/>
    <m/>
    <m/>
    <s v="Drugs are mostly available"/>
    <m/>
    <m/>
    <m/>
    <m/>
    <m/>
    <m/>
    <b v="1"/>
    <m/>
    <x v="0"/>
    <m/>
    <m/>
    <m/>
    <m/>
    <m/>
    <m/>
    <m/>
    <m/>
    <m/>
    <s v="At private primary health care centre/hospital"/>
    <m/>
    <m/>
    <m/>
    <m/>
    <b v="1"/>
    <m/>
    <m/>
    <m/>
    <m/>
    <m/>
    <m/>
    <x v="1"/>
    <m/>
    <m/>
    <m/>
    <m/>
    <m/>
    <m/>
    <m/>
    <m/>
    <m/>
    <m/>
    <m/>
    <x v="0"/>
    <x v="0"/>
    <x v="0"/>
    <m/>
    <s v="Cereals or tubers (maize, porridge, rice, pasta, bread, rice, bulger, frikeh, kaak, pasta, indomy (noodles), manakish, thick grain-based porridge, potatoes, etc) Meat, Poultry, Offal (beef, goat, lamb, poultry), etc)"/>
    <b v="1"/>
    <m/>
    <m/>
    <m/>
    <b v="1"/>
    <m/>
    <m/>
    <m/>
    <m/>
    <m/>
    <m/>
    <s v="2"/>
    <s v="not divers"/>
    <m/>
    <m/>
    <m/>
    <m/>
    <m/>
    <m/>
    <m/>
    <m/>
    <m/>
    <m/>
    <m/>
    <m/>
    <s v="0"/>
    <s v="not divers"/>
    <x v="0"/>
    <m/>
    <s v="No barriers, satisfied with food available"/>
    <b v="1"/>
    <m/>
    <m/>
    <m/>
    <m/>
    <m/>
    <m/>
    <m/>
    <x v="0"/>
    <m/>
    <x v="2"/>
    <m/>
    <m/>
    <m/>
    <m/>
    <m/>
    <m/>
    <m/>
    <x v="1"/>
    <x v="1"/>
    <x v="1"/>
    <m/>
    <m/>
    <s v="0"/>
    <s v="1"/>
    <x v="0"/>
    <x v="2"/>
    <x v="0"/>
    <x v="1"/>
    <x v="1"/>
    <m/>
    <m/>
    <m/>
    <m/>
    <m/>
    <m/>
    <m/>
    <m/>
    <m/>
    <x v="1"/>
    <x v="0"/>
    <s v="No problems"/>
    <m/>
    <m/>
    <m/>
    <m/>
    <m/>
    <m/>
    <m/>
    <m/>
    <m/>
    <m/>
    <m/>
    <m/>
    <m/>
    <m/>
    <m/>
    <b v="1"/>
    <m/>
    <m/>
    <m/>
    <m/>
    <m/>
    <m/>
    <m/>
    <m/>
    <m/>
    <m/>
    <m/>
    <m/>
    <m/>
    <m/>
    <m/>
    <m/>
    <m/>
    <m/>
    <m/>
    <m/>
    <s v="No obstacles"/>
    <m/>
    <m/>
    <m/>
    <m/>
    <m/>
    <m/>
    <m/>
    <b v="1"/>
    <m/>
    <x v="2"/>
    <m/>
    <s v="All services are accessible"/>
    <m/>
    <m/>
    <m/>
    <m/>
    <m/>
    <b v="1"/>
    <m/>
    <m/>
    <m/>
    <s v="All services are accessible"/>
    <m/>
    <m/>
    <m/>
    <m/>
    <m/>
    <b v="1"/>
    <m/>
    <m/>
    <m/>
    <x v="1"/>
    <m/>
    <s v="No dangers"/>
    <m/>
    <m/>
    <m/>
    <m/>
    <m/>
    <m/>
    <m/>
    <m/>
    <m/>
    <m/>
    <m/>
    <m/>
    <m/>
    <m/>
    <m/>
    <b v="1"/>
    <m/>
    <m/>
    <m/>
    <s v="Parents Relatives"/>
    <m/>
    <m/>
    <m/>
    <m/>
    <b v="1"/>
    <b v="1"/>
    <m/>
    <m/>
    <m/>
    <m/>
    <m/>
    <m/>
    <m/>
    <m/>
    <s v="Awareness / educational activities / psychosocial support Entertainement activities"/>
    <m/>
    <m/>
    <m/>
    <m/>
    <b v="1"/>
    <b v="1"/>
    <m/>
    <m/>
    <m/>
    <s v="Children separated from their parents Children living on the street"/>
    <b v="1"/>
    <b v="1"/>
    <m/>
    <m/>
    <m/>
    <m/>
    <m/>
    <x v="1"/>
    <m/>
    <s v="No barriers"/>
    <m/>
    <m/>
    <m/>
    <m/>
    <m/>
    <m/>
    <m/>
    <m/>
    <b v="1"/>
    <m/>
    <x v="0"/>
    <m/>
    <m/>
    <x v="2"/>
    <m/>
    <m/>
    <x v="2"/>
    <m/>
    <s v="uuid:6251537b-e424-4cbc-b47a-3897093a8379"/>
    <n v="73108777"/>
    <s v="6251537b-e424-4cbc-b47a-3897093a8379"/>
    <d v="2021-01-20T13:20:21"/>
    <n v="116"/>
    <m/>
    <n v="-1"/>
    <m/>
    <m/>
    <s v="202101191358"/>
    <n v="710"/>
    <s v="nsenumerator"/>
    <n v="569832"/>
  </r>
  <r>
    <s v="2021-01-21T10:19:05.660+02:00"/>
    <s v="2021-01-21T10:53:11.443+02:00"/>
    <m/>
    <s v="خلود عساف"/>
    <s v="MRFS"/>
    <m/>
    <d v="2021-01-21T00:00:00"/>
    <x v="3"/>
    <s v="All"/>
    <x v="0"/>
    <n v="50"/>
    <x v="0"/>
    <x v="0"/>
    <x v="0"/>
    <x v="0"/>
    <d v="2018-01-21T00:00:00"/>
    <n v="0"/>
    <n v="1"/>
    <s v="No"/>
    <m/>
    <m/>
    <m/>
    <m/>
    <m/>
    <m/>
    <m/>
    <m/>
    <n v="4"/>
    <n v="1"/>
    <m/>
    <n v="1"/>
    <n v="1000"/>
    <n v="800"/>
    <s v="عمل حر"/>
    <m/>
    <s v="Hospital Primary health care facility"/>
    <b v="1"/>
    <b v="1"/>
    <m/>
    <m/>
    <m/>
    <m/>
    <m/>
    <m/>
    <n v="10"/>
    <x v="0"/>
    <m/>
    <x v="3"/>
    <s v="عيادة سنية وعصبية"/>
    <s v="Inaccessible due to cost"/>
    <m/>
    <m/>
    <m/>
    <b v="1"/>
    <m/>
    <m/>
    <m/>
    <m/>
    <m/>
    <m/>
    <m/>
    <x v="0"/>
    <x v="3"/>
    <m/>
    <x v="2"/>
    <m/>
    <x v="2"/>
    <x v="1"/>
    <m/>
    <x v="1"/>
    <x v="2"/>
    <m/>
    <m/>
    <m/>
    <m/>
    <m/>
    <m/>
    <m/>
    <m/>
    <m/>
    <m/>
    <m/>
    <s v="Non communicable diseases (NCD) drugs (chronic, cardiac, diabetes, hyper-tension, asthma) Antibiotic"/>
    <b v="1"/>
    <m/>
    <m/>
    <b v="1"/>
    <m/>
    <m/>
    <m/>
    <m/>
    <x v="0"/>
    <m/>
    <m/>
    <m/>
    <m/>
    <m/>
    <m/>
    <m/>
    <m/>
    <m/>
    <s v="At home with skilled birth attendant Hospital for normal delivery"/>
    <m/>
    <b v="1"/>
    <m/>
    <m/>
    <m/>
    <b v="1"/>
    <m/>
    <m/>
    <m/>
    <m/>
    <s v="حسب رأي المستفيدة ان الولادة في المنزل تتيح لها الراحة التامة والخصوصية التامة لها"/>
    <x v="1"/>
    <m/>
    <m/>
    <m/>
    <m/>
    <m/>
    <m/>
    <m/>
    <m/>
    <m/>
    <m/>
    <m/>
    <x v="5"/>
    <x v="0"/>
    <x v="0"/>
    <m/>
    <m/>
    <m/>
    <m/>
    <m/>
    <m/>
    <m/>
    <m/>
    <m/>
    <m/>
    <m/>
    <m/>
    <m/>
    <s v="0"/>
    <s v="not divers"/>
    <m/>
    <m/>
    <m/>
    <m/>
    <m/>
    <m/>
    <m/>
    <m/>
    <m/>
    <m/>
    <m/>
    <m/>
    <s v="0"/>
    <s v="not divers"/>
    <x v="0"/>
    <m/>
    <s v="High food prices/no money to buy"/>
    <m/>
    <b v="1"/>
    <m/>
    <m/>
    <m/>
    <m/>
    <m/>
    <m/>
    <x v="0"/>
    <m/>
    <x v="3"/>
    <m/>
    <m/>
    <m/>
    <m/>
    <m/>
    <m/>
    <m/>
    <x v="1"/>
    <x v="1"/>
    <x v="1"/>
    <m/>
    <m/>
    <m/>
    <s v="0"/>
    <x v="0"/>
    <x v="2"/>
    <x v="0"/>
    <x v="1"/>
    <x v="1"/>
    <m/>
    <m/>
    <m/>
    <m/>
    <m/>
    <m/>
    <m/>
    <m/>
    <m/>
    <x v="1"/>
    <x v="0"/>
    <s v="Fear Econimic Sadness Anxiety"/>
    <b v="1"/>
    <m/>
    <b v="1"/>
    <m/>
    <b v="1"/>
    <b v="1"/>
    <m/>
    <m/>
    <m/>
    <m/>
    <m/>
    <m/>
    <m/>
    <m/>
    <m/>
    <m/>
    <m/>
    <m/>
    <s v="Adult Women Children"/>
    <b v="1"/>
    <m/>
    <b v="1"/>
    <m/>
    <s v="النساء تكون عاطفية اكثر من الرجال"/>
    <s v="Speaking to a family member Prayer"/>
    <b v="1"/>
    <m/>
    <m/>
    <b v="1"/>
    <m/>
    <m/>
    <m/>
    <m/>
    <m/>
    <m/>
    <m/>
    <s v="Do not know"/>
    <m/>
    <m/>
    <m/>
    <m/>
    <m/>
    <m/>
    <b v="1"/>
    <m/>
    <m/>
    <x v="2"/>
    <m/>
    <s v="Skills building services Educational services"/>
    <m/>
    <b v="1"/>
    <b v="1"/>
    <m/>
    <m/>
    <m/>
    <m/>
    <m/>
    <s v="قلة المواصلات _x000a_مشاكل امنية"/>
    <s v="All services are accessible"/>
    <m/>
    <m/>
    <m/>
    <m/>
    <m/>
    <b v="1"/>
    <m/>
    <m/>
    <m/>
    <x v="1"/>
    <m/>
    <s v="Kidnapping Sexual abuse Neglect"/>
    <b v="1"/>
    <m/>
    <m/>
    <m/>
    <m/>
    <m/>
    <m/>
    <m/>
    <b v="1"/>
    <b v="1"/>
    <m/>
    <m/>
    <m/>
    <m/>
    <m/>
    <m/>
    <m/>
    <m/>
    <m/>
    <s v="Parents School teachers"/>
    <m/>
    <m/>
    <m/>
    <b v="1"/>
    <b v="1"/>
    <m/>
    <m/>
    <m/>
    <m/>
    <m/>
    <m/>
    <m/>
    <m/>
    <m/>
    <s v="Sport activity Quraan Awareness / educational activities / psychosocial support"/>
    <b v="1"/>
    <b v="1"/>
    <m/>
    <m/>
    <b v="1"/>
    <m/>
    <m/>
    <m/>
    <m/>
    <s v="I don't know"/>
    <m/>
    <m/>
    <m/>
    <m/>
    <m/>
    <m/>
    <b v="1"/>
    <x v="0"/>
    <m/>
    <m/>
    <m/>
    <m/>
    <m/>
    <m/>
    <m/>
    <m/>
    <m/>
    <m/>
    <m/>
    <m/>
    <x v="0"/>
    <m/>
    <m/>
    <x v="0"/>
    <m/>
    <m/>
    <x v="0"/>
    <m/>
    <s v="uuid:fe019957-5895-4805-b7cf-29bd026b84a8"/>
    <n v="73148196"/>
    <s v="fe019957-5895-4805-b7cf-29bd026b84a8"/>
    <d v="2021-01-21T10:12:04"/>
    <n v="117"/>
    <m/>
    <n v="-1"/>
    <m/>
    <m/>
    <s v="202101191358"/>
    <n v="2046"/>
    <s v="nsenumerator"/>
    <n v="569832"/>
  </r>
  <r>
    <s v="2021-01-21T10:58:18.211+02:00"/>
    <s v="2021-01-21T11:24:50.761+02:00"/>
    <m/>
    <s v="مصطفى فائز يازجي"/>
    <s v="MRFS"/>
    <m/>
    <d v="2021-01-21T00:00:00"/>
    <x v="3"/>
    <s v="All"/>
    <x v="0"/>
    <n v="38"/>
    <x v="0"/>
    <x v="1"/>
    <x v="0"/>
    <x v="0"/>
    <d v="2017-05-10T00:00:00"/>
    <n v="1"/>
    <n v="0"/>
    <s v="Yes"/>
    <n v="1"/>
    <n v="0"/>
    <n v="1"/>
    <s v="1"/>
    <n v="1"/>
    <s v="3"/>
    <n v="0"/>
    <s v="3"/>
    <n v="5"/>
    <n v="0"/>
    <n v="0"/>
    <n v="0"/>
    <n v="2500"/>
    <n v="2000"/>
    <s v="عمل خاص في محل احذية "/>
    <m/>
    <s v="Hospital"/>
    <b v="1"/>
    <m/>
    <m/>
    <m/>
    <m/>
    <m/>
    <m/>
    <m/>
    <n v="15"/>
    <x v="4"/>
    <m/>
    <x v="2"/>
    <s v="999"/>
    <s v="Inaccessible due to cost Most types of medicines are not available in the market"/>
    <m/>
    <b v="1"/>
    <m/>
    <b v="1"/>
    <m/>
    <m/>
    <m/>
    <m/>
    <m/>
    <m/>
    <m/>
    <x v="3"/>
    <x v="1"/>
    <m/>
    <x v="1"/>
    <m/>
    <x v="2"/>
    <x v="1"/>
    <m/>
    <x v="1"/>
    <x v="1"/>
    <s v="Inaccessible due to cost Most types of medicines are not available in the market"/>
    <m/>
    <b v="1"/>
    <m/>
    <b v="1"/>
    <m/>
    <m/>
    <m/>
    <m/>
    <m/>
    <m/>
    <s v="Non communicable diseases (NCD) drugs (chronic, cardiac, diabetes, hyper-tension, asthma) Pediatric medicine"/>
    <b v="1"/>
    <b v="1"/>
    <m/>
    <m/>
    <m/>
    <m/>
    <m/>
    <m/>
    <x v="0"/>
    <m/>
    <m/>
    <m/>
    <m/>
    <m/>
    <m/>
    <m/>
    <m/>
    <m/>
    <s v="At private primary health care centre/hospital"/>
    <m/>
    <m/>
    <m/>
    <m/>
    <b v="1"/>
    <m/>
    <m/>
    <m/>
    <m/>
    <m/>
    <m/>
    <x v="0"/>
    <m/>
    <m/>
    <m/>
    <m/>
    <m/>
    <m/>
    <m/>
    <m/>
    <m/>
    <m/>
    <m/>
    <x v="3"/>
    <x v="1"/>
    <x v="0"/>
    <m/>
    <s v="Fruit (all types) Sugar, Honey, sugar products Condiments (spices, tea, coffee, sauces etc) or other miscellaneous food"/>
    <m/>
    <m/>
    <m/>
    <b v="1"/>
    <m/>
    <m/>
    <m/>
    <m/>
    <b v="1"/>
    <m/>
    <b v="1"/>
    <s v="3"/>
    <s v="not divers"/>
    <s v="Fruit (all types) Vegetables (including leafy vegetables) Cereals or tubers (maize, porridge, rice, pasta, bread, rice, bulger, frikeh, kaak, pasta, indomy (noodles), manakish, thick grain-based porridge, potatoes, etc) Sugar, Honey, sugar products Condiments (spices, tea, coffee, sauces etc) or other miscellaneous food"/>
    <b v="1"/>
    <m/>
    <b v="1"/>
    <b v="1"/>
    <m/>
    <m/>
    <m/>
    <m/>
    <b v="1"/>
    <m/>
    <b v="1"/>
    <s v="5"/>
    <s v="diverse"/>
    <x v="0"/>
    <m/>
    <s v="High food prices/no money to buy"/>
    <m/>
    <b v="1"/>
    <m/>
    <m/>
    <m/>
    <m/>
    <m/>
    <m/>
    <x v="0"/>
    <m/>
    <x v="2"/>
    <m/>
    <m/>
    <m/>
    <m/>
    <m/>
    <m/>
    <m/>
    <x v="0"/>
    <x v="2"/>
    <x v="0"/>
    <m/>
    <m/>
    <s v="0"/>
    <s v="1"/>
    <x v="0"/>
    <x v="2"/>
    <x v="0"/>
    <x v="1"/>
    <x v="1"/>
    <m/>
    <m/>
    <m/>
    <m/>
    <m/>
    <m/>
    <m/>
    <m/>
    <m/>
    <x v="1"/>
    <x v="0"/>
    <s v="Econimic Problems Concentrating Sadness Fear"/>
    <b v="1"/>
    <m/>
    <b v="1"/>
    <m/>
    <b v="1"/>
    <m/>
    <m/>
    <m/>
    <m/>
    <m/>
    <m/>
    <m/>
    <b v="1"/>
    <m/>
    <m/>
    <m/>
    <m/>
    <m/>
    <s v="Adult Women Children"/>
    <b v="1"/>
    <m/>
    <b v="1"/>
    <m/>
    <s v="قلة الوعي "/>
    <s v="Speaking to a family member"/>
    <b v="1"/>
    <m/>
    <m/>
    <m/>
    <m/>
    <m/>
    <m/>
    <m/>
    <m/>
    <m/>
    <m/>
    <s v="Accessibility Availability"/>
    <m/>
    <m/>
    <b v="1"/>
    <b v="1"/>
    <m/>
    <m/>
    <m/>
    <m/>
    <m/>
    <x v="3"/>
    <s v="لست بحاجة "/>
    <s v="Educational services"/>
    <m/>
    <b v="1"/>
    <m/>
    <m/>
    <m/>
    <m/>
    <m/>
    <m/>
    <s v="عدم توفرها ضمن منطقتي"/>
    <s v="Educational services Skills building services"/>
    <m/>
    <b v="1"/>
    <b v="1"/>
    <m/>
    <m/>
    <m/>
    <m/>
    <m/>
    <s v="عدم توفرها ضمن منطقتي "/>
    <x v="1"/>
    <m/>
    <s v="Kidnapping School dropout Neglect"/>
    <b v="1"/>
    <m/>
    <m/>
    <b v="1"/>
    <m/>
    <m/>
    <m/>
    <m/>
    <b v="1"/>
    <m/>
    <m/>
    <m/>
    <m/>
    <m/>
    <m/>
    <m/>
    <m/>
    <m/>
    <m/>
    <s v="Parents Relatives"/>
    <m/>
    <m/>
    <m/>
    <m/>
    <b v="1"/>
    <b v="1"/>
    <m/>
    <m/>
    <m/>
    <m/>
    <m/>
    <m/>
    <m/>
    <m/>
    <s v="Awareness / educational activities / psychosocial support Entertainement activities Hand crafts"/>
    <m/>
    <m/>
    <b v="1"/>
    <m/>
    <b v="1"/>
    <b v="1"/>
    <m/>
    <m/>
    <m/>
    <s v="I don't know"/>
    <m/>
    <m/>
    <m/>
    <m/>
    <m/>
    <m/>
    <b v="1"/>
    <x v="1"/>
    <m/>
    <s v="Lack of transportation Lack of awareness"/>
    <b v="1"/>
    <m/>
    <b v="1"/>
    <m/>
    <m/>
    <m/>
    <m/>
    <m/>
    <m/>
    <m/>
    <x v="1"/>
    <m/>
    <m/>
    <x v="0"/>
    <m/>
    <m/>
    <x v="2"/>
    <m/>
    <s v="uuid:86b2914c-6318-4aa7-80e7-79bb6b825f5b"/>
    <n v="73148197"/>
    <s v="86b2914c-6318-4aa7-80e7-79bb6b825f5b"/>
    <d v="2021-01-21T10:12:05"/>
    <n v="118"/>
    <m/>
    <n v="-1"/>
    <m/>
    <m/>
    <s v="202101191358"/>
    <n v="1592"/>
    <s v="nsenumerator"/>
    <n v="569832"/>
  </r>
  <r>
    <s v="2021-01-21T10:31:33.054+03:00"/>
    <s v="2021-01-21T11:12:44.530+03:00"/>
    <m/>
    <s v="محمد شيخ حسين"/>
    <s v="MRFS"/>
    <m/>
    <d v="2021-01-21T00:00:00"/>
    <x v="3"/>
    <s v="All"/>
    <x v="0"/>
    <n v="43"/>
    <x v="0"/>
    <x v="1"/>
    <x v="0"/>
    <x v="0"/>
    <d v="2017-03-14T00:00:00"/>
    <n v="1"/>
    <n v="0"/>
    <s v="Yes"/>
    <n v="0"/>
    <n v="1"/>
    <n v="0"/>
    <s v="1"/>
    <n v="3"/>
    <s v="4"/>
    <n v="1"/>
    <s v="5"/>
    <n v="7"/>
    <n v="0"/>
    <n v="0"/>
    <n v="1"/>
    <n v="3000"/>
    <n v="100"/>
    <s v="مساعدات"/>
    <m/>
    <s v="Hospital Primary health care facility"/>
    <b v="1"/>
    <b v="1"/>
    <m/>
    <m/>
    <m/>
    <m/>
    <m/>
    <m/>
    <n v="3"/>
    <x v="0"/>
    <m/>
    <x v="0"/>
    <s v="999"/>
    <s v="Most types of medicines are not available in the market Not available in the market at all Inaccessible due to cost Expired medicine"/>
    <m/>
    <b v="1"/>
    <b v="1"/>
    <b v="1"/>
    <m/>
    <m/>
    <b v="1"/>
    <m/>
    <m/>
    <m/>
    <m/>
    <x v="2"/>
    <x v="1"/>
    <m/>
    <x v="1"/>
    <m/>
    <x v="0"/>
    <x v="0"/>
    <m/>
    <x v="0"/>
    <x v="0"/>
    <m/>
    <m/>
    <m/>
    <m/>
    <m/>
    <m/>
    <m/>
    <m/>
    <m/>
    <m/>
    <m/>
    <s v="Pediatric medicine"/>
    <m/>
    <b v="1"/>
    <m/>
    <m/>
    <m/>
    <m/>
    <m/>
    <m/>
    <x v="0"/>
    <m/>
    <m/>
    <m/>
    <m/>
    <m/>
    <m/>
    <m/>
    <m/>
    <m/>
    <s v="Hospital for normal delivery"/>
    <m/>
    <m/>
    <m/>
    <m/>
    <m/>
    <b v="1"/>
    <m/>
    <m/>
    <m/>
    <m/>
    <m/>
    <x v="1"/>
    <m/>
    <m/>
    <m/>
    <m/>
    <m/>
    <m/>
    <m/>
    <m/>
    <m/>
    <m/>
    <m/>
    <x v="2"/>
    <x v="0"/>
    <x v="0"/>
    <m/>
    <s v="Legumes and nuts e.g. hommos, fouls, beans, chick peas, lentils Vegetables (including leafy vegetables)"/>
    <m/>
    <b v="1"/>
    <b v="1"/>
    <m/>
    <m/>
    <m/>
    <m/>
    <m/>
    <m/>
    <m/>
    <m/>
    <s v="2"/>
    <s v="not divers"/>
    <s v="Cereals or tubers (maize, porridge, rice, pasta, bread, rice, bulger, frikeh, kaak, pasta, indomy (noodles), manakish, thick grain-based porridge, potatoes, etc) Vegetables (including leafy vegetables) Milk and Milk Products (milk, yoghurt, cheese, etc)"/>
    <b v="1"/>
    <m/>
    <b v="1"/>
    <m/>
    <m/>
    <m/>
    <b v="1"/>
    <m/>
    <m/>
    <m/>
    <m/>
    <s v="3"/>
    <s v="not divers"/>
    <x v="0"/>
    <m/>
    <s v="High food prices/no money to buy"/>
    <m/>
    <b v="1"/>
    <m/>
    <m/>
    <m/>
    <m/>
    <m/>
    <m/>
    <x v="3"/>
    <m/>
    <x v="2"/>
    <m/>
    <m/>
    <m/>
    <m/>
    <m/>
    <m/>
    <m/>
    <x v="4"/>
    <x v="2"/>
    <x v="1"/>
    <m/>
    <m/>
    <s v="1"/>
    <s v="1"/>
    <x v="0"/>
    <x v="2"/>
    <x v="0"/>
    <x v="1"/>
    <x v="1"/>
    <m/>
    <m/>
    <m/>
    <m/>
    <m/>
    <m/>
    <m/>
    <m/>
    <m/>
    <x v="1"/>
    <x v="0"/>
    <s v="Fear Sadness moodwings Econimic Conflict within community Problems Concentrating"/>
    <b v="1"/>
    <m/>
    <b v="1"/>
    <b v="1"/>
    <b v="1"/>
    <m/>
    <m/>
    <m/>
    <m/>
    <m/>
    <b v="1"/>
    <m/>
    <b v="1"/>
    <m/>
    <m/>
    <m/>
    <m/>
    <m/>
    <s v="Adult Women Adult Men Children Elderly"/>
    <b v="1"/>
    <b v="1"/>
    <b v="1"/>
    <b v="1"/>
    <s v="لأننا في زمن أزمة وحرب "/>
    <s v="Speaking to a family member Prayer Has professional consultation Smoking"/>
    <b v="1"/>
    <m/>
    <m/>
    <b v="1"/>
    <b v="1"/>
    <m/>
    <b v="1"/>
    <m/>
    <m/>
    <m/>
    <m/>
    <s v="Stigma Accessibility Lack of awareness of the services"/>
    <b v="1"/>
    <m/>
    <b v="1"/>
    <m/>
    <b v="1"/>
    <m/>
    <m/>
    <m/>
    <m/>
    <x v="1"/>
    <m/>
    <s v="Do not know"/>
    <m/>
    <m/>
    <m/>
    <m/>
    <m/>
    <m/>
    <b v="1"/>
    <m/>
    <m/>
    <s v="Do not know"/>
    <m/>
    <m/>
    <m/>
    <m/>
    <m/>
    <m/>
    <b v="1"/>
    <m/>
    <m/>
    <x v="2"/>
    <s v="بسبب انعدام الأمان"/>
    <s v="Kidnapping Hired by armed groups Desire to join armed groups School dropout Child labour Begging Early marriage Physical abuse Neglect Sexual abuse Being orphaned or losing care Physical or psychological disabilities due to the war Psychological stress"/>
    <b v="1"/>
    <b v="1"/>
    <b v="1"/>
    <b v="1"/>
    <b v="1"/>
    <b v="1"/>
    <b v="1"/>
    <b v="1"/>
    <b v="1"/>
    <b v="1"/>
    <b v="1"/>
    <m/>
    <b v="1"/>
    <b v="1"/>
    <m/>
    <m/>
    <m/>
    <m/>
    <s v="الحرف اليدوية المهنية"/>
    <s v="Siblings Parents Community/social workers"/>
    <m/>
    <b v="1"/>
    <m/>
    <m/>
    <b v="1"/>
    <m/>
    <m/>
    <b v="1"/>
    <m/>
    <m/>
    <m/>
    <m/>
    <m/>
    <m/>
    <s v="Sport activity Quraan Painting / re-creational activity Awareness / educational activities / psychosocial support Entertainement activities"/>
    <b v="1"/>
    <b v="1"/>
    <m/>
    <b v="1"/>
    <b v="1"/>
    <b v="1"/>
    <m/>
    <m/>
    <m/>
    <s v="Children who have been associated with fighting forces"/>
    <m/>
    <m/>
    <m/>
    <m/>
    <b v="1"/>
    <m/>
    <m/>
    <x v="1"/>
    <m/>
    <s v="Lack of awareness Security problems Lack of transportation Opening time not suitable for parents Distrust of staff or their activities"/>
    <b v="1"/>
    <b v="1"/>
    <b v="1"/>
    <b v="1"/>
    <b v="1"/>
    <m/>
    <m/>
    <m/>
    <m/>
    <m/>
    <x v="1"/>
    <m/>
    <m/>
    <x v="2"/>
    <m/>
    <m/>
    <x v="2"/>
    <m/>
    <s v="uuid:3ecd4002-db36-4e7b-b828-160b7635dba8"/>
    <n v="73148217"/>
    <s v="3ecd4002-db36-4e7b-b828-160b7635dba8"/>
    <d v="2021-01-21T10:12:20"/>
    <n v="119"/>
    <m/>
    <n v="-1"/>
    <m/>
    <m/>
    <s v="202101191358"/>
    <n v="2471"/>
    <s v="nsenumerator"/>
    <n v="569832"/>
  </r>
  <r>
    <s v="2021-01-21T10:16:43.463+03:00"/>
    <s v="2021-01-21T10:44:31.198+03:00"/>
    <m/>
    <s v="كوثر برادعي "/>
    <s v="MRFS"/>
    <m/>
    <d v="2021-01-21T00:00:00"/>
    <x v="3"/>
    <s v="All"/>
    <x v="0"/>
    <n v="49"/>
    <x v="0"/>
    <x v="0"/>
    <x v="4"/>
    <x v="0"/>
    <d v="2019-01-05T00:00:00"/>
    <n v="0"/>
    <n v="2"/>
    <s v="No"/>
    <m/>
    <m/>
    <m/>
    <m/>
    <m/>
    <m/>
    <m/>
    <m/>
    <n v="4"/>
    <n v="1"/>
    <m/>
    <n v="0"/>
    <n v="1000"/>
    <n v="200"/>
    <s v="محل تجاري"/>
    <m/>
    <s v="No services"/>
    <m/>
    <m/>
    <m/>
    <m/>
    <m/>
    <m/>
    <b v="1"/>
    <m/>
    <m/>
    <x v="1"/>
    <m/>
    <x v="3"/>
    <s v="999"/>
    <s v="Not available in the market at all Inaccessible due to cost"/>
    <m/>
    <m/>
    <b v="1"/>
    <b v="1"/>
    <m/>
    <m/>
    <m/>
    <m/>
    <m/>
    <m/>
    <m/>
    <x v="0"/>
    <x v="3"/>
    <m/>
    <x v="2"/>
    <m/>
    <x v="0"/>
    <x v="0"/>
    <m/>
    <x v="0"/>
    <x v="0"/>
    <m/>
    <m/>
    <m/>
    <m/>
    <m/>
    <m/>
    <m/>
    <m/>
    <m/>
    <m/>
    <m/>
    <s v="Non communicable diseases (NCD) drugs (chronic, cardiac, diabetes, hyper-tension, asthma)"/>
    <b v="1"/>
    <m/>
    <m/>
    <m/>
    <m/>
    <m/>
    <m/>
    <m/>
    <x v="2"/>
    <s v="Other"/>
    <m/>
    <m/>
    <m/>
    <m/>
    <m/>
    <b v="1"/>
    <m/>
    <s v="عدم معرفة مراكز الخدمة"/>
    <s v="Public primary health care facility"/>
    <m/>
    <m/>
    <m/>
    <b v="1"/>
    <m/>
    <m/>
    <m/>
    <m/>
    <m/>
    <m/>
    <m/>
    <x v="1"/>
    <m/>
    <m/>
    <m/>
    <m/>
    <m/>
    <m/>
    <m/>
    <m/>
    <m/>
    <m/>
    <m/>
    <x v="4"/>
    <x v="1"/>
    <x v="0"/>
    <m/>
    <m/>
    <m/>
    <m/>
    <m/>
    <m/>
    <m/>
    <m/>
    <m/>
    <m/>
    <m/>
    <m/>
    <m/>
    <s v="0"/>
    <s v="not divers"/>
    <m/>
    <m/>
    <m/>
    <m/>
    <m/>
    <m/>
    <m/>
    <m/>
    <m/>
    <m/>
    <m/>
    <m/>
    <s v="0"/>
    <s v="not divers"/>
    <x v="2"/>
    <s v="تسبب أضرار بالصحة مثل التعفن والتهاب الامعاء"/>
    <s v="Market is too far High food prices/no money to buy"/>
    <m/>
    <b v="1"/>
    <b v="1"/>
    <m/>
    <m/>
    <m/>
    <m/>
    <m/>
    <x v="0"/>
    <m/>
    <x v="2"/>
    <m/>
    <m/>
    <m/>
    <m/>
    <m/>
    <m/>
    <m/>
    <x v="1"/>
    <x v="1"/>
    <x v="1"/>
    <m/>
    <m/>
    <m/>
    <s v="0"/>
    <x v="2"/>
    <x v="1"/>
    <x v="1"/>
    <x v="4"/>
    <x v="0"/>
    <m/>
    <m/>
    <m/>
    <m/>
    <m/>
    <m/>
    <m/>
    <m/>
    <m/>
    <x v="3"/>
    <x v="0"/>
    <s v="Econimic"/>
    <m/>
    <m/>
    <m/>
    <m/>
    <b v="1"/>
    <m/>
    <m/>
    <m/>
    <m/>
    <m/>
    <m/>
    <m/>
    <m/>
    <m/>
    <m/>
    <m/>
    <m/>
    <m/>
    <s v="Adult Men"/>
    <m/>
    <b v="1"/>
    <m/>
    <m/>
    <s v="لانو يواجهون تحديات خارج المنزل لتأمين الدخل والاحتياجات المطلوبة"/>
    <s v="Prayer"/>
    <m/>
    <m/>
    <m/>
    <b v="1"/>
    <m/>
    <m/>
    <m/>
    <m/>
    <m/>
    <m/>
    <m/>
    <s v="Do not know"/>
    <m/>
    <m/>
    <m/>
    <m/>
    <m/>
    <m/>
    <b v="1"/>
    <m/>
    <m/>
    <x v="2"/>
    <m/>
    <s v="Do not know"/>
    <m/>
    <m/>
    <m/>
    <m/>
    <m/>
    <m/>
    <b v="1"/>
    <m/>
    <m/>
    <s v="Do not know"/>
    <m/>
    <m/>
    <m/>
    <m/>
    <m/>
    <m/>
    <b v="1"/>
    <m/>
    <m/>
    <x v="1"/>
    <m/>
    <s v="Kidnapping Early marriage Child labour"/>
    <b v="1"/>
    <m/>
    <m/>
    <m/>
    <b v="1"/>
    <m/>
    <b v="1"/>
    <m/>
    <m/>
    <m/>
    <m/>
    <m/>
    <m/>
    <m/>
    <m/>
    <m/>
    <m/>
    <m/>
    <s v="بيع على البسطة بالشارع"/>
    <s v="Relatives Parents"/>
    <m/>
    <m/>
    <m/>
    <m/>
    <b v="1"/>
    <b v="1"/>
    <m/>
    <m/>
    <m/>
    <m/>
    <m/>
    <m/>
    <m/>
    <m/>
    <s v="Quraan Entertainement activities"/>
    <m/>
    <b v="1"/>
    <m/>
    <m/>
    <m/>
    <b v="1"/>
    <m/>
    <m/>
    <m/>
    <s v="Children living on the street Children separated from their parents"/>
    <b v="1"/>
    <b v="1"/>
    <m/>
    <m/>
    <m/>
    <m/>
    <m/>
    <x v="0"/>
    <m/>
    <m/>
    <m/>
    <m/>
    <m/>
    <m/>
    <m/>
    <m/>
    <m/>
    <m/>
    <m/>
    <m/>
    <x v="0"/>
    <m/>
    <m/>
    <x v="0"/>
    <m/>
    <m/>
    <x v="0"/>
    <m/>
    <s v="uuid:946f5efc-37fd-47fe-b55f-5498dc69486d"/>
    <n v="73148457"/>
    <s v="946f5efc-37fd-47fe-b55f-5498dc69486d"/>
    <d v="2021-01-21T10:16:50"/>
    <n v="120"/>
    <m/>
    <n v="-1"/>
    <m/>
    <m/>
    <s v="202101191358"/>
    <n v="1668"/>
    <s v="nsenumerator"/>
    <n v="569832"/>
  </r>
  <r>
    <s v="2021-01-21T10:46:52.175+03:00"/>
    <s v="2021-01-21T11:57:55.325+03:00"/>
    <s v="0"/>
    <s v="كوثر برادعي"/>
    <s v="MRFS"/>
    <m/>
    <d v="2021-01-21T00:00:00"/>
    <x v="3"/>
    <s v="All"/>
    <x v="0"/>
    <n v="53"/>
    <x v="2"/>
    <x v="0"/>
    <x v="0"/>
    <x v="0"/>
    <d v="2019-01-21T00:00:00"/>
    <n v="0"/>
    <n v="1"/>
    <s v="No"/>
    <m/>
    <m/>
    <m/>
    <m/>
    <m/>
    <m/>
    <m/>
    <m/>
    <n v="5"/>
    <n v="2"/>
    <m/>
    <n v="1"/>
    <n v="1200"/>
    <n v="1000"/>
    <s v="موظفة"/>
    <m/>
    <s v="Hospital"/>
    <b v="1"/>
    <m/>
    <m/>
    <m/>
    <m/>
    <m/>
    <m/>
    <m/>
    <n v="999"/>
    <x v="4"/>
    <m/>
    <x v="0"/>
    <s v="999"/>
    <s v="Inaccessible due to cost Expired medicine Not available in the market at all"/>
    <m/>
    <m/>
    <b v="1"/>
    <b v="1"/>
    <m/>
    <m/>
    <b v="1"/>
    <m/>
    <m/>
    <m/>
    <m/>
    <x v="2"/>
    <x v="1"/>
    <m/>
    <x v="1"/>
    <m/>
    <x v="2"/>
    <x v="1"/>
    <m/>
    <x v="2"/>
    <x v="0"/>
    <m/>
    <m/>
    <m/>
    <m/>
    <m/>
    <m/>
    <m/>
    <m/>
    <m/>
    <m/>
    <m/>
    <s v="Non communicable diseases (NCD) drugs (chronic, cardiac, diabetes, hyper-tension, asthma)"/>
    <b v="1"/>
    <m/>
    <m/>
    <m/>
    <m/>
    <m/>
    <m/>
    <m/>
    <x v="2"/>
    <s v="Other"/>
    <m/>
    <m/>
    <m/>
    <m/>
    <m/>
    <b v="1"/>
    <m/>
    <s v="لا يوجد نساء حوامل أو مرضعات"/>
    <s v="Hospital for normal delivery"/>
    <m/>
    <m/>
    <m/>
    <m/>
    <m/>
    <b v="1"/>
    <m/>
    <m/>
    <m/>
    <m/>
    <m/>
    <x v="1"/>
    <m/>
    <m/>
    <m/>
    <m/>
    <m/>
    <m/>
    <m/>
    <m/>
    <m/>
    <m/>
    <m/>
    <x v="0"/>
    <x v="0"/>
    <x v="0"/>
    <m/>
    <m/>
    <m/>
    <m/>
    <m/>
    <m/>
    <m/>
    <m/>
    <m/>
    <m/>
    <m/>
    <m/>
    <m/>
    <s v="0"/>
    <s v="not divers"/>
    <m/>
    <m/>
    <m/>
    <m/>
    <m/>
    <m/>
    <m/>
    <m/>
    <m/>
    <m/>
    <m/>
    <m/>
    <s v="0"/>
    <s v="not divers"/>
    <x v="0"/>
    <m/>
    <s v="Market is too far High food prices/no money to buy"/>
    <m/>
    <b v="1"/>
    <b v="1"/>
    <m/>
    <m/>
    <m/>
    <m/>
    <m/>
    <x v="0"/>
    <m/>
    <x v="0"/>
    <s v="High food prices/no money to buy Market is too far"/>
    <b v="1"/>
    <b v="1"/>
    <m/>
    <m/>
    <m/>
    <m/>
    <x v="1"/>
    <x v="1"/>
    <x v="1"/>
    <m/>
    <m/>
    <m/>
    <s v="0"/>
    <x v="0"/>
    <x v="2"/>
    <x v="0"/>
    <x v="1"/>
    <x v="1"/>
    <m/>
    <m/>
    <m/>
    <m/>
    <m/>
    <m/>
    <m/>
    <m/>
    <m/>
    <x v="1"/>
    <x v="0"/>
    <s v="Family conflict Fear"/>
    <b v="1"/>
    <m/>
    <m/>
    <m/>
    <m/>
    <m/>
    <b v="1"/>
    <m/>
    <m/>
    <m/>
    <m/>
    <m/>
    <m/>
    <m/>
    <m/>
    <m/>
    <m/>
    <m/>
    <s v="Adult Women"/>
    <b v="1"/>
    <m/>
    <m/>
    <m/>
    <s v="الفئة الاضعف وبسبب النزوح "/>
    <s v="Prayer Smoking"/>
    <m/>
    <m/>
    <m/>
    <b v="1"/>
    <m/>
    <m/>
    <b v="1"/>
    <m/>
    <m/>
    <m/>
    <m/>
    <s v="Do not know"/>
    <m/>
    <m/>
    <m/>
    <m/>
    <m/>
    <m/>
    <b v="1"/>
    <m/>
    <m/>
    <x v="1"/>
    <m/>
    <s v="Extracurricular activities/women &amp; girls centers"/>
    <m/>
    <m/>
    <m/>
    <b v="1"/>
    <m/>
    <m/>
    <m/>
    <m/>
    <s v="بسبب عدم معرفة الخدمة"/>
    <s v="Educational services Extracurricular activities/women &amp; girls centers"/>
    <m/>
    <b v="1"/>
    <m/>
    <b v="1"/>
    <m/>
    <m/>
    <m/>
    <m/>
    <s v="عدم معرفة الخدمة"/>
    <x v="2"/>
    <s v="لأسباب أمنية"/>
    <s v="Kidnapping Being orphaned or losing care Early marriage"/>
    <b v="1"/>
    <m/>
    <m/>
    <m/>
    <m/>
    <m/>
    <b v="1"/>
    <m/>
    <m/>
    <m/>
    <b v="1"/>
    <m/>
    <m/>
    <m/>
    <m/>
    <m/>
    <m/>
    <m/>
    <m/>
    <s v="Siblings"/>
    <m/>
    <b v="1"/>
    <m/>
    <m/>
    <m/>
    <m/>
    <m/>
    <m/>
    <m/>
    <m/>
    <m/>
    <m/>
    <m/>
    <m/>
    <s v="Hand crafts Quraan"/>
    <m/>
    <b v="1"/>
    <b v="1"/>
    <m/>
    <m/>
    <m/>
    <m/>
    <m/>
    <m/>
    <s v="Children who have been associated with fighting forces"/>
    <m/>
    <m/>
    <m/>
    <m/>
    <b v="1"/>
    <m/>
    <m/>
    <x v="0"/>
    <m/>
    <m/>
    <m/>
    <m/>
    <m/>
    <m/>
    <m/>
    <m/>
    <m/>
    <m/>
    <m/>
    <m/>
    <x v="0"/>
    <m/>
    <m/>
    <x v="0"/>
    <m/>
    <m/>
    <x v="0"/>
    <m/>
    <s v="uuid:aad96bee-d59d-4ff5-8f76-e359790ace3d"/>
    <n v="73148458"/>
    <s v="aad96bee-d59d-4ff5-8f76-e359790ace3d"/>
    <d v="2021-01-21T10:16:51"/>
    <n v="121"/>
    <m/>
    <n v="-1"/>
    <m/>
    <m/>
    <s v="202101191358"/>
    <n v="4263"/>
    <s v="nsenumerator"/>
    <n v="569832"/>
  </r>
  <r>
    <s v="2021-01-20T14:18:39.415+03:00"/>
    <s v="2021-01-21T11:26:54.874+03:00"/>
    <m/>
    <s v="نسرين خطيب"/>
    <s v="MRFS"/>
    <m/>
    <d v="2021-01-20T00:00:00"/>
    <x v="3"/>
    <s v="All"/>
    <x v="0"/>
    <n v="30"/>
    <x v="1"/>
    <x v="0"/>
    <x v="0"/>
    <x v="0"/>
    <d v="2018-01-01T00:00:00"/>
    <n v="1"/>
    <n v="0"/>
    <s v="Yes"/>
    <n v="0"/>
    <n v="1"/>
    <n v="1"/>
    <s v="2"/>
    <n v="0"/>
    <s v="2"/>
    <n v="0"/>
    <s v="2"/>
    <n v="4"/>
    <n v="0"/>
    <n v="0"/>
    <n v="2"/>
    <n v="3000"/>
    <n v="1000"/>
    <s v="الام معلمة والاب مهندس"/>
    <m/>
    <s v="No services"/>
    <m/>
    <m/>
    <m/>
    <m/>
    <m/>
    <m/>
    <b v="1"/>
    <m/>
    <m/>
    <x v="1"/>
    <m/>
    <x v="2"/>
    <s v="مركز طبي "/>
    <s v="Inaccessible due to cost Inaccessible due to security risks"/>
    <m/>
    <m/>
    <m/>
    <b v="1"/>
    <b v="1"/>
    <m/>
    <m/>
    <m/>
    <m/>
    <m/>
    <m/>
    <x v="2"/>
    <x v="1"/>
    <m/>
    <x v="1"/>
    <m/>
    <x v="2"/>
    <x v="2"/>
    <s v="العلاج كان بالمنزل"/>
    <x v="0"/>
    <x v="0"/>
    <m/>
    <m/>
    <m/>
    <m/>
    <m/>
    <m/>
    <m/>
    <m/>
    <m/>
    <m/>
    <m/>
    <s v="Pediatric medicine"/>
    <m/>
    <b v="1"/>
    <m/>
    <m/>
    <m/>
    <m/>
    <m/>
    <m/>
    <x v="0"/>
    <m/>
    <m/>
    <m/>
    <m/>
    <m/>
    <m/>
    <m/>
    <m/>
    <m/>
    <s v="Hospital for normal delivery"/>
    <m/>
    <m/>
    <m/>
    <m/>
    <m/>
    <b v="1"/>
    <m/>
    <m/>
    <m/>
    <m/>
    <m/>
    <x v="1"/>
    <m/>
    <m/>
    <m/>
    <m/>
    <m/>
    <m/>
    <m/>
    <m/>
    <m/>
    <m/>
    <m/>
    <x v="2"/>
    <x v="0"/>
    <x v="0"/>
    <m/>
    <s v="Cereals or tubers (maize, porridge, rice, pasta, bread, rice, bulger, frikeh, kaak, pasta, indomy (noodles), manakish, thick grain-based porridge, potatoes, etc) Legumes and nuts e.g. hommos, fouls, beans, chick peas, lentils Vegetables (including leafy vegetables) Fruit (all types) Meat, Poultry, Offal (beef, goat, lamb, poultry), etc)"/>
    <b v="1"/>
    <b v="1"/>
    <b v="1"/>
    <b v="1"/>
    <b v="1"/>
    <m/>
    <m/>
    <m/>
    <m/>
    <m/>
    <m/>
    <s v="5"/>
    <s v="diverse"/>
    <s v="Fruit (all types) Meat, Poultry, Offal (beef, goat, lamb, poultry), etc) Milk and Milk Products (milk, yoghurt, cheese, etc)"/>
    <m/>
    <m/>
    <m/>
    <b v="1"/>
    <b v="1"/>
    <m/>
    <b v="1"/>
    <m/>
    <m/>
    <m/>
    <m/>
    <s v="3"/>
    <s v="not divers"/>
    <x v="0"/>
    <m/>
    <s v="Market is too far Market is not safe"/>
    <m/>
    <m/>
    <b v="1"/>
    <b v="1"/>
    <m/>
    <m/>
    <m/>
    <m/>
    <x v="0"/>
    <m/>
    <x v="3"/>
    <m/>
    <m/>
    <m/>
    <m/>
    <m/>
    <m/>
    <m/>
    <x v="0"/>
    <x v="2"/>
    <x v="1"/>
    <m/>
    <m/>
    <s v="1"/>
    <s v="1"/>
    <x v="0"/>
    <x v="2"/>
    <x v="0"/>
    <x v="1"/>
    <x v="1"/>
    <m/>
    <m/>
    <m/>
    <m/>
    <m/>
    <m/>
    <m/>
    <m/>
    <m/>
    <x v="1"/>
    <x v="0"/>
    <s v="Fear"/>
    <b v="1"/>
    <m/>
    <m/>
    <m/>
    <m/>
    <m/>
    <m/>
    <m/>
    <m/>
    <m/>
    <m/>
    <m/>
    <m/>
    <m/>
    <m/>
    <m/>
    <m/>
    <m/>
    <s v="Children"/>
    <m/>
    <m/>
    <b v="1"/>
    <m/>
    <s v="لايستطيعون تأمين احتياجاتهم"/>
    <s v="Speaking to a family member"/>
    <b v="1"/>
    <m/>
    <m/>
    <m/>
    <m/>
    <m/>
    <m/>
    <m/>
    <m/>
    <m/>
    <m/>
    <s v="Availability"/>
    <m/>
    <m/>
    <m/>
    <b v="1"/>
    <m/>
    <m/>
    <m/>
    <m/>
    <m/>
    <x v="2"/>
    <m/>
    <s v="Health services Educational services"/>
    <b v="1"/>
    <b v="1"/>
    <m/>
    <m/>
    <m/>
    <m/>
    <m/>
    <m/>
    <s v="لايوجد خدمات بالمنطقة"/>
    <s v="Health services Educational services"/>
    <b v="1"/>
    <b v="1"/>
    <m/>
    <m/>
    <m/>
    <m/>
    <m/>
    <m/>
    <s v="لايوجد في المنطقة"/>
    <x v="1"/>
    <m/>
    <s v="Do not know"/>
    <m/>
    <m/>
    <m/>
    <m/>
    <m/>
    <m/>
    <m/>
    <m/>
    <m/>
    <m/>
    <m/>
    <m/>
    <m/>
    <m/>
    <m/>
    <m/>
    <b v="1"/>
    <m/>
    <m/>
    <s v="Siblings School teachers Parents Relatives"/>
    <m/>
    <b v="1"/>
    <m/>
    <b v="1"/>
    <b v="1"/>
    <b v="1"/>
    <m/>
    <m/>
    <m/>
    <m/>
    <m/>
    <m/>
    <m/>
    <m/>
    <s v="Sport activity Quraan Painting / re-creational activity"/>
    <b v="1"/>
    <b v="1"/>
    <m/>
    <b v="1"/>
    <m/>
    <m/>
    <m/>
    <m/>
    <m/>
    <s v="I don't know"/>
    <m/>
    <m/>
    <m/>
    <m/>
    <m/>
    <m/>
    <b v="1"/>
    <x v="1"/>
    <m/>
    <s v="Security problems Lack of transportation"/>
    <m/>
    <b v="1"/>
    <b v="1"/>
    <m/>
    <m/>
    <m/>
    <m/>
    <m/>
    <m/>
    <m/>
    <x v="1"/>
    <m/>
    <m/>
    <x v="0"/>
    <m/>
    <m/>
    <x v="2"/>
    <m/>
    <s v="uuid:b276ccb1-ed3a-441b-a456-6aa5c55184fd"/>
    <n v="73148545"/>
    <s v="b276ccb1-ed3a-441b-a456-6aa5c55184fd"/>
    <d v="2021-01-21T10:18:27"/>
    <n v="122"/>
    <m/>
    <n v="-1"/>
    <m/>
    <m/>
    <s v="202101191358"/>
    <n v="76095"/>
    <s v="nsenumerator"/>
    <n v="569832"/>
  </r>
  <r>
    <s v="2021-01-21T22:16:03.829+03:00"/>
    <s v="2021-01-21T22:50:24.385+03:00"/>
    <m/>
    <s v="اية طماع"/>
    <s v="MRFS"/>
    <m/>
    <d v="2021-01-21T00:00:00"/>
    <x v="3"/>
    <s v="All"/>
    <x v="0"/>
    <n v="55"/>
    <x v="2"/>
    <x v="0"/>
    <x v="0"/>
    <x v="1"/>
    <m/>
    <n v="0"/>
    <n v="1"/>
    <s v="No"/>
    <m/>
    <m/>
    <m/>
    <m/>
    <m/>
    <m/>
    <m/>
    <m/>
    <n v="3"/>
    <n v="2"/>
    <m/>
    <n v="2"/>
    <n v="2000"/>
    <n v="1000"/>
    <s v="اولادي يصرفون علي"/>
    <m/>
    <s v="Primary health care facility"/>
    <m/>
    <b v="1"/>
    <m/>
    <m/>
    <m/>
    <m/>
    <m/>
    <m/>
    <n v="3"/>
    <x v="0"/>
    <m/>
    <x v="0"/>
    <s v="مركز تصوير مجاني"/>
    <s v="Inaccessible due to cost"/>
    <m/>
    <m/>
    <m/>
    <b v="1"/>
    <m/>
    <m/>
    <m/>
    <m/>
    <m/>
    <m/>
    <m/>
    <x v="0"/>
    <x v="0"/>
    <s v="لم يتم إعطاء ادوية"/>
    <x v="0"/>
    <m/>
    <x v="2"/>
    <x v="1"/>
    <m/>
    <x v="2"/>
    <x v="0"/>
    <m/>
    <m/>
    <m/>
    <m/>
    <m/>
    <m/>
    <m/>
    <m/>
    <m/>
    <m/>
    <m/>
    <s v="Non communicable diseases (NCD) drugs (chronic, cardiac, diabetes, hyper-tension, asthma) Antibiotic"/>
    <b v="1"/>
    <m/>
    <m/>
    <b v="1"/>
    <m/>
    <m/>
    <m/>
    <m/>
    <x v="0"/>
    <m/>
    <m/>
    <m/>
    <m/>
    <m/>
    <m/>
    <m/>
    <m/>
    <m/>
    <s v="At home with skilled birth attendant"/>
    <m/>
    <b v="1"/>
    <m/>
    <m/>
    <m/>
    <m/>
    <m/>
    <m/>
    <m/>
    <m/>
    <s v="لم يكن هناك مشافي"/>
    <x v="1"/>
    <m/>
    <m/>
    <m/>
    <m/>
    <m/>
    <m/>
    <m/>
    <m/>
    <m/>
    <m/>
    <m/>
    <x v="5"/>
    <x v="0"/>
    <x v="0"/>
    <m/>
    <m/>
    <m/>
    <m/>
    <m/>
    <m/>
    <m/>
    <m/>
    <m/>
    <m/>
    <m/>
    <m/>
    <m/>
    <s v="0"/>
    <s v="not divers"/>
    <m/>
    <m/>
    <m/>
    <m/>
    <m/>
    <m/>
    <m/>
    <m/>
    <m/>
    <m/>
    <m/>
    <m/>
    <s v="0"/>
    <s v="not divers"/>
    <x v="0"/>
    <m/>
    <s v="High food prices/no money to buy"/>
    <m/>
    <b v="1"/>
    <m/>
    <m/>
    <m/>
    <m/>
    <m/>
    <m/>
    <x v="0"/>
    <m/>
    <x v="0"/>
    <s v="High food prices/no money to buy"/>
    <b v="1"/>
    <m/>
    <m/>
    <m/>
    <m/>
    <m/>
    <x v="1"/>
    <x v="1"/>
    <x v="1"/>
    <m/>
    <m/>
    <m/>
    <s v="0"/>
    <x v="2"/>
    <x v="1"/>
    <x v="1"/>
    <x v="0"/>
    <x v="2"/>
    <s v="Financial issues"/>
    <m/>
    <b v="1"/>
    <m/>
    <m/>
    <m/>
    <m/>
    <m/>
    <m/>
    <x v="3"/>
    <x v="0"/>
    <s v="Fear Anger Family conflict"/>
    <b v="1"/>
    <b v="1"/>
    <m/>
    <m/>
    <m/>
    <m/>
    <b v="1"/>
    <m/>
    <m/>
    <m/>
    <m/>
    <m/>
    <m/>
    <m/>
    <m/>
    <m/>
    <m/>
    <m/>
    <s v="Adult Women Adult Men"/>
    <b v="1"/>
    <b v="1"/>
    <m/>
    <m/>
    <s v="بسبب الأوضاع الصعبة"/>
    <s v="Other"/>
    <m/>
    <m/>
    <m/>
    <m/>
    <m/>
    <m/>
    <m/>
    <m/>
    <m/>
    <b v="1"/>
    <s v="السكوت"/>
    <s v="Other"/>
    <m/>
    <m/>
    <m/>
    <m/>
    <m/>
    <b v="1"/>
    <m/>
    <m/>
    <s v="لا اريد أن يعلم احد"/>
    <x v="2"/>
    <m/>
    <s v="Do not know"/>
    <m/>
    <m/>
    <m/>
    <m/>
    <m/>
    <m/>
    <b v="1"/>
    <m/>
    <m/>
    <s v="Do not know"/>
    <m/>
    <m/>
    <m/>
    <m/>
    <m/>
    <m/>
    <b v="1"/>
    <m/>
    <m/>
    <x v="1"/>
    <m/>
    <s v="Do not know"/>
    <m/>
    <m/>
    <m/>
    <m/>
    <m/>
    <m/>
    <m/>
    <m/>
    <m/>
    <m/>
    <m/>
    <m/>
    <m/>
    <m/>
    <m/>
    <m/>
    <b v="1"/>
    <m/>
    <m/>
    <s v="Other"/>
    <m/>
    <m/>
    <m/>
    <m/>
    <m/>
    <m/>
    <m/>
    <m/>
    <m/>
    <m/>
    <m/>
    <b v="1"/>
    <m/>
    <s v="لا احد"/>
    <s v="Do not know"/>
    <m/>
    <m/>
    <m/>
    <m/>
    <m/>
    <m/>
    <m/>
    <b v="1"/>
    <m/>
    <s v="I don't know"/>
    <m/>
    <m/>
    <m/>
    <m/>
    <m/>
    <m/>
    <b v="1"/>
    <x v="0"/>
    <m/>
    <m/>
    <m/>
    <m/>
    <m/>
    <m/>
    <m/>
    <m/>
    <m/>
    <m/>
    <m/>
    <m/>
    <x v="0"/>
    <m/>
    <m/>
    <x v="0"/>
    <m/>
    <m/>
    <x v="0"/>
    <m/>
    <s v="uuid:44c16d65-e484-4928-9ff6-f67c9fb93104"/>
    <n v="73148556"/>
    <s v="44c16d65-e484-4928-9ff6-f67c9fb93104"/>
    <d v="2021-01-21T10:18:38"/>
    <n v="123"/>
    <m/>
    <n v="-1"/>
    <m/>
    <m/>
    <s v="202101191358"/>
    <n v="2061"/>
    <s v="nsenumerator"/>
    <n v="569832"/>
  </r>
  <r>
    <s v="2021-01-21T22:51:57.127+03:00"/>
    <s v="2021-01-21T23:33:09.745+03:00"/>
    <m/>
    <s v="اية طماع"/>
    <s v="MRFS"/>
    <m/>
    <d v="2021-01-21T00:00:00"/>
    <x v="3"/>
    <s v="All"/>
    <x v="0"/>
    <n v="18"/>
    <x v="1"/>
    <x v="0"/>
    <x v="0"/>
    <x v="0"/>
    <d v="2018-04-25T00:00:00"/>
    <n v="1"/>
    <n v="0"/>
    <s v="Yes"/>
    <n v="1"/>
    <n v="0"/>
    <n v="0"/>
    <s v="0"/>
    <n v="0"/>
    <s v="1"/>
    <n v="0"/>
    <s v="1"/>
    <n v="3"/>
    <n v="0"/>
    <n v="0"/>
    <n v="1"/>
    <n v="1000"/>
    <n v="500"/>
    <s v="عامل"/>
    <m/>
    <s v="Primary health care facility"/>
    <m/>
    <b v="1"/>
    <m/>
    <m/>
    <m/>
    <m/>
    <m/>
    <m/>
    <n v="2"/>
    <x v="0"/>
    <m/>
    <x v="3"/>
    <s v="999"/>
    <s v="Some types of medicines are not available in the market Inaccessible due to cost"/>
    <b v="1"/>
    <m/>
    <m/>
    <b v="1"/>
    <m/>
    <m/>
    <m/>
    <m/>
    <m/>
    <m/>
    <m/>
    <x v="2"/>
    <x v="1"/>
    <m/>
    <x v="1"/>
    <m/>
    <x v="0"/>
    <x v="0"/>
    <m/>
    <x v="0"/>
    <x v="0"/>
    <m/>
    <m/>
    <m/>
    <m/>
    <m/>
    <m/>
    <m/>
    <m/>
    <m/>
    <m/>
    <m/>
    <s v="Drugs are mostly available"/>
    <m/>
    <m/>
    <m/>
    <m/>
    <m/>
    <m/>
    <b v="1"/>
    <m/>
    <x v="0"/>
    <m/>
    <m/>
    <m/>
    <m/>
    <m/>
    <m/>
    <m/>
    <m/>
    <m/>
    <s v="Hospital for normal delivery"/>
    <m/>
    <m/>
    <m/>
    <m/>
    <m/>
    <b v="1"/>
    <m/>
    <m/>
    <m/>
    <m/>
    <m/>
    <x v="0"/>
    <m/>
    <m/>
    <m/>
    <m/>
    <m/>
    <m/>
    <m/>
    <m/>
    <m/>
    <m/>
    <m/>
    <x v="4"/>
    <x v="1"/>
    <x v="0"/>
    <m/>
    <s v="Cereals or tubers (maize, porridge, rice, pasta, bread, rice, bulger, frikeh, kaak, pasta, indomy (noodles), manakish, thick grain-based porridge, potatoes, etc) Legumes and nuts e.g. hommos, fouls, beans, chick peas, lentils"/>
    <b v="1"/>
    <b v="1"/>
    <m/>
    <m/>
    <m/>
    <m/>
    <m/>
    <m/>
    <m/>
    <m/>
    <m/>
    <s v="2"/>
    <s v="not divers"/>
    <m/>
    <m/>
    <m/>
    <m/>
    <m/>
    <m/>
    <m/>
    <m/>
    <m/>
    <m/>
    <m/>
    <m/>
    <s v="0"/>
    <s v="not divers"/>
    <x v="0"/>
    <m/>
    <s v="High food prices/no money to buy"/>
    <m/>
    <b v="1"/>
    <m/>
    <m/>
    <m/>
    <m/>
    <m/>
    <m/>
    <x v="0"/>
    <m/>
    <x v="0"/>
    <s v="High food prices/no money to buy"/>
    <b v="1"/>
    <m/>
    <m/>
    <m/>
    <m/>
    <m/>
    <x v="0"/>
    <x v="2"/>
    <x v="0"/>
    <m/>
    <m/>
    <s v="0"/>
    <s v="1"/>
    <x v="0"/>
    <x v="2"/>
    <x v="0"/>
    <x v="1"/>
    <x v="1"/>
    <m/>
    <m/>
    <m/>
    <m/>
    <m/>
    <m/>
    <m/>
    <m/>
    <m/>
    <x v="1"/>
    <x v="0"/>
    <s v="No problems"/>
    <m/>
    <m/>
    <m/>
    <m/>
    <m/>
    <m/>
    <m/>
    <m/>
    <m/>
    <m/>
    <m/>
    <m/>
    <m/>
    <m/>
    <m/>
    <b v="1"/>
    <m/>
    <m/>
    <m/>
    <m/>
    <m/>
    <m/>
    <m/>
    <m/>
    <m/>
    <m/>
    <m/>
    <m/>
    <m/>
    <m/>
    <m/>
    <m/>
    <m/>
    <m/>
    <m/>
    <m/>
    <s v="No obstacles"/>
    <m/>
    <m/>
    <m/>
    <m/>
    <m/>
    <m/>
    <m/>
    <b v="1"/>
    <m/>
    <x v="1"/>
    <m/>
    <s v="All services are accessible"/>
    <m/>
    <m/>
    <m/>
    <m/>
    <m/>
    <b v="1"/>
    <m/>
    <m/>
    <m/>
    <s v="All services are accessible"/>
    <m/>
    <m/>
    <m/>
    <m/>
    <m/>
    <b v="1"/>
    <m/>
    <m/>
    <m/>
    <x v="2"/>
    <s v="زوجي لا يريد"/>
    <s v="Do not know"/>
    <m/>
    <m/>
    <m/>
    <m/>
    <m/>
    <m/>
    <m/>
    <m/>
    <m/>
    <m/>
    <m/>
    <m/>
    <m/>
    <m/>
    <m/>
    <m/>
    <b v="1"/>
    <m/>
    <m/>
    <s v="Parents"/>
    <m/>
    <m/>
    <m/>
    <m/>
    <b v="1"/>
    <m/>
    <m/>
    <m/>
    <m/>
    <m/>
    <m/>
    <m/>
    <m/>
    <m/>
    <s v="Sport activity Quraan"/>
    <b v="1"/>
    <b v="1"/>
    <m/>
    <m/>
    <m/>
    <m/>
    <m/>
    <m/>
    <m/>
    <s v="I don't know"/>
    <m/>
    <m/>
    <m/>
    <m/>
    <m/>
    <m/>
    <b v="1"/>
    <x v="2"/>
    <s v="لا يوجد اطفال كبار"/>
    <s v="Do not know"/>
    <m/>
    <m/>
    <m/>
    <m/>
    <m/>
    <m/>
    <m/>
    <b v="1"/>
    <m/>
    <m/>
    <x v="1"/>
    <m/>
    <m/>
    <x v="0"/>
    <m/>
    <m/>
    <x v="2"/>
    <m/>
    <s v="uuid:19ff9b04-a8f5-46ec-b76f-87b4d1a4381e"/>
    <n v="73148557"/>
    <s v="19ff9b04-a8f5-46ec-b76f-87b4d1a4381e"/>
    <d v="2021-01-21T10:18:38"/>
    <n v="124"/>
    <m/>
    <n v="-1"/>
    <m/>
    <m/>
    <s v="202101191358"/>
    <n v="2472"/>
    <s v="nsenumerator"/>
    <n v="569832"/>
  </r>
  <r>
    <s v="2021-01-21T09:40:46.741+03:00"/>
    <s v="2021-01-21T10:15:10.806+03:00"/>
    <m/>
    <s v="راما العم "/>
    <s v="MRFS"/>
    <m/>
    <d v="2021-01-21T00:00:00"/>
    <x v="5"/>
    <s v="Health sector"/>
    <x v="0"/>
    <n v="40"/>
    <x v="0"/>
    <x v="0"/>
    <x v="0"/>
    <x v="0"/>
    <d v="2020-01-21T00:00:00"/>
    <n v="0"/>
    <n v="0"/>
    <s v="Yes"/>
    <n v="0"/>
    <n v="0"/>
    <n v="0"/>
    <s v="0"/>
    <n v="1"/>
    <s v="1"/>
    <n v="5"/>
    <s v="6"/>
    <n v="8"/>
    <n v="1"/>
    <n v="0"/>
    <n v="1"/>
    <n v="1000"/>
    <n v="200"/>
    <s v="عامل "/>
    <m/>
    <s v="Primary health care facility"/>
    <m/>
    <b v="1"/>
    <m/>
    <m/>
    <m/>
    <m/>
    <m/>
    <m/>
    <n v="30"/>
    <x v="0"/>
    <m/>
    <x v="0"/>
    <s v="لا"/>
    <s v="Inaccessible due to cost"/>
    <m/>
    <m/>
    <m/>
    <b v="1"/>
    <m/>
    <m/>
    <m/>
    <m/>
    <m/>
    <m/>
    <m/>
    <x v="2"/>
    <x v="1"/>
    <m/>
    <x v="1"/>
    <m/>
    <x v="0"/>
    <x v="0"/>
    <m/>
    <x v="0"/>
    <x v="0"/>
    <m/>
    <m/>
    <m/>
    <m/>
    <m/>
    <m/>
    <m/>
    <m/>
    <m/>
    <m/>
    <m/>
    <s v="Drugs are mostly available"/>
    <m/>
    <m/>
    <m/>
    <m/>
    <m/>
    <m/>
    <b v="1"/>
    <m/>
    <x v="2"/>
    <s v="Financial issues Transportation issues"/>
    <m/>
    <b v="1"/>
    <m/>
    <b v="1"/>
    <m/>
    <m/>
    <m/>
    <m/>
    <s v="Public primary health care facility"/>
    <m/>
    <m/>
    <m/>
    <b v="1"/>
    <m/>
    <m/>
    <m/>
    <m/>
    <m/>
    <m/>
    <m/>
    <x v="1"/>
    <m/>
    <m/>
    <m/>
    <m/>
    <m/>
    <m/>
    <m/>
    <m/>
    <m/>
    <m/>
    <m/>
    <x v="3"/>
    <x v="2"/>
    <x v="1"/>
    <m/>
    <m/>
    <m/>
    <m/>
    <m/>
    <m/>
    <m/>
    <m/>
    <m/>
    <m/>
    <m/>
    <m/>
    <m/>
    <s v="0"/>
    <s v="not divers"/>
    <m/>
    <m/>
    <m/>
    <m/>
    <m/>
    <m/>
    <m/>
    <m/>
    <m/>
    <m/>
    <m/>
    <m/>
    <s v="0"/>
    <s v="not divers"/>
    <x v="0"/>
    <m/>
    <s v="High food prices/no money to buy"/>
    <m/>
    <b v="1"/>
    <m/>
    <m/>
    <m/>
    <m/>
    <m/>
    <m/>
    <x v="0"/>
    <m/>
    <x v="0"/>
    <s v="High food prices/no money to buy"/>
    <b v="1"/>
    <m/>
    <m/>
    <m/>
    <m/>
    <m/>
    <x v="1"/>
    <x v="1"/>
    <x v="1"/>
    <m/>
    <m/>
    <s v="0"/>
    <s v="0"/>
    <x v="2"/>
    <x v="1"/>
    <x v="1"/>
    <x v="4"/>
    <x v="3"/>
    <m/>
    <m/>
    <m/>
    <m/>
    <m/>
    <m/>
    <m/>
    <m/>
    <m/>
    <x v="3"/>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4e1deec1-641a-4735-9694-ce407dc94b9a"/>
    <n v="73155485"/>
    <s v="4e1deec1-641a-4735-9694-ce407dc94b9a"/>
    <d v="2021-01-21T12:45:45"/>
    <n v="127"/>
    <m/>
    <n v="-1"/>
    <m/>
    <m/>
    <s v="202101191358"/>
    <n v="2064"/>
    <s v="nsenumerator"/>
    <n v="569832"/>
  </r>
  <r>
    <s v="2021-01-21T10:28:35.061+03:00"/>
    <s v="2021-01-21T11:02:03.307+03:00"/>
    <m/>
    <s v="راما العم "/>
    <s v="MRFS"/>
    <m/>
    <d v="2021-01-21T00:00:00"/>
    <x v="5"/>
    <s v="Health sector"/>
    <x v="0"/>
    <n v="21"/>
    <x v="1"/>
    <x v="0"/>
    <x v="0"/>
    <x v="0"/>
    <d v="2020-04-01T00:00:00"/>
    <n v="1"/>
    <n v="2"/>
    <s v="Yes"/>
    <n v="0"/>
    <n v="0"/>
    <n v="2"/>
    <s v="2"/>
    <n v="0"/>
    <s v="2"/>
    <n v="0"/>
    <s v="2"/>
    <n v="7"/>
    <n v="2"/>
    <n v="0"/>
    <n v="1"/>
    <n v="600"/>
    <n v="300"/>
    <s v="عامل "/>
    <m/>
    <s v="Primary health care facility"/>
    <m/>
    <b v="1"/>
    <m/>
    <m/>
    <m/>
    <m/>
    <m/>
    <m/>
    <n v="20"/>
    <x v="0"/>
    <m/>
    <x v="0"/>
    <s v="999"/>
    <s v="Most types of medicines are not available in the market Inaccessible due to cost"/>
    <m/>
    <b v="1"/>
    <m/>
    <b v="1"/>
    <m/>
    <m/>
    <m/>
    <m/>
    <m/>
    <m/>
    <m/>
    <x v="0"/>
    <x v="0"/>
    <s v="توعية عن الكورونا"/>
    <x v="0"/>
    <m/>
    <x v="2"/>
    <x v="2"/>
    <s v="بسبب صعوبة التسجيل للحجز في المرفق الصحي "/>
    <x v="0"/>
    <x v="0"/>
    <m/>
    <m/>
    <m/>
    <m/>
    <m/>
    <m/>
    <m/>
    <m/>
    <m/>
    <m/>
    <m/>
    <s v="Non communicable diseases (NCD) drugs (chronic, cardiac, diabetes, hyper-tension, asthma) Pediatric medicine"/>
    <b v="1"/>
    <b v="1"/>
    <m/>
    <m/>
    <m/>
    <m/>
    <m/>
    <m/>
    <x v="2"/>
    <s v="Other"/>
    <m/>
    <m/>
    <m/>
    <m/>
    <m/>
    <b v="1"/>
    <m/>
    <s v="بسبب صعوبة الحجز "/>
    <s v="Hospital for normal delivery"/>
    <m/>
    <m/>
    <m/>
    <m/>
    <m/>
    <b v="1"/>
    <m/>
    <m/>
    <m/>
    <m/>
    <m/>
    <x v="1"/>
    <m/>
    <m/>
    <m/>
    <m/>
    <m/>
    <m/>
    <m/>
    <m/>
    <m/>
    <m/>
    <m/>
    <x v="4"/>
    <x v="2"/>
    <x v="2"/>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0"/>
    <x v="0"/>
    <x v="1"/>
    <m/>
    <m/>
    <s v="0"/>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95cedafe-5863-44a8-9992-252122b000fc"/>
    <n v="73155486"/>
    <s v="95cedafe-5863-44a8-9992-252122b000fc"/>
    <d v="2021-01-21T12:45:46"/>
    <n v="128"/>
    <m/>
    <n v="-1"/>
    <m/>
    <m/>
    <s v="202101191358"/>
    <n v="2008"/>
    <s v="nsenumerator"/>
    <n v="569832"/>
  </r>
  <r>
    <s v="2021-01-21T11:09:30.750+03:00"/>
    <s v="2021-01-21T11:36:34.045+03:00"/>
    <m/>
    <s v="راما العم "/>
    <s v="MRFS"/>
    <m/>
    <d v="2021-01-21T00:00:00"/>
    <x v="5"/>
    <s v="Health sector"/>
    <x v="0"/>
    <n v="40"/>
    <x v="0"/>
    <x v="0"/>
    <x v="0"/>
    <x v="0"/>
    <d v="2020-08-07T00:00:00"/>
    <n v="0"/>
    <n v="1"/>
    <s v="Yes"/>
    <n v="0"/>
    <n v="0"/>
    <n v="2"/>
    <s v="2"/>
    <n v="1"/>
    <s v="3"/>
    <n v="1"/>
    <s v="4"/>
    <n v="10"/>
    <n v="1"/>
    <n v="0"/>
    <n v="2"/>
    <n v="900"/>
    <n v="300"/>
    <s v="عاملان"/>
    <m/>
    <s v="Primary health care facility"/>
    <m/>
    <b v="1"/>
    <m/>
    <m/>
    <m/>
    <m/>
    <m/>
    <m/>
    <n v="15"/>
    <x v="0"/>
    <m/>
    <x v="0"/>
    <s v="999"/>
    <s v="Inaccessible due to cost"/>
    <m/>
    <m/>
    <m/>
    <b v="1"/>
    <m/>
    <m/>
    <m/>
    <m/>
    <m/>
    <m/>
    <m/>
    <x v="0"/>
    <x v="0"/>
    <s v="تزويد بالخدمات"/>
    <x v="0"/>
    <m/>
    <x v="0"/>
    <x v="0"/>
    <m/>
    <x v="0"/>
    <x v="0"/>
    <m/>
    <m/>
    <m/>
    <m/>
    <m/>
    <m/>
    <m/>
    <m/>
    <m/>
    <m/>
    <m/>
    <s v="Pediatric medicine"/>
    <m/>
    <b v="1"/>
    <m/>
    <m/>
    <m/>
    <m/>
    <m/>
    <m/>
    <x v="0"/>
    <m/>
    <m/>
    <m/>
    <m/>
    <m/>
    <m/>
    <m/>
    <m/>
    <m/>
    <s v="Hospital for normal delivery"/>
    <m/>
    <m/>
    <m/>
    <m/>
    <m/>
    <b v="1"/>
    <m/>
    <m/>
    <m/>
    <m/>
    <m/>
    <x v="1"/>
    <m/>
    <m/>
    <m/>
    <m/>
    <m/>
    <m/>
    <m/>
    <m/>
    <m/>
    <m/>
    <m/>
    <x v="3"/>
    <x v="1"/>
    <x v="0"/>
    <m/>
    <m/>
    <m/>
    <m/>
    <m/>
    <m/>
    <m/>
    <m/>
    <m/>
    <m/>
    <m/>
    <m/>
    <m/>
    <s v="0"/>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0"/>
    <x v="0"/>
    <x v="1"/>
    <m/>
    <m/>
    <s v="0"/>
    <s v="0"/>
    <x v="2"/>
    <x v="1"/>
    <x v="1"/>
    <x v="4"/>
    <x v="3"/>
    <m/>
    <m/>
    <m/>
    <m/>
    <m/>
    <m/>
    <m/>
    <m/>
    <m/>
    <x v="0"/>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b480d2cd-b5d5-4fa7-8504-e94c16c2c61a"/>
    <n v="73155487"/>
    <s v="b480d2cd-b5d5-4fa7-8504-e94c16c2c61a"/>
    <d v="2021-01-21T12:45:47"/>
    <n v="129"/>
    <m/>
    <n v="-1"/>
    <m/>
    <m/>
    <s v="202101191358"/>
    <n v="1624"/>
    <s v="nsenumerator"/>
    <n v="569832"/>
  </r>
  <r>
    <s v="2021-01-21T11:50:20.019+03:00"/>
    <s v="2021-01-21T12:18:41.605+03:00"/>
    <m/>
    <s v="راما العم "/>
    <s v="MRFS"/>
    <m/>
    <d v="2021-01-21T00:00:00"/>
    <x v="5"/>
    <s v="Health sector"/>
    <x v="0"/>
    <n v="30"/>
    <x v="1"/>
    <x v="0"/>
    <x v="0"/>
    <x v="1"/>
    <m/>
    <n v="0"/>
    <n v="0"/>
    <s v="Yes"/>
    <n v="0"/>
    <n v="0"/>
    <n v="1"/>
    <s v="1"/>
    <n v="1"/>
    <s v="2"/>
    <n v="0"/>
    <s v="2"/>
    <n v="4"/>
    <n v="0"/>
    <n v="0"/>
    <n v="1"/>
    <n v="700"/>
    <n v="400"/>
    <s v="عامل "/>
    <m/>
    <s v="Hospital"/>
    <b v="1"/>
    <m/>
    <m/>
    <m/>
    <m/>
    <m/>
    <m/>
    <m/>
    <n v="20"/>
    <x v="4"/>
    <m/>
    <x v="0"/>
    <s v="999"/>
    <s v="There are no significant difficulties"/>
    <m/>
    <m/>
    <m/>
    <m/>
    <m/>
    <m/>
    <m/>
    <m/>
    <m/>
    <b v="1"/>
    <m/>
    <x v="2"/>
    <x v="1"/>
    <m/>
    <x v="1"/>
    <m/>
    <x v="0"/>
    <x v="0"/>
    <m/>
    <x v="0"/>
    <x v="0"/>
    <m/>
    <m/>
    <m/>
    <m/>
    <m/>
    <m/>
    <m/>
    <m/>
    <m/>
    <m/>
    <m/>
    <s v="Drugs are mostly available"/>
    <m/>
    <m/>
    <m/>
    <m/>
    <m/>
    <m/>
    <b v="1"/>
    <m/>
    <x v="0"/>
    <m/>
    <m/>
    <m/>
    <m/>
    <m/>
    <m/>
    <m/>
    <m/>
    <m/>
    <s v="Hospital for normal delivery"/>
    <m/>
    <m/>
    <m/>
    <m/>
    <m/>
    <b v="1"/>
    <m/>
    <m/>
    <m/>
    <m/>
    <m/>
    <x v="1"/>
    <m/>
    <m/>
    <m/>
    <m/>
    <m/>
    <m/>
    <m/>
    <m/>
    <m/>
    <m/>
    <m/>
    <x v="4"/>
    <x v="1"/>
    <x v="0"/>
    <m/>
    <m/>
    <m/>
    <m/>
    <m/>
    <m/>
    <m/>
    <m/>
    <m/>
    <m/>
    <m/>
    <m/>
    <m/>
    <s v="0"/>
    <s v="not divers"/>
    <s v="Cereals or tubers (maize, porridge, rice, pasta, bread, rice, bulger, frikeh, kaak, pasta, indomy (noodles), manakish, thick grain-based porridge, potatoes, etc)"/>
    <b v="1"/>
    <m/>
    <m/>
    <m/>
    <m/>
    <m/>
    <m/>
    <m/>
    <m/>
    <m/>
    <m/>
    <s v="1"/>
    <s v="not divers"/>
    <x v="0"/>
    <m/>
    <s v="Market is too far"/>
    <m/>
    <m/>
    <b v="1"/>
    <m/>
    <m/>
    <m/>
    <m/>
    <m/>
    <x v="0"/>
    <m/>
    <x v="0"/>
    <s v="Market is too far"/>
    <m/>
    <b v="1"/>
    <m/>
    <m/>
    <m/>
    <m/>
    <x v="0"/>
    <x v="2"/>
    <x v="1"/>
    <m/>
    <m/>
    <s v="0"/>
    <s v="0"/>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6217c811-b038-41c5-945a-5943ca6f7ba6"/>
    <n v="73155488"/>
    <s v="6217c811-b038-41c5-945a-5943ca6f7ba6"/>
    <d v="2021-01-21T12:45:47"/>
    <n v="130"/>
    <m/>
    <n v="-1"/>
    <m/>
    <m/>
    <s v="202101191358"/>
    <n v="1701"/>
    <s v="nsenumerator"/>
    <n v="569832"/>
  </r>
  <r>
    <s v="2021-01-21T12:34:19.153+03:00"/>
    <s v="2021-01-21T12:55:36.029+03:00"/>
    <m/>
    <s v="راما العم "/>
    <s v="MRFS"/>
    <m/>
    <d v="2021-01-21T00:00:00"/>
    <x v="5"/>
    <s v="Health sector"/>
    <x v="0"/>
    <n v="21"/>
    <x v="1"/>
    <x v="0"/>
    <x v="0"/>
    <x v="1"/>
    <m/>
    <n v="0"/>
    <n v="0"/>
    <s v="Yes"/>
    <n v="0"/>
    <n v="1"/>
    <n v="0"/>
    <s v="1"/>
    <n v="0"/>
    <s v="1"/>
    <n v="0"/>
    <s v="1"/>
    <n v="3"/>
    <n v="0"/>
    <n v="0"/>
    <n v="1"/>
    <n v="1500"/>
    <n v="1000"/>
    <s v="موظف"/>
    <m/>
    <s v="Hospital Primary health care facility"/>
    <b v="1"/>
    <b v="1"/>
    <m/>
    <m/>
    <m/>
    <m/>
    <m/>
    <m/>
    <n v="10"/>
    <x v="0"/>
    <m/>
    <x v="0"/>
    <s v="999"/>
    <s v="There are no significant difficulties"/>
    <m/>
    <m/>
    <m/>
    <m/>
    <m/>
    <m/>
    <m/>
    <m/>
    <m/>
    <b v="1"/>
    <m/>
    <x v="2"/>
    <x v="1"/>
    <m/>
    <x v="1"/>
    <m/>
    <x v="0"/>
    <x v="0"/>
    <m/>
    <x v="0"/>
    <x v="0"/>
    <m/>
    <m/>
    <m/>
    <m/>
    <m/>
    <m/>
    <m/>
    <m/>
    <m/>
    <m/>
    <m/>
    <s v="Drugs are mostly available"/>
    <m/>
    <m/>
    <m/>
    <m/>
    <m/>
    <m/>
    <b v="1"/>
    <m/>
    <x v="0"/>
    <m/>
    <m/>
    <m/>
    <m/>
    <m/>
    <m/>
    <m/>
    <m/>
    <m/>
    <s v="At private primary health care centre/hospital"/>
    <m/>
    <m/>
    <m/>
    <m/>
    <b v="1"/>
    <m/>
    <m/>
    <m/>
    <m/>
    <m/>
    <m/>
    <x v="1"/>
    <m/>
    <m/>
    <m/>
    <m/>
    <m/>
    <m/>
    <m/>
    <m/>
    <m/>
    <m/>
    <m/>
    <x v="3"/>
    <x v="1"/>
    <x v="0"/>
    <m/>
    <m/>
    <m/>
    <m/>
    <m/>
    <m/>
    <m/>
    <m/>
    <m/>
    <m/>
    <m/>
    <m/>
    <m/>
    <s v="0"/>
    <s v="not divers"/>
    <s v="Fruit (all types) Cereals or tubers (maize, porridge, rice, pasta, bread, rice, bulger, frikeh, kaak, pasta, indomy (noodles), manakish, thick grain-based porridge, potatoes, etc)"/>
    <b v="1"/>
    <m/>
    <m/>
    <b v="1"/>
    <m/>
    <m/>
    <m/>
    <m/>
    <m/>
    <m/>
    <m/>
    <s v="2"/>
    <s v="not divers"/>
    <x v="0"/>
    <m/>
    <s v="No barriers, satisfied with food available"/>
    <b v="1"/>
    <m/>
    <m/>
    <m/>
    <m/>
    <m/>
    <m/>
    <m/>
    <x v="0"/>
    <m/>
    <x v="3"/>
    <m/>
    <m/>
    <m/>
    <m/>
    <m/>
    <m/>
    <m/>
    <x v="0"/>
    <x v="2"/>
    <x v="1"/>
    <m/>
    <m/>
    <s v="1"/>
    <s v="0"/>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6cd63013-ff0b-46f5-8d66-9d04f3dbfff4"/>
    <n v="73155490"/>
    <s v="6cd63013-ff0b-46f5-8d66-9d04f3dbfff4"/>
    <d v="2021-01-21T12:45:48"/>
    <n v="131"/>
    <m/>
    <n v="-1"/>
    <m/>
    <m/>
    <s v="202101191358"/>
    <n v="1277"/>
    <s v="nsenumerator"/>
    <n v="569832"/>
  </r>
  <r>
    <s v="2021-01-21T10:12:02.582+03:00"/>
    <s v="2021-01-21T10:40:49.057+03:00"/>
    <m/>
    <s v="اشكيناز عبدو"/>
    <s v="MRFS"/>
    <m/>
    <d v="2021-01-21T00:00:00"/>
    <x v="6"/>
    <s v="All"/>
    <x v="0"/>
    <n v="40"/>
    <x v="0"/>
    <x v="0"/>
    <x v="0"/>
    <x v="0"/>
    <d v="2019-01-21T00:00:00"/>
    <n v="0"/>
    <n v="1"/>
    <s v="Yes"/>
    <n v="0"/>
    <n v="0"/>
    <n v="1"/>
    <s v="1"/>
    <n v="2"/>
    <s v="3"/>
    <n v="2"/>
    <s v="5"/>
    <n v="9"/>
    <n v="1"/>
    <n v="1"/>
    <n v="0"/>
    <n v="1000"/>
    <n v="0"/>
    <m/>
    <s v="مساعدات اغاثية بسيطة"/>
    <s v="Primary health care facility Emergency services-ambulance"/>
    <m/>
    <b v="1"/>
    <m/>
    <b v="1"/>
    <m/>
    <m/>
    <m/>
    <m/>
    <n v="999"/>
    <x v="0"/>
    <m/>
    <x v="0"/>
    <s v="999"/>
    <s v="Some types of medicines are not available in the market Inaccessible due to cost"/>
    <b v="1"/>
    <m/>
    <m/>
    <b v="1"/>
    <m/>
    <m/>
    <m/>
    <m/>
    <m/>
    <m/>
    <m/>
    <x v="0"/>
    <x v="0"/>
    <s v="تفيدنا في الكثير مما نحتاجه وخاصة سوء التغذية"/>
    <x v="2"/>
    <m/>
    <x v="0"/>
    <x v="0"/>
    <m/>
    <x v="0"/>
    <x v="0"/>
    <m/>
    <m/>
    <m/>
    <m/>
    <m/>
    <m/>
    <m/>
    <m/>
    <m/>
    <m/>
    <m/>
    <s v="Pediatric medicine Antibiotic"/>
    <m/>
    <b v="1"/>
    <m/>
    <b v="1"/>
    <m/>
    <m/>
    <m/>
    <m/>
    <x v="0"/>
    <m/>
    <m/>
    <m/>
    <m/>
    <m/>
    <m/>
    <m/>
    <m/>
    <m/>
    <s v="Public primary health care facility Hospital for normal delivery"/>
    <m/>
    <m/>
    <m/>
    <b v="1"/>
    <m/>
    <b v="1"/>
    <m/>
    <m/>
    <m/>
    <m/>
    <m/>
    <x v="1"/>
    <m/>
    <m/>
    <m/>
    <m/>
    <m/>
    <m/>
    <m/>
    <m/>
    <m/>
    <m/>
    <m/>
    <x v="3"/>
    <x v="2"/>
    <x v="2"/>
    <m/>
    <m/>
    <m/>
    <m/>
    <m/>
    <m/>
    <m/>
    <m/>
    <m/>
    <m/>
    <m/>
    <m/>
    <m/>
    <s v="0"/>
    <s v="not divers"/>
    <s v="Cereals or tubers (maize, porridge, rice, pasta, bread, rice, bulger, frikeh, kaak, pasta, indomy (noodles), manakish, thick grain-based porridge, potatoes, etc) Oil/Fat (oils, fats, butter, ghee etc)"/>
    <b v="1"/>
    <m/>
    <m/>
    <m/>
    <m/>
    <m/>
    <m/>
    <m/>
    <m/>
    <b v="1"/>
    <m/>
    <s v="2"/>
    <s v="not divers"/>
    <x v="0"/>
    <m/>
    <s v="High food prices/no money to buy"/>
    <m/>
    <b v="1"/>
    <m/>
    <m/>
    <m/>
    <m/>
    <m/>
    <m/>
    <x v="0"/>
    <m/>
    <x v="0"/>
    <s v="High food prices/no money to buy"/>
    <b v="1"/>
    <m/>
    <m/>
    <m/>
    <m/>
    <m/>
    <x v="0"/>
    <x v="2"/>
    <x v="1"/>
    <m/>
    <m/>
    <s v="0"/>
    <s v="0"/>
    <x v="0"/>
    <x v="2"/>
    <x v="0"/>
    <x v="1"/>
    <x v="1"/>
    <m/>
    <m/>
    <m/>
    <m/>
    <m/>
    <m/>
    <m/>
    <m/>
    <m/>
    <x v="1"/>
    <x v="0"/>
    <s v="Sadness Problems sleeping Fear"/>
    <b v="1"/>
    <m/>
    <b v="1"/>
    <m/>
    <m/>
    <m/>
    <m/>
    <m/>
    <m/>
    <b v="1"/>
    <m/>
    <m/>
    <m/>
    <m/>
    <m/>
    <m/>
    <m/>
    <m/>
    <s v="Adult Women Children"/>
    <b v="1"/>
    <m/>
    <b v="1"/>
    <m/>
    <s v="بسبب الظروف العامة"/>
    <s v="Speaking to a family member Prayer Has professional consultation"/>
    <b v="1"/>
    <m/>
    <m/>
    <b v="1"/>
    <b v="1"/>
    <m/>
    <m/>
    <m/>
    <m/>
    <m/>
    <m/>
    <s v="Stigma"/>
    <b v="1"/>
    <m/>
    <m/>
    <m/>
    <m/>
    <m/>
    <m/>
    <m/>
    <m/>
    <x v="1"/>
    <m/>
    <s v="Skills building services Extracurricular activities/women &amp; girls centers"/>
    <m/>
    <m/>
    <b v="1"/>
    <b v="1"/>
    <m/>
    <m/>
    <m/>
    <m/>
    <s v="صعوبة الوصول لها بسبب الظروف الاقتصادية"/>
    <s v="Educational services"/>
    <m/>
    <b v="1"/>
    <m/>
    <m/>
    <m/>
    <m/>
    <m/>
    <m/>
    <s v="عدم السماح لهم بالذهاب من قبل الاهل"/>
    <x v="2"/>
    <s v="بسبب انعدام الامان"/>
    <s v="Kidnapping School dropout Child labour Begging Psychological stress"/>
    <b v="1"/>
    <m/>
    <m/>
    <b v="1"/>
    <b v="1"/>
    <b v="1"/>
    <m/>
    <m/>
    <m/>
    <m/>
    <m/>
    <m/>
    <m/>
    <b v="1"/>
    <m/>
    <m/>
    <m/>
    <m/>
    <s v="العمل في،امور البناء "/>
    <s v="Parents Community/social workers Women and Child support centers"/>
    <m/>
    <m/>
    <m/>
    <m/>
    <b v="1"/>
    <m/>
    <m/>
    <b v="1"/>
    <m/>
    <b v="1"/>
    <m/>
    <m/>
    <m/>
    <m/>
    <s v="Quraan Entertainement activities Awareness / educational activities / psychosocial support"/>
    <m/>
    <b v="1"/>
    <m/>
    <m/>
    <b v="1"/>
    <b v="1"/>
    <m/>
    <m/>
    <m/>
    <s v="I don't know"/>
    <m/>
    <m/>
    <m/>
    <m/>
    <m/>
    <m/>
    <b v="1"/>
    <x v="1"/>
    <m/>
    <s v="Lack of transportation"/>
    <m/>
    <m/>
    <b v="1"/>
    <m/>
    <m/>
    <m/>
    <m/>
    <m/>
    <m/>
    <m/>
    <x v="1"/>
    <m/>
    <m/>
    <x v="2"/>
    <m/>
    <m/>
    <x v="2"/>
    <m/>
    <s v="uuid:ce783ce4-57a0-4dcd-8cd9-b997c28c2053"/>
    <n v="73155581"/>
    <s v="ce783ce4-57a0-4dcd-8cd9-b997c28c2053"/>
    <d v="2021-01-21T12:49:02"/>
    <n v="132"/>
    <m/>
    <n v="-1"/>
    <m/>
    <m/>
    <s v="202101191358"/>
    <n v="1727"/>
    <s v="nsenumerator"/>
    <n v="569832"/>
  </r>
  <r>
    <s v="2021-01-21T10:56:24.902+03:00"/>
    <s v="2021-01-21T11:24:45.816+03:00"/>
    <m/>
    <s v="اشكيناز عبدو"/>
    <s v="MRFS"/>
    <m/>
    <d v="2021-01-21T00:00:00"/>
    <x v="6"/>
    <s v="All"/>
    <x v="0"/>
    <n v="30"/>
    <x v="1"/>
    <x v="0"/>
    <x v="0"/>
    <x v="0"/>
    <d v="2018-01-21T00:00:00"/>
    <n v="0"/>
    <n v="2"/>
    <s v="Yes"/>
    <n v="0"/>
    <n v="1"/>
    <n v="0"/>
    <s v="1"/>
    <n v="2"/>
    <s v="3"/>
    <n v="0"/>
    <s v="3"/>
    <n v="7"/>
    <n v="2"/>
    <n v="1"/>
    <n v="1"/>
    <n v="1500"/>
    <n v="500"/>
    <s v="عمل بسيط وسلة غذائية"/>
    <m/>
    <s v="Primary health care facility Emergency services-ambulance"/>
    <m/>
    <b v="1"/>
    <m/>
    <b v="1"/>
    <m/>
    <m/>
    <m/>
    <m/>
    <n v="15"/>
    <x v="0"/>
    <m/>
    <x v="0"/>
    <s v="اطفالي بحاجة لطبيب عينية وغير متوفر بالمرفق الصحي بالقرية"/>
    <s v="Some types of medicines are not available in the market Inaccessible due to cost"/>
    <b v="1"/>
    <m/>
    <m/>
    <b v="1"/>
    <m/>
    <m/>
    <m/>
    <m/>
    <m/>
    <m/>
    <m/>
    <x v="0"/>
    <x v="0"/>
    <s v="معلومات كافية وتوعية حول الصحة العامة والتغذية"/>
    <x v="2"/>
    <m/>
    <x v="2"/>
    <x v="1"/>
    <m/>
    <x v="1"/>
    <x v="2"/>
    <m/>
    <m/>
    <m/>
    <m/>
    <m/>
    <m/>
    <m/>
    <m/>
    <m/>
    <m/>
    <m/>
    <s v="Pediatric medicine"/>
    <m/>
    <b v="1"/>
    <m/>
    <m/>
    <m/>
    <m/>
    <m/>
    <m/>
    <x v="0"/>
    <m/>
    <m/>
    <m/>
    <m/>
    <m/>
    <m/>
    <m/>
    <m/>
    <m/>
    <s v="Hospital for normal delivery"/>
    <m/>
    <m/>
    <m/>
    <m/>
    <m/>
    <b v="1"/>
    <m/>
    <m/>
    <m/>
    <m/>
    <m/>
    <x v="1"/>
    <m/>
    <m/>
    <m/>
    <m/>
    <m/>
    <m/>
    <m/>
    <m/>
    <m/>
    <m/>
    <m/>
    <x v="4"/>
    <x v="2"/>
    <x v="2"/>
    <m/>
    <m/>
    <m/>
    <m/>
    <m/>
    <m/>
    <m/>
    <m/>
    <m/>
    <m/>
    <m/>
    <m/>
    <m/>
    <s v="0"/>
    <s v="not divers"/>
    <s v="Legumes and nuts e.g. hommos, fouls, beans, chick peas, lentils Oil/Fat (oils, fats, butter, ghee etc)"/>
    <m/>
    <b v="1"/>
    <m/>
    <m/>
    <m/>
    <m/>
    <m/>
    <m/>
    <m/>
    <b v="1"/>
    <m/>
    <s v="2"/>
    <s v="not divers"/>
    <x v="3"/>
    <m/>
    <s v="High food prices/no money to buy"/>
    <m/>
    <b v="1"/>
    <m/>
    <m/>
    <m/>
    <m/>
    <m/>
    <m/>
    <x v="0"/>
    <m/>
    <x v="0"/>
    <s v="High food prices/no money to buy"/>
    <b v="1"/>
    <m/>
    <m/>
    <m/>
    <m/>
    <m/>
    <x v="4"/>
    <x v="0"/>
    <x v="1"/>
    <m/>
    <m/>
    <s v="1"/>
    <s v="0"/>
    <x v="2"/>
    <x v="1"/>
    <x v="1"/>
    <x v="3"/>
    <x v="0"/>
    <m/>
    <m/>
    <m/>
    <m/>
    <m/>
    <m/>
    <m/>
    <m/>
    <m/>
    <x v="2"/>
    <x v="1"/>
    <s v="Fear Sadness moodwings"/>
    <b v="1"/>
    <m/>
    <b v="1"/>
    <b v="1"/>
    <m/>
    <m/>
    <m/>
    <m/>
    <m/>
    <m/>
    <m/>
    <m/>
    <m/>
    <m/>
    <m/>
    <m/>
    <m/>
    <m/>
    <s v="Children Elderly"/>
    <m/>
    <m/>
    <b v="1"/>
    <b v="1"/>
    <s v="الخوف من الظروف العامة وضغط الحياة"/>
    <s v="Speaking to a family member Has professional consultation Exercise"/>
    <b v="1"/>
    <m/>
    <b v="1"/>
    <m/>
    <b v="1"/>
    <m/>
    <m/>
    <m/>
    <m/>
    <m/>
    <m/>
    <s v="No obstacles"/>
    <m/>
    <m/>
    <m/>
    <m/>
    <m/>
    <m/>
    <m/>
    <b v="1"/>
    <m/>
    <x v="1"/>
    <m/>
    <s v="Do not know"/>
    <m/>
    <m/>
    <m/>
    <m/>
    <m/>
    <m/>
    <b v="1"/>
    <m/>
    <m/>
    <s v="Educational services"/>
    <m/>
    <b v="1"/>
    <m/>
    <m/>
    <m/>
    <m/>
    <m/>
    <m/>
    <s v="بسبب بعد خيمنا عن المدارس،وانعدام الامان"/>
    <x v="1"/>
    <m/>
    <s v="Kidnapping Early marriage Being orphaned or losing care Psychological stress"/>
    <b v="1"/>
    <m/>
    <m/>
    <m/>
    <m/>
    <m/>
    <b v="1"/>
    <m/>
    <m/>
    <m/>
    <b v="1"/>
    <m/>
    <m/>
    <b v="1"/>
    <m/>
    <m/>
    <m/>
    <m/>
    <m/>
    <s v="Parents Women and Child support centers"/>
    <m/>
    <m/>
    <m/>
    <m/>
    <b v="1"/>
    <m/>
    <m/>
    <m/>
    <m/>
    <b v="1"/>
    <m/>
    <m/>
    <m/>
    <m/>
    <s v="Quraan Awareness / educational activities / psychosocial support Entertainement activities"/>
    <m/>
    <b v="1"/>
    <m/>
    <m/>
    <b v="1"/>
    <b v="1"/>
    <m/>
    <m/>
    <m/>
    <s v="Orphans living in the community"/>
    <m/>
    <m/>
    <b v="1"/>
    <m/>
    <m/>
    <m/>
    <m/>
    <x v="1"/>
    <m/>
    <s v="Lack of transportation"/>
    <m/>
    <m/>
    <b v="1"/>
    <m/>
    <m/>
    <m/>
    <m/>
    <m/>
    <m/>
    <m/>
    <x v="1"/>
    <m/>
    <m/>
    <x v="0"/>
    <m/>
    <m/>
    <x v="2"/>
    <m/>
    <s v="uuid:1c7b83d3-2e9b-458d-86e1-43eb9d1eacb9"/>
    <n v="73155582"/>
    <s v="1c7b83d3-2e9b-458d-86e1-43eb9d1eacb9"/>
    <d v="2021-01-21T12:49:04"/>
    <n v="133"/>
    <m/>
    <n v="-1"/>
    <m/>
    <m/>
    <s v="202101191358"/>
    <n v="1701"/>
    <s v="nsenumerator"/>
    <n v="569832"/>
  </r>
  <r>
    <s v="2021-01-21T11:56:17.529+03:00"/>
    <s v="2021-01-21T12:24:17.711+03:00"/>
    <m/>
    <s v="اشكينازعبدو"/>
    <s v="MRFS"/>
    <m/>
    <d v="2021-01-21T00:00:00"/>
    <x v="6"/>
    <s v="All"/>
    <x v="0"/>
    <n v="36"/>
    <x v="0"/>
    <x v="0"/>
    <x v="2"/>
    <x v="0"/>
    <d v="2019-01-21T00:00:00"/>
    <n v="0"/>
    <n v="1"/>
    <s v="Yes"/>
    <n v="0"/>
    <n v="0"/>
    <n v="0"/>
    <s v="0"/>
    <n v="4"/>
    <s v="4"/>
    <n v="1"/>
    <s v="5"/>
    <n v="7"/>
    <n v="1"/>
    <n v="0"/>
    <n v="0"/>
    <n v="800"/>
    <n v="500"/>
    <s v="0"/>
    <m/>
    <s v="Primary health care facility"/>
    <m/>
    <b v="1"/>
    <m/>
    <m/>
    <m/>
    <m/>
    <m/>
    <m/>
    <n v="20"/>
    <x v="4"/>
    <m/>
    <x v="0"/>
    <s v="999"/>
    <s v="Some types of medicines are not available in the market Inaccessible due to cost"/>
    <b v="1"/>
    <m/>
    <m/>
    <b v="1"/>
    <m/>
    <m/>
    <m/>
    <m/>
    <m/>
    <m/>
    <m/>
    <x v="0"/>
    <x v="0"/>
    <s v="امور تفيد الاسرة والعائلة بشكل عام"/>
    <x v="2"/>
    <m/>
    <x v="0"/>
    <x v="0"/>
    <m/>
    <x v="0"/>
    <x v="0"/>
    <m/>
    <m/>
    <m/>
    <m/>
    <m/>
    <m/>
    <m/>
    <m/>
    <m/>
    <m/>
    <m/>
    <s v="Pediatric medicine Antibiotic"/>
    <m/>
    <b v="1"/>
    <m/>
    <b v="1"/>
    <m/>
    <m/>
    <m/>
    <m/>
    <x v="0"/>
    <m/>
    <m/>
    <m/>
    <m/>
    <m/>
    <m/>
    <m/>
    <m/>
    <m/>
    <s v="Hospital for normal delivery"/>
    <m/>
    <m/>
    <m/>
    <m/>
    <m/>
    <b v="1"/>
    <m/>
    <m/>
    <m/>
    <m/>
    <m/>
    <x v="1"/>
    <m/>
    <m/>
    <m/>
    <m/>
    <m/>
    <m/>
    <m/>
    <m/>
    <m/>
    <m/>
    <m/>
    <x v="3"/>
    <x v="1"/>
    <x v="0"/>
    <m/>
    <m/>
    <m/>
    <m/>
    <m/>
    <m/>
    <m/>
    <m/>
    <m/>
    <m/>
    <m/>
    <m/>
    <m/>
    <s v="0"/>
    <s v="not divers"/>
    <m/>
    <m/>
    <m/>
    <m/>
    <m/>
    <m/>
    <m/>
    <m/>
    <m/>
    <m/>
    <m/>
    <m/>
    <s v="0"/>
    <s v="not divers"/>
    <x v="0"/>
    <m/>
    <s v="High food prices/no money to buy"/>
    <m/>
    <b v="1"/>
    <m/>
    <m/>
    <m/>
    <m/>
    <m/>
    <m/>
    <x v="0"/>
    <m/>
    <x v="0"/>
    <s v="High food prices/no money to buy"/>
    <b v="1"/>
    <m/>
    <m/>
    <m/>
    <m/>
    <m/>
    <x v="1"/>
    <x v="1"/>
    <x v="1"/>
    <m/>
    <m/>
    <s v="0"/>
    <s v="0"/>
    <x v="0"/>
    <x v="0"/>
    <x v="0"/>
    <x v="2"/>
    <x v="0"/>
    <m/>
    <m/>
    <m/>
    <m/>
    <m/>
    <m/>
    <m/>
    <m/>
    <m/>
    <x v="0"/>
    <x v="0"/>
    <s v="Anger moodwings Problems Concentrating"/>
    <m/>
    <b v="1"/>
    <m/>
    <b v="1"/>
    <m/>
    <m/>
    <m/>
    <m/>
    <m/>
    <m/>
    <m/>
    <m/>
    <b v="1"/>
    <m/>
    <m/>
    <m/>
    <m/>
    <m/>
    <s v="Adult Women"/>
    <b v="1"/>
    <m/>
    <m/>
    <m/>
    <s v="ضغوطات الحياة وتحمل المسؤولية "/>
    <s v="Speaking to a family member Prayer Has professional consultation"/>
    <b v="1"/>
    <m/>
    <m/>
    <b v="1"/>
    <b v="1"/>
    <m/>
    <m/>
    <m/>
    <m/>
    <m/>
    <m/>
    <s v="Stigma"/>
    <b v="1"/>
    <m/>
    <m/>
    <m/>
    <m/>
    <m/>
    <m/>
    <m/>
    <m/>
    <x v="1"/>
    <m/>
    <s v="Skills building services Educational services"/>
    <m/>
    <b v="1"/>
    <b v="1"/>
    <m/>
    <m/>
    <m/>
    <m/>
    <m/>
    <s v="صعوبة الوصول بسبب ضعف الانجابيات"/>
    <s v="Do not know"/>
    <m/>
    <m/>
    <m/>
    <m/>
    <m/>
    <m/>
    <b v="1"/>
    <m/>
    <m/>
    <x v="1"/>
    <m/>
    <s v="Kidnapping Physical abuse Being orphaned or losing care Psychological stress"/>
    <b v="1"/>
    <m/>
    <m/>
    <m/>
    <m/>
    <m/>
    <m/>
    <b v="1"/>
    <m/>
    <m/>
    <b v="1"/>
    <m/>
    <m/>
    <b v="1"/>
    <m/>
    <m/>
    <m/>
    <m/>
    <m/>
    <s v="Siblings Parents Women and Child support centers"/>
    <m/>
    <b v="1"/>
    <m/>
    <m/>
    <b v="1"/>
    <m/>
    <m/>
    <m/>
    <m/>
    <b v="1"/>
    <m/>
    <m/>
    <m/>
    <m/>
    <s v="Quraan Awareness / educational activities / psychosocial support Sport activity"/>
    <b v="1"/>
    <b v="1"/>
    <m/>
    <m/>
    <b v="1"/>
    <m/>
    <m/>
    <m/>
    <m/>
    <s v="Children separated from their parents Orphans living in the community"/>
    <b v="1"/>
    <m/>
    <b v="1"/>
    <m/>
    <m/>
    <m/>
    <m/>
    <x v="1"/>
    <m/>
    <s v="Lack of transportation"/>
    <m/>
    <m/>
    <b v="1"/>
    <m/>
    <m/>
    <m/>
    <m/>
    <m/>
    <m/>
    <m/>
    <x v="1"/>
    <m/>
    <m/>
    <x v="2"/>
    <m/>
    <m/>
    <x v="2"/>
    <m/>
    <s v="uuid:8bfd9a7c-861f-4f76-a831-66b54bd17ea1"/>
    <n v="73155583"/>
    <s v="8bfd9a7c-861f-4f76-a831-66b54bd17ea1"/>
    <d v="2021-01-21T12:49:05"/>
    <n v="134"/>
    <m/>
    <n v="-1"/>
    <m/>
    <m/>
    <s v="202101191358"/>
    <n v="1680"/>
    <s v="nsenumerator"/>
    <n v="569832"/>
  </r>
  <r>
    <s v="2021-01-21T10:19:07.959+03:00"/>
    <s v="2021-01-21T10:37:08.301+03:00"/>
    <m/>
    <s v="محمد العيسى"/>
    <s v="MRFS"/>
    <m/>
    <d v="2021-01-21T00:00:00"/>
    <x v="7"/>
    <s v="All"/>
    <x v="0"/>
    <n v="40"/>
    <x v="0"/>
    <x v="1"/>
    <x v="0"/>
    <x v="0"/>
    <d v="2016-01-21T00:00:00"/>
    <n v="1"/>
    <n v="0"/>
    <s v="Yes"/>
    <n v="1"/>
    <n v="1"/>
    <n v="2"/>
    <s v="3"/>
    <n v="1"/>
    <s v="5"/>
    <n v="2"/>
    <s v="7"/>
    <n v="11"/>
    <n v="1"/>
    <n v="0"/>
    <n v="2"/>
    <n v="2000"/>
    <n v="800"/>
    <s v="اليد العاملة"/>
    <m/>
    <s v="Primary health care facility"/>
    <m/>
    <b v="1"/>
    <m/>
    <m/>
    <m/>
    <m/>
    <m/>
    <m/>
    <n v="20"/>
    <x v="0"/>
    <m/>
    <x v="2"/>
    <s v="مشفى حروق"/>
    <s v="Some types of medicines are not available in the market Inaccessible due to cost"/>
    <b v="1"/>
    <m/>
    <m/>
    <b v="1"/>
    <m/>
    <m/>
    <m/>
    <m/>
    <m/>
    <m/>
    <m/>
    <x v="2"/>
    <x v="1"/>
    <m/>
    <x v="1"/>
    <m/>
    <x v="0"/>
    <x v="0"/>
    <m/>
    <x v="0"/>
    <x v="0"/>
    <m/>
    <m/>
    <m/>
    <m/>
    <m/>
    <m/>
    <m/>
    <m/>
    <m/>
    <m/>
    <m/>
    <s v="Non communicable diseases (NCD) drugs (chronic, cardiac, diabetes, hyper-tension, asthma) Pediatric medicine"/>
    <b v="1"/>
    <b v="1"/>
    <m/>
    <m/>
    <m/>
    <m/>
    <m/>
    <m/>
    <x v="0"/>
    <m/>
    <m/>
    <m/>
    <m/>
    <m/>
    <m/>
    <m/>
    <m/>
    <m/>
    <s v="Public primary health care facility"/>
    <m/>
    <m/>
    <m/>
    <b v="1"/>
    <m/>
    <m/>
    <m/>
    <m/>
    <m/>
    <m/>
    <m/>
    <x v="0"/>
    <m/>
    <m/>
    <m/>
    <m/>
    <m/>
    <m/>
    <m/>
    <m/>
    <m/>
    <m/>
    <m/>
    <x v="2"/>
    <x v="0"/>
    <x v="0"/>
    <m/>
    <s v="Cereals or tubers (maize, porridge, rice, pasta, bread, rice, bulger, frikeh, kaak, pasta, indomy (noodles), manakish, thick grain-based porridge, potatoes, etc) Fruit (all types)"/>
    <b v="1"/>
    <m/>
    <m/>
    <b v="1"/>
    <m/>
    <m/>
    <m/>
    <m/>
    <m/>
    <m/>
    <m/>
    <s v="2"/>
    <s v="not divers"/>
    <s v="Cereals or tubers (maize, porridge, rice, pasta, bread, rice, bulger, frikeh, kaak, pasta, indomy (noodles), manakish, thick grain-based porridge, potatoes, etc) Fruit (all types)"/>
    <b v="1"/>
    <m/>
    <m/>
    <b v="1"/>
    <m/>
    <m/>
    <m/>
    <m/>
    <m/>
    <m/>
    <m/>
    <s v="2"/>
    <s v="not divers"/>
    <x v="0"/>
    <m/>
    <s v="Market is too far High food prices/no money to buy"/>
    <m/>
    <b v="1"/>
    <b v="1"/>
    <m/>
    <m/>
    <m/>
    <m/>
    <m/>
    <x v="0"/>
    <m/>
    <x v="2"/>
    <m/>
    <m/>
    <m/>
    <m/>
    <m/>
    <m/>
    <m/>
    <x v="0"/>
    <x v="0"/>
    <x v="0"/>
    <m/>
    <m/>
    <s v="1"/>
    <s v="1"/>
    <x v="0"/>
    <x v="2"/>
    <x v="0"/>
    <x v="1"/>
    <x v="1"/>
    <m/>
    <m/>
    <m/>
    <m/>
    <m/>
    <m/>
    <m/>
    <m/>
    <m/>
    <x v="1"/>
    <x v="0"/>
    <s v="Fear Sadness Problems sleeping Problems Concentrating"/>
    <b v="1"/>
    <m/>
    <b v="1"/>
    <m/>
    <m/>
    <m/>
    <m/>
    <m/>
    <m/>
    <b v="1"/>
    <m/>
    <m/>
    <b v="1"/>
    <m/>
    <m/>
    <m/>
    <m/>
    <m/>
    <s v="Children Elderly"/>
    <m/>
    <m/>
    <b v="1"/>
    <b v="1"/>
    <s v="لانهم بحاجة لعناية"/>
    <s v="Speaking to a family member Smoking Prayer"/>
    <b v="1"/>
    <m/>
    <m/>
    <b v="1"/>
    <m/>
    <m/>
    <b v="1"/>
    <m/>
    <m/>
    <m/>
    <m/>
    <s v="Accessibility Lack of awareness of the services"/>
    <m/>
    <m/>
    <b v="1"/>
    <m/>
    <b v="1"/>
    <m/>
    <m/>
    <m/>
    <m/>
    <x v="1"/>
    <m/>
    <s v="Educational services"/>
    <m/>
    <b v="1"/>
    <m/>
    <m/>
    <m/>
    <m/>
    <m/>
    <m/>
    <s v="الوضع المادي"/>
    <s v="Educational services Skills building services"/>
    <m/>
    <b v="1"/>
    <b v="1"/>
    <m/>
    <m/>
    <m/>
    <m/>
    <m/>
    <s v="قلة الامان و الوضع المادي"/>
    <x v="2"/>
    <s v="عادات و تقاليد"/>
    <s v="Kidnapping School dropout Physical abuse"/>
    <b v="1"/>
    <m/>
    <m/>
    <b v="1"/>
    <m/>
    <m/>
    <m/>
    <b v="1"/>
    <m/>
    <m/>
    <m/>
    <m/>
    <m/>
    <m/>
    <m/>
    <m/>
    <m/>
    <m/>
    <m/>
    <s v="Siblings Parents Relatives"/>
    <m/>
    <b v="1"/>
    <m/>
    <m/>
    <b v="1"/>
    <b v="1"/>
    <m/>
    <m/>
    <m/>
    <m/>
    <m/>
    <m/>
    <m/>
    <m/>
    <s v="Quraan Hand crafts Entertainement activities"/>
    <m/>
    <b v="1"/>
    <b v="1"/>
    <m/>
    <m/>
    <b v="1"/>
    <m/>
    <m/>
    <m/>
    <s v="Orphans living in the community"/>
    <m/>
    <m/>
    <b v="1"/>
    <m/>
    <m/>
    <m/>
    <m/>
    <x v="2"/>
    <s v="بسبب الوضع المادي"/>
    <s v="No services"/>
    <m/>
    <m/>
    <m/>
    <m/>
    <m/>
    <b v="1"/>
    <m/>
    <m/>
    <m/>
    <m/>
    <x v="1"/>
    <m/>
    <m/>
    <x v="2"/>
    <m/>
    <m/>
    <x v="2"/>
    <m/>
    <s v="uuid:3d379e80-de0a-41a0-930c-bc425e9769c0"/>
    <n v="73155622"/>
    <s v="3d379e80-de0a-41a0-930c-bc425e9769c0"/>
    <d v="2021-01-21T12:50:44"/>
    <n v="135"/>
    <m/>
    <n v="-1"/>
    <m/>
    <m/>
    <s v="202101191358"/>
    <n v="1081"/>
    <s v="nsenumerator"/>
    <n v="569832"/>
  </r>
  <r>
    <s v="2021-01-21T10:40:57.961+03:00"/>
    <s v="2021-01-21T11:25:08.404+03:00"/>
    <m/>
    <s v="محمد العيسى"/>
    <s v="MRFS"/>
    <m/>
    <d v="2021-01-21T00:00:00"/>
    <x v="7"/>
    <s v="All"/>
    <x v="0"/>
    <n v="30"/>
    <x v="1"/>
    <x v="1"/>
    <x v="0"/>
    <x v="0"/>
    <d v="2015-01-21T00:00:00"/>
    <n v="1"/>
    <n v="0"/>
    <s v="Yes"/>
    <n v="0"/>
    <n v="0"/>
    <n v="3"/>
    <s v="3"/>
    <n v="1"/>
    <s v="4"/>
    <n v="0"/>
    <s v="4"/>
    <n v="6"/>
    <n v="0"/>
    <n v="0"/>
    <n v="1"/>
    <n v="1500"/>
    <n v="500"/>
    <s v="كفالة مجاهد"/>
    <m/>
    <s v="Primary health care facility"/>
    <m/>
    <b v="1"/>
    <m/>
    <m/>
    <m/>
    <m/>
    <m/>
    <m/>
    <n v="5"/>
    <x v="0"/>
    <m/>
    <x v="2"/>
    <s v="بحاجة لدكتور اطفال"/>
    <s v="Not available in the market at all"/>
    <m/>
    <m/>
    <b v="1"/>
    <m/>
    <m/>
    <m/>
    <m/>
    <m/>
    <m/>
    <m/>
    <m/>
    <x v="2"/>
    <x v="1"/>
    <m/>
    <x v="1"/>
    <m/>
    <x v="0"/>
    <x v="0"/>
    <m/>
    <x v="0"/>
    <x v="0"/>
    <m/>
    <m/>
    <m/>
    <m/>
    <m/>
    <m/>
    <m/>
    <m/>
    <m/>
    <m/>
    <m/>
    <s v="Antibiotic"/>
    <m/>
    <m/>
    <m/>
    <b v="1"/>
    <m/>
    <m/>
    <m/>
    <m/>
    <x v="0"/>
    <m/>
    <m/>
    <m/>
    <m/>
    <m/>
    <m/>
    <m/>
    <m/>
    <m/>
    <s v="Hospital for normal delivery"/>
    <m/>
    <m/>
    <m/>
    <m/>
    <m/>
    <b v="1"/>
    <m/>
    <m/>
    <m/>
    <m/>
    <m/>
    <x v="1"/>
    <m/>
    <m/>
    <m/>
    <m/>
    <m/>
    <m/>
    <m/>
    <m/>
    <m/>
    <m/>
    <m/>
    <x v="0"/>
    <x v="0"/>
    <x v="0"/>
    <m/>
    <s v="Cereals or tubers (maize, porridge, rice, pasta, bread, rice, bulger, frikeh, kaak, pasta, indomy (noodles), manakish, thick grain-based porridge, potatoes, etc) Eggs"/>
    <b v="1"/>
    <m/>
    <m/>
    <m/>
    <m/>
    <m/>
    <m/>
    <b v="1"/>
    <m/>
    <m/>
    <m/>
    <s v="2"/>
    <s v="not divers"/>
    <s v="Cereals or tubers (maize, porridge, rice, pasta, bread, rice, bulger, frikeh, kaak, pasta, indomy (noodles), manakish, thick grain-based porridge, potatoes, etc) Legumes and nuts e.g. hommos, fouls, beans, chick peas, lentils Milk and Milk Products (milk, yoghurt, cheese, etc)"/>
    <b v="1"/>
    <b v="1"/>
    <m/>
    <m/>
    <m/>
    <m/>
    <b v="1"/>
    <m/>
    <m/>
    <m/>
    <m/>
    <s v="3"/>
    <s v="not divers"/>
    <x v="0"/>
    <m/>
    <s v="High food prices/no money to buy"/>
    <m/>
    <b v="1"/>
    <m/>
    <m/>
    <m/>
    <m/>
    <m/>
    <m/>
    <x v="0"/>
    <m/>
    <x v="2"/>
    <m/>
    <m/>
    <m/>
    <m/>
    <m/>
    <m/>
    <m/>
    <x v="0"/>
    <x v="0"/>
    <x v="1"/>
    <m/>
    <m/>
    <s v="0"/>
    <s v="1"/>
    <x v="0"/>
    <x v="2"/>
    <x v="0"/>
    <x v="1"/>
    <x v="1"/>
    <m/>
    <m/>
    <m/>
    <m/>
    <m/>
    <m/>
    <m/>
    <m/>
    <m/>
    <x v="1"/>
    <x v="0"/>
    <s v="Fear Sadness Econimic Problems sleeping"/>
    <b v="1"/>
    <m/>
    <b v="1"/>
    <m/>
    <b v="1"/>
    <m/>
    <m/>
    <m/>
    <m/>
    <b v="1"/>
    <m/>
    <m/>
    <m/>
    <m/>
    <m/>
    <m/>
    <m/>
    <m/>
    <s v="Children Adult Men"/>
    <m/>
    <b v="1"/>
    <b v="1"/>
    <m/>
    <s v="لانهم بحاجة للعناية"/>
    <s v="Prayer Speaking to a family member"/>
    <b v="1"/>
    <m/>
    <m/>
    <b v="1"/>
    <m/>
    <m/>
    <m/>
    <m/>
    <m/>
    <m/>
    <m/>
    <s v="Do not know"/>
    <m/>
    <m/>
    <m/>
    <m/>
    <m/>
    <m/>
    <b v="1"/>
    <m/>
    <m/>
    <x v="2"/>
    <m/>
    <s v="Health services Educational services"/>
    <b v="1"/>
    <b v="1"/>
    <m/>
    <m/>
    <m/>
    <m/>
    <m/>
    <m/>
    <s v="الوضع الاقتصادي"/>
    <s v="Educational services Skills building services"/>
    <m/>
    <b v="1"/>
    <b v="1"/>
    <m/>
    <m/>
    <m/>
    <m/>
    <m/>
    <s v="بعد المسافة"/>
    <x v="2"/>
    <s v="بسبب الوضع الامني"/>
    <s v="School dropout Begging Neglect Physical abuse Being orphaned or losing care"/>
    <m/>
    <m/>
    <m/>
    <b v="1"/>
    <m/>
    <b v="1"/>
    <m/>
    <b v="1"/>
    <b v="1"/>
    <m/>
    <b v="1"/>
    <m/>
    <m/>
    <m/>
    <m/>
    <m/>
    <m/>
    <m/>
    <m/>
    <s v="Siblings Parents Relatives School teachers"/>
    <m/>
    <b v="1"/>
    <m/>
    <b v="1"/>
    <b v="1"/>
    <b v="1"/>
    <m/>
    <m/>
    <m/>
    <m/>
    <m/>
    <m/>
    <m/>
    <m/>
    <s v="Sport activity Painting / re-creational activity Entertainement activities"/>
    <b v="1"/>
    <m/>
    <m/>
    <b v="1"/>
    <m/>
    <b v="1"/>
    <m/>
    <m/>
    <m/>
    <s v="Children separated from their parents Child-headed households Orphans living in the community"/>
    <b v="1"/>
    <m/>
    <b v="1"/>
    <b v="1"/>
    <m/>
    <m/>
    <m/>
    <x v="1"/>
    <m/>
    <s v="No services"/>
    <m/>
    <m/>
    <m/>
    <m/>
    <m/>
    <b v="1"/>
    <m/>
    <m/>
    <m/>
    <m/>
    <x v="1"/>
    <m/>
    <m/>
    <x v="0"/>
    <m/>
    <m/>
    <x v="2"/>
    <m/>
    <s v="uuid:8d5541d5-2332-49cd-8aa9-043b2537a319"/>
    <n v="73155624"/>
    <s v="8d5541d5-2332-49cd-8aa9-043b2537a319"/>
    <d v="2021-01-21T12:50:45"/>
    <n v="136"/>
    <m/>
    <n v="-1"/>
    <m/>
    <m/>
    <s v="202101191358"/>
    <n v="2651"/>
    <s v="nsenumerator"/>
    <n v="569832"/>
  </r>
  <r>
    <s v="2021-01-21T10:22:48.089+03:00"/>
    <s v="2021-01-21T11:18:35.203+03:00"/>
    <s v="0"/>
    <s v="محمد الحسن"/>
    <s v="MRFS"/>
    <m/>
    <d v="2021-01-21T00:00:00"/>
    <x v="8"/>
    <s v="All"/>
    <x v="0"/>
    <n v="54"/>
    <x v="2"/>
    <x v="1"/>
    <x v="0"/>
    <x v="0"/>
    <d v="2012-10-05T00:00:00"/>
    <n v="1"/>
    <n v="0"/>
    <s v="Yes"/>
    <n v="0"/>
    <n v="1"/>
    <n v="2"/>
    <s v="3"/>
    <n v="2"/>
    <s v="5"/>
    <n v="3"/>
    <s v="8"/>
    <n v="10"/>
    <n v="1"/>
    <n v="0"/>
    <n v="1"/>
    <n v="1500"/>
    <n v="400"/>
    <s v="اعمال حرة"/>
    <m/>
    <s v="No services"/>
    <m/>
    <m/>
    <m/>
    <m/>
    <m/>
    <m/>
    <b v="1"/>
    <m/>
    <m/>
    <x v="1"/>
    <m/>
    <x v="2"/>
    <s v="نقطة طبية"/>
    <s v="Most types of medicines are not available in the market Inaccessible due to cost Inaccessible due to transport or other logistical reason"/>
    <m/>
    <b v="1"/>
    <m/>
    <b v="1"/>
    <m/>
    <b v="1"/>
    <m/>
    <m/>
    <m/>
    <m/>
    <m/>
    <x v="2"/>
    <x v="1"/>
    <m/>
    <x v="1"/>
    <m/>
    <x v="0"/>
    <x v="0"/>
    <m/>
    <x v="0"/>
    <x v="0"/>
    <m/>
    <m/>
    <m/>
    <m/>
    <m/>
    <m/>
    <m/>
    <m/>
    <m/>
    <m/>
    <m/>
    <s v="Non communicable diseases (NCD) drugs (chronic, cardiac, diabetes, hyper-tension, asthma) Reproductive health medicines"/>
    <b v="1"/>
    <m/>
    <b v="1"/>
    <m/>
    <m/>
    <m/>
    <m/>
    <m/>
    <x v="2"/>
    <s v="Transportation issues Security issues"/>
    <b v="1"/>
    <m/>
    <m/>
    <b v="1"/>
    <m/>
    <m/>
    <m/>
    <m/>
    <s v="At home with skilled birth attendant"/>
    <m/>
    <b v="1"/>
    <m/>
    <m/>
    <m/>
    <m/>
    <m/>
    <m/>
    <m/>
    <m/>
    <s v="عدم الرغبة بلذهاب إلى المستشفى"/>
    <x v="1"/>
    <m/>
    <m/>
    <m/>
    <m/>
    <m/>
    <m/>
    <m/>
    <m/>
    <m/>
    <m/>
    <m/>
    <x v="5"/>
    <x v="0"/>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0"/>
    <m/>
    <s v="High food prices/no money to buy Market is too far"/>
    <m/>
    <b v="1"/>
    <b v="1"/>
    <m/>
    <m/>
    <m/>
    <m/>
    <m/>
    <x v="0"/>
    <m/>
    <x v="0"/>
    <s v="High food prices/no money to buy Market is too far"/>
    <b v="1"/>
    <b v="1"/>
    <m/>
    <m/>
    <m/>
    <m/>
    <x v="2"/>
    <x v="2"/>
    <x v="1"/>
    <m/>
    <m/>
    <s v="1"/>
    <s v="1"/>
    <x v="0"/>
    <x v="2"/>
    <x v="0"/>
    <x v="1"/>
    <x v="1"/>
    <m/>
    <m/>
    <m/>
    <m/>
    <m/>
    <m/>
    <m/>
    <m/>
    <m/>
    <x v="1"/>
    <x v="0"/>
    <s v="Econimic Anger Family conflict Conflict within community"/>
    <m/>
    <b v="1"/>
    <m/>
    <m/>
    <b v="1"/>
    <m/>
    <b v="1"/>
    <m/>
    <m/>
    <m/>
    <b v="1"/>
    <m/>
    <m/>
    <m/>
    <m/>
    <m/>
    <m/>
    <m/>
    <s v="Adult Men"/>
    <m/>
    <b v="1"/>
    <m/>
    <m/>
    <s v="بسبب النزوح والاوضاع الصعبه"/>
    <s v="Prayer Speaking to a friend Smoking"/>
    <m/>
    <b v="1"/>
    <m/>
    <b v="1"/>
    <m/>
    <m/>
    <b v="1"/>
    <m/>
    <m/>
    <m/>
    <m/>
    <s v="Stigma Lack of awareness of the services"/>
    <b v="1"/>
    <m/>
    <m/>
    <m/>
    <b v="1"/>
    <m/>
    <m/>
    <m/>
    <m/>
    <x v="1"/>
    <m/>
    <s v="Health services Educational services Skills building services"/>
    <b v="1"/>
    <b v="1"/>
    <b v="1"/>
    <m/>
    <m/>
    <m/>
    <m/>
    <m/>
    <s v="قلة الامان وعادات وتقاليد"/>
    <s v="Health services Educational services Skills building services"/>
    <b v="1"/>
    <b v="1"/>
    <b v="1"/>
    <m/>
    <m/>
    <m/>
    <m/>
    <m/>
    <s v="قلة الامان وعادات وتقاليد"/>
    <x v="2"/>
    <s v="الأوضاع الصعبه"/>
    <s v="Begging Physical abuse Sexual abuse Psychological stress School dropout Hired by armed groups Neglect Early marriage"/>
    <m/>
    <b v="1"/>
    <m/>
    <b v="1"/>
    <m/>
    <b v="1"/>
    <b v="1"/>
    <b v="1"/>
    <b v="1"/>
    <b v="1"/>
    <m/>
    <m/>
    <m/>
    <b v="1"/>
    <m/>
    <m/>
    <m/>
    <m/>
    <m/>
    <s v="Siblings Community/social workers Religious leaders"/>
    <b v="1"/>
    <b v="1"/>
    <m/>
    <m/>
    <m/>
    <m/>
    <m/>
    <b v="1"/>
    <m/>
    <m/>
    <m/>
    <m/>
    <m/>
    <m/>
    <s v="Awareness / educational activities / psychosocial support Entertainement activities Quraan Sport activity"/>
    <b v="1"/>
    <b v="1"/>
    <m/>
    <m/>
    <b v="1"/>
    <b v="1"/>
    <m/>
    <m/>
    <m/>
    <s v="Children who have been associated with fighting forces Children separated from their parents"/>
    <b v="1"/>
    <m/>
    <m/>
    <m/>
    <b v="1"/>
    <m/>
    <m/>
    <x v="1"/>
    <m/>
    <s v="No services"/>
    <m/>
    <m/>
    <m/>
    <m/>
    <m/>
    <b v="1"/>
    <m/>
    <m/>
    <m/>
    <m/>
    <x v="1"/>
    <m/>
    <m/>
    <x v="2"/>
    <m/>
    <m/>
    <x v="2"/>
    <m/>
    <s v="uuid:86f9337a-29ab-459c-888c-766123c27135"/>
    <n v="73155626"/>
    <s v="86f9337a-29ab-459c-888c-766123c27135"/>
    <d v="2021-01-21T12:50:46"/>
    <n v="137"/>
    <m/>
    <n v="-1"/>
    <m/>
    <m/>
    <s v="202101191358"/>
    <n v="3347"/>
    <s v="nsenumerator"/>
    <n v="569832"/>
  </r>
  <r>
    <s v="2021-01-21T12:16:17.400+03:00"/>
    <s v="2021-01-21T13:23:55.684+03:00"/>
    <m/>
    <s v="محمد العيسى"/>
    <s v="MRFS"/>
    <m/>
    <d v="2021-01-21T00:00:00"/>
    <x v="7"/>
    <s v="All"/>
    <x v="0"/>
    <n v="36"/>
    <x v="0"/>
    <x v="1"/>
    <x v="0"/>
    <x v="0"/>
    <d v="2015-03-16T00:00:00"/>
    <n v="0"/>
    <n v="0"/>
    <s v="Yes"/>
    <n v="0"/>
    <n v="0"/>
    <n v="2"/>
    <s v="2"/>
    <n v="0"/>
    <s v="2"/>
    <n v="0"/>
    <s v="2"/>
    <n v="4"/>
    <n v="1"/>
    <n v="0"/>
    <n v="1"/>
    <n v="1000"/>
    <n v="400"/>
    <s v="عمل يدوي"/>
    <m/>
    <s v="Primary health care facility"/>
    <m/>
    <b v="1"/>
    <m/>
    <m/>
    <m/>
    <m/>
    <m/>
    <m/>
    <n v="5"/>
    <x v="0"/>
    <m/>
    <x v="0"/>
    <s v="999"/>
    <s v="Inaccessible due to cost"/>
    <m/>
    <m/>
    <m/>
    <b v="1"/>
    <m/>
    <m/>
    <m/>
    <m/>
    <m/>
    <m/>
    <m/>
    <x v="0"/>
    <x v="3"/>
    <m/>
    <x v="0"/>
    <m/>
    <x v="0"/>
    <x v="0"/>
    <m/>
    <x v="0"/>
    <x v="0"/>
    <m/>
    <m/>
    <m/>
    <m/>
    <m/>
    <m/>
    <m/>
    <m/>
    <m/>
    <m/>
    <m/>
    <s v="Pediatric medicine Non communicable diseases (NCD) drugs (chronic, cardiac, diabetes, hyper-tension, asthma)"/>
    <b v="1"/>
    <b v="1"/>
    <m/>
    <m/>
    <m/>
    <m/>
    <m/>
    <m/>
    <x v="0"/>
    <m/>
    <m/>
    <m/>
    <m/>
    <m/>
    <m/>
    <m/>
    <m/>
    <m/>
    <s v="Hospital for normal delivery"/>
    <m/>
    <m/>
    <m/>
    <m/>
    <m/>
    <b v="1"/>
    <m/>
    <m/>
    <m/>
    <m/>
    <m/>
    <x v="1"/>
    <m/>
    <m/>
    <m/>
    <m/>
    <m/>
    <m/>
    <m/>
    <m/>
    <m/>
    <m/>
    <m/>
    <x v="0"/>
    <x v="0"/>
    <x v="0"/>
    <m/>
    <m/>
    <m/>
    <m/>
    <m/>
    <m/>
    <m/>
    <m/>
    <m/>
    <m/>
    <m/>
    <m/>
    <m/>
    <s v="0"/>
    <s v="not divers"/>
    <s v="Cereals or tubers (maize, porridge, rice, pasta, bread, rice, bulger, frikeh, kaak, pasta, indomy (noodles), manakish, thick grain-based porridge, potatoes, etc)"/>
    <b v="1"/>
    <m/>
    <m/>
    <m/>
    <m/>
    <m/>
    <m/>
    <m/>
    <m/>
    <m/>
    <m/>
    <s v="1"/>
    <s v="not divers"/>
    <x v="0"/>
    <m/>
    <s v="High food prices/no money to buy"/>
    <m/>
    <b v="1"/>
    <m/>
    <m/>
    <m/>
    <m/>
    <m/>
    <m/>
    <x v="0"/>
    <m/>
    <x v="3"/>
    <m/>
    <m/>
    <m/>
    <m/>
    <m/>
    <m/>
    <m/>
    <x v="0"/>
    <x v="2"/>
    <x v="1"/>
    <m/>
    <m/>
    <s v="0"/>
    <s v="0"/>
    <x v="0"/>
    <x v="2"/>
    <x v="0"/>
    <x v="1"/>
    <x v="1"/>
    <m/>
    <m/>
    <m/>
    <m/>
    <m/>
    <m/>
    <m/>
    <m/>
    <m/>
    <x v="1"/>
    <x v="0"/>
    <s v="Econimic Anger"/>
    <m/>
    <b v="1"/>
    <m/>
    <m/>
    <b v="1"/>
    <m/>
    <m/>
    <m/>
    <m/>
    <m/>
    <m/>
    <m/>
    <m/>
    <m/>
    <m/>
    <m/>
    <m/>
    <m/>
    <s v="Adult Men"/>
    <m/>
    <b v="1"/>
    <m/>
    <m/>
    <s v="بسبب الوضع الاقتصادي"/>
    <s v="Speaking to a friend Prayer Smoking"/>
    <m/>
    <b v="1"/>
    <m/>
    <b v="1"/>
    <m/>
    <m/>
    <b v="1"/>
    <m/>
    <m/>
    <m/>
    <m/>
    <s v="Do not know"/>
    <m/>
    <m/>
    <m/>
    <m/>
    <m/>
    <m/>
    <b v="1"/>
    <m/>
    <m/>
    <x v="2"/>
    <m/>
    <s v="Health services"/>
    <b v="1"/>
    <m/>
    <m/>
    <m/>
    <m/>
    <m/>
    <m/>
    <m/>
    <s v="الوضع الامني"/>
    <s v="Educational services"/>
    <m/>
    <b v="1"/>
    <m/>
    <m/>
    <m/>
    <m/>
    <m/>
    <m/>
    <s v="الوضع الاقتصادي"/>
    <x v="1"/>
    <m/>
    <s v="Kidnapping Sexual abuse"/>
    <b v="1"/>
    <m/>
    <m/>
    <m/>
    <m/>
    <m/>
    <m/>
    <m/>
    <m/>
    <b v="1"/>
    <m/>
    <m/>
    <m/>
    <m/>
    <m/>
    <m/>
    <m/>
    <m/>
    <m/>
    <s v="Parents"/>
    <m/>
    <m/>
    <m/>
    <m/>
    <b v="1"/>
    <m/>
    <m/>
    <m/>
    <m/>
    <m/>
    <m/>
    <m/>
    <m/>
    <m/>
    <s v="Other"/>
    <m/>
    <m/>
    <m/>
    <m/>
    <m/>
    <m/>
    <b v="1"/>
    <m/>
    <s v="حدائق"/>
    <s v="Children separated from their parents Children who have been associated with fighting forces Orphans living in the community"/>
    <b v="1"/>
    <m/>
    <b v="1"/>
    <m/>
    <b v="1"/>
    <m/>
    <m/>
    <x v="2"/>
    <s v="صغار"/>
    <s v="No services"/>
    <m/>
    <m/>
    <m/>
    <m/>
    <m/>
    <b v="1"/>
    <m/>
    <m/>
    <m/>
    <m/>
    <x v="2"/>
    <n v="8"/>
    <s v="بسبب الأم تدرس و الاب يعمل"/>
    <x v="0"/>
    <m/>
    <m/>
    <x v="2"/>
    <m/>
    <s v="uuid:15558232-2fd7-4507-a0bc-52d39efb4b24"/>
    <n v="73155627"/>
    <s v="15558232-2fd7-4507-a0bc-52d39efb4b24"/>
    <d v="2021-01-21T12:50:46"/>
    <n v="138"/>
    <m/>
    <n v="-1"/>
    <m/>
    <m/>
    <s v="202101191358"/>
    <n v="4058"/>
    <s v="nsenumerator"/>
    <n v="569832"/>
  </r>
  <r>
    <s v="2021-01-21T12:43:58.803+03:00"/>
    <s v="2021-01-21T13:21:47.212+03:00"/>
    <m/>
    <s v="محمد الحسن "/>
    <s v="MRFS"/>
    <m/>
    <d v="2021-01-21T00:00:00"/>
    <x v="8"/>
    <s v="All"/>
    <x v="0"/>
    <n v="28"/>
    <x v="1"/>
    <x v="1"/>
    <x v="0"/>
    <x v="0"/>
    <d v="2013-08-12T00:00:00"/>
    <n v="1"/>
    <n v="0"/>
    <s v="Yes"/>
    <n v="0"/>
    <n v="0"/>
    <n v="2"/>
    <s v="2"/>
    <n v="0"/>
    <s v="2"/>
    <n v="0"/>
    <s v="2"/>
    <n v="4"/>
    <n v="0"/>
    <n v="0"/>
    <n v="1"/>
    <n v="1500"/>
    <n v="300"/>
    <s v="سلة غذائية "/>
    <m/>
    <s v="No services"/>
    <m/>
    <m/>
    <m/>
    <m/>
    <m/>
    <m/>
    <b v="1"/>
    <m/>
    <m/>
    <x v="1"/>
    <m/>
    <x v="2"/>
    <s v="مزكر طبي "/>
    <s v="Inaccessible due to cost Inaccessible due to transport or other logistical reason"/>
    <m/>
    <m/>
    <m/>
    <b v="1"/>
    <m/>
    <b v="1"/>
    <m/>
    <m/>
    <m/>
    <m/>
    <m/>
    <x v="2"/>
    <x v="1"/>
    <m/>
    <x v="1"/>
    <m/>
    <x v="0"/>
    <x v="0"/>
    <m/>
    <x v="0"/>
    <x v="0"/>
    <m/>
    <m/>
    <m/>
    <m/>
    <m/>
    <m/>
    <m/>
    <m/>
    <m/>
    <m/>
    <m/>
    <s v="Pediatric medicine Antibiotic Non communicable diseases (NCD) drugs (chronic, cardiac, diabetes, hyper-tension, asthma)"/>
    <b v="1"/>
    <b v="1"/>
    <m/>
    <b v="1"/>
    <m/>
    <m/>
    <m/>
    <m/>
    <x v="2"/>
    <s v="Cultural factors Financial issues"/>
    <m/>
    <b v="1"/>
    <b v="1"/>
    <m/>
    <m/>
    <m/>
    <m/>
    <m/>
    <s v="At home with skilled birth attendant"/>
    <m/>
    <b v="1"/>
    <m/>
    <m/>
    <m/>
    <m/>
    <m/>
    <m/>
    <m/>
    <m/>
    <s v="عدم الرغبة بلذهاب إلى المستشفى "/>
    <x v="1"/>
    <m/>
    <m/>
    <m/>
    <m/>
    <m/>
    <m/>
    <m/>
    <m/>
    <m/>
    <m/>
    <m/>
    <x v="4"/>
    <x v="1"/>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0"/>
    <m/>
    <s v="High food prices/no money to buy Market is too far"/>
    <m/>
    <b v="1"/>
    <b v="1"/>
    <m/>
    <m/>
    <m/>
    <m/>
    <m/>
    <x v="0"/>
    <m/>
    <x v="0"/>
    <s v="High food prices/no money to buy Market is too far"/>
    <b v="1"/>
    <b v="1"/>
    <m/>
    <m/>
    <m/>
    <m/>
    <x v="2"/>
    <x v="2"/>
    <x v="1"/>
    <m/>
    <m/>
    <s v="0"/>
    <s v="1"/>
    <x v="0"/>
    <x v="2"/>
    <x v="0"/>
    <x v="1"/>
    <x v="1"/>
    <m/>
    <m/>
    <m/>
    <m/>
    <m/>
    <m/>
    <m/>
    <m/>
    <m/>
    <x v="1"/>
    <x v="0"/>
    <s v="moodwings Econimic Fear Anxiety"/>
    <b v="1"/>
    <m/>
    <m/>
    <b v="1"/>
    <b v="1"/>
    <b v="1"/>
    <m/>
    <m/>
    <m/>
    <m/>
    <m/>
    <m/>
    <m/>
    <m/>
    <m/>
    <m/>
    <m/>
    <m/>
    <s v="Adult Men"/>
    <m/>
    <b v="1"/>
    <m/>
    <m/>
    <s v="النزوح والاوضاع المعيشية الصعبة"/>
    <s v="Prayer Speaking to a friend Smoking"/>
    <m/>
    <b v="1"/>
    <m/>
    <b v="1"/>
    <m/>
    <m/>
    <b v="1"/>
    <m/>
    <m/>
    <m/>
    <m/>
    <s v="Stigma Lack of awareness of the services"/>
    <b v="1"/>
    <m/>
    <m/>
    <m/>
    <b v="1"/>
    <m/>
    <m/>
    <m/>
    <m/>
    <x v="1"/>
    <m/>
    <s v="All services are accessible"/>
    <m/>
    <m/>
    <m/>
    <m/>
    <m/>
    <b v="1"/>
    <m/>
    <m/>
    <m/>
    <s v="Educational services Extracurricular activities/women &amp; girls centers Skills building services"/>
    <m/>
    <b v="1"/>
    <b v="1"/>
    <b v="1"/>
    <m/>
    <m/>
    <m/>
    <m/>
    <s v="قلة الامان "/>
    <x v="2"/>
    <s v="عادات وتقاليد "/>
    <s v="Sexual abuse Begging Physical abuse Neglect Early marriage"/>
    <m/>
    <m/>
    <m/>
    <m/>
    <m/>
    <b v="1"/>
    <b v="1"/>
    <b v="1"/>
    <b v="1"/>
    <b v="1"/>
    <m/>
    <m/>
    <m/>
    <m/>
    <m/>
    <m/>
    <m/>
    <m/>
    <m/>
    <s v="Siblings Community/social workers Religious leaders"/>
    <b v="1"/>
    <b v="1"/>
    <m/>
    <m/>
    <m/>
    <m/>
    <m/>
    <b v="1"/>
    <m/>
    <m/>
    <m/>
    <m/>
    <m/>
    <m/>
    <s v="Sport activity Quraan Awareness / educational activities / psychosocial support Entertainement activities"/>
    <b v="1"/>
    <b v="1"/>
    <m/>
    <m/>
    <b v="1"/>
    <b v="1"/>
    <m/>
    <m/>
    <m/>
    <s v="Children separated from their parents Children living on the street"/>
    <b v="1"/>
    <b v="1"/>
    <m/>
    <m/>
    <m/>
    <m/>
    <m/>
    <x v="2"/>
    <s v="قلة اهتمام "/>
    <s v="Lack of awareness Opening time not suitable for parents"/>
    <b v="1"/>
    <m/>
    <m/>
    <b v="1"/>
    <m/>
    <m/>
    <m/>
    <m/>
    <m/>
    <m/>
    <x v="1"/>
    <m/>
    <m/>
    <x v="0"/>
    <m/>
    <m/>
    <x v="2"/>
    <m/>
    <s v="uuid:2c80d7d7-ae64-4bfb-a092-de5431edbd95"/>
    <n v="73155629"/>
    <s v="2c80d7d7-ae64-4bfb-a092-de5431edbd95"/>
    <d v="2021-01-21T12:50:46"/>
    <n v="139"/>
    <m/>
    <n v="-1"/>
    <m/>
    <m/>
    <s v="202101191358"/>
    <n v="2269"/>
    <s v="nsenumerator"/>
    <n v="569832"/>
  </r>
  <r>
    <s v="2021-01-21T10:15:11.125+02:00"/>
    <s v="2021-01-21T10:44:00.284+02:00"/>
    <m/>
    <s v="مروة حلاق"/>
    <s v="MRFS"/>
    <m/>
    <d v="2021-01-21T00:00:00"/>
    <x v="6"/>
    <s v="All"/>
    <x v="0"/>
    <n v="34"/>
    <x v="0"/>
    <x v="0"/>
    <x v="0"/>
    <x v="0"/>
    <d v="2020-01-01T00:00:00"/>
    <n v="0"/>
    <n v="1"/>
    <s v="Yes"/>
    <n v="0"/>
    <n v="0"/>
    <n v="1"/>
    <s v="1"/>
    <n v="3"/>
    <s v="4"/>
    <n v="1"/>
    <s v="5"/>
    <n v="9"/>
    <n v="1"/>
    <n v="1"/>
    <n v="0"/>
    <n v="1000"/>
    <n v="0"/>
    <m/>
    <s v="عن طريق سلل الإغاثة والمنظمات الانسانية"/>
    <s v="Primary health care facility"/>
    <m/>
    <b v="1"/>
    <m/>
    <m/>
    <m/>
    <m/>
    <m/>
    <m/>
    <n v="10"/>
    <x v="0"/>
    <m/>
    <x v="0"/>
    <s v="نعم نحتاج مشفى توليد "/>
    <s v="Inaccessible due to cost"/>
    <m/>
    <m/>
    <m/>
    <b v="1"/>
    <m/>
    <m/>
    <m/>
    <m/>
    <m/>
    <m/>
    <m/>
    <x v="0"/>
    <x v="0"/>
    <s v="تحدثوا معنا عن المرض والكورونا والنظافة وغسيل الطعام "/>
    <x v="2"/>
    <m/>
    <x v="0"/>
    <x v="0"/>
    <m/>
    <x v="0"/>
    <x v="0"/>
    <m/>
    <m/>
    <m/>
    <m/>
    <m/>
    <m/>
    <m/>
    <m/>
    <m/>
    <m/>
    <m/>
    <s v="Antibiotic Pediatric medicine"/>
    <m/>
    <b v="1"/>
    <m/>
    <b v="1"/>
    <m/>
    <m/>
    <m/>
    <m/>
    <x v="0"/>
    <m/>
    <m/>
    <m/>
    <m/>
    <m/>
    <m/>
    <m/>
    <m/>
    <m/>
    <s v="Hospital for normal delivery"/>
    <m/>
    <m/>
    <m/>
    <m/>
    <m/>
    <b v="1"/>
    <m/>
    <m/>
    <m/>
    <m/>
    <m/>
    <x v="1"/>
    <m/>
    <m/>
    <m/>
    <m/>
    <m/>
    <m/>
    <m/>
    <m/>
    <m/>
    <m/>
    <m/>
    <x v="4"/>
    <x v="2"/>
    <x v="2"/>
    <m/>
    <m/>
    <m/>
    <m/>
    <m/>
    <m/>
    <m/>
    <m/>
    <m/>
    <m/>
    <m/>
    <m/>
    <m/>
    <s v="0"/>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Food is not available"/>
    <b v="1"/>
    <m/>
    <m/>
    <b v="1"/>
    <m/>
    <m/>
    <x v="4"/>
    <x v="0"/>
    <x v="1"/>
    <m/>
    <m/>
    <s v="0"/>
    <s v="0"/>
    <x v="0"/>
    <x v="2"/>
    <x v="0"/>
    <x v="1"/>
    <x v="1"/>
    <m/>
    <m/>
    <m/>
    <m/>
    <m/>
    <m/>
    <m/>
    <m/>
    <m/>
    <x v="1"/>
    <x v="0"/>
    <s v="Fear Anxiety"/>
    <b v="1"/>
    <m/>
    <m/>
    <m/>
    <m/>
    <b v="1"/>
    <m/>
    <m/>
    <m/>
    <m/>
    <m/>
    <m/>
    <m/>
    <m/>
    <m/>
    <m/>
    <m/>
    <m/>
    <s v="Adult Women"/>
    <b v="1"/>
    <m/>
    <m/>
    <m/>
    <s v="بسبب الوضع المعيشي والسكن بالمخيم خاصة فصل الشتاء"/>
    <s v="Speaking to a family member Prayer"/>
    <b v="1"/>
    <m/>
    <m/>
    <b v="1"/>
    <m/>
    <m/>
    <m/>
    <m/>
    <m/>
    <m/>
    <m/>
    <s v="Lack of awareness of the services"/>
    <m/>
    <m/>
    <m/>
    <m/>
    <b v="1"/>
    <m/>
    <m/>
    <m/>
    <m/>
    <x v="3"/>
    <s v="لان الذي أعاني منه هو ضغط نفسي يذهب مع مرور الأيام اذا تحسن وضعنا المعيشي"/>
    <s v="Educational services"/>
    <m/>
    <b v="1"/>
    <m/>
    <m/>
    <m/>
    <m/>
    <m/>
    <m/>
    <s v="بسبب الفقر والوضع المعيشي وقلة الوعي"/>
    <s v="Educational services"/>
    <m/>
    <b v="1"/>
    <m/>
    <m/>
    <m/>
    <m/>
    <m/>
    <m/>
    <s v="بسبب قلة الوعي"/>
    <x v="1"/>
    <m/>
    <s v="Being orphaned or losing care Physical or psychological disabilities due to the war Psychological stress"/>
    <m/>
    <m/>
    <m/>
    <m/>
    <m/>
    <m/>
    <m/>
    <m/>
    <m/>
    <m/>
    <b v="1"/>
    <m/>
    <b v="1"/>
    <b v="1"/>
    <m/>
    <m/>
    <m/>
    <m/>
    <m/>
    <s v="Parents"/>
    <m/>
    <m/>
    <m/>
    <m/>
    <b v="1"/>
    <m/>
    <m/>
    <m/>
    <m/>
    <m/>
    <m/>
    <m/>
    <m/>
    <m/>
    <s v="Quraan"/>
    <m/>
    <b v="1"/>
    <m/>
    <m/>
    <m/>
    <m/>
    <m/>
    <m/>
    <m/>
    <s v="Orphans living in the community"/>
    <m/>
    <m/>
    <b v="1"/>
    <m/>
    <m/>
    <m/>
    <m/>
    <x v="1"/>
    <m/>
    <s v="Lack of transportation"/>
    <m/>
    <m/>
    <b v="1"/>
    <m/>
    <m/>
    <m/>
    <m/>
    <m/>
    <m/>
    <m/>
    <x v="1"/>
    <m/>
    <m/>
    <x v="2"/>
    <m/>
    <m/>
    <x v="2"/>
    <m/>
    <s v="uuid:3dcae600-367d-41bc-8916-85b0691d4206"/>
    <n v="73155682"/>
    <s v="3dcae600-367d-41bc-8916-85b0691d4206"/>
    <d v="2021-01-21T12:51:28"/>
    <n v="140"/>
    <m/>
    <n v="-1"/>
    <m/>
    <m/>
    <s v="202101191358"/>
    <n v="1729"/>
    <s v="nsenumerator"/>
    <n v="569832"/>
  </r>
  <r>
    <s v="2021-01-21T10:57:47.806+02:00"/>
    <s v="2021-01-21T11:26:52.460+02:00"/>
    <m/>
    <s v="مروة حلاق"/>
    <s v="MRFS"/>
    <m/>
    <d v="2021-01-21T00:00:00"/>
    <x v="6"/>
    <s v="All"/>
    <x v="0"/>
    <n v="31"/>
    <x v="0"/>
    <x v="0"/>
    <x v="2"/>
    <x v="0"/>
    <d v="2019-11-01T00:00:00"/>
    <n v="1"/>
    <n v="2"/>
    <s v="Yes"/>
    <n v="1"/>
    <n v="0"/>
    <n v="1"/>
    <s v="1"/>
    <n v="3"/>
    <s v="5"/>
    <n v="0"/>
    <s v="5"/>
    <n v="8"/>
    <n v="2"/>
    <n v="0"/>
    <n v="0"/>
    <n v="1500"/>
    <n v="0"/>
    <m/>
    <s v="عن طريق المنظمات الانسانية"/>
    <s v="Primary health care facility"/>
    <m/>
    <b v="1"/>
    <m/>
    <m/>
    <m/>
    <m/>
    <m/>
    <m/>
    <n v="5"/>
    <x v="0"/>
    <m/>
    <x v="0"/>
    <s v="التوليد "/>
    <s v="Inaccessible due to cost"/>
    <m/>
    <m/>
    <m/>
    <b v="1"/>
    <m/>
    <m/>
    <m/>
    <m/>
    <m/>
    <m/>
    <m/>
    <x v="0"/>
    <x v="0"/>
    <s v="تحدثوا عن الكورونا والدعم النفسي للطفل "/>
    <x v="0"/>
    <m/>
    <x v="2"/>
    <x v="2"/>
    <s v="أطفالي أصيبوا بمرض القمل ولكني قمت بشراء علبة شامبو للقمل والحمد لله تم شفاؤهم"/>
    <x v="0"/>
    <x v="0"/>
    <m/>
    <m/>
    <m/>
    <m/>
    <m/>
    <m/>
    <m/>
    <m/>
    <m/>
    <m/>
    <m/>
    <s v="Antibiotic Pediatric medicine"/>
    <m/>
    <b v="1"/>
    <m/>
    <b v="1"/>
    <m/>
    <m/>
    <m/>
    <m/>
    <x v="0"/>
    <m/>
    <m/>
    <m/>
    <m/>
    <m/>
    <m/>
    <m/>
    <m/>
    <m/>
    <s v="Hospital for normal delivery"/>
    <m/>
    <m/>
    <m/>
    <m/>
    <m/>
    <b v="1"/>
    <m/>
    <m/>
    <m/>
    <m/>
    <m/>
    <x v="2"/>
    <s v="Not enough milk"/>
    <m/>
    <m/>
    <m/>
    <b v="1"/>
    <m/>
    <m/>
    <m/>
    <m/>
    <m/>
    <m/>
    <x v="3"/>
    <x v="1"/>
    <x v="0"/>
    <m/>
    <s v="Legumes and nuts e.g. hommos, fouls, beans, chick peas, lentils"/>
    <m/>
    <b v="1"/>
    <m/>
    <m/>
    <m/>
    <m/>
    <m/>
    <m/>
    <m/>
    <m/>
    <m/>
    <s v="1"/>
    <s v="not divers"/>
    <s v="Legumes and nuts e.g. hommos, fouls, beans, chick peas, lentils"/>
    <m/>
    <b v="1"/>
    <m/>
    <m/>
    <m/>
    <m/>
    <m/>
    <m/>
    <m/>
    <m/>
    <m/>
    <s v="1"/>
    <s v="not divers"/>
    <x v="0"/>
    <m/>
    <s v="High food prices/no money to buy"/>
    <m/>
    <b v="1"/>
    <m/>
    <m/>
    <m/>
    <m/>
    <m/>
    <m/>
    <x v="0"/>
    <m/>
    <x v="0"/>
    <s v="High food prices/no money to buy"/>
    <b v="1"/>
    <m/>
    <m/>
    <m/>
    <m/>
    <m/>
    <x v="0"/>
    <x v="0"/>
    <x v="0"/>
    <m/>
    <m/>
    <s v="0"/>
    <s v="1"/>
    <x v="2"/>
    <x v="1"/>
    <x v="1"/>
    <x v="4"/>
    <x v="3"/>
    <m/>
    <m/>
    <m/>
    <m/>
    <m/>
    <m/>
    <m/>
    <m/>
    <m/>
    <x v="2"/>
    <x v="1"/>
    <s v="Sadness Hopelessness Problems Concentrating"/>
    <m/>
    <m/>
    <b v="1"/>
    <m/>
    <m/>
    <m/>
    <m/>
    <m/>
    <b v="1"/>
    <m/>
    <m/>
    <m/>
    <b v="1"/>
    <m/>
    <m/>
    <m/>
    <m/>
    <m/>
    <s v="Adult Women"/>
    <b v="1"/>
    <m/>
    <m/>
    <m/>
    <s v="بسبب فقدان الزوج وتحمل المسؤولية والنزوح"/>
    <s v="Speaking to a family member Prayer"/>
    <b v="1"/>
    <m/>
    <m/>
    <b v="1"/>
    <m/>
    <m/>
    <m/>
    <m/>
    <m/>
    <m/>
    <m/>
    <s v="Lack of awareness of the services"/>
    <m/>
    <m/>
    <m/>
    <m/>
    <b v="1"/>
    <m/>
    <m/>
    <m/>
    <m/>
    <x v="1"/>
    <m/>
    <s v="Skills building services"/>
    <m/>
    <m/>
    <b v="1"/>
    <m/>
    <m/>
    <m/>
    <m/>
    <m/>
    <s v="بسبب قلة الوعي"/>
    <s v="Educational services"/>
    <m/>
    <b v="1"/>
    <m/>
    <m/>
    <m/>
    <m/>
    <m/>
    <m/>
    <s v="بسبب قلة الوعي وبعد المدارس عن المخيمات"/>
    <x v="1"/>
    <m/>
    <s v="Psychological stress Physical or psychological disabilities due to the war Kidnapping Early marriage Being orphaned or losing care"/>
    <b v="1"/>
    <m/>
    <m/>
    <m/>
    <m/>
    <m/>
    <b v="1"/>
    <m/>
    <m/>
    <m/>
    <b v="1"/>
    <m/>
    <b v="1"/>
    <b v="1"/>
    <m/>
    <m/>
    <m/>
    <m/>
    <m/>
    <s v="Parents"/>
    <m/>
    <m/>
    <m/>
    <m/>
    <b v="1"/>
    <m/>
    <m/>
    <m/>
    <m/>
    <m/>
    <m/>
    <m/>
    <m/>
    <m/>
    <s v="Quraan Awareness / educational activities / psychosocial support"/>
    <m/>
    <b v="1"/>
    <m/>
    <m/>
    <b v="1"/>
    <m/>
    <m/>
    <m/>
    <m/>
    <s v="Orphans living in the community"/>
    <m/>
    <m/>
    <b v="1"/>
    <m/>
    <m/>
    <m/>
    <m/>
    <x v="1"/>
    <m/>
    <s v="Do not know"/>
    <m/>
    <m/>
    <m/>
    <m/>
    <m/>
    <m/>
    <m/>
    <b v="1"/>
    <m/>
    <m/>
    <x v="1"/>
    <m/>
    <m/>
    <x v="0"/>
    <m/>
    <m/>
    <x v="2"/>
    <m/>
    <s v="uuid:859e1752-9bd9-4d0f-8709-6e1a34847fbe"/>
    <n v="73155683"/>
    <s v="859e1752-9bd9-4d0f-8709-6e1a34847fbe"/>
    <d v="2021-01-21T12:51:29"/>
    <n v="141"/>
    <m/>
    <n v="-1"/>
    <m/>
    <m/>
    <s v="202101191358"/>
    <n v="1745"/>
    <s v="nsenumerator"/>
    <n v="569832"/>
  </r>
  <r>
    <s v="2021-01-21T11:58:23.665+02:00"/>
    <s v="2021-01-21T12:21:10.850+02:00"/>
    <m/>
    <s v="مروة حلاق"/>
    <s v="MRFS"/>
    <m/>
    <d v="2021-01-21T00:00:00"/>
    <x v="6"/>
    <s v="All"/>
    <x v="0"/>
    <n v="35"/>
    <x v="0"/>
    <x v="0"/>
    <x v="0"/>
    <x v="1"/>
    <m/>
    <n v="0"/>
    <n v="0"/>
    <s v="Yes"/>
    <n v="0"/>
    <n v="0"/>
    <n v="2"/>
    <s v="2"/>
    <n v="2"/>
    <s v="4"/>
    <n v="1"/>
    <s v="5"/>
    <n v="7"/>
    <n v="0"/>
    <n v="0"/>
    <n v="1"/>
    <n v="400"/>
    <n v="350"/>
    <s v="الزوج يعمل بمعمل أعلاف"/>
    <m/>
    <s v="Primary health care facility"/>
    <m/>
    <b v="1"/>
    <m/>
    <m/>
    <m/>
    <m/>
    <m/>
    <m/>
    <n v="30"/>
    <x v="0"/>
    <m/>
    <x v="0"/>
    <s v="مشافي توليد "/>
    <s v="Inaccessible due to cost"/>
    <m/>
    <m/>
    <m/>
    <b v="1"/>
    <m/>
    <m/>
    <m/>
    <m/>
    <m/>
    <m/>
    <m/>
    <x v="0"/>
    <x v="0"/>
    <s v="تحدثوا معنا عن مرض الكورونا"/>
    <x v="0"/>
    <m/>
    <x v="2"/>
    <x v="1"/>
    <m/>
    <x v="1"/>
    <x v="2"/>
    <m/>
    <m/>
    <m/>
    <m/>
    <m/>
    <m/>
    <m/>
    <m/>
    <m/>
    <m/>
    <m/>
    <s v="Antibiotic"/>
    <m/>
    <m/>
    <m/>
    <b v="1"/>
    <m/>
    <m/>
    <m/>
    <m/>
    <x v="0"/>
    <m/>
    <m/>
    <m/>
    <m/>
    <m/>
    <m/>
    <m/>
    <m/>
    <m/>
    <s v="Hospital for normal delivery"/>
    <m/>
    <m/>
    <m/>
    <m/>
    <m/>
    <b v="1"/>
    <m/>
    <m/>
    <m/>
    <m/>
    <m/>
    <x v="1"/>
    <m/>
    <m/>
    <m/>
    <m/>
    <m/>
    <m/>
    <m/>
    <m/>
    <m/>
    <m/>
    <m/>
    <x v="3"/>
    <x v="1"/>
    <x v="0"/>
    <m/>
    <m/>
    <m/>
    <m/>
    <m/>
    <m/>
    <m/>
    <m/>
    <m/>
    <m/>
    <m/>
    <m/>
    <m/>
    <s v="0"/>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0"/>
    <x v="2"/>
    <x v="1"/>
    <m/>
    <m/>
    <s v="0"/>
    <s v="0"/>
    <x v="0"/>
    <x v="2"/>
    <x v="0"/>
    <x v="1"/>
    <x v="1"/>
    <m/>
    <m/>
    <m/>
    <m/>
    <m/>
    <m/>
    <m/>
    <m/>
    <m/>
    <x v="1"/>
    <x v="0"/>
    <s v="Fear Anger Sadness moodwings Econimic Anxiety Family conflict Changes in Appetite"/>
    <b v="1"/>
    <b v="1"/>
    <b v="1"/>
    <b v="1"/>
    <b v="1"/>
    <b v="1"/>
    <b v="1"/>
    <b v="1"/>
    <m/>
    <m/>
    <m/>
    <m/>
    <m/>
    <m/>
    <m/>
    <m/>
    <m/>
    <m/>
    <s v="Adult Women Adult Men"/>
    <b v="1"/>
    <b v="1"/>
    <m/>
    <m/>
    <s v="بسبب الحرب وسوء الوضع المادي"/>
    <s v="Prayer Speaking to a family member"/>
    <b v="1"/>
    <m/>
    <m/>
    <b v="1"/>
    <m/>
    <m/>
    <m/>
    <m/>
    <m/>
    <m/>
    <m/>
    <s v="Lack of awareness of the services"/>
    <m/>
    <m/>
    <m/>
    <m/>
    <b v="1"/>
    <m/>
    <m/>
    <m/>
    <m/>
    <x v="1"/>
    <m/>
    <s v="Do not know"/>
    <m/>
    <m/>
    <m/>
    <m/>
    <m/>
    <m/>
    <b v="1"/>
    <m/>
    <m/>
    <s v="Do not know"/>
    <m/>
    <m/>
    <m/>
    <m/>
    <m/>
    <m/>
    <b v="1"/>
    <m/>
    <m/>
    <x v="1"/>
    <m/>
    <s v="Kidnapping Early marriage Being orphaned or losing care Psychological stress"/>
    <b v="1"/>
    <m/>
    <m/>
    <m/>
    <m/>
    <m/>
    <b v="1"/>
    <m/>
    <m/>
    <m/>
    <b v="1"/>
    <m/>
    <m/>
    <b v="1"/>
    <m/>
    <m/>
    <m/>
    <m/>
    <m/>
    <s v="Parents"/>
    <m/>
    <m/>
    <m/>
    <m/>
    <b v="1"/>
    <m/>
    <m/>
    <m/>
    <m/>
    <m/>
    <m/>
    <m/>
    <m/>
    <m/>
    <s v="Quraan"/>
    <m/>
    <b v="1"/>
    <m/>
    <m/>
    <m/>
    <m/>
    <m/>
    <m/>
    <m/>
    <s v="Orphans living in the community"/>
    <m/>
    <m/>
    <b v="1"/>
    <m/>
    <m/>
    <m/>
    <m/>
    <x v="1"/>
    <m/>
    <s v="Do not know"/>
    <m/>
    <m/>
    <m/>
    <m/>
    <m/>
    <m/>
    <m/>
    <b v="1"/>
    <m/>
    <m/>
    <x v="1"/>
    <m/>
    <m/>
    <x v="2"/>
    <m/>
    <m/>
    <x v="2"/>
    <m/>
    <s v="uuid:873e642c-eac4-4c90-b037-338128ae6d01"/>
    <n v="73155684"/>
    <s v="873e642c-eac4-4c90-b037-338128ae6d01"/>
    <d v="2021-01-21T12:51:29"/>
    <n v="142"/>
    <m/>
    <n v="-1"/>
    <m/>
    <m/>
    <s v="202101191358"/>
    <n v="1367"/>
    <s v="nsenumerator"/>
    <n v="569832"/>
  </r>
  <r>
    <s v="2021-01-21T10:27:53.585+03:00"/>
    <s v="2021-01-21T10:58:34.381+03:00"/>
    <m/>
    <s v="اماني العبدالله"/>
    <s v="MRFS"/>
    <m/>
    <d v="2021-01-21T00:00:00"/>
    <x v="7"/>
    <s v="All"/>
    <x v="0"/>
    <n v="32"/>
    <x v="0"/>
    <x v="0"/>
    <x v="0"/>
    <x v="0"/>
    <d v="2018-08-01T00:00:00"/>
    <n v="1"/>
    <n v="0"/>
    <s v="Yes"/>
    <n v="0"/>
    <n v="0"/>
    <n v="1"/>
    <s v="1"/>
    <n v="2"/>
    <s v="3"/>
    <n v="0"/>
    <s v="3"/>
    <n v="6"/>
    <n v="0"/>
    <n v="0"/>
    <n v="0"/>
    <n v="1500"/>
    <n v="600"/>
    <s v="السله الشهريه ومساعدات من الاقرباء"/>
    <m/>
    <s v="Primary health care facility"/>
    <m/>
    <b v="1"/>
    <m/>
    <m/>
    <m/>
    <m/>
    <m/>
    <m/>
    <n v="12"/>
    <x v="0"/>
    <m/>
    <x v="0"/>
    <s v="نعم"/>
    <s v="Most types of medicines are not available in the market Inaccessible due to cost"/>
    <m/>
    <b v="1"/>
    <m/>
    <b v="1"/>
    <m/>
    <m/>
    <m/>
    <m/>
    <m/>
    <m/>
    <m/>
    <x v="0"/>
    <x v="0"/>
    <s v="استفدت من المعلومات لأجل اولادي"/>
    <x v="2"/>
    <m/>
    <x v="0"/>
    <x v="0"/>
    <m/>
    <x v="0"/>
    <x v="0"/>
    <m/>
    <m/>
    <m/>
    <m/>
    <m/>
    <m/>
    <m/>
    <m/>
    <m/>
    <m/>
    <m/>
    <s v="Reproductive health medicines Other"/>
    <m/>
    <m/>
    <b v="1"/>
    <m/>
    <b v="1"/>
    <m/>
    <m/>
    <s v="ادويه مرخى عضلي"/>
    <x v="0"/>
    <m/>
    <m/>
    <m/>
    <m/>
    <m/>
    <m/>
    <m/>
    <m/>
    <m/>
    <s v="Hospital for normal delivery"/>
    <m/>
    <m/>
    <m/>
    <m/>
    <m/>
    <b v="1"/>
    <m/>
    <m/>
    <m/>
    <m/>
    <m/>
    <x v="1"/>
    <m/>
    <m/>
    <m/>
    <m/>
    <m/>
    <m/>
    <m/>
    <m/>
    <m/>
    <m/>
    <m/>
    <x v="4"/>
    <x v="1"/>
    <x v="0"/>
    <m/>
    <s v="Cereals or tubers (maize, porridge, rice, pasta, bread, rice, bulger, frikeh, kaak, pasta, indomy (noodles), manakish, thick grain-based porridge, potatoes, etc) Legumes and nuts e.g. hommos, fouls, beans, chick peas, lentils"/>
    <b v="1"/>
    <b v="1"/>
    <m/>
    <m/>
    <m/>
    <m/>
    <m/>
    <m/>
    <m/>
    <m/>
    <m/>
    <s v="2"/>
    <s v="not divers"/>
    <s v="Cereals or tubers (maize, porridge, rice, pasta, bread, rice, bulger, frikeh, kaak, pasta, indomy (noodles), manakish, thick grain-based porridge, potatoes, etc) Legumes and nuts e.g. hommos, fouls, beans, chick peas, lentils Condiments (spices, tea, coffee, sauces etc) or other miscellaneous food"/>
    <b v="1"/>
    <b v="1"/>
    <m/>
    <m/>
    <m/>
    <m/>
    <m/>
    <m/>
    <m/>
    <m/>
    <b v="1"/>
    <s v="3"/>
    <s v="not divers"/>
    <x v="2"/>
    <s v="لاجل المرض "/>
    <s v="High food prices/no money to buy"/>
    <m/>
    <b v="1"/>
    <m/>
    <m/>
    <m/>
    <m/>
    <m/>
    <m/>
    <x v="2"/>
    <s v="من اجل تعب الجسم"/>
    <x v="3"/>
    <m/>
    <m/>
    <m/>
    <m/>
    <m/>
    <m/>
    <m/>
    <x v="2"/>
    <x v="0"/>
    <x v="1"/>
    <m/>
    <m/>
    <s v="0"/>
    <s v="1"/>
    <x v="2"/>
    <x v="1"/>
    <x v="1"/>
    <x v="4"/>
    <x v="0"/>
    <m/>
    <m/>
    <m/>
    <m/>
    <m/>
    <m/>
    <m/>
    <m/>
    <m/>
    <x v="3"/>
    <x v="0"/>
    <s v="Econimic Anger Anxiety"/>
    <m/>
    <b v="1"/>
    <m/>
    <m/>
    <b v="1"/>
    <b v="1"/>
    <m/>
    <m/>
    <m/>
    <m/>
    <m/>
    <m/>
    <m/>
    <m/>
    <m/>
    <m/>
    <m/>
    <m/>
    <s v="Children"/>
    <m/>
    <m/>
    <b v="1"/>
    <m/>
    <s v="لأنهم غير مستوعبين للوضع"/>
    <s v="Prayer Speaking to a family member Smoking Violence"/>
    <b v="1"/>
    <m/>
    <m/>
    <b v="1"/>
    <m/>
    <b v="1"/>
    <b v="1"/>
    <m/>
    <m/>
    <m/>
    <m/>
    <s v="Lack of awareness of the services Stigma"/>
    <b v="1"/>
    <m/>
    <m/>
    <m/>
    <b v="1"/>
    <m/>
    <m/>
    <m/>
    <m/>
    <x v="2"/>
    <m/>
    <s v="Skills building services Educational services Health services"/>
    <b v="1"/>
    <b v="1"/>
    <b v="1"/>
    <m/>
    <m/>
    <m/>
    <m/>
    <m/>
    <s v="بعد المسافه"/>
    <s v="Skills building services"/>
    <m/>
    <m/>
    <b v="1"/>
    <m/>
    <m/>
    <m/>
    <m/>
    <m/>
    <s v="بسبب فقد الامان"/>
    <x v="2"/>
    <s v="بسبب عمليات الخطف أو الخوف من العار"/>
    <s v="Kidnapping School dropout Early marriage"/>
    <b v="1"/>
    <m/>
    <m/>
    <b v="1"/>
    <m/>
    <m/>
    <b v="1"/>
    <m/>
    <m/>
    <m/>
    <m/>
    <m/>
    <m/>
    <m/>
    <m/>
    <m/>
    <m/>
    <m/>
    <m/>
    <s v="Parents"/>
    <m/>
    <m/>
    <m/>
    <m/>
    <b v="1"/>
    <m/>
    <m/>
    <m/>
    <m/>
    <m/>
    <m/>
    <m/>
    <m/>
    <m/>
    <s v="Entertainement activities Quraan Painting / re-creational activity"/>
    <m/>
    <b v="1"/>
    <m/>
    <b v="1"/>
    <m/>
    <b v="1"/>
    <m/>
    <m/>
    <m/>
    <s v="Children who have been associated with fighting forces"/>
    <m/>
    <m/>
    <m/>
    <m/>
    <b v="1"/>
    <m/>
    <m/>
    <x v="2"/>
    <s v="بسبب الخوف"/>
    <s v="No services"/>
    <m/>
    <m/>
    <m/>
    <m/>
    <m/>
    <b v="1"/>
    <m/>
    <m/>
    <m/>
    <m/>
    <x v="1"/>
    <m/>
    <m/>
    <x v="0"/>
    <m/>
    <m/>
    <x v="1"/>
    <s v="طفل عمره12 يعمل بتصليح السيارات"/>
    <s v="uuid:41c78b18-b4b2-4f21-9efc-70dd4425c3e1"/>
    <n v="73155689"/>
    <s v="41c78b18-b4b2-4f21-9efc-70dd4425c3e1"/>
    <d v="2021-01-21T12:51:52"/>
    <n v="143"/>
    <m/>
    <n v="-1"/>
    <m/>
    <m/>
    <s v="202101191358"/>
    <n v="1841"/>
    <s v="nsenumerator"/>
    <n v="569832"/>
  </r>
  <r>
    <s v="2021-01-21T11:00:22.459+03:00"/>
    <s v="2021-01-21T11:27:49.405+03:00"/>
    <m/>
    <s v="اماني العبدالله"/>
    <s v="MRFS"/>
    <m/>
    <d v="2021-01-21T00:00:00"/>
    <x v="7"/>
    <s v="All"/>
    <x v="0"/>
    <n v="28"/>
    <x v="1"/>
    <x v="0"/>
    <x v="0"/>
    <x v="0"/>
    <d v="2019-11-01T00:00:00"/>
    <n v="1"/>
    <n v="0"/>
    <s v="Yes"/>
    <n v="0"/>
    <n v="1"/>
    <n v="1"/>
    <s v="2"/>
    <n v="0"/>
    <s v="2"/>
    <n v="0"/>
    <s v="2"/>
    <n v="4"/>
    <n v="0"/>
    <n v="0"/>
    <n v="1"/>
    <n v="500"/>
    <n v="400"/>
    <s v="سله شهريه....عمل الرجل"/>
    <m/>
    <s v="Primary health care facility"/>
    <m/>
    <b v="1"/>
    <m/>
    <m/>
    <m/>
    <m/>
    <m/>
    <m/>
    <n v="15"/>
    <x v="0"/>
    <m/>
    <x v="3"/>
    <s v="نعم"/>
    <s v="Inaccessible due to cost Most types of medicines are not available in the market"/>
    <m/>
    <b v="1"/>
    <m/>
    <b v="1"/>
    <m/>
    <m/>
    <m/>
    <m/>
    <m/>
    <m/>
    <m/>
    <x v="0"/>
    <x v="2"/>
    <m/>
    <x v="2"/>
    <m/>
    <x v="2"/>
    <x v="1"/>
    <m/>
    <x v="1"/>
    <x v="1"/>
    <s v="Most types of medicines are not available in the market"/>
    <m/>
    <b v="1"/>
    <m/>
    <m/>
    <m/>
    <m/>
    <m/>
    <m/>
    <m/>
    <m/>
    <s v="Other"/>
    <m/>
    <m/>
    <m/>
    <m/>
    <b v="1"/>
    <m/>
    <m/>
    <s v="ادويه السعال والرشح"/>
    <x v="0"/>
    <m/>
    <m/>
    <m/>
    <m/>
    <m/>
    <m/>
    <m/>
    <m/>
    <m/>
    <s v="Hospital for normal delivery Hospital for surgery/ C-section"/>
    <m/>
    <m/>
    <m/>
    <m/>
    <m/>
    <b v="1"/>
    <b v="1"/>
    <m/>
    <m/>
    <m/>
    <m/>
    <x v="1"/>
    <m/>
    <m/>
    <m/>
    <m/>
    <m/>
    <m/>
    <m/>
    <m/>
    <m/>
    <m/>
    <m/>
    <x v="5"/>
    <x v="0"/>
    <x v="0"/>
    <m/>
    <s v="Vegetables (including leafy vegetables) Cereals or tubers (maize, porridge, rice, pasta, bread, rice, bulger, frikeh, kaak, pasta, indomy (noodles), manakish, thick grain-based porridge, potatoes, etc) Condiments (spices, tea, coffee, sauces etc) or other miscellaneous food"/>
    <b v="1"/>
    <m/>
    <b v="1"/>
    <m/>
    <m/>
    <m/>
    <m/>
    <m/>
    <m/>
    <m/>
    <b v="1"/>
    <s v="3"/>
    <s v="not divers"/>
    <s v="Cereals or tubers (maize, porridge, rice, pasta, bread, rice, bulger, frikeh, kaak, pasta, indomy (noodles), manakish, thick grain-based porridge, potatoes, etc) Vegetables (including leafy vegetables) Condiments (spices, tea, coffee, sauces etc) or other miscellaneous food"/>
    <b v="1"/>
    <m/>
    <b v="1"/>
    <m/>
    <m/>
    <m/>
    <m/>
    <m/>
    <m/>
    <m/>
    <b v="1"/>
    <s v="3"/>
    <s v="not divers"/>
    <x v="0"/>
    <m/>
    <s v="High food prices/no money to buy Child will not eat certain foods"/>
    <m/>
    <b v="1"/>
    <m/>
    <m/>
    <m/>
    <b v="1"/>
    <m/>
    <m/>
    <x v="0"/>
    <m/>
    <x v="2"/>
    <m/>
    <m/>
    <m/>
    <m/>
    <m/>
    <m/>
    <m/>
    <x v="2"/>
    <x v="0"/>
    <x v="1"/>
    <m/>
    <m/>
    <s v="1"/>
    <s v="1"/>
    <x v="0"/>
    <x v="2"/>
    <x v="0"/>
    <x v="1"/>
    <x v="1"/>
    <m/>
    <m/>
    <m/>
    <m/>
    <m/>
    <m/>
    <m/>
    <m/>
    <m/>
    <x v="1"/>
    <x v="0"/>
    <s v="moodwings Fear Econimic"/>
    <b v="1"/>
    <m/>
    <m/>
    <b v="1"/>
    <b v="1"/>
    <m/>
    <m/>
    <m/>
    <m/>
    <m/>
    <m/>
    <m/>
    <m/>
    <m/>
    <m/>
    <m/>
    <m/>
    <m/>
    <s v="Adult Women Adult Men"/>
    <b v="1"/>
    <b v="1"/>
    <m/>
    <m/>
    <s v="لانهم يحملون المسؤوليه"/>
    <s v="Speaking to a family member Prayer Smoking"/>
    <b v="1"/>
    <m/>
    <m/>
    <b v="1"/>
    <m/>
    <m/>
    <b v="1"/>
    <m/>
    <m/>
    <m/>
    <m/>
    <s v="Accessibility Availability"/>
    <m/>
    <m/>
    <b v="1"/>
    <b v="1"/>
    <m/>
    <m/>
    <m/>
    <m/>
    <m/>
    <x v="1"/>
    <m/>
    <s v="Other Skills building services"/>
    <m/>
    <m/>
    <b v="1"/>
    <m/>
    <b v="1"/>
    <m/>
    <m/>
    <s v="مراكز دعم نفسي للطفل"/>
    <s v="بعد المسافه"/>
    <s v="Skills building services"/>
    <m/>
    <m/>
    <b v="1"/>
    <m/>
    <m/>
    <m/>
    <m/>
    <m/>
    <s v="بسبب بعد المسافه وعدم الامان"/>
    <x v="1"/>
    <m/>
    <s v="School dropout Early marriage Physical abuse Physical or psychological disabilities due to the war"/>
    <m/>
    <m/>
    <m/>
    <b v="1"/>
    <m/>
    <m/>
    <b v="1"/>
    <b v="1"/>
    <m/>
    <m/>
    <m/>
    <m/>
    <b v="1"/>
    <m/>
    <m/>
    <m/>
    <m/>
    <m/>
    <m/>
    <s v="Women and Child support centers"/>
    <m/>
    <m/>
    <m/>
    <m/>
    <m/>
    <m/>
    <m/>
    <m/>
    <m/>
    <b v="1"/>
    <m/>
    <m/>
    <m/>
    <m/>
    <s v="Quraan Sport activity Hand crafts Painting / re-creational activity Awareness / educational activities / psychosocial support Entertainement activities"/>
    <b v="1"/>
    <b v="1"/>
    <b v="1"/>
    <b v="1"/>
    <b v="1"/>
    <b v="1"/>
    <m/>
    <m/>
    <m/>
    <s v="Child-headed households"/>
    <m/>
    <m/>
    <m/>
    <b v="1"/>
    <m/>
    <m/>
    <m/>
    <x v="2"/>
    <s v="اعمار الاطفال22شهر و45 غير مؤهلات لدخول مدارس أو دورات"/>
    <s v="Lack of transportation"/>
    <m/>
    <m/>
    <b v="1"/>
    <m/>
    <m/>
    <m/>
    <m/>
    <m/>
    <m/>
    <m/>
    <x v="1"/>
    <m/>
    <m/>
    <x v="0"/>
    <m/>
    <m/>
    <x v="2"/>
    <m/>
    <s v="uuid:e0f51115-5a20-4a66-ac0d-62948c928ad0"/>
    <n v="73155690"/>
    <s v="e0f51115-5a20-4a66-ac0d-62948c928ad0"/>
    <d v="2021-01-21T12:51:53"/>
    <n v="144"/>
    <m/>
    <n v="-1"/>
    <m/>
    <m/>
    <s v="202101191358"/>
    <n v="1647"/>
    <s v="nsenumerator"/>
    <n v="569832"/>
  </r>
  <r>
    <s v="2021-01-21T12:44:41.516+02:00"/>
    <s v="2021-01-21T13:05:35.135+02:00"/>
    <m/>
    <s v="ابتسام قبلان"/>
    <s v="MRFS"/>
    <m/>
    <d v="2021-01-21T00:00:00"/>
    <x v="8"/>
    <s v="All"/>
    <x v="0"/>
    <n v="30"/>
    <x v="1"/>
    <x v="0"/>
    <x v="0"/>
    <x v="0"/>
    <d v="2017-01-21T00:00:00"/>
    <n v="0"/>
    <n v="0"/>
    <s v="Yes"/>
    <n v="0"/>
    <n v="1"/>
    <n v="0"/>
    <s v="1"/>
    <n v="4"/>
    <s v="5"/>
    <n v="1"/>
    <s v="6"/>
    <n v="7"/>
    <n v="0"/>
    <n v="0"/>
    <n v="1"/>
    <n v="1400"/>
    <n v="150"/>
    <s v="تحويل من مصدر"/>
    <m/>
    <s v="Hospital"/>
    <b v="1"/>
    <m/>
    <m/>
    <m/>
    <m/>
    <m/>
    <m/>
    <m/>
    <n v="60"/>
    <x v="0"/>
    <m/>
    <x v="2"/>
    <s v="عيادة متنقلة"/>
    <s v="Inaccessible due to cost Inaccessible due to transport or other logistical reason"/>
    <m/>
    <m/>
    <m/>
    <b v="1"/>
    <m/>
    <b v="1"/>
    <m/>
    <m/>
    <m/>
    <m/>
    <m/>
    <x v="0"/>
    <x v="0"/>
    <s v="زيادة الوعي "/>
    <x v="0"/>
    <m/>
    <x v="2"/>
    <x v="1"/>
    <m/>
    <x v="1"/>
    <x v="2"/>
    <m/>
    <m/>
    <m/>
    <m/>
    <m/>
    <m/>
    <m/>
    <m/>
    <m/>
    <m/>
    <m/>
    <s v="Pediatric medicine Antibiotic"/>
    <m/>
    <b v="1"/>
    <m/>
    <b v="1"/>
    <m/>
    <m/>
    <m/>
    <m/>
    <x v="0"/>
    <m/>
    <m/>
    <m/>
    <m/>
    <m/>
    <m/>
    <m/>
    <m/>
    <m/>
    <s v="Hospital for normal delivery"/>
    <m/>
    <m/>
    <m/>
    <m/>
    <m/>
    <b v="1"/>
    <m/>
    <m/>
    <m/>
    <m/>
    <m/>
    <x v="1"/>
    <m/>
    <m/>
    <m/>
    <m/>
    <m/>
    <m/>
    <m/>
    <m/>
    <m/>
    <m/>
    <m/>
    <x v="4"/>
    <x v="1"/>
    <x v="0"/>
    <m/>
    <m/>
    <m/>
    <m/>
    <m/>
    <m/>
    <m/>
    <m/>
    <m/>
    <m/>
    <m/>
    <m/>
    <m/>
    <s v="0"/>
    <s v="not divers"/>
    <s v="Legumes and nuts e.g. hommos, fouls, beans, chick peas, lentils Vegetables (including leafy vegetables)"/>
    <m/>
    <b v="1"/>
    <b v="1"/>
    <m/>
    <m/>
    <m/>
    <m/>
    <m/>
    <m/>
    <m/>
    <m/>
    <s v="2"/>
    <s v="not divers"/>
    <x v="0"/>
    <m/>
    <s v="High food prices/no money to buy Market is too far"/>
    <m/>
    <b v="1"/>
    <b v="1"/>
    <m/>
    <m/>
    <m/>
    <m/>
    <m/>
    <x v="0"/>
    <m/>
    <x v="0"/>
    <s v="Market is too far High food prices/no money to buy"/>
    <b v="1"/>
    <b v="1"/>
    <m/>
    <m/>
    <m/>
    <m/>
    <x v="0"/>
    <x v="0"/>
    <x v="1"/>
    <m/>
    <m/>
    <s v="1"/>
    <s v="0"/>
    <x v="0"/>
    <x v="2"/>
    <x v="0"/>
    <x v="1"/>
    <x v="1"/>
    <m/>
    <m/>
    <m/>
    <m/>
    <m/>
    <m/>
    <m/>
    <m/>
    <m/>
    <x v="1"/>
    <x v="0"/>
    <s v="moodwings Problems sleeping"/>
    <m/>
    <m/>
    <m/>
    <b v="1"/>
    <m/>
    <m/>
    <m/>
    <m/>
    <m/>
    <b v="1"/>
    <m/>
    <m/>
    <m/>
    <m/>
    <m/>
    <m/>
    <m/>
    <m/>
    <s v="Children"/>
    <m/>
    <m/>
    <b v="1"/>
    <m/>
    <s v="ضيق المكان وعدم تواجد مرافق ترفبهية"/>
    <s v="Speaking to a family member"/>
    <b v="1"/>
    <m/>
    <m/>
    <m/>
    <m/>
    <m/>
    <m/>
    <m/>
    <m/>
    <m/>
    <m/>
    <s v="Lack of awareness of the services"/>
    <m/>
    <m/>
    <m/>
    <m/>
    <b v="1"/>
    <m/>
    <m/>
    <m/>
    <m/>
    <x v="1"/>
    <m/>
    <s v="Extracurricular activities/women &amp; girls centers"/>
    <m/>
    <m/>
    <m/>
    <b v="1"/>
    <m/>
    <m/>
    <m/>
    <m/>
    <s v="غير متواجدة"/>
    <s v="Educational services"/>
    <m/>
    <b v="1"/>
    <m/>
    <m/>
    <m/>
    <m/>
    <m/>
    <m/>
    <s v="عدم توافرها"/>
    <x v="1"/>
    <m/>
    <s v="Psychological stress"/>
    <m/>
    <m/>
    <m/>
    <m/>
    <m/>
    <m/>
    <m/>
    <m/>
    <m/>
    <m/>
    <m/>
    <m/>
    <m/>
    <b v="1"/>
    <m/>
    <m/>
    <m/>
    <m/>
    <m/>
    <s v="Relatives"/>
    <m/>
    <m/>
    <m/>
    <m/>
    <m/>
    <b v="1"/>
    <m/>
    <m/>
    <m/>
    <m/>
    <m/>
    <m/>
    <m/>
    <m/>
    <s v="Quraan Hand crafts"/>
    <m/>
    <b v="1"/>
    <b v="1"/>
    <m/>
    <m/>
    <m/>
    <m/>
    <m/>
    <m/>
    <s v="No, none of these"/>
    <m/>
    <m/>
    <m/>
    <m/>
    <m/>
    <b v="1"/>
    <m/>
    <x v="1"/>
    <m/>
    <s v="Lack of awareness"/>
    <b v="1"/>
    <m/>
    <m/>
    <m/>
    <m/>
    <m/>
    <m/>
    <m/>
    <m/>
    <m/>
    <x v="2"/>
    <n v="2"/>
    <s v="زيارةاقارب"/>
    <x v="2"/>
    <m/>
    <m/>
    <x v="2"/>
    <m/>
    <s v="uuid:c414affd-03e4-43eb-bcc7-ad9aaf583445"/>
    <n v="73155691"/>
    <s v="c414affd-03e4-43eb-bcc7-ad9aaf583445"/>
    <d v="2021-01-21T12:51:53"/>
    <n v="145"/>
    <m/>
    <n v="-1"/>
    <m/>
    <m/>
    <s v="202101191358"/>
    <n v="1254"/>
    <s v="nsenumerator"/>
    <n v="569832"/>
  </r>
  <r>
    <s v="2021-01-21T11:45:55.776+03:00"/>
    <s v="2021-01-21T12:09:30.189+03:00"/>
    <m/>
    <s v="أماني العبدالله"/>
    <s v="MRFS"/>
    <m/>
    <d v="2021-01-21T00:00:00"/>
    <x v="7"/>
    <s v="All"/>
    <x v="0"/>
    <n v="29"/>
    <x v="1"/>
    <x v="0"/>
    <x v="0"/>
    <x v="0"/>
    <d v="2017-08-01T00:00:00"/>
    <n v="1"/>
    <n v="0"/>
    <s v="Yes"/>
    <n v="0"/>
    <n v="1"/>
    <n v="0"/>
    <s v="1"/>
    <n v="1"/>
    <s v="2"/>
    <n v="0"/>
    <s v="2"/>
    <n v="4"/>
    <n v="0"/>
    <n v="0"/>
    <n v="2"/>
    <n v="1000"/>
    <n v="600"/>
    <s v="الرجل والطفل يعمل والسله الشهريه"/>
    <m/>
    <s v="Primary health care facility"/>
    <m/>
    <b v="1"/>
    <m/>
    <m/>
    <m/>
    <m/>
    <m/>
    <m/>
    <n v="30"/>
    <x v="0"/>
    <m/>
    <x v="3"/>
    <s v="نعم "/>
    <s v="Not available in the market at all Inaccessible due to cost"/>
    <m/>
    <m/>
    <b v="1"/>
    <b v="1"/>
    <m/>
    <m/>
    <m/>
    <m/>
    <m/>
    <m/>
    <m/>
    <x v="0"/>
    <x v="0"/>
    <s v="التعلم من المعلومات الصحيه لأجل النظافه الشخصيه"/>
    <x v="2"/>
    <m/>
    <x v="0"/>
    <x v="0"/>
    <m/>
    <x v="0"/>
    <x v="0"/>
    <m/>
    <m/>
    <m/>
    <m/>
    <m/>
    <m/>
    <m/>
    <m/>
    <m/>
    <m/>
    <m/>
    <s v="Drugs are mostly available"/>
    <m/>
    <m/>
    <m/>
    <m/>
    <m/>
    <m/>
    <b v="1"/>
    <m/>
    <x v="0"/>
    <m/>
    <m/>
    <m/>
    <m/>
    <m/>
    <m/>
    <m/>
    <m/>
    <m/>
    <s v="Hospital for surgery/ C-section"/>
    <m/>
    <m/>
    <m/>
    <m/>
    <m/>
    <m/>
    <b v="1"/>
    <m/>
    <m/>
    <m/>
    <m/>
    <x v="1"/>
    <m/>
    <m/>
    <m/>
    <m/>
    <m/>
    <m/>
    <m/>
    <m/>
    <m/>
    <m/>
    <m/>
    <x v="3"/>
    <x v="1"/>
    <x v="0"/>
    <m/>
    <s v="Legumes and nuts e.g. hommos, fouls, beans, chick peas, lentils Vegetables (including leafy vegetables)"/>
    <m/>
    <b v="1"/>
    <b v="1"/>
    <m/>
    <m/>
    <m/>
    <m/>
    <m/>
    <m/>
    <m/>
    <m/>
    <s v="2"/>
    <s v="not divers"/>
    <s v="Vegetables (including leafy vegetables) Legumes and nuts e.g. hommos, fouls, beans, chick peas, lentils"/>
    <m/>
    <b v="1"/>
    <b v="1"/>
    <m/>
    <m/>
    <m/>
    <m/>
    <m/>
    <m/>
    <m/>
    <m/>
    <s v="2"/>
    <s v="not divers"/>
    <x v="3"/>
    <m/>
    <s v="High food prices/no money to buy"/>
    <m/>
    <b v="1"/>
    <m/>
    <m/>
    <m/>
    <m/>
    <m/>
    <m/>
    <x v="0"/>
    <m/>
    <x v="0"/>
    <s v="High food prices/no money to buy"/>
    <b v="1"/>
    <m/>
    <m/>
    <m/>
    <m/>
    <m/>
    <x v="2"/>
    <x v="0"/>
    <x v="1"/>
    <m/>
    <m/>
    <s v="1"/>
    <s v="1"/>
    <x v="0"/>
    <x v="2"/>
    <x v="0"/>
    <x v="1"/>
    <x v="1"/>
    <m/>
    <m/>
    <m/>
    <m/>
    <m/>
    <m/>
    <m/>
    <m/>
    <m/>
    <x v="1"/>
    <x v="0"/>
    <s v="Anger Sadness Econimic Anxiety"/>
    <m/>
    <b v="1"/>
    <b v="1"/>
    <m/>
    <b v="1"/>
    <b v="1"/>
    <m/>
    <m/>
    <m/>
    <m/>
    <m/>
    <m/>
    <m/>
    <m/>
    <m/>
    <m/>
    <m/>
    <m/>
    <s v="Adult Women"/>
    <b v="1"/>
    <m/>
    <m/>
    <m/>
    <s v="كونهم الفئه الاكثر تضررا"/>
    <s v="Prayer Speaking to a family member"/>
    <b v="1"/>
    <m/>
    <m/>
    <b v="1"/>
    <m/>
    <m/>
    <m/>
    <m/>
    <m/>
    <m/>
    <m/>
    <s v="Accessibility Availability"/>
    <m/>
    <m/>
    <b v="1"/>
    <b v="1"/>
    <m/>
    <m/>
    <m/>
    <m/>
    <m/>
    <x v="1"/>
    <m/>
    <s v="Skills building services Extracurricular activities/women &amp; girls centers"/>
    <m/>
    <m/>
    <b v="1"/>
    <b v="1"/>
    <m/>
    <m/>
    <m/>
    <m/>
    <s v="بعد المكان وعدم توفر هذه الخدمات"/>
    <s v="Skills building services Educational services Extracurricular activities/women &amp; girls centers"/>
    <m/>
    <b v="1"/>
    <b v="1"/>
    <b v="1"/>
    <m/>
    <m/>
    <m/>
    <m/>
    <s v="عدم توفر الخدمه"/>
    <x v="1"/>
    <m/>
    <s v="Kidnapping Desire to join armed groups School dropout Early marriage"/>
    <b v="1"/>
    <m/>
    <b v="1"/>
    <b v="1"/>
    <m/>
    <m/>
    <b v="1"/>
    <m/>
    <m/>
    <m/>
    <m/>
    <m/>
    <m/>
    <m/>
    <m/>
    <m/>
    <m/>
    <m/>
    <m/>
    <s v="School teachers Community/social workers Women and Child support centers"/>
    <m/>
    <m/>
    <m/>
    <b v="1"/>
    <m/>
    <m/>
    <m/>
    <b v="1"/>
    <m/>
    <b v="1"/>
    <m/>
    <m/>
    <m/>
    <m/>
    <s v="Sport activity Quraan Hand crafts Painting / re-creational activity Awareness / educational activities / psychosocial support Entertainement activities"/>
    <b v="1"/>
    <b v="1"/>
    <b v="1"/>
    <b v="1"/>
    <b v="1"/>
    <b v="1"/>
    <m/>
    <m/>
    <m/>
    <s v="I don't know"/>
    <m/>
    <m/>
    <m/>
    <m/>
    <m/>
    <m/>
    <b v="1"/>
    <x v="2"/>
    <s v="بعد المسافه"/>
    <s v="No services"/>
    <m/>
    <m/>
    <m/>
    <m/>
    <m/>
    <b v="1"/>
    <m/>
    <m/>
    <m/>
    <m/>
    <x v="1"/>
    <m/>
    <m/>
    <x v="0"/>
    <m/>
    <m/>
    <x v="1"/>
    <s v="طفل عمره 12سنه يعمل بالحدادة"/>
    <s v="uuid:e51a3ac0-0ac5-410c-ab1c-2c1cf94e7e1f"/>
    <n v="73155692"/>
    <s v="e51a3ac0-0ac5-410c-ab1c-2c1cf94e7e1f"/>
    <d v="2021-01-21T12:51:54"/>
    <n v="146"/>
    <m/>
    <n v="-1"/>
    <m/>
    <m/>
    <s v="202101191358"/>
    <n v="1415"/>
    <s v="nsenumerator"/>
    <n v="569832"/>
  </r>
  <r>
    <s v="2021-01-21T09:54:20.572+02:00"/>
    <s v="2021-01-21T11:04:38.615+02:00"/>
    <s v="0"/>
    <s v="منى الحاج رحمون"/>
    <s v="MRFS"/>
    <m/>
    <d v="2021-01-21T00:00:00"/>
    <x v="7"/>
    <s v="All"/>
    <x v="0"/>
    <n v="30"/>
    <x v="1"/>
    <x v="0"/>
    <x v="0"/>
    <x v="0"/>
    <d v="2019-01-21T00:00:00"/>
    <n v="0"/>
    <n v="2"/>
    <s v="Yes"/>
    <n v="0"/>
    <n v="0"/>
    <n v="1"/>
    <s v="1"/>
    <n v="1"/>
    <s v="2"/>
    <n v="0"/>
    <s v="2"/>
    <n v="5"/>
    <n v="1"/>
    <n v="0"/>
    <n v="0"/>
    <n v="700"/>
    <n v="350"/>
    <s v="لا بوجد"/>
    <m/>
    <s v="Primary health care facility"/>
    <m/>
    <b v="1"/>
    <m/>
    <m/>
    <m/>
    <m/>
    <m/>
    <m/>
    <n v="999"/>
    <x v="0"/>
    <m/>
    <x v="2"/>
    <s v="نعم"/>
    <s v="Inaccessible due to cost"/>
    <m/>
    <m/>
    <m/>
    <b v="1"/>
    <m/>
    <m/>
    <m/>
    <m/>
    <m/>
    <m/>
    <m/>
    <x v="2"/>
    <x v="1"/>
    <m/>
    <x v="1"/>
    <m/>
    <x v="0"/>
    <x v="0"/>
    <m/>
    <x v="0"/>
    <x v="0"/>
    <m/>
    <m/>
    <m/>
    <m/>
    <m/>
    <m/>
    <m/>
    <m/>
    <m/>
    <m/>
    <m/>
    <s v="Drugs are mostly available"/>
    <m/>
    <m/>
    <m/>
    <m/>
    <m/>
    <m/>
    <b v="1"/>
    <m/>
    <x v="2"/>
    <s v="Transportation issues"/>
    <m/>
    <m/>
    <m/>
    <b v="1"/>
    <m/>
    <m/>
    <m/>
    <m/>
    <s v="Hospital for normal delivery"/>
    <m/>
    <m/>
    <m/>
    <m/>
    <m/>
    <b v="1"/>
    <m/>
    <m/>
    <m/>
    <m/>
    <m/>
    <x v="1"/>
    <m/>
    <m/>
    <m/>
    <m/>
    <m/>
    <m/>
    <m/>
    <m/>
    <m/>
    <m/>
    <m/>
    <x v="5"/>
    <x v="0"/>
    <x v="0"/>
    <m/>
    <m/>
    <m/>
    <m/>
    <m/>
    <m/>
    <m/>
    <m/>
    <m/>
    <m/>
    <m/>
    <m/>
    <m/>
    <s v="0"/>
    <s v="not divers"/>
    <s v="Vegetables (including leafy vegetables) Legumes and nuts e.g. hommos, fouls, beans, chick peas, lentils"/>
    <m/>
    <b v="1"/>
    <b v="1"/>
    <m/>
    <m/>
    <m/>
    <m/>
    <m/>
    <m/>
    <m/>
    <m/>
    <s v="2"/>
    <s v="not divers"/>
    <x v="3"/>
    <m/>
    <s v="High food prices/no money to buy"/>
    <m/>
    <b v="1"/>
    <m/>
    <m/>
    <m/>
    <m/>
    <m/>
    <m/>
    <x v="2"/>
    <s v="بسبب عدم زيادة الوزن"/>
    <x v="2"/>
    <m/>
    <m/>
    <m/>
    <m/>
    <m/>
    <m/>
    <m/>
    <x v="0"/>
    <x v="2"/>
    <x v="1"/>
    <m/>
    <m/>
    <s v="0"/>
    <s v="0"/>
    <x v="2"/>
    <x v="1"/>
    <x v="1"/>
    <x v="4"/>
    <x v="2"/>
    <s v="Transportation issues"/>
    <m/>
    <m/>
    <b v="1"/>
    <m/>
    <m/>
    <m/>
    <m/>
    <m/>
    <x v="0"/>
    <x v="0"/>
    <s v="Fear Sadness moodwings"/>
    <b v="1"/>
    <m/>
    <b v="1"/>
    <b v="1"/>
    <m/>
    <m/>
    <m/>
    <m/>
    <m/>
    <m/>
    <m/>
    <m/>
    <m/>
    <m/>
    <m/>
    <m/>
    <m/>
    <m/>
    <s v="Adult Women"/>
    <b v="1"/>
    <m/>
    <m/>
    <m/>
    <s v="لانهم أكثر حساسية من غيرهم"/>
    <s v="Speaking to a family member"/>
    <b v="1"/>
    <m/>
    <m/>
    <m/>
    <m/>
    <m/>
    <m/>
    <m/>
    <m/>
    <m/>
    <m/>
    <s v="Lack of awareness of the services"/>
    <m/>
    <m/>
    <m/>
    <m/>
    <b v="1"/>
    <m/>
    <m/>
    <m/>
    <m/>
    <x v="1"/>
    <m/>
    <s v="Health services Educational services"/>
    <b v="1"/>
    <b v="1"/>
    <m/>
    <m/>
    <m/>
    <m/>
    <m/>
    <m/>
    <s v="العادات التقاليد"/>
    <s v="Health services Educational services"/>
    <b v="1"/>
    <b v="1"/>
    <m/>
    <m/>
    <m/>
    <m/>
    <m/>
    <m/>
    <s v="بسبب قلة الوعي"/>
    <x v="2"/>
    <s v="العادات والتقاليد وغياب الامان"/>
    <s v="Kidnapping"/>
    <b v="1"/>
    <m/>
    <m/>
    <m/>
    <m/>
    <m/>
    <m/>
    <m/>
    <m/>
    <m/>
    <m/>
    <m/>
    <m/>
    <m/>
    <m/>
    <m/>
    <m/>
    <m/>
    <m/>
    <s v="Parents"/>
    <m/>
    <m/>
    <m/>
    <m/>
    <b v="1"/>
    <m/>
    <m/>
    <m/>
    <m/>
    <m/>
    <m/>
    <m/>
    <m/>
    <m/>
    <s v="Quraan Entertainement activities"/>
    <m/>
    <b v="1"/>
    <m/>
    <m/>
    <m/>
    <b v="1"/>
    <m/>
    <m/>
    <m/>
    <s v="Children living on the street Children separated from their parents"/>
    <b v="1"/>
    <b v="1"/>
    <m/>
    <m/>
    <m/>
    <m/>
    <m/>
    <x v="2"/>
    <s v="لان أعمارهم دون سن المدرسة"/>
    <s v="Lack of transportation"/>
    <m/>
    <m/>
    <b v="1"/>
    <m/>
    <m/>
    <m/>
    <m/>
    <m/>
    <m/>
    <m/>
    <x v="1"/>
    <m/>
    <m/>
    <x v="0"/>
    <m/>
    <m/>
    <x v="2"/>
    <m/>
    <s v="uuid:78b9f89d-413f-4a67-ac6f-4d460a7eb112"/>
    <n v="73155693"/>
    <s v="78b9f89d-413f-4a67-ac6f-4d460a7eb112"/>
    <d v="2021-01-21T12:51:54"/>
    <n v="147"/>
    <m/>
    <n v="-1"/>
    <m/>
    <m/>
    <s v="202101191358"/>
    <n v="4218"/>
    <s v="nsenumerator"/>
    <n v="569832"/>
  </r>
  <r>
    <s v="2021-01-21T13:11:46.220+02:00"/>
    <s v="2021-01-21T13:28:34.544+02:00"/>
    <m/>
    <s v="ابتسام قبلان"/>
    <s v="MRFS"/>
    <m/>
    <d v="2021-01-21T00:00:00"/>
    <x v="8"/>
    <s v="All"/>
    <x v="0"/>
    <n v="33"/>
    <x v="0"/>
    <x v="1"/>
    <x v="0"/>
    <x v="0"/>
    <d v="2017-11-21T00:00:00"/>
    <n v="1"/>
    <n v="1"/>
    <s v="Yes"/>
    <n v="0"/>
    <n v="1"/>
    <n v="0"/>
    <s v="1"/>
    <n v="3"/>
    <s v="4"/>
    <n v="0"/>
    <s v="4"/>
    <n v="7"/>
    <n v="1"/>
    <n v="0"/>
    <n v="0"/>
    <n v="700"/>
    <n v="100"/>
    <s v="بيع السلة"/>
    <m/>
    <s v="No services"/>
    <m/>
    <m/>
    <m/>
    <m/>
    <m/>
    <m/>
    <b v="1"/>
    <m/>
    <m/>
    <x v="1"/>
    <m/>
    <x v="2"/>
    <s v="عيادة متنقلة"/>
    <s v="Most types of medicines are not available in the market Inaccessible due to cost"/>
    <m/>
    <b v="1"/>
    <m/>
    <b v="1"/>
    <m/>
    <m/>
    <m/>
    <m/>
    <m/>
    <m/>
    <m/>
    <x v="0"/>
    <x v="0"/>
    <s v="زيادة الوعي"/>
    <x v="0"/>
    <m/>
    <x v="2"/>
    <x v="1"/>
    <m/>
    <x v="1"/>
    <x v="2"/>
    <m/>
    <m/>
    <m/>
    <m/>
    <m/>
    <m/>
    <m/>
    <m/>
    <m/>
    <m/>
    <m/>
    <s v="Antibiotic Pediatric medicine"/>
    <m/>
    <b v="1"/>
    <m/>
    <b v="1"/>
    <m/>
    <m/>
    <m/>
    <m/>
    <x v="0"/>
    <m/>
    <m/>
    <m/>
    <m/>
    <m/>
    <m/>
    <m/>
    <m/>
    <m/>
    <s v="Hospital for normal delivery"/>
    <m/>
    <m/>
    <m/>
    <m/>
    <m/>
    <b v="1"/>
    <m/>
    <m/>
    <m/>
    <m/>
    <m/>
    <x v="1"/>
    <m/>
    <m/>
    <m/>
    <m/>
    <m/>
    <m/>
    <m/>
    <m/>
    <m/>
    <m/>
    <m/>
    <x v="4"/>
    <x v="2"/>
    <x v="3"/>
    <m/>
    <s v="Legumes and nuts e.g. hommos, fouls, beans, chick peas, lentils Vegetables (including leafy vegetables)"/>
    <m/>
    <b v="1"/>
    <b v="1"/>
    <m/>
    <m/>
    <m/>
    <m/>
    <m/>
    <m/>
    <m/>
    <m/>
    <s v="2"/>
    <s v="not divers"/>
    <s v="Legumes and nuts e.g. hommos, fouls, beans, chick peas, lentils"/>
    <m/>
    <b v="1"/>
    <m/>
    <m/>
    <m/>
    <m/>
    <m/>
    <m/>
    <m/>
    <m/>
    <m/>
    <s v="1"/>
    <s v="not divers"/>
    <x v="0"/>
    <m/>
    <s v="High food prices/no money to buy"/>
    <m/>
    <b v="1"/>
    <m/>
    <m/>
    <m/>
    <m/>
    <m/>
    <m/>
    <x v="0"/>
    <m/>
    <x v="0"/>
    <s v="High food prices/no money to buy"/>
    <b v="1"/>
    <m/>
    <m/>
    <m/>
    <m/>
    <m/>
    <x v="0"/>
    <x v="2"/>
    <x v="1"/>
    <m/>
    <m/>
    <s v="1"/>
    <s v="1"/>
    <x v="2"/>
    <x v="1"/>
    <x v="1"/>
    <x v="2"/>
    <x v="2"/>
    <s v="No services"/>
    <m/>
    <m/>
    <m/>
    <b v="1"/>
    <m/>
    <m/>
    <m/>
    <m/>
    <x v="0"/>
    <x v="0"/>
    <s v="Econimic Fear Anger"/>
    <b v="1"/>
    <b v="1"/>
    <m/>
    <m/>
    <b v="1"/>
    <m/>
    <m/>
    <m/>
    <m/>
    <m/>
    <m/>
    <m/>
    <m/>
    <m/>
    <m/>
    <m/>
    <m/>
    <m/>
    <s v="Children Elderly"/>
    <m/>
    <m/>
    <b v="1"/>
    <b v="1"/>
    <s v="لانهم اكثر ضعفا"/>
    <s v="Speaking to a family member"/>
    <b v="1"/>
    <m/>
    <m/>
    <m/>
    <m/>
    <m/>
    <m/>
    <m/>
    <m/>
    <m/>
    <m/>
    <s v="Accessibility"/>
    <m/>
    <m/>
    <b v="1"/>
    <m/>
    <m/>
    <m/>
    <m/>
    <m/>
    <m/>
    <x v="1"/>
    <m/>
    <s v="All services are accessible"/>
    <m/>
    <m/>
    <m/>
    <m/>
    <m/>
    <b v="1"/>
    <m/>
    <m/>
    <m/>
    <s v="Skills building services"/>
    <m/>
    <m/>
    <b v="1"/>
    <m/>
    <m/>
    <m/>
    <m/>
    <m/>
    <s v="عدم توافرها"/>
    <x v="1"/>
    <m/>
    <s v="Kidnapping School dropout"/>
    <b v="1"/>
    <m/>
    <m/>
    <b v="1"/>
    <m/>
    <m/>
    <m/>
    <m/>
    <m/>
    <m/>
    <m/>
    <m/>
    <m/>
    <m/>
    <m/>
    <m/>
    <m/>
    <m/>
    <m/>
    <s v="Siblings"/>
    <m/>
    <b v="1"/>
    <m/>
    <m/>
    <m/>
    <m/>
    <m/>
    <m/>
    <m/>
    <m/>
    <m/>
    <m/>
    <m/>
    <m/>
    <s v="Quraan"/>
    <m/>
    <b v="1"/>
    <m/>
    <m/>
    <m/>
    <m/>
    <m/>
    <m/>
    <m/>
    <s v="No, none of these"/>
    <m/>
    <m/>
    <m/>
    <m/>
    <m/>
    <b v="1"/>
    <m/>
    <x v="1"/>
    <m/>
    <s v="No services"/>
    <m/>
    <m/>
    <m/>
    <m/>
    <m/>
    <b v="1"/>
    <m/>
    <m/>
    <m/>
    <m/>
    <x v="1"/>
    <m/>
    <m/>
    <x v="0"/>
    <m/>
    <m/>
    <x v="2"/>
    <m/>
    <s v="uuid:d544be17-2b4b-4706-b5dd-024cb60a20fd"/>
    <n v="73155694"/>
    <s v="d544be17-2b4b-4706-b5dd-024cb60a20fd"/>
    <d v="2021-01-21T12:51:54"/>
    <n v="148"/>
    <m/>
    <n v="-1"/>
    <m/>
    <m/>
    <s v="202101191358"/>
    <n v="1008"/>
    <s v="nsenumerator"/>
    <n v="569832"/>
  </r>
  <r>
    <s v="2021-01-21T09:50:22.521+02:00"/>
    <s v="2021-01-21T11:06:28.487+02:00"/>
    <s v="0"/>
    <s v="طلال صطوف الحاجي"/>
    <s v="MRFS"/>
    <m/>
    <d v="2021-01-21T00:00:00"/>
    <x v="7"/>
    <s v="All"/>
    <x v="0"/>
    <n v="50"/>
    <x v="0"/>
    <x v="1"/>
    <x v="0"/>
    <x v="0"/>
    <d v="2014-12-01T00:00:00"/>
    <n v="1"/>
    <n v="0"/>
    <s v="Yes"/>
    <n v="0"/>
    <n v="1"/>
    <n v="1"/>
    <s v="2"/>
    <n v="2"/>
    <s v="4"/>
    <n v="2"/>
    <s v="6"/>
    <n v="10"/>
    <n v="1"/>
    <n v="1"/>
    <n v="0"/>
    <n v="1000"/>
    <n v="160"/>
    <s v="السلة الشهرية والاصدقاء"/>
    <m/>
    <s v="Primary health care facility"/>
    <m/>
    <b v="1"/>
    <m/>
    <m/>
    <m/>
    <m/>
    <m/>
    <m/>
    <n v="15"/>
    <x v="0"/>
    <m/>
    <x v="0"/>
    <s v="نعم"/>
    <s v="Inaccessible due to cost"/>
    <m/>
    <m/>
    <m/>
    <b v="1"/>
    <m/>
    <m/>
    <m/>
    <m/>
    <m/>
    <m/>
    <m/>
    <x v="0"/>
    <x v="0"/>
    <s v="المزيد من التوعية"/>
    <x v="0"/>
    <m/>
    <x v="2"/>
    <x v="2"/>
    <s v="عدم وجود المرض"/>
    <x v="0"/>
    <x v="0"/>
    <m/>
    <m/>
    <m/>
    <m/>
    <m/>
    <m/>
    <m/>
    <m/>
    <m/>
    <m/>
    <m/>
    <s v="Antibiotic"/>
    <m/>
    <m/>
    <m/>
    <b v="1"/>
    <m/>
    <m/>
    <m/>
    <m/>
    <x v="0"/>
    <m/>
    <m/>
    <m/>
    <m/>
    <m/>
    <m/>
    <m/>
    <m/>
    <m/>
    <s v="Hospital for surgery/ C-section"/>
    <m/>
    <m/>
    <m/>
    <m/>
    <m/>
    <m/>
    <b v="1"/>
    <m/>
    <m/>
    <m/>
    <m/>
    <x v="1"/>
    <m/>
    <m/>
    <m/>
    <m/>
    <m/>
    <m/>
    <m/>
    <m/>
    <m/>
    <m/>
    <m/>
    <x v="2"/>
    <x v="0"/>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Legumes and nuts e.g. hommos, fouls, beans, chick peas, lentils"/>
    <b v="1"/>
    <b v="1"/>
    <m/>
    <m/>
    <m/>
    <m/>
    <m/>
    <m/>
    <m/>
    <m/>
    <m/>
    <s v="2"/>
    <s v="not divers"/>
    <x v="3"/>
    <m/>
    <s v="High food prices/no money to buy"/>
    <m/>
    <b v="1"/>
    <m/>
    <m/>
    <m/>
    <m/>
    <m/>
    <m/>
    <x v="3"/>
    <m/>
    <x v="0"/>
    <s v="High food prices/no money to buy"/>
    <b v="1"/>
    <m/>
    <m/>
    <m/>
    <m/>
    <m/>
    <x v="2"/>
    <x v="0"/>
    <x v="1"/>
    <m/>
    <m/>
    <s v="1"/>
    <s v="1"/>
    <x v="2"/>
    <x v="1"/>
    <x v="1"/>
    <x v="3"/>
    <x v="3"/>
    <m/>
    <m/>
    <m/>
    <m/>
    <m/>
    <m/>
    <m/>
    <m/>
    <m/>
    <x v="3"/>
    <x v="0"/>
    <s v="Sadness Anxiety"/>
    <m/>
    <m/>
    <b v="1"/>
    <m/>
    <m/>
    <b v="1"/>
    <m/>
    <m/>
    <m/>
    <m/>
    <m/>
    <m/>
    <m/>
    <m/>
    <m/>
    <m/>
    <m/>
    <m/>
    <s v="Adult Men"/>
    <m/>
    <b v="1"/>
    <m/>
    <m/>
    <s v="بسبب تحمل المسؤولية"/>
    <s v="Speaking to a friend"/>
    <m/>
    <b v="1"/>
    <m/>
    <m/>
    <m/>
    <m/>
    <m/>
    <m/>
    <m/>
    <m/>
    <m/>
    <s v="Accessibility"/>
    <m/>
    <m/>
    <b v="1"/>
    <m/>
    <m/>
    <m/>
    <m/>
    <m/>
    <m/>
    <x v="3"/>
    <s v="لا يفدم خدمات مادية"/>
    <s v="Educational services Skills building services"/>
    <m/>
    <b v="1"/>
    <b v="1"/>
    <m/>
    <m/>
    <m/>
    <m/>
    <m/>
    <s v="بعد المسافة وعدم توفر واسطات النقل وغلاء الاجور"/>
    <s v="Educational services Skills building services"/>
    <m/>
    <b v="1"/>
    <b v="1"/>
    <m/>
    <m/>
    <m/>
    <m/>
    <m/>
    <s v="بسبب بعد المسافة"/>
    <x v="1"/>
    <m/>
    <s v="School dropout Early marriage"/>
    <m/>
    <m/>
    <m/>
    <b v="1"/>
    <m/>
    <m/>
    <b v="1"/>
    <m/>
    <m/>
    <m/>
    <m/>
    <m/>
    <m/>
    <m/>
    <m/>
    <m/>
    <m/>
    <m/>
    <m/>
    <s v="Parents"/>
    <m/>
    <m/>
    <m/>
    <m/>
    <b v="1"/>
    <m/>
    <m/>
    <m/>
    <m/>
    <m/>
    <m/>
    <m/>
    <m/>
    <m/>
    <s v="Sport activity Entertainement activities"/>
    <b v="1"/>
    <m/>
    <m/>
    <m/>
    <m/>
    <b v="1"/>
    <m/>
    <m/>
    <m/>
    <s v="Child-headed households"/>
    <m/>
    <m/>
    <m/>
    <b v="1"/>
    <m/>
    <m/>
    <m/>
    <x v="1"/>
    <m/>
    <s v="Lack of transportation"/>
    <m/>
    <m/>
    <b v="1"/>
    <m/>
    <m/>
    <m/>
    <m/>
    <m/>
    <m/>
    <m/>
    <x v="1"/>
    <m/>
    <m/>
    <x v="2"/>
    <m/>
    <m/>
    <x v="1"/>
    <s v="العمل في المطعم لطفل ذكر عمر 16 سنة وهو معاق حركيا"/>
    <s v="uuid:e8931f6a-d866-49cf-9982-7ade2d261a86"/>
    <n v="73155695"/>
    <s v="e8931f6a-d866-49cf-9982-7ade2d261a86"/>
    <d v="2021-01-21T12:51:55"/>
    <n v="149"/>
    <m/>
    <n v="-1"/>
    <m/>
    <m/>
    <s v="202101191358"/>
    <n v="4566"/>
    <s v="nsenumerator"/>
    <n v="569832"/>
  </r>
  <r>
    <s v="2021-01-21T10:39:59.567+02:00"/>
    <s v="2021-01-21T10:48:58.669+02:00"/>
    <m/>
    <s v="منى الحاج رحمون"/>
    <s v="MRFS"/>
    <m/>
    <d v="2021-01-21T00:00:00"/>
    <x v="7"/>
    <s v="All"/>
    <x v="1"/>
    <m/>
    <x v="4"/>
    <x v="2"/>
    <x v="1"/>
    <x v="2"/>
    <m/>
    <m/>
    <m/>
    <m/>
    <m/>
    <m/>
    <m/>
    <m/>
    <m/>
    <m/>
    <m/>
    <m/>
    <m/>
    <m/>
    <m/>
    <m/>
    <m/>
    <m/>
    <m/>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5d29ed4c-f49c-47b5-9b6f-9534b0f28996"/>
    <n v="73155696"/>
    <s v="5d29ed4c-f49c-47b5-9b6f-9534b0f28996"/>
    <d v="2021-01-21T12:51:55"/>
    <n v="150"/>
    <m/>
    <n v="-1"/>
    <m/>
    <m/>
    <s v="202101191358"/>
    <n v="539"/>
    <s v="nsenumerator"/>
    <n v="569832"/>
  </r>
  <r>
    <s v="2021-01-21T10:30:40.129+02:00"/>
    <s v="2021-01-21T10:50:49.779+02:00"/>
    <m/>
    <s v="طلال صطوف الحاجي"/>
    <s v="MRFS"/>
    <m/>
    <d v="2021-01-21T00:00:00"/>
    <x v="7"/>
    <s v="All"/>
    <x v="0"/>
    <n v="36"/>
    <x v="0"/>
    <x v="1"/>
    <x v="0"/>
    <x v="0"/>
    <d v="2013-01-21T00:00:00"/>
    <n v="2"/>
    <n v="1"/>
    <s v="Yes"/>
    <n v="0"/>
    <n v="1"/>
    <n v="3"/>
    <s v="4"/>
    <n v="2"/>
    <s v="6"/>
    <n v="0"/>
    <s v="6"/>
    <n v="10"/>
    <n v="2"/>
    <n v="0"/>
    <n v="0"/>
    <n v="2000"/>
    <n v="150"/>
    <s v="السلة الشهرية"/>
    <m/>
    <s v="Primary health care facility"/>
    <m/>
    <b v="1"/>
    <m/>
    <m/>
    <m/>
    <m/>
    <m/>
    <m/>
    <n v="20"/>
    <x v="0"/>
    <m/>
    <x v="1"/>
    <s v="مشفى عام"/>
    <s v="Inaccessible due to cost"/>
    <m/>
    <m/>
    <m/>
    <b v="1"/>
    <m/>
    <m/>
    <m/>
    <m/>
    <m/>
    <m/>
    <m/>
    <x v="0"/>
    <x v="0"/>
    <s v="زيادة الوعي"/>
    <x v="0"/>
    <m/>
    <x v="2"/>
    <x v="2"/>
    <s v="عدم الحاجة"/>
    <x v="0"/>
    <x v="0"/>
    <m/>
    <m/>
    <m/>
    <m/>
    <m/>
    <m/>
    <m/>
    <m/>
    <m/>
    <m/>
    <m/>
    <s v="Non communicable diseases (NCD) drugs (chronic, cardiac, diabetes, hyper-tension, asthma)"/>
    <b v="1"/>
    <m/>
    <m/>
    <m/>
    <m/>
    <m/>
    <m/>
    <m/>
    <x v="2"/>
    <s v="Transportation issues"/>
    <m/>
    <m/>
    <m/>
    <b v="1"/>
    <m/>
    <m/>
    <m/>
    <m/>
    <s v="Hospital for surgery/ C-section"/>
    <m/>
    <m/>
    <m/>
    <m/>
    <m/>
    <m/>
    <b v="1"/>
    <m/>
    <m/>
    <m/>
    <m/>
    <x v="1"/>
    <m/>
    <m/>
    <m/>
    <m/>
    <m/>
    <m/>
    <m/>
    <m/>
    <m/>
    <m/>
    <m/>
    <x v="0"/>
    <x v="0"/>
    <x v="0"/>
    <m/>
    <s v="Cereals or tubers (maize, porridge, rice, pasta, bread, rice, bulger, frikeh, kaak, pasta, indomy (noodles), manakish, thick grain-based porridge, potatoes, etc) Legumes and nuts e.g. hommos, fouls, beans, chick peas, lentils"/>
    <b v="1"/>
    <b v="1"/>
    <m/>
    <m/>
    <m/>
    <m/>
    <m/>
    <m/>
    <m/>
    <m/>
    <m/>
    <s v="2"/>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
    <b v="1"/>
    <m/>
    <m/>
    <m/>
    <m/>
    <m/>
    <m/>
    <x v="0"/>
    <m/>
    <x v="2"/>
    <m/>
    <m/>
    <m/>
    <m/>
    <m/>
    <m/>
    <m/>
    <x v="2"/>
    <x v="2"/>
    <x v="1"/>
    <m/>
    <m/>
    <s v="1"/>
    <s v="2"/>
    <x v="0"/>
    <x v="2"/>
    <x v="0"/>
    <x v="1"/>
    <x v="1"/>
    <m/>
    <m/>
    <m/>
    <m/>
    <m/>
    <m/>
    <m/>
    <m/>
    <m/>
    <x v="1"/>
    <x v="0"/>
    <s v="Anxiety Family conflict Fear"/>
    <b v="1"/>
    <m/>
    <m/>
    <m/>
    <m/>
    <b v="1"/>
    <b v="1"/>
    <m/>
    <m/>
    <m/>
    <m/>
    <m/>
    <m/>
    <m/>
    <m/>
    <m/>
    <m/>
    <m/>
    <s v="Children"/>
    <m/>
    <m/>
    <b v="1"/>
    <m/>
    <s v="بسبب الضعف وقلة الوعي"/>
    <s v="Speaking to a friend Speaking to a family member"/>
    <b v="1"/>
    <b v="1"/>
    <m/>
    <m/>
    <m/>
    <m/>
    <m/>
    <m/>
    <m/>
    <m/>
    <m/>
    <s v="Stigma Accessibility"/>
    <b v="1"/>
    <m/>
    <b v="1"/>
    <m/>
    <m/>
    <m/>
    <m/>
    <m/>
    <m/>
    <x v="1"/>
    <m/>
    <s v="Health services Educational services Skills building services"/>
    <b v="1"/>
    <b v="1"/>
    <b v="1"/>
    <m/>
    <m/>
    <m/>
    <m/>
    <m/>
    <s v="بسبب عدم توفرها في المنطقة"/>
    <s v="Educational services Skills building services"/>
    <m/>
    <b v="1"/>
    <b v="1"/>
    <m/>
    <m/>
    <m/>
    <m/>
    <m/>
    <s v="بسبب عدم توفرها "/>
    <x v="1"/>
    <m/>
    <s v="Early marriage Psychological stress"/>
    <m/>
    <m/>
    <m/>
    <m/>
    <m/>
    <m/>
    <b v="1"/>
    <m/>
    <m/>
    <m/>
    <m/>
    <m/>
    <m/>
    <b v="1"/>
    <m/>
    <m/>
    <m/>
    <m/>
    <m/>
    <s v="Siblings Parents"/>
    <m/>
    <b v="1"/>
    <m/>
    <m/>
    <b v="1"/>
    <m/>
    <m/>
    <m/>
    <m/>
    <m/>
    <m/>
    <m/>
    <m/>
    <m/>
    <s v="Sport activity Hand crafts"/>
    <b v="1"/>
    <m/>
    <b v="1"/>
    <m/>
    <m/>
    <m/>
    <m/>
    <m/>
    <m/>
    <s v="Orphans living in the community"/>
    <m/>
    <m/>
    <b v="1"/>
    <m/>
    <m/>
    <m/>
    <m/>
    <x v="1"/>
    <m/>
    <s v="Lack of transportation"/>
    <m/>
    <m/>
    <b v="1"/>
    <m/>
    <m/>
    <m/>
    <m/>
    <m/>
    <m/>
    <m/>
    <x v="1"/>
    <m/>
    <m/>
    <x v="0"/>
    <m/>
    <m/>
    <x v="2"/>
    <m/>
    <s v="uuid:12b6fbd7-29f2-411a-9fe1-9d3fcb577d8a"/>
    <n v="73155697"/>
    <s v="12b6fbd7-29f2-411a-9fe1-9d3fcb577d8a"/>
    <d v="2021-01-21T12:51:56"/>
    <n v="151"/>
    <m/>
    <n v="-1"/>
    <m/>
    <m/>
    <s v="202101191358"/>
    <n v="1209"/>
    <s v="nsenumerator"/>
    <n v="569832"/>
  </r>
  <r>
    <s v="2021-01-21T10:45:50.307+03:00"/>
    <s v="2021-01-21T11:56:43.461+03:00"/>
    <m/>
    <s v="سمر الخلف"/>
    <s v="MRFS"/>
    <m/>
    <d v="2021-01-21T00:00:00"/>
    <x v="8"/>
    <s v="All"/>
    <x v="0"/>
    <n v="43"/>
    <x v="0"/>
    <x v="1"/>
    <x v="0"/>
    <x v="0"/>
    <d v="2018-04-05T00:00:00"/>
    <n v="1"/>
    <n v="0"/>
    <s v="Yes"/>
    <n v="0"/>
    <n v="0"/>
    <n v="0"/>
    <s v="0"/>
    <n v="2"/>
    <s v="2"/>
    <n v="3"/>
    <s v="5"/>
    <n v="7"/>
    <n v="0"/>
    <n v="0"/>
    <n v="0"/>
    <n v="800"/>
    <n v="0"/>
    <m/>
    <s v="على سلة الاغاثة "/>
    <s v="No services"/>
    <m/>
    <m/>
    <m/>
    <m/>
    <m/>
    <m/>
    <b v="1"/>
    <m/>
    <m/>
    <x v="1"/>
    <m/>
    <x v="0"/>
    <s v="الاسعافات الاولية "/>
    <s v="Inaccessible due to cost"/>
    <m/>
    <m/>
    <m/>
    <b v="1"/>
    <m/>
    <m/>
    <m/>
    <m/>
    <m/>
    <m/>
    <m/>
    <x v="0"/>
    <x v="0"/>
    <s v="التأكيد على اهمية النظافة  وكيفية الاهتمام بالاطفال "/>
    <x v="0"/>
    <m/>
    <x v="0"/>
    <x v="0"/>
    <m/>
    <x v="0"/>
    <x v="0"/>
    <m/>
    <m/>
    <m/>
    <m/>
    <m/>
    <m/>
    <m/>
    <m/>
    <m/>
    <m/>
    <m/>
    <s v="Non communicable diseases (NCD) drugs (chronic, cardiac, diabetes, hyper-tension, asthma)"/>
    <b v="1"/>
    <m/>
    <m/>
    <m/>
    <m/>
    <m/>
    <m/>
    <m/>
    <x v="2"/>
    <s v="Financial issues Transportation issues"/>
    <m/>
    <b v="1"/>
    <m/>
    <b v="1"/>
    <m/>
    <m/>
    <m/>
    <m/>
    <s v="Hospital for normal delivery"/>
    <m/>
    <m/>
    <m/>
    <m/>
    <m/>
    <b v="1"/>
    <m/>
    <m/>
    <m/>
    <m/>
    <m/>
    <x v="1"/>
    <m/>
    <m/>
    <m/>
    <m/>
    <m/>
    <m/>
    <m/>
    <m/>
    <m/>
    <m/>
    <m/>
    <x v="5"/>
    <x v="0"/>
    <x v="0"/>
    <m/>
    <s v="Cereals or tubers (maize, porridge, rice, pasta, bread, rice, bulger, frikeh, kaak, pasta, indomy (noodles), manakish, thick grain-based porridge, potatoes, etc) Condiments (spices, tea, coffee, sauces etc) or other miscellaneous food"/>
    <b v="1"/>
    <m/>
    <m/>
    <m/>
    <m/>
    <m/>
    <m/>
    <m/>
    <m/>
    <m/>
    <b v="1"/>
    <s v="2"/>
    <s v="not divers"/>
    <m/>
    <m/>
    <m/>
    <m/>
    <m/>
    <m/>
    <m/>
    <m/>
    <m/>
    <m/>
    <m/>
    <m/>
    <s v="0"/>
    <s v="not divers"/>
    <x v="0"/>
    <m/>
    <s v="High food prices/no money to buy"/>
    <m/>
    <b v="1"/>
    <m/>
    <m/>
    <m/>
    <m/>
    <m/>
    <m/>
    <x v="0"/>
    <m/>
    <x v="0"/>
    <s v="High food prices/no money to buy"/>
    <b v="1"/>
    <m/>
    <m/>
    <m/>
    <m/>
    <m/>
    <x v="1"/>
    <x v="1"/>
    <x v="1"/>
    <m/>
    <m/>
    <s v="0"/>
    <s v="1"/>
    <x v="0"/>
    <x v="2"/>
    <x v="0"/>
    <x v="1"/>
    <x v="1"/>
    <m/>
    <m/>
    <m/>
    <m/>
    <m/>
    <m/>
    <m/>
    <m/>
    <m/>
    <x v="1"/>
    <x v="0"/>
    <s v="Other"/>
    <m/>
    <m/>
    <m/>
    <m/>
    <m/>
    <m/>
    <m/>
    <m/>
    <m/>
    <m/>
    <m/>
    <m/>
    <m/>
    <m/>
    <b v="1"/>
    <m/>
    <m/>
    <s v="بسبب الوضع الصعب ادى الى مشاكل عنف بين افراد الاسرة "/>
    <s v="Adult Women Children"/>
    <b v="1"/>
    <m/>
    <b v="1"/>
    <m/>
    <s v="لان النساء هي التي تعمل على تنضيف الاولاد والمنزل وامام المنزل فبتالي الام ممكن انها تقوم بتفريغ الغضب باطفالها وبسبب الوضع المعيشي يقوم الزوج بتفريغ غضبه بزوجته "/>
    <s v="Prayer Other"/>
    <m/>
    <m/>
    <m/>
    <b v="1"/>
    <m/>
    <m/>
    <m/>
    <m/>
    <m/>
    <b v="1"/>
    <s v="بحبس بقلبي اكتر الايام "/>
    <s v="Lack of awareness of the services"/>
    <m/>
    <m/>
    <m/>
    <m/>
    <b v="1"/>
    <m/>
    <m/>
    <m/>
    <m/>
    <x v="1"/>
    <m/>
    <s v="Extracurricular activities/women &amp; girls centers Skills building services"/>
    <m/>
    <m/>
    <b v="1"/>
    <b v="1"/>
    <m/>
    <m/>
    <m/>
    <m/>
    <s v="عدم توفر هذه الخدمات في المجتمع "/>
    <s v="Educational services Extracurricular activities/women &amp; girls centers Skills building services"/>
    <m/>
    <b v="1"/>
    <b v="1"/>
    <b v="1"/>
    <m/>
    <m/>
    <m/>
    <m/>
    <s v="بسبب عدم توفر هذه الخدمات في هذا المجتمع "/>
    <x v="2"/>
    <s v="بسبب العادات والتقاليد  "/>
    <s v="School dropout Child labour"/>
    <m/>
    <m/>
    <m/>
    <b v="1"/>
    <b v="1"/>
    <m/>
    <m/>
    <m/>
    <m/>
    <m/>
    <m/>
    <m/>
    <m/>
    <m/>
    <m/>
    <m/>
    <m/>
    <m/>
    <s v="خبز على التنور  عمالة خطرة ممكن الطفل يتعرض للحرق    "/>
    <s v="Parents"/>
    <m/>
    <m/>
    <m/>
    <m/>
    <b v="1"/>
    <m/>
    <m/>
    <m/>
    <m/>
    <m/>
    <m/>
    <m/>
    <m/>
    <m/>
    <s v="Awareness / educational activities / psychosocial support Hand crafts"/>
    <m/>
    <m/>
    <b v="1"/>
    <m/>
    <b v="1"/>
    <m/>
    <m/>
    <m/>
    <m/>
    <s v="Orphans living in the community"/>
    <m/>
    <m/>
    <b v="1"/>
    <m/>
    <m/>
    <m/>
    <m/>
    <x v="2"/>
    <s v="بسبب انقطاع الاطفال عن المدرسة لمدة طويلة  واصبح عمرهم اكبر من انه يدخل صف اول او تاني "/>
    <s v="Lack of transportation Lack of awareness"/>
    <b v="1"/>
    <m/>
    <b v="1"/>
    <m/>
    <m/>
    <m/>
    <m/>
    <m/>
    <m/>
    <m/>
    <x v="1"/>
    <m/>
    <m/>
    <x v="2"/>
    <m/>
    <m/>
    <x v="1"/>
    <s v="طفلي يعمل لدى شخص للخبز على التنور "/>
    <s v="uuid:b5406436-c528-4623-bdec-0f6cda9db01e"/>
    <n v="73155698"/>
    <s v="b5406436-c528-4623-bdec-0f6cda9db01e"/>
    <d v="2021-01-21T12:51:56"/>
    <n v="152"/>
    <m/>
    <n v="-1"/>
    <m/>
    <m/>
    <s v="202101191358"/>
    <n v="4253"/>
    <s v="nsenumerator"/>
    <n v="569832"/>
  </r>
  <r>
    <s v="2021-01-21T11:04:43.168+02:00"/>
    <s v="2021-01-21T11:43:31.056+02:00"/>
    <m/>
    <s v="منى الحاج رحمون"/>
    <s v="MRFS"/>
    <m/>
    <d v="2021-01-21T00:00:00"/>
    <x v="7"/>
    <s v="All"/>
    <x v="0"/>
    <n v="25"/>
    <x v="1"/>
    <x v="0"/>
    <x v="0"/>
    <x v="0"/>
    <d v="2018-01-21T00:00:00"/>
    <n v="1"/>
    <n v="0"/>
    <s v="Yes"/>
    <n v="0"/>
    <n v="1"/>
    <n v="1"/>
    <s v="2"/>
    <n v="0"/>
    <s v="2"/>
    <n v="0"/>
    <s v="2"/>
    <n v="4"/>
    <n v="0"/>
    <n v="0"/>
    <n v="1"/>
    <n v="800"/>
    <n v="400"/>
    <s v="الزوج يعمل اعمال حرة"/>
    <m/>
    <s v="Primary health care facility"/>
    <m/>
    <b v="1"/>
    <m/>
    <m/>
    <m/>
    <m/>
    <m/>
    <m/>
    <n v="10"/>
    <x v="0"/>
    <m/>
    <x v="0"/>
    <s v="نعم "/>
    <s v="Inaccessible due to cost"/>
    <m/>
    <m/>
    <m/>
    <b v="1"/>
    <m/>
    <m/>
    <m/>
    <m/>
    <m/>
    <m/>
    <m/>
    <x v="0"/>
    <x v="0"/>
    <s v="فريق تغذية تمت توعية النساء عن سوء التعذية"/>
    <x v="0"/>
    <m/>
    <x v="0"/>
    <x v="0"/>
    <m/>
    <x v="0"/>
    <x v="0"/>
    <m/>
    <m/>
    <m/>
    <m/>
    <m/>
    <m/>
    <m/>
    <m/>
    <m/>
    <m/>
    <m/>
    <s v="Drugs are mostly available"/>
    <m/>
    <m/>
    <m/>
    <m/>
    <m/>
    <m/>
    <b v="1"/>
    <m/>
    <x v="0"/>
    <m/>
    <m/>
    <m/>
    <m/>
    <m/>
    <m/>
    <m/>
    <m/>
    <m/>
    <s v="Hospital for normal delivery Hospital for surgery/ C-section"/>
    <m/>
    <m/>
    <m/>
    <m/>
    <m/>
    <b v="1"/>
    <b v="1"/>
    <m/>
    <m/>
    <m/>
    <m/>
    <x v="1"/>
    <m/>
    <m/>
    <m/>
    <m/>
    <m/>
    <m/>
    <m/>
    <m/>
    <m/>
    <m/>
    <m/>
    <x v="5"/>
    <x v="0"/>
    <x v="0"/>
    <m/>
    <s v="Meat, Poultry, Offal (beef, goat, lamb, poultry), etc) Milk and Milk Products (milk, yoghurt, cheese, etc) Vegetables (including leafy vegetables)"/>
    <m/>
    <m/>
    <b v="1"/>
    <m/>
    <b v="1"/>
    <m/>
    <b v="1"/>
    <m/>
    <m/>
    <m/>
    <m/>
    <s v="3"/>
    <s v="not divers"/>
    <s v="Cereals or tubers (maize, porridge, rice, pasta, bread, rice, bulger, frikeh, kaak, pasta, indomy (noodles), manakish, thick grain-based porridge, potatoes, etc) Vegetables (including leafy vegetables)"/>
    <b v="1"/>
    <m/>
    <b v="1"/>
    <m/>
    <m/>
    <m/>
    <m/>
    <m/>
    <m/>
    <m/>
    <m/>
    <s v="2"/>
    <s v="not divers"/>
    <x v="0"/>
    <m/>
    <s v="High food prices/no money to buy"/>
    <m/>
    <b v="1"/>
    <m/>
    <m/>
    <m/>
    <m/>
    <m/>
    <m/>
    <x v="0"/>
    <m/>
    <x v="0"/>
    <s v="High food prices/no money to buy"/>
    <b v="1"/>
    <m/>
    <m/>
    <m/>
    <m/>
    <m/>
    <x v="0"/>
    <x v="0"/>
    <x v="1"/>
    <m/>
    <m/>
    <s v="1"/>
    <s v="1"/>
    <x v="0"/>
    <x v="2"/>
    <x v="0"/>
    <x v="1"/>
    <x v="1"/>
    <m/>
    <m/>
    <m/>
    <m/>
    <m/>
    <m/>
    <m/>
    <m/>
    <m/>
    <x v="1"/>
    <x v="0"/>
    <s v="Sadness Anger"/>
    <m/>
    <b v="1"/>
    <b v="1"/>
    <m/>
    <m/>
    <m/>
    <m/>
    <m/>
    <m/>
    <m/>
    <m/>
    <m/>
    <m/>
    <m/>
    <m/>
    <m/>
    <m/>
    <m/>
    <s v="Adult Men"/>
    <m/>
    <b v="1"/>
    <m/>
    <m/>
    <s v="لانه يتحمل مسؤولية أكثر "/>
    <s v="Speaking to a friend"/>
    <m/>
    <b v="1"/>
    <m/>
    <m/>
    <m/>
    <m/>
    <m/>
    <m/>
    <m/>
    <m/>
    <m/>
    <s v="Lack of awareness of the services"/>
    <m/>
    <m/>
    <m/>
    <m/>
    <b v="1"/>
    <m/>
    <m/>
    <m/>
    <m/>
    <x v="2"/>
    <m/>
    <s v="All services are accessible"/>
    <m/>
    <m/>
    <m/>
    <m/>
    <m/>
    <b v="1"/>
    <m/>
    <m/>
    <m/>
    <s v="All services are accessible"/>
    <m/>
    <m/>
    <m/>
    <m/>
    <m/>
    <b v="1"/>
    <m/>
    <m/>
    <m/>
    <x v="2"/>
    <s v="بسبب التنشئة الاجتماعية"/>
    <s v="Kidnapping"/>
    <b v="1"/>
    <m/>
    <m/>
    <m/>
    <m/>
    <m/>
    <m/>
    <m/>
    <m/>
    <m/>
    <m/>
    <m/>
    <m/>
    <m/>
    <m/>
    <m/>
    <m/>
    <m/>
    <m/>
    <s v="School teachers"/>
    <m/>
    <m/>
    <m/>
    <b v="1"/>
    <m/>
    <m/>
    <m/>
    <m/>
    <m/>
    <m/>
    <m/>
    <m/>
    <m/>
    <m/>
    <s v="Entertainement activities Quraan Awareness / educational activities / psychosocial support"/>
    <m/>
    <b v="1"/>
    <m/>
    <m/>
    <b v="1"/>
    <b v="1"/>
    <m/>
    <m/>
    <m/>
    <s v="Children separated from their parents Orphans living in the community"/>
    <b v="1"/>
    <m/>
    <b v="1"/>
    <m/>
    <m/>
    <m/>
    <m/>
    <x v="2"/>
    <s v="لانهم عمرهم لايسمح لهم بدخول المدارس"/>
    <s v="Lack of transportation Lack of awareness"/>
    <b v="1"/>
    <m/>
    <b v="1"/>
    <m/>
    <m/>
    <m/>
    <m/>
    <m/>
    <m/>
    <m/>
    <x v="1"/>
    <m/>
    <m/>
    <x v="0"/>
    <m/>
    <m/>
    <x v="2"/>
    <m/>
    <s v="uuid:6b12b55c-93a1-403e-8b39-02115c876c37"/>
    <n v="73155699"/>
    <s v="6b12b55c-93a1-403e-8b39-02115c876c37"/>
    <d v="2021-01-21T12:51:56"/>
    <n v="153"/>
    <m/>
    <n v="-1"/>
    <m/>
    <m/>
    <s v="202101191358"/>
    <n v="2328"/>
    <s v="nsenumerator"/>
    <n v="569832"/>
  </r>
  <r>
    <s v="2021-01-21T12:03:40.466+03:00"/>
    <s v="2021-01-21T12:41:51.878+03:00"/>
    <m/>
    <s v="سمر الخلف "/>
    <s v="MRFS"/>
    <m/>
    <d v="2021-01-21T00:00:00"/>
    <x v="8"/>
    <s v="All"/>
    <x v="0"/>
    <n v="32"/>
    <x v="0"/>
    <x v="0"/>
    <x v="2"/>
    <x v="0"/>
    <d v="2019-03-02T00:00:00"/>
    <n v="2"/>
    <n v="1"/>
    <s v="Yes"/>
    <n v="1"/>
    <n v="4"/>
    <n v="4"/>
    <s v="8"/>
    <n v="4"/>
    <s v="13"/>
    <n v="3"/>
    <s v="16"/>
    <n v="21"/>
    <n v="2"/>
    <n v="1"/>
    <n v="0"/>
    <n v="1500"/>
    <n v="0"/>
    <m/>
    <s v="عن طريق السلة الاغاثة     "/>
    <s v="No services"/>
    <m/>
    <m/>
    <m/>
    <m/>
    <m/>
    <m/>
    <b v="1"/>
    <m/>
    <m/>
    <x v="1"/>
    <m/>
    <x v="0"/>
    <s v="دواء للكلوي   دواء للسكري "/>
    <s v="Inaccessible due to cost"/>
    <m/>
    <m/>
    <m/>
    <b v="1"/>
    <m/>
    <m/>
    <m/>
    <m/>
    <m/>
    <m/>
    <m/>
    <x v="0"/>
    <x v="0"/>
    <s v="علمت النساء والاطفال كيفية الوقاية من كوفيد 19 "/>
    <x v="0"/>
    <m/>
    <x v="2"/>
    <x v="1"/>
    <m/>
    <x v="1"/>
    <x v="1"/>
    <s v="Inaccessible due to cost Inaccessible due to transport or other logistical reason"/>
    <m/>
    <m/>
    <m/>
    <b v="1"/>
    <m/>
    <b v="1"/>
    <m/>
    <m/>
    <m/>
    <m/>
    <s v="Non communicable diseases (NCD) drugs (chronic, cardiac, diabetes, hyper-tension, asthma) Pediatric medicine"/>
    <b v="1"/>
    <b v="1"/>
    <m/>
    <m/>
    <m/>
    <m/>
    <m/>
    <m/>
    <x v="2"/>
    <s v="Financial issues Transportation issues"/>
    <m/>
    <b v="1"/>
    <m/>
    <b v="1"/>
    <m/>
    <m/>
    <m/>
    <m/>
    <s v="Hospital for normal delivery"/>
    <m/>
    <m/>
    <m/>
    <m/>
    <m/>
    <b v="1"/>
    <m/>
    <m/>
    <m/>
    <m/>
    <m/>
    <x v="0"/>
    <m/>
    <m/>
    <m/>
    <m/>
    <m/>
    <m/>
    <m/>
    <m/>
    <m/>
    <m/>
    <m/>
    <x v="3"/>
    <x v="1"/>
    <x v="0"/>
    <m/>
    <s v="Cereals or tubers (maize, porridge, rice, pasta, bread, rice, bulger, frikeh, kaak, pasta, indomy (noodles), manakish, thick grain-based porridge, potatoes, etc) Condiments (spices, tea, coffee, sauces etc) or other miscellaneous food"/>
    <b v="1"/>
    <m/>
    <m/>
    <m/>
    <m/>
    <m/>
    <m/>
    <m/>
    <m/>
    <m/>
    <b v="1"/>
    <s v="2"/>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2"/>
    <x v="2"/>
    <x v="0"/>
    <m/>
    <m/>
    <s v="4"/>
    <s v="2"/>
    <x v="2"/>
    <x v="1"/>
    <x v="1"/>
    <x v="0"/>
    <x v="3"/>
    <m/>
    <m/>
    <m/>
    <m/>
    <m/>
    <m/>
    <m/>
    <m/>
    <m/>
    <x v="3"/>
    <x v="0"/>
    <s v="Fear Anger moodwings Econimic Family conflict"/>
    <b v="1"/>
    <b v="1"/>
    <m/>
    <b v="1"/>
    <b v="1"/>
    <m/>
    <b v="1"/>
    <m/>
    <m/>
    <m/>
    <m/>
    <m/>
    <m/>
    <m/>
    <m/>
    <m/>
    <m/>
    <m/>
    <s v="Children"/>
    <m/>
    <m/>
    <b v="1"/>
    <m/>
    <s v="لانهم محرمون من ابسط الحقوق "/>
    <s v="Prayer"/>
    <m/>
    <m/>
    <m/>
    <b v="1"/>
    <m/>
    <m/>
    <m/>
    <m/>
    <m/>
    <m/>
    <m/>
    <s v="Other"/>
    <m/>
    <m/>
    <m/>
    <m/>
    <m/>
    <b v="1"/>
    <m/>
    <m/>
    <s v="بسبب عدم توفر المراكز المذكورة "/>
    <x v="1"/>
    <m/>
    <s v="Skills building services"/>
    <m/>
    <m/>
    <b v="1"/>
    <m/>
    <m/>
    <m/>
    <m/>
    <m/>
    <s v="عدم وجود مراكز لهذه الخدمات"/>
    <s v="Educational services Skills building services"/>
    <m/>
    <b v="1"/>
    <b v="1"/>
    <m/>
    <m/>
    <m/>
    <m/>
    <m/>
    <s v="عدم توفر التعليم بعد صف السادس "/>
    <x v="1"/>
    <m/>
    <s v="School dropout"/>
    <m/>
    <m/>
    <m/>
    <b v="1"/>
    <m/>
    <m/>
    <m/>
    <m/>
    <m/>
    <m/>
    <m/>
    <m/>
    <m/>
    <m/>
    <m/>
    <m/>
    <m/>
    <m/>
    <m/>
    <s v="Parents"/>
    <m/>
    <m/>
    <m/>
    <m/>
    <b v="1"/>
    <m/>
    <m/>
    <m/>
    <m/>
    <m/>
    <m/>
    <m/>
    <m/>
    <m/>
    <s v="Sport activity Hand crafts Awareness / educational activities / psychosocial support"/>
    <b v="1"/>
    <m/>
    <b v="1"/>
    <m/>
    <b v="1"/>
    <m/>
    <m/>
    <m/>
    <m/>
    <s v="Orphans living in the community"/>
    <m/>
    <m/>
    <b v="1"/>
    <m/>
    <m/>
    <m/>
    <m/>
    <x v="2"/>
    <s v="لاتوجد مدارس ضمن هذا المجتمع "/>
    <s v="No services"/>
    <m/>
    <m/>
    <m/>
    <m/>
    <m/>
    <b v="1"/>
    <m/>
    <m/>
    <m/>
    <m/>
    <x v="1"/>
    <m/>
    <m/>
    <x v="2"/>
    <m/>
    <m/>
    <x v="2"/>
    <m/>
    <s v="uuid:75c3ad7d-0e8f-4bb0-96ea-dec9f960487c"/>
    <n v="73155700"/>
    <s v="75c3ad7d-0e8f-4bb0-96ea-dec9f960487c"/>
    <d v="2021-01-21T12:51:58"/>
    <n v="154"/>
    <m/>
    <n v="-1"/>
    <m/>
    <m/>
    <s v="202101191358"/>
    <n v="2291"/>
    <s v="nsenumerator"/>
    <n v="569832"/>
  </r>
  <r>
    <s v="2021-01-21T11:40:27.060+02:00"/>
    <s v="2021-01-21T11:51:46.756+02:00"/>
    <m/>
    <s v="طلال صطوف الحاجي"/>
    <s v="MRFS"/>
    <m/>
    <d v="2021-01-21T00:00:00"/>
    <x v="7"/>
    <s v="All"/>
    <x v="0"/>
    <n v="70"/>
    <x v="3"/>
    <x v="1"/>
    <x v="0"/>
    <x v="0"/>
    <d v="2019-01-21T00:00:00"/>
    <n v="0"/>
    <n v="2"/>
    <s v="Yes"/>
    <n v="0"/>
    <n v="1"/>
    <n v="1"/>
    <s v="2"/>
    <n v="0"/>
    <s v="2"/>
    <n v="2"/>
    <s v="4"/>
    <n v="7"/>
    <n v="1"/>
    <n v="0"/>
    <n v="0"/>
    <n v="1000"/>
    <n v="0"/>
    <m/>
    <s v="من السلة الشهرية"/>
    <s v="Primary health care facility"/>
    <m/>
    <b v="1"/>
    <m/>
    <m/>
    <m/>
    <m/>
    <m/>
    <m/>
    <n v="15"/>
    <x v="0"/>
    <m/>
    <x v="0"/>
    <s v="نعم "/>
    <s v="Inaccessible due to cost"/>
    <m/>
    <m/>
    <m/>
    <b v="1"/>
    <m/>
    <m/>
    <m/>
    <m/>
    <m/>
    <m/>
    <m/>
    <x v="2"/>
    <x v="1"/>
    <m/>
    <x v="1"/>
    <m/>
    <x v="0"/>
    <x v="0"/>
    <m/>
    <x v="0"/>
    <x v="0"/>
    <m/>
    <m/>
    <m/>
    <m/>
    <m/>
    <m/>
    <m/>
    <m/>
    <m/>
    <m/>
    <m/>
    <s v="Non communicable diseases (NCD) drugs (chronic, cardiac, diabetes, hyper-tension, asthma)"/>
    <b v="1"/>
    <m/>
    <m/>
    <m/>
    <m/>
    <m/>
    <m/>
    <m/>
    <x v="0"/>
    <m/>
    <m/>
    <m/>
    <m/>
    <m/>
    <m/>
    <m/>
    <m/>
    <m/>
    <s v="Hospital for normal delivery Hospital for surgery/ C-section"/>
    <m/>
    <m/>
    <m/>
    <m/>
    <m/>
    <b v="1"/>
    <b v="1"/>
    <m/>
    <m/>
    <m/>
    <m/>
    <x v="1"/>
    <m/>
    <m/>
    <m/>
    <m/>
    <m/>
    <m/>
    <m/>
    <m/>
    <m/>
    <m/>
    <m/>
    <x v="4"/>
    <x v="1"/>
    <x v="0"/>
    <m/>
    <m/>
    <m/>
    <m/>
    <m/>
    <m/>
    <m/>
    <m/>
    <m/>
    <m/>
    <m/>
    <m/>
    <m/>
    <s v="0"/>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
    <b v="1"/>
    <m/>
    <m/>
    <m/>
    <m/>
    <m/>
    <m/>
    <x v="0"/>
    <m/>
    <x v="3"/>
    <m/>
    <m/>
    <m/>
    <m/>
    <m/>
    <m/>
    <m/>
    <x v="2"/>
    <x v="0"/>
    <x v="1"/>
    <m/>
    <m/>
    <s v="1"/>
    <s v="0"/>
    <x v="0"/>
    <x v="2"/>
    <x v="0"/>
    <x v="1"/>
    <x v="1"/>
    <m/>
    <m/>
    <m/>
    <m/>
    <m/>
    <m/>
    <m/>
    <m/>
    <m/>
    <x v="1"/>
    <x v="0"/>
    <s v="Fear Sadness"/>
    <b v="1"/>
    <m/>
    <b v="1"/>
    <m/>
    <m/>
    <m/>
    <m/>
    <m/>
    <m/>
    <m/>
    <m/>
    <m/>
    <m/>
    <m/>
    <m/>
    <m/>
    <m/>
    <m/>
    <s v="Adult Women Children"/>
    <b v="1"/>
    <m/>
    <b v="1"/>
    <m/>
    <s v="بسبب قلة الوعي والضعف"/>
    <s v="Speaking to a friend Smoking"/>
    <m/>
    <b v="1"/>
    <m/>
    <m/>
    <m/>
    <m/>
    <b v="1"/>
    <m/>
    <m/>
    <m/>
    <m/>
    <s v="Stigma Accessibility"/>
    <b v="1"/>
    <m/>
    <b v="1"/>
    <m/>
    <m/>
    <m/>
    <m/>
    <m/>
    <m/>
    <x v="1"/>
    <m/>
    <s v="Educational services Skills building services"/>
    <m/>
    <b v="1"/>
    <b v="1"/>
    <m/>
    <m/>
    <m/>
    <m/>
    <m/>
    <s v="عدم توفرها في المنطقة "/>
    <s v="Educational services Skills building services Extracurricular activities/women &amp; girls centers"/>
    <m/>
    <b v="1"/>
    <b v="1"/>
    <b v="1"/>
    <m/>
    <m/>
    <m/>
    <m/>
    <s v="بعد المسافة"/>
    <x v="1"/>
    <m/>
    <s v="No dangers"/>
    <m/>
    <m/>
    <m/>
    <m/>
    <m/>
    <m/>
    <m/>
    <m/>
    <m/>
    <m/>
    <m/>
    <m/>
    <m/>
    <m/>
    <m/>
    <b v="1"/>
    <m/>
    <m/>
    <m/>
    <s v="Siblings Parents"/>
    <m/>
    <b v="1"/>
    <m/>
    <m/>
    <b v="1"/>
    <m/>
    <m/>
    <m/>
    <m/>
    <m/>
    <m/>
    <m/>
    <m/>
    <m/>
    <s v="Sport activity Quraan Hand crafts"/>
    <b v="1"/>
    <b v="1"/>
    <b v="1"/>
    <m/>
    <m/>
    <m/>
    <m/>
    <m/>
    <m/>
    <s v="Child-headed households Orphans living in the community"/>
    <m/>
    <m/>
    <b v="1"/>
    <b v="1"/>
    <m/>
    <m/>
    <m/>
    <x v="1"/>
    <m/>
    <s v="Do not know"/>
    <m/>
    <m/>
    <m/>
    <m/>
    <m/>
    <m/>
    <m/>
    <b v="1"/>
    <m/>
    <m/>
    <x v="1"/>
    <m/>
    <m/>
    <x v="2"/>
    <m/>
    <m/>
    <x v="2"/>
    <m/>
    <s v="uuid:6ce93c5c-8c0f-421b-93a9-a6e09efc5136"/>
    <n v="73155701"/>
    <s v="6ce93c5c-8c0f-421b-93a9-a6e09efc5136"/>
    <d v="2021-01-21T12:51:58"/>
    <n v="155"/>
    <m/>
    <n v="-1"/>
    <m/>
    <m/>
    <s v="202101191358"/>
    <n v="679"/>
    <s v="nsenumerator"/>
    <n v="569832"/>
  </r>
  <r>
    <s v="2021-01-21T12:45:28.818+03:00"/>
    <s v="2021-01-21T13:12:17.666+03:00"/>
    <m/>
    <s v="سمر الخلف "/>
    <s v="MRFS"/>
    <m/>
    <d v="2021-01-21T00:00:00"/>
    <x v="8"/>
    <s v="All"/>
    <x v="0"/>
    <n v="53"/>
    <x v="2"/>
    <x v="1"/>
    <x v="0"/>
    <x v="0"/>
    <d v="2018-06-01T00:00:00"/>
    <n v="0"/>
    <n v="0"/>
    <s v="Yes"/>
    <n v="0"/>
    <n v="0"/>
    <n v="1"/>
    <s v="1"/>
    <n v="2"/>
    <s v="3"/>
    <n v="1"/>
    <s v="4"/>
    <n v="7"/>
    <n v="0"/>
    <n v="0"/>
    <n v="1"/>
    <n v="2000"/>
    <n v="1500"/>
    <s v="التعليم بالمدرسة    مدرس "/>
    <m/>
    <s v="No services"/>
    <m/>
    <m/>
    <m/>
    <m/>
    <m/>
    <m/>
    <b v="1"/>
    <m/>
    <m/>
    <x v="1"/>
    <m/>
    <x v="2"/>
    <s v="طب اطفال ونسائية "/>
    <s v="Inaccessible due to transport or other logistical reason"/>
    <m/>
    <m/>
    <m/>
    <m/>
    <m/>
    <b v="1"/>
    <m/>
    <m/>
    <m/>
    <m/>
    <m/>
    <x v="0"/>
    <x v="0"/>
    <s v="الوقاية الصحية المحافظة على النظافة الشخصية "/>
    <x v="0"/>
    <m/>
    <x v="0"/>
    <x v="0"/>
    <m/>
    <x v="0"/>
    <x v="0"/>
    <m/>
    <m/>
    <m/>
    <m/>
    <m/>
    <m/>
    <m/>
    <m/>
    <m/>
    <m/>
    <m/>
    <s v="Pediatric medicine Reproductive health medicines"/>
    <m/>
    <b v="1"/>
    <b v="1"/>
    <m/>
    <m/>
    <m/>
    <m/>
    <m/>
    <x v="2"/>
    <s v="No services available"/>
    <m/>
    <m/>
    <m/>
    <m/>
    <b v="1"/>
    <m/>
    <m/>
    <m/>
    <s v="Public primary health care facility"/>
    <m/>
    <m/>
    <m/>
    <b v="1"/>
    <m/>
    <m/>
    <m/>
    <m/>
    <m/>
    <m/>
    <m/>
    <x v="1"/>
    <m/>
    <m/>
    <m/>
    <m/>
    <m/>
    <m/>
    <m/>
    <m/>
    <m/>
    <m/>
    <m/>
    <x v="5"/>
    <x v="0"/>
    <x v="0"/>
    <m/>
    <m/>
    <m/>
    <m/>
    <m/>
    <m/>
    <m/>
    <m/>
    <m/>
    <m/>
    <m/>
    <m/>
    <m/>
    <s v="0"/>
    <s v="not divers"/>
    <s v="Cereals or tubers (maize, porridge, rice, pasta, bread, rice, bulger, frikeh, kaak, pasta, indomy (noodles), manakish, thick grain-based porridge, potatoes, etc) Vegetables (including leafy vegetables) Fruit (all types) Eggs"/>
    <b v="1"/>
    <m/>
    <b v="1"/>
    <b v="1"/>
    <m/>
    <m/>
    <m/>
    <b v="1"/>
    <m/>
    <m/>
    <m/>
    <s v="4"/>
    <s v="diverse"/>
    <x v="0"/>
    <m/>
    <s v="High food prices/no money to buy"/>
    <m/>
    <b v="1"/>
    <m/>
    <m/>
    <m/>
    <m/>
    <m/>
    <m/>
    <x v="0"/>
    <m/>
    <x v="0"/>
    <s v="High food prices/no money to buy"/>
    <b v="1"/>
    <m/>
    <m/>
    <m/>
    <m/>
    <m/>
    <x v="0"/>
    <x v="2"/>
    <x v="1"/>
    <m/>
    <m/>
    <s v="0"/>
    <s v="0"/>
    <x v="2"/>
    <x v="1"/>
    <x v="1"/>
    <x v="4"/>
    <x v="3"/>
    <m/>
    <m/>
    <m/>
    <m/>
    <m/>
    <m/>
    <m/>
    <m/>
    <m/>
    <x v="2"/>
    <x v="1"/>
    <s v="Sadness"/>
    <m/>
    <m/>
    <b v="1"/>
    <m/>
    <m/>
    <m/>
    <m/>
    <m/>
    <m/>
    <m/>
    <m/>
    <m/>
    <m/>
    <m/>
    <m/>
    <m/>
    <m/>
    <m/>
    <s v="Adult Women"/>
    <b v="1"/>
    <m/>
    <m/>
    <m/>
    <s v="بسبب فقدان احد الاولاد  "/>
    <s v="Prayer Speaking to a family member"/>
    <b v="1"/>
    <m/>
    <m/>
    <b v="1"/>
    <m/>
    <m/>
    <m/>
    <m/>
    <m/>
    <m/>
    <m/>
    <s v="Stigma"/>
    <b v="1"/>
    <m/>
    <m/>
    <m/>
    <m/>
    <m/>
    <m/>
    <m/>
    <m/>
    <x v="1"/>
    <m/>
    <s v="Educational services Extracurricular activities/women &amp; girls centers"/>
    <m/>
    <b v="1"/>
    <m/>
    <b v="1"/>
    <m/>
    <m/>
    <m/>
    <m/>
    <s v="بسبب عدم توفرها في هذا المجتمع"/>
    <s v="Health services Educational services Skills building services"/>
    <b v="1"/>
    <b v="1"/>
    <b v="1"/>
    <m/>
    <m/>
    <m/>
    <m/>
    <m/>
    <s v="عدم وجود هذه الخدمات "/>
    <x v="1"/>
    <m/>
    <s v="Child labour School dropout"/>
    <m/>
    <m/>
    <m/>
    <b v="1"/>
    <b v="1"/>
    <m/>
    <m/>
    <m/>
    <m/>
    <m/>
    <m/>
    <m/>
    <m/>
    <m/>
    <m/>
    <m/>
    <m/>
    <m/>
    <s v="لم قمامة من الحاويات  "/>
    <s v="Parents"/>
    <m/>
    <m/>
    <m/>
    <m/>
    <b v="1"/>
    <m/>
    <m/>
    <m/>
    <m/>
    <m/>
    <m/>
    <m/>
    <m/>
    <m/>
    <s v="Sport activity Quraan"/>
    <b v="1"/>
    <b v="1"/>
    <m/>
    <m/>
    <m/>
    <m/>
    <m/>
    <m/>
    <m/>
    <s v="Orphans living in the community"/>
    <m/>
    <m/>
    <b v="1"/>
    <m/>
    <m/>
    <m/>
    <m/>
    <x v="1"/>
    <m/>
    <s v="No services"/>
    <m/>
    <m/>
    <m/>
    <m/>
    <m/>
    <b v="1"/>
    <m/>
    <m/>
    <m/>
    <m/>
    <x v="1"/>
    <m/>
    <m/>
    <x v="2"/>
    <m/>
    <m/>
    <x v="2"/>
    <m/>
    <s v="uuid:f91998ea-b38d-4366-ad15-a4b228041fa7"/>
    <n v="73155702"/>
    <s v="f91998ea-b38d-4366-ad15-a4b228041fa7"/>
    <d v="2021-01-21T12:51:59"/>
    <n v="156"/>
    <m/>
    <n v="-1"/>
    <m/>
    <m/>
    <s v="202101191358"/>
    <n v="1609"/>
    <s v="nsenumerator"/>
    <n v="569832"/>
  </r>
  <r>
    <s v="2021-01-21T13:44:40.438+03:00"/>
    <s v="2021-01-21T14:06:55.255+03:00"/>
    <m/>
    <s v="سمر الخلف"/>
    <s v="MRFS"/>
    <m/>
    <d v="2021-01-21T00:00:00"/>
    <x v="8"/>
    <s v="All"/>
    <x v="0"/>
    <n v="61"/>
    <x v="3"/>
    <x v="0"/>
    <x v="0"/>
    <x v="0"/>
    <d v="2017-04-18T00:00:00"/>
    <n v="2"/>
    <n v="2"/>
    <s v="Yes"/>
    <n v="0"/>
    <n v="2"/>
    <n v="1"/>
    <s v="3"/>
    <n v="0"/>
    <s v="3"/>
    <n v="0"/>
    <s v="3"/>
    <n v="7"/>
    <n v="1"/>
    <n v="0"/>
    <n v="1"/>
    <n v="1000"/>
    <n v="0"/>
    <s v="سلة الاغاثة "/>
    <s v="عن طريق سلة الاغاثة "/>
    <s v="No services"/>
    <m/>
    <m/>
    <m/>
    <m/>
    <m/>
    <m/>
    <b v="1"/>
    <m/>
    <m/>
    <x v="1"/>
    <m/>
    <x v="0"/>
    <s v="نعم طب اطفال وعيادة نسائية "/>
    <s v="Inaccessible due to cost"/>
    <m/>
    <m/>
    <m/>
    <b v="1"/>
    <m/>
    <m/>
    <m/>
    <m/>
    <m/>
    <m/>
    <m/>
    <x v="0"/>
    <x v="0"/>
    <s v="زيادة وعي "/>
    <x v="0"/>
    <m/>
    <x v="2"/>
    <x v="2"/>
    <s v="لايوجد مراكز علاج "/>
    <x v="0"/>
    <x v="0"/>
    <m/>
    <m/>
    <m/>
    <m/>
    <m/>
    <m/>
    <m/>
    <m/>
    <m/>
    <m/>
    <m/>
    <s v="Non communicable diseases (NCD) drugs (chronic, cardiac, diabetes, hyper-tension, asthma) Pediatric medicine Reproductive health medicines"/>
    <b v="1"/>
    <b v="1"/>
    <b v="1"/>
    <m/>
    <m/>
    <m/>
    <m/>
    <m/>
    <x v="2"/>
    <s v="Transportation issues Financial issues"/>
    <m/>
    <b v="1"/>
    <m/>
    <b v="1"/>
    <m/>
    <m/>
    <m/>
    <m/>
    <s v="Other"/>
    <m/>
    <m/>
    <m/>
    <m/>
    <m/>
    <m/>
    <m/>
    <b v="1"/>
    <m/>
    <s v="مشفى الدانا بعيد قليلا "/>
    <m/>
    <x v="1"/>
    <m/>
    <m/>
    <m/>
    <m/>
    <m/>
    <m/>
    <m/>
    <m/>
    <m/>
    <m/>
    <m/>
    <x v="5"/>
    <x v="0"/>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0"/>
    <x v="2"/>
    <x v="1"/>
    <m/>
    <m/>
    <s v="2"/>
    <s v="2"/>
    <x v="2"/>
    <x v="1"/>
    <x v="1"/>
    <x v="3"/>
    <x v="3"/>
    <m/>
    <m/>
    <m/>
    <m/>
    <m/>
    <m/>
    <m/>
    <m/>
    <m/>
    <x v="3"/>
    <x v="0"/>
    <s v="Anxiety Family conflict"/>
    <m/>
    <m/>
    <m/>
    <m/>
    <m/>
    <b v="1"/>
    <b v="1"/>
    <m/>
    <m/>
    <m/>
    <m/>
    <m/>
    <m/>
    <m/>
    <m/>
    <m/>
    <m/>
    <m/>
    <s v="Adult Men Adult Women"/>
    <b v="1"/>
    <b v="1"/>
    <m/>
    <m/>
    <s v="بسبب الوضع الصعب والضغوط "/>
    <s v="Smoking Speaking to a friend"/>
    <m/>
    <b v="1"/>
    <m/>
    <m/>
    <m/>
    <m/>
    <b v="1"/>
    <m/>
    <m/>
    <m/>
    <m/>
    <s v="Stigma"/>
    <b v="1"/>
    <m/>
    <m/>
    <m/>
    <m/>
    <m/>
    <m/>
    <m/>
    <m/>
    <x v="1"/>
    <m/>
    <s v="Health services Extracurricular activities/women &amp; girls centers"/>
    <b v="1"/>
    <m/>
    <m/>
    <b v="1"/>
    <m/>
    <m/>
    <m/>
    <m/>
    <s v="لايوجد خدمات "/>
    <s v="Educational services Health services"/>
    <b v="1"/>
    <b v="1"/>
    <m/>
    <m/>
    <m/>
    <m/>
    <m/>
    <m/>
    <s v="لايوجد مراكز "/>
    <x v="1"/>
    <m/>
    <s v="School dropout"/>
    <m/>
    <m/>
    <m/>
    <b v="1"/>
    <m/>
    <m/>
    <m/>
    <m/>
    <m/>
    <m/>
    <m/>
    <m/>
    <m/>
    <m/>
    <m/>
    <m/>
    <m/>
    <m/>
    <m/>
    <s v="Parents"/>
    <m/>
    <m/>
    <m/>
    <m/>
    <b v="1"/>
    <m/>
    <m/>
    <m/>
    <m/>
    <m/>
    <m/>
    <m/>
    <m/>
    <m/>
    <s v="Quraan Awareness / educational activities / psychosocial support"/>
    <m/>
    <b v="1"/>
    <m/>
    <m/>
    <b v="1"/>
    <m/>
    <m/>
    <m/>
    <m/>
    <s v="No, none of these"/>
    <m/>
    <m/>
    <m/>
    <m/>
    <m/>
    <b v="1"/>
    <m/>
    <x v="1"/>
    <m/>
    <s v="No services"/>
    <m/>
    <m/>
    <m/>
    <m/>
    <m/>
    <b v="1"/>
    <m/>
    <m/>
    <m/>
    <m/>
    <x v="1"/>
    <m/>
    <m/>
    <x v="0"/>
    <m/>
    <m/>
    <x v="2"/>
    <m/>
    <s v="uuid:26654d12-ea37-4b98-884c-232076447326"/>
    <n v="73155703"/>
    <s v="26654d12-ea37-4b98-884c-232076447326"/>
    <d v="2021-01-21T12:51:59"/>
    <n v="157"/>
    <m/>
    <n v="-1"/>
    <m/>
    <m/>
    <s v="202101191358"/>
    <n v="1335"/>
    <s v="nsenumerator"/>
    <n v="569832"/>
  </r>
  <r>
    <s v="2021-01-21T09:05:07.682+02:00"/>
    <s v="2021-01-21T14:26:31.732+02:00"/>
    <s v="0"/>
    <s v="نور بركات"/>
    <s v="MRFS"/>
    <m/>
    <d v="2021-01-21T00:00:00"/>
    <x v="7"/>
    <s v="All"/>
    <x v="1"/>
    <m/>
    <x v="4"/>
    <x v="2"/>
    <x v="1"/>
    <x v="2"/>
    <m/>
    <m/>
    <m/>
    <m/>
    <m/>
    <m/>
    <m/>
    <m/>
    <m/>
    <m/>
    <m/>
    <m/>
    <m/>
    <m/>
    <m/>
    <m/>
    <m/>
    <m/>
    <m/>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a4342080-bb31-4d5f-90b2-b9892ac69fb3"/>
    <n v="73155711"/>
    <s v="a4342080-bb31-4d5f-90b2-b9892ac69fb3"/>
    <d v="2021-01-21T12:52:10"/>
    <n v="158"/>
    <m/>
    <n v="-1"/>
    <m/>
    <m/>
    <s v="202101191358"/>
    <n v="19284"/>
    <s v="nsenumerator"/>
    <n v="569832"/>
  </r>
  <r>
    <s v="2021-01-21T09:57:49.766+02:00"/>
    <s v="2021-01-21T10:54:53.785+02:00"/>
    <m/>
    <s v="نور بركات"/>
    <s v="MRFS"/>
    <m/>
    <d v="2021-01-21T00:00:00"/>
    <x v="7"/>
    <s v="All"/>
    <x v="0"/>
    <n v="60"/>
    <x v="2"/>
    <x v="0"/>
    <x v="0"/>
    <x v="0"/>
    <d v="2018-01-18T00:00:00"/>
    <n v="0"/>
    <n v="2"/>
    <s v="No"/>
    <m/>
    <m/>
    <m/>
    <m/>
    <m/>
    <m/>
    <m/>
    <m/>
    <n v="6"/>
    <n v="1"/>
    <m/>
    <n v="1"/>
    <n v="700"/>
    <n v="200"/>
    <s v="الابن يعمل ممرض ويساعد العائلة"/>
    <m/>
    <s v="Primary health care facility"/>
    <m/>
    <b v="1"/>
    <m/>
    <m/>
    <m/>
    <m/>
    <m/>
    <m/>
    <n v="10"/>
    <x v="0"/>
    <m/>
    <x v="0"/>
    <s v="طبيب بولية وعظمية"/>
    <s v="Some types of medicines are not available in the market Inaccessible due to cost"/>
    <b v="1"/>
    <m/>
    <m/>
    <b v="1"/>
    <m/>
    <m/>
    <m/>
    <m/>
    <m/>
    <m/>
    <m/>
    <x v="2"/>
    <x v="1"/>
    <m/>
    <x v="1"/>
    <m/>
    <x v="0"/>
    <x v="0"/>
    <m/>
    <x v="0"/>
    <x v="0"/>
    <m/>
    <m/>
    <m/>
    <m/>
    <m/>
    <m/>
    <m/>
    <m/>
    <m/>
    <m/>
    <m/>
    <s v="Non communicable diseases (NCD) drugs (chronic, cardiac, diabetes, hyper-tension, asthma) Other"/>
    <b v="1"/>
    <m/>
    <m/>
    <m/>
    <b v="1"/>
    <m/>
    <m/>
    <s v="ادوية اسبرين وأدوية عصبية"/>
    <x v="0"/>
    <m/>
    <m/>
    <m/>
    <m/>
    <m/>
    <m/>
    <m/>
    <m/>
    <m/>
    <s v="Hospital for surgery/ C-section Hospital for normal delivery"/>
    <m/>
    <m/>
    <m/>
    <m/>
    <m/>
    <b v="1"/>
    <b v="1"/>
    <m/>
    <m/>
    <m/>
    <m/>
    <x v="1"/>
    <m/>
    <m/>
    <m/>
    <m/>
    <m/>
    <m/>
    <m/>
    <m/>
    <m/>
    <m/>
    <m/>
    <x v="5"/>
    <x v="0"/>
    <x v="0"/>
    <m/>
    <m/>
    <m/>
    <m/>
    <m/>
    <m/>
    <m/>
    <m/>
    <m/>
    <m/>
    <m/>
    <m/>
    <m/>
    <s v="0"/>
    <s v="not divers"/>
    <m/>
    <m/>
    <m/>
    <m/>
    <m/>
    <m/>
    <m/>
    <m/>
    <m/>
    <m/>
    <m/>
    <m/>
    <s v="0"/>
    <s v="not divers"/>
    <x v="0"/>
    <m/>
    <s v="High food prices/no money to buy Other"/>
    <m/>
    <b v="1"/>
    <m/>
    <m/>
    <m/>
    <m/>
    <b v="1"/>
    <s v="اكثر الأحيان يأتي دعم للمخيم غير كاف لكل العوائل الموجودة"/>
    <x v="0"/>
    <m/>
    <x v="0"/>
    <s v="High food prices/no money to buy"/>
    <b v="1"/>
    <m/>
    <m/>
    <m/>
    <m/>
    <m/>
    <x v="1"/>
    <x v="1"/>
    <x v="1"/>
    <m/>
    <m/>
    <m/>
    <s v="0"/>
    <x v="2"/>
    <x v="1"/>
    <x v="1"/>
    <x v="0"/>
    <x v="2"/>
    <s v="Financial issues"/>
    <m/>
    <b v="1"/>
    <m/>
    <m/>
    <m/>
    <m/>
    <m/>
    <m/>
    <x v="3"/>
    <x v="0"/>
    <s v="Anger moodwings Hopelessness"/>
    <m/>
    <b v="1"/>
    <m/>
    <b v="1"/>
    <m/>
    <m/>
    <m/>
    <m/>
    <b v="1"/>
    <m/>
    <m/>
    <m/>
    <m/>
    <m/>
    <m/>
    <m/>
    <m/>
    <m/>
    <s v="Adult Women Elderly Adult Men"/>
    <b v="1"/>
    <b v="1"/>
    <m/>
    <b v="1"/>
    <s v="الكبار بسبب تغيير الاوضاع بعد النزوح وتأثر الرجال نفسيا وجسديا بعد خروجه من المعتقل"/>
    <s v="Speaking to a family member Prayer Withdrawal/Isolation"/>
    <b v="1"/>
    <m/>
    <m/>
    <b v="1"/>
    <m/>
    <m/>
    <m/>
    <m/>
    <b v="1"/>
    <m/>
    <m/>
    <s v="Stigma Other"/>
    <b v="1"/>
    <m/>
    <m/>
    <m/>
    <m/>
    <b v="1"/>
    <m/>
    <m/>
    <s v="لايوجد أحد يقدم المساعدة"/>
    <x v="1"/>
    <m/>
    <s v="All services are accessible"/>
    <m/>
    <m/>
    <m/>
    <m/>
    <m/>
    <b v="1"/>
    <m/>
    <m/>
    <m/>
    <s v="All services are accessible"/>
    <m/>
    <m/>
    <m/>
    <m/>
    <m/>
    <b v="1"/>
    <m/>
    <m/>
    <m/>
    <x v="1"/>
    <m/>
    <s v="Kidnapping"/>
    <b v="1"/>
    <m/>
    <m/>
    <m/>
    <m/>
    <m/>
    <m/>
    <m/>
    <m/>
    <m/>
    <m/>
    <m/>
    <m/>
    <m/>
    <m/>
    <m/>
    <m/>
    <m/>
    <m/>
    <s v="Siblings Parents"/>
    <m/>
    <b v="1"/>
    <m/>
    <m/>
    <b v="1"/>
    <m/>
    <m/>
    <m/>
    <m/>
    <m/>
    <m/>
    <m/>
    <m/>
    <m/>
    <s v="Sport activity Quraan Hand crafts Other"/>
    <b v="1"/>
    <b v="1"/>
    <b v="1"/>
    <m/>
    <m/>
    <m/>
    <b v="1"/>
    <m/>
    <s v="مراكز تعليمية"/>
    <s v="Children separated from their parents Orphans living in the community"/>
    <b v="1"/>
    <m/>
    <b v="1"/>
    <m/>
    <m/>
    <m/>
    <m/>
    <x v="0"/>
    <m/>
    <m/>
    <m/>
    <m/>
    <m/>
    <m/>
    <m/>
    <m/>
    <m/>
    <m/>
    <m/>
    <m/>
    <x v="0"/>
    <m/>
    <m/>
    <x v="0"/>
    <m/>
    <m/>
    <x v="0"/>
    <m/>
    <s v="uuid:26b4434e-703e-47e9-a7ce-215a8d93f375"/>
    <n v="73155712"/>
    <s v="26b4434e-703e-47e9-a7ce-215a8d93f375"/>
    <d v="2021-01-21T12:52:11"/>
    <n v="159"/>
    <m/>
    <n v="-1"/>
    <m/>
    <m/>
    <s v="202101191358"/>
    <n v="3424"/>
    <s v="nsenumerator"/>
    <n v="569832"/>
  </r>
  <r>
    <s v="2021-01-21T11:00:23.549+02:00"/>
    <s v="2021-01-21T11:37:16.755+02:00"/>
    <s v="0"/>
    <s v="نور بركات"/>
    <s v="MRFS"/>
    <m/>
    <d v="2021-01-21T00:00:00"/>
    <x v="7"/>
    <s v="All"/>
    <x v="0"/>
    <n v="26"/>
    <x v="1"/>
    <x v="0"/>
    <x v="0"/>
    <x v="0"/>
    <d v="2018-01-21T00:00:00"/>
    <n v="1"/>
    <n v="0"/>
    <s v="Yes"/>
    <n v="0"/>
    <n v="1"/>
    <n v="1"/>
    <s v="2"/>
    <n v="1"/>
    <s v="3"/>
    <n v="0"/>
    <s v="3"/>
    <n v="5"/>
    <n v="0"/>
    <n v="0"/>
    <n v="1"/>
    <n v="1000"/>
    <n v="400"/>
    <s v="عامل بناء"/>
    <m/>
    <s v="Primary health care facility Hospital"/>
    <b v="1"/>
    <b v="1"/>
    <m/>
    <m/>
    <m/>
    <m/>
    <m/>
    <m/>
    <n v="7"/>
    <x v="4"/>
    <m/>
    <x v="0"/>
    <s v="طب اطفال"/>
    <s v="Inaccessible due to cost"/>
    <m/>
    <m/>
    <m/>
    <b v="1"/>
    <m/>
    <m/>
    <m/>
    <m/>
    <m/>
    <m/>
    <m/>
    <x v="2"/>
    <x v="1"/>
    <m/>
    <x v="1"/>
    <m/>
    <x v="0"/>
    <x v="0"/>
    <m/>
    <x v="0"/>
    <x v="0"/>
    <m/>
    <m/>
    <m/>
    <m/>
    <m/>
    <m/>
    <m/>
    <m/>
    <m/>
    <m/>
    <m/>
    <s v="Non communicable diseases (NCD) drugs (chronic, cardiac, diabetes, hyper-tension, asthma) Pediatric medicine Antibiotic"/>
    <b v="1"/>
    <b v="1"/>
    <m/>
    <b v="1"/>
    <m/>
    <m/>
    <m/>
    <m/>
    <x v="0"/>
    <m/>
    <m/>
    <m/>
    <m/>
    <m/>
    <m/>
    <m/>
    <m/>
    <m/>
    <s v="Hospital for normal delivery Hospital for surgery/ C-section"/>
    <m/>
    <m/>
    <m/>
    <m/>
    <m/>
    <b v="1"/>
    <b v="1"/>
    <m/>
    <m/>
    <m/>
    <m/>
    <x v="1"/>
    <m/>
    <m/>
    <m/>
    <m/>
    <m/>
    <m/>
    <m/>
    <m/>
    <m/>
    <m/>
    <m/>
    <x v="5"/>
    <x v="0"/>
    <x v="0"/>
    <m/>
    <s v="Cereals or tubers (maize, porridge, rice, pasta, bread, rice, bulger, frikeh, kaak, pasta, indomy (noodles), manakish, thick grain-based porridge, potatoes, etc) Vegetables (including leafy vegetables) Condiments (spices, tea, coffee, sauces etc) or other miscellaneous food"/>
    <b v="1"/>
    <m/>
    <b v="1"/>
    <m/>
    <m/>
    <m/>
    <m/>
    <m/>
    <m/>
    <m/>
    <b v="1"/>
    <s v="3"/>
    <s v="not divers"/>
    <s v="Cereals or tubers (maize, porridge, rice, pasta, bread, rice, bulger, frikeh, kaak, pasta, indomy (noodles), manakish, thick grain-based porridge, potatoes, etc) Vegetables (including leafy vegetables) Milk and Milk Products (milk, yoghurt, cheese, etc) Condiments (spices, tea, coffee, sauces etc) or other miscellaneous food"/>
    <b v="1"/>
    <m/>
    <b v="1"/>
    <m/>
    <m/>
    <m/>
    <b v="1"/>
    <m/>
    <m/>
    <m/>
    <b v="1"/>
    <s v="4"/>
    <s v="diverse"/>
    <x v="0"/>
    <m/>
    <s v="High food prices/no money to buy"/>
    <m/>
    <b v="1"/>
    <m/>
    <m/>
    <m/>
    <m/>
    <m/>
    <m/>
    <x v="0"/>
    <m/>
    <x v="0"/>
    <s v="High food prices/no money to buy"/>
    <b v="1"/>
    <m/>
    <m/>
    <m/>
    <m/>
    <m/>
    <x v="2"/>
    <x v="0"/>
    <x v="1"/>
    <m/>
    <m/>
    <s v="1"/>
    <s v="1"/>
    <x v="0"/>
    <x v="2"/>
    <x v="0"/>
    <x v="1"/>
    <x v="1"/>
    <m/>
    <m/>
    <m/>
    <m/>
    <m/>
    <m/>
    <m/>
    <m/>
    <m/>
    <x v="1"/>
    <x v="0"/>
    <s v="Sadness Econimic"/>
    <m/>
    <m/>
    <b v="1"/>
    <m/>
    <b v="1"/>
    <m/>
    <m/>
    <m/>
    <m/>
    <m/>
    <m/>
    <m/>
    <m/>
    <m/>
    <m/>
    <m/>
    <m/>
    <m/>
    <s v="Adult Men"/>
    <m/>
    <b v="1"/>
    <m/>
    <m/>
    <s v="لأني مسؤولية البيت والأطفال تقع على عاتقه"/>
    <s v="Prayer"/>
    <m/>
    <m/>
    <m/>
    <b v="1"/>
    <m/>
    <m/>
    <m/>
    <m/>
    <m/>
    <m/>
    <m/>
    <s v="Accessibility"/>
    <m/>
    <m/>
    <b v="1"/>
    <m/>
    <m/>
    <m/>
    <m/>
    <m/>
    <m/>
    <x v="2"/>
    <m/>
    <s v="Educational services"/>
    <m/>
    <b v="1"/>
    <m/>
    <m/>
    <m/>
    <m/>
    <m/>
    <m/>
    <s v="عادات وتقاليد"/>
    <s v="Educational services"/>
    <m/>
    <b v="1"/>
    <m/>
    <m/>
    <m/>
    <m/>
    <m/>
    <m/>
    <s v="عادات وتقاليد"/>
    <x v="1"/>
    <m/>
    <s v="Kidnapping Physical abuse Other"/>
    <b v="1"/>
    <m/>
    <m/>
    <m/>
    <m/>
    <m/>
    <m/>
    <b v="1"/>
    <m/>
    <m/>
    <m/>
    <m/>
    <m/>
    <m/>
    <b v="1"/>
    <m/>
    <m/>
    <s v="من عدوى انتقال الامراض"/>
    <m/>
    <s v="Parents"/>
    <m/>
    <m/>
    <m/>
    <m/>
    <b v="1"/>
    <m/>
    <m/>
    <m/>
    <m/>
    <m/>
    <m/>
    <m/>
    <m/>
    <m/>
    <s v="Awareness / educational activities / psychosocial support Sport activity Hand crafts Painting / re-creational activity Quraan Entertainement activities"/>
    <b v="1"/>
    <b v="1"/>
    <b v="1"/>
    <b v="1"/>
    <b v="1"/>
    <b v="1"/>
    <m/>
    <m/>
    <m/>
    <s v="Children separated from their parents Orphans living in the community Children who have been associated with fighting forces"/>
    <b v="1"/>
    <m/>
    <b v="1"/>
    <m/>
    <b v="1"/>
    <m/>
    <m/>
    <x v="1"/>
    <m/>
    <s v="Lack of transportation Security problems"/>
    <m/>
    <b v="1"/>
    <b v="1"/>
    <m/>
    <m/>
    <m/>
    <m/>
    <m/>
    <m/>
    <m/>
    <x v="1"/>
    <m/>
    <m/>
    <x v="0"/>
    <m/>
    <m/>
    <x v="2"/>
    <m/>
    <s v="uuid:6eef978c-7206-4b01-98cf-b3f63e4c103d"/>
    <n v="73155714"/>
    <s v="6eef978c-7206-4b01-98cf-b3f63e4c103d"/>
    <d v="2021-01-21T12:52:11"/>
    <n v="160"/>
    <m/>
    <n v="-1"/>
    <m/>
    <m/>
    <s v="202101191358"/>
    <n v="2213"/>
    <s v="nsenumerator"/>
    <n v="569832"/>
  </r>
  <r>
    <s v="2021-01-21T10:42:55.764+03:00"/>
    <s v="2021-01-21T11:06:59.727+03:00"/>
    <m/>
    <s v="محمد العثمان "/>
    <s v="MRFS"/>
    <m/>
    <d v="2021-01-21T00:00:00"/>
    <x v="5"/>
    <s v="Health sector"/>
    <x v="0"/>
    <n v="50"/>
    <x v="0"/>
    <x v="1"/>
    <x v="0"/>
    <x v="0"/>
    <d v="2020-01-07T00:00:00"/>
    <n v="1"/>
    <n v="0"/>
    <s v="Yes"/>
    <n v="1"/>
    <n v="3"/>
    <n v="0"/>
    <s v="3"/>
    <n v="0"/>
    <s v="4"/>
    <n v="0"/>
    <s v="4"/>
    <n v="6"/>
    <n v="0"/>
    <n v="0"/>
    <n v="2"/>
    <n v="700"/>
    <n v="350"/>
    <s v="مساعدات انسانية "/>
    <m/>
    <s v="Hospital Primary health care facility Emergency services-ambulance"/>
    <b v="1"/>
    <b v="1"/>
    <m/>
    <b v="1"/>
    <m/>
    <m/>
    <m/>
    <m/>
    <n v="30"/>
    <x v="0"/>
    <m/>
    <x v="0"/>
    <s v="999"/>
    <s v="Some types of medicines are not available in the market Inaccessible due to cost Expired medicine"/>
    <b v="1"/>
    <m/>
    <m/>
    <b v="1"/>
    <m/>
    <m/>
    <b v="1"/>
    <m/>
    <m/>
    <m/>
    <m/>
    <x v="0"/>
    <x v="0"/>
    <s v="الوقاية من كورونا- الوقاية من اللشمانيا- النظافة وغسل اليدين"/>
    <x v="0"/>
    <m/>
    <x v="2"/>
    <x v="2"/>
    <s v="اعالجها بنفسي لانني درست معهد صيدلي "/>
    <x v="0"/>
    <x v="0"/>
    <m/>
    <m/>
    <m/>
    <m/>
    <m/>
    <m/>
    <m/>
    <m/>
    <m/>
    <m/>
    <m/>
    <s v="Non communicable diseases (NCD) drugs (chronic, cardiac, diabetes, hyper-tension, asthma) Reproductive health medicines"/>
    <b v="1"/>
    <m/>
    <b v="1"/>
    <m/>
    <m/>
    <m/>
    <m/>
    <m/>
    <x v="0"/>
    <m/>
    <m/>
    <m/>
    <m/>
    <m/>
    <m/>
    <m/>
    <m/>
    <m/>
    <s v="At home with skilled birth attendant"/>
    <m/>
    <b v="1"/>
    <m/>
    <m/>
    <m/>
    <m/>
    <m/>
    <m/>
    <m/>
    <m/>
    <s v="عدم الدراية بخدمات المنطقة "/>
    <x v="0"/>
    <m/>
    <m/>
    <m/>
    <m/>
    <m/>
    <m/>
    <m/>
    <m/>
    <m/>
    <m/>
    <m/>
    <x v="4"/>
    <x v="2"/>
    <x v="1"/>
    <m/>
    <s v="Cereals or tubers (maize, porridge, rice, pasta, bread, rice, bulger, frikeh, kaak, pasta, indomy (noodles), manakish, thick grain-based porridge, potatoes, etc) Vegetables (including leafy vegetables) Fruit (all types) Sugar, Honey, sugar products Condiments (spices, tea, coffee, sauces etc) or other miscellaneous food"/>
    <b v="1"/>
    <m/>
    <b v="1"/>
    <b v="1"/>
    <m/>
    <m/>
    <m/>
    <m/>
    <b v="1"/>
    <m/>
    <b v="1"/>
    <s v="5"/>
    <s v="diverse"/>
    <s v="Cereals or tubers (maize, porridge, rice, pasta, bread, rice, bulger, frikeh, kaak, pasta, indomy (noodles), manakish, thick grain-based porridge, potatoes, etc) Vegetables (including leafy vegetables) Milk and Milk Products (milk, yoghurt, cheese, etc) Sugar, Honey, sugar products"/>
    <b v="1"/>
    <m/>
    <b v="1"/>
    <m/>
    <m/>
    <m/>
    <b v="1"/>
    <m/>
    <b v="1"/>
    <m/>
    <m/>
    <s v="4"/>
    <s v="diverse"/>
    <x v="0"/>
    <m/>
    <s v="High food prices/no money to buy"/>
    <m/>
    <b v="1"/>
    <m/>
    <m/>
    <m/>
    <m/>
    <m/>
    <m/>
    <x v="0"/>
    <m/>
    <x v="0"/>
    <s v="High food prices/no money to buy"/>
    <b v="1"/>
    <m/>
    <m/>
    <m/>
    <m/>
    <m/>
    <x v="2"/>
    <x v="0"/>
    <x v="2"/>
    <s v="فاعل خير "/>
    <n v="1"/>
    <s v="3"/>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41bb08ee-0747-4fc9-b762-6fa374f084b4"/>
    <n v="73155764"/>
    <s v="41bb08ee-0747-4fc9-b762-6fa374f084b4"/>
    <d v="2021-01-21T12:53:43"/>
    <n v="161"/>
    <m/>
    <n v="-1"/>
    <m/>
    <m/>
    <s v="202101191358"/>
    <n v="1444"/>
    <s v="nsenumerator"/>
    <n v="569832"/>
  </r>
  <r>
    <s v="2021-01-21T11:27:27.873+03:00"/>
    <s v="2021-01-21T11:59:32.453+03:00"/>
    <m/>
    <s v="محمد "/>
    <s v="MRFS"/>
    <m/>
    <d v="2021-01-21T00:00:00"/>
    <x v="5"/>
    <s v="Health sector"/>
    <x v="0"/>
    <n v="42"/>
    <x v="0"/>
    <x v="1"/>
    <x v="0"/>
    <x v="0"/>
    <d v="2018-11-10T00:00:00"/>
    <n v="1"/>
    <n v="1"/>
    <s v="Yes"/>
    <n v="0"/>
    <n v="1"/>
    <n v="2"/>
    <s v="3"/>
    <n v="2"/>
    <s v="5"/>
    <n v="1"/>
    <s v="6"/>
    <n v="8"/>
    <n v="0"/>
    <n v="0"/>
    <n v="0"/>
    <n v="1500"/>
    <n v="1300"/>
    <s v="بيع غنم كل شهر "/>
    <m/>
    <s v="Hospital Emergency services-ambulance Primary health care facility"/>
    <b v="1"/>
    <b v="1"/>
    <m/>
    <b v="1"/>
    <m/>
    <m/>
    <m/>
    <m/>
    <n v="15"/>
    <x v="4"/>
    <m/>
    <x v="0"/>
    <s v="999"/>
    <s v="Some types of medicines are not available in the market Inaccessible due to cost"/>
    <b v="1"/>
    <m/>
    <m/>
    <b v="1"/>
    <m/>
    <m/>
    <m/>
    <m/>
    <m/>
    <m/>
    <m/>
    <x v="0"/>
    <x v="0"/>
    <s v="لقد اعطونا كل شيء يتعلق بالمرض "/>
    <x v="0"/>
    <m/>
    <x v="2"/>
    <x v="1"/>
    <m/>
    <x v="1"/>
    <x v="1"/>
    <s v="Some types of medicines are not available in the market"/>
    <b v="1"/>
    <m/>
    <m/>
    <m/>
    <m/>
    <m/>
    <m/>
    <m/>
    <m/>
    <m/>
    <s v="Non communicable diseases (NCD) drugs (chronic, cardiac, diabetes, hyper-tension, asthma) Pediatric medicine Reproductive health medicines"/>
    <b v="1"/>
    <b v="1"/>
    <b v="1"/>
    <m/>
    <m/>
    <m/>
    <m/>
    <m/>
    <x v="0"/>
    <m/>
    <m/>
    <m/>
    <m/>
    <m/>
    <m/>
    <m/>
    <m/>
    <m/>
    <s v="Hospital for normal delivery Hospital for surgery/ C-section"/>
    <m/>
    <m/>
    <m/>
    <m/>
    <m/>
    <b v="1"/>
    <b v="1"/>
    <m/>
    <m/>
    <m/>
    <m/>
    <x v="1"/>
    <m/>
    <m/>
    <m/>
    <m/>
    <m/>
    <m/>
    <m/>
    <m/>
    <m/>
    <m/>
    <m/>
    <x v="5"/>
    <x v="0"/>
    <x v="0"/>
    <m/>
    <s v="Cereals or tubers (maize, porridge, rice, pasta, bread, rice, bulger, frikeh, kaak, pasta, indomy (noodles), manakish, thick grain-based porridge, potatoes, etc) Legumes and nuts e.g. hommos, fouls, beans, chick peas, lentils Condiments (spices, tea, coffee, sauces etc) or other miscellaneous food"/>
    <b v="1"/>
    <b v="1"/>
    <m/>
    <m/>
    <m/>
    <m/>
    <m/>
    <m/>
    <m/>
    <m/>
    <b v="1"/>
    <s v="3"/>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
    <b v="1"/>
    <m/>
    <m/>
    <m/>
    <m/>
    <m/>
    <m/>
    <x v="0"/>
    <m/>
    <x v="0"/>
    <s v="High food prices/no money to buy"/>
    <b v="1"/>
    <m/>
    <m/>
    <m/>
    <m/>
    <m/>
    <x v="0"/>
    <x v="2"/>
    <x v="1"/>
    <m/>
    <m/>
    <s v="1"/>
    <s v="1"/>
    <x v="2"/>
    <x v="1"/>
    <x v="1"/>
    <x v="4"/>
    <x v="3"/>
    <m/>
    <m/>
    <m/>
    <m/>
    <m/>
    <m/>
    <m/>
    <m/>
    <m/>
    <x v="3"/>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03fe45d5-5be9-4065-8ad7-2cc3f4a44f1c"/>
    <n v="73155765"/>
    <s v="03fe45d5-5be9-4065-8ad7-2cc3f4a44f1c"/>
    <d v="2021-01-21T12:53:44"/>
    <n v="162"/>
    <m/>
    <n v="-1"/>
    <m/>
    <m/>
    <s v="202101191358"/>
    <n v="1925"/>
    <s v="nsenumerator"/>
    <n v="569832"/>
  </r>
  <r>
    <s v="2021-01-21T12:10:25.732+03:00"/>
    <s v="2021-01-21T12:36:54.230+03:00"/>
    <m/>
    <s v="محمد العثمان "/>
    <s v="MRFS"/>
    <m/>
    <d v="2021-01-21T00:00:00"/>
    <x v="5"/>
    <s v="Health sector"/>
    <x v="0"/>
    <n v="50"/>
    <x v="0"/>
    <x v="1"/>
    <x v="0"/>
    <x v="1"/>
    <m/>
    <n v="0"/>
    <n v="0"/>
    <s v="Yes"/>
    <n v="0"/>
    <n v="0"/>
    <n v="0"/>
    <s v="0"/>
    <n v="0"/>
    <s v="0"/>
    <n v="0"/>
    <s v="0"/>
    <n v="5"/>
    <n v="0"/>
    <m/>
    <n v="1"/>
    <n v="400"/>
    <n v="300"/>
    <s v="ضمان زيتون بشكل سنوي"/>
    <m/>
    <s v="Hospital Emergency services-ambulance Primary health care facility"/>
    <b v="1"/>
    <b v="1"/>
    <m/>
    <b v="1"/>
    <m/>
    <m/>
    <m/>
    <m/>
    <n v="5"/>
    <x v="0"/>
    <m/>
    <x v="0"/>
    <s v="999"/>
    <s v="There are no significant difficulties"/>
    <m/>
    <m/>
    <m/>
    <m/>
    <m/>
    <m/>
    <m/>
    <m/>
    <m/>
    <b v="1"/>
    <m/>
    <x v="0"/>
    <x v="2"/>
    <m/>
    <x v="0"/>
    <m/>
    <x v="2"/>
    <x v="1"/>
    <m/>
    <x v="1"/>
    <x v="2"/>
    <m/>
    <m/>
    <m/>
    <m/>
    <m/>
    <m/>
    <m/>
    <m/>
    <m/>
    <m/>
    <m/>
    <s v="Drugs are mostly available"/>
    <m/>
    <m/>
    <m/>
    <m/>
    <m/>
    <m/>
    <b v="1"/>
    <m/>
    <x v="0"/>
    <m/>
    <m/>
    <m/>
    <m/>
    <m/>
    <m/>
    <m/>
    <m/>
    <m/>
    <s v="Hospital for surgery/ C-section"/>
    <m/>
    <m/>
    <m/>
    <m/>
    <m/>
    <m/>
    <b v="1"/>
    <m/>
    <m/>
    <m/>
    <m/>
    <x v="1"/>
    <m/>
    <m/>
    <m/>
    <m/>
    <m/>
    <m/>
    <m/>
    <m/>
    <m/>
    <m/>
    <m/>
    <x v="3"/>
    <x v="2"/>
    <x v="1"/>
    <m/>
    <m/>
    <m/>
    <m/>
    <m/>
    <m/>
    <m/>
    <m/>
    <m/>
    <m/>
    <m/>
    <m/>
    <m/>
    <s v="0"/>
    <s v="not divers"/>
    <m/>
    <m/>
    <m/>
    <m/>
    <m/>
    <m/>
    <m/>
    <m/>
    <m/>
    <m/>
    <m/>
    <m/>
    <s v="0"/>
    <s v="not divers"/>
    <x v="2"/>
    <s v="حتى لا يحدث أمراض للطفل "/>
    <s v="No barriers, satisfied with food available"/>
    <b v="1"/>
    <m/>
    <m/>
    <m/>
    <m/>
    <m/>
    <m/>
    <m/>
    <x v="0"/>
    <m/>
    <x v="3"/>
    <m/>
    <m/>
    <m/>
    <m/>
    <m/>
    <m/>
    <m/>
    <x v="1"/>
    <x v="1"/>
    <x v="1"/>
    <m/>
    <m/>
    <s v="0"/>
    <s v="0"/>
    <x v="2"/>
    <x v="1"/>
    <x v="1"/>
    <x v="2"/>
    <x v="2"/>
    <s v="No Challenges"/>
    <m/>
    <m/>
    <m/>
    <m/>
    <m/>
    <m/>
    <b v="1"/>
    <m/>
    <x v="0"/>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ab4a8d3c-b0e0-407d-ad97-a948215bdcc2"/>
    <n v="73155766"/>
    <s v="ab4a8d3c-b0e0-407d-ad97-a948215bdcc2"/>
    <d v="2021-01-21T12:53:45"/>
    <n v="163"/>
    <m/>
    <n v="-1"/>
    <m/>
    <m/>
    <s v="202101191358"/>
    <n v="1589"/>
    <s v="nsenumerator"/>
    <n v="569832"/>
  </r>
  <r>
    <s v="2021-01-21T12:40:19.051+03:00"/>
    <s v="2021-01-21T13:09:13.203+03:00"/>
    <m/>
    <s v="محمد العثمان "/>
    <s v="MRFS"/>
    <m/>
    <d v="2021-01-21T00:00:00"/>
    <x v="5"/>
    <s v="Health sector"/>
    <x v="0"/>
    <n v="40"/>
    <x v="0"/>
    <x v="1"/>
    <x v="0"/>
    <x v="0"/>
    <d v="2020-01-20T00:00:00"/>
    <n v="1"/>
    <n v="1"/>
    <s v="Yes"/>
    <n v="1"/>
    <n v="0"/>
    <n v="1"/>
    <s v="1"/>
    <n v="1"/>
    <s v="3"/>
    <n v="1"/>
    <s v="4"/>
    <n v="6"/>
    <n v="0"/>
    <n v="1"/>
    <n v="1"/>
    <n v="1000"/>
    <n v="500"/>
    <s v="عامل في سوق الخضرة "/>
    <m/>
    <s v="Hospital Emergency services-ambulance"/>
    <b v="1"/>
    <m/>
    <m/>
    <b v="1"/>
    <m/>
    <m/>
    <m/>
    <m/>
    <n v="20"/>
    <x v="4"/>
    <m/>
    <x v="0"/>
    <s v="999"/>
    <s v="There are no significant difficulties"/>
    <m/>
    <m/>
    <m/>
    <m/>
    <m/>
    <m/>
    <m/>
    <m/>
    <m/>
    <b v="1"/>
    <m/>
    <x v="2"/>
    <x v="1"/>
    <m/>
    <x v="1"/>
    <m/>
    <x v="0"/>
    <x v="0"/>
    <m/>
    <x v="0"/>
    <x v="0"/>
    <m/>
    <m/>
    <m/>
    <m/>
    <m/>
    <m/>
    <m/>
    <m/>
    <m/>
    <m/>
    <m/>
    <s v="Drugs are mostly available"/>
    <m/>
    <m/>
    <m/>
    <m/>
    <m/>
    <m/>
    <b v="1"/>
    <m/>
    <x v="0"/>
    <m/>
    <m/>
    <m/>
    <m/>
    <m/>
    <m/>
    <m/>
    <m/>
    <m/>
    <s v="Hospital for surgery/ C-section"/>
    <m/>
    <m/>
    <m/>
    <m/>
    <m/>
    <m/>
    <b v="1"/>
    <m/>
    <m/>
    <m/>
    <m/>
    <x v="0"/>
    <m/>
    <m/>
    <m/>
    <m/>
    <m/>
    <m/>
    <m/>
    <m/>
    <m/>
    <m/>
    <m/>
    <x v="2"/>
    <x v="0"/>
    <x v="0"/>
    <m/>
    <s v="Cereals or tubers (maize, porridge, rice, pasta, bread, rice, bulger, frikeh, kaak, pasta, indomy (noodles), manakish, thick grain-based porridge, potatoes, etc) Vegetables (including leafy vegetables) Condiments (spices, tea, coffee, sauces etc) or other miscellaneous food"/>
    <b v="1"/>
    <m/>
    <b v="1"/>
    <m/>
    <m/>
    <m/>
    <m/>
    <m/>
    <m/>
    <m/>
    <b v="1"/>
    <s v="3"/>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0"/>
    <x v="2"/>
    <x v="0"/>
    <m/>
    <m/>
    <s v="0"/>
    <s v="1"/>
    <x v="2"/>
    <x v="1"/>
    <x v="1"/>
    <x v="0"/>
    <x v="3"/>
    <m/>
    <m/>
    <m/>
    <m/>
    <m/>
    <m/>
    <m/>
    <m/>
    <m/>
    <x v="3"/>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40addee8-7ae9-4761-9f02-f3f183f5cc52"/>
    <n v="73155767"/>
    <s v="40addee8-7ae9-4761-9f02-f3f183f5cc52"/>
    <d v="2021-01-21T12:53:46"/>
    <n v="164"/>
    <m/>
    <n v="-1"/>
    <m/>
    <m/>
    <s v="202101191358"/>
    <n v="1734"/>
    <s v="nsenumerator"/>
    <n v="569832"/>
  </r>
  <r>
    <s v="2021-01-21T13:35:59.528+03:00"/>
    <s v="2021-01-21T14:03:07.140+03:00"/>
    <m/>
    <s v="محمد العثمان "/>
    <s v="MRFS"/>
    <m/>
    <d v="2021-01-21T00:00:00"/>
    <x v="5"/>
    <s v="Health sector"/>
    <x v="0"/>
    <n v="43"/>
    <x v="0"/>
    <x v="1"/>
    <x v="0"/>
    <x v="1"/>
    <m/>
    <n v="0"/>
    <n v="0"/>
    <s v="Yes"/>
    <n v="0"/>
    <n v="0"/>
    <n v="0"/>
    <s v="0"/>
    <n v="3"/>
    <s v="3"/>
    <n v="3"/>
    <s v="6"/>
    <n v="8"/>
    <n v="0"/>
    <n v="0"/>
    <n v="1"/>
    <n v="600"/>
    <n v="550"/>
    <s v="صاحب مشتل زراعة  "/>
    <m/>
    <s v="Hospital Emergency services-ambulance Primary health care facility"/>
    <b v="1"/>
    <b v="1"/>
    <m/>
    <b v="1"/>
    <m/>
    <m/>
    <m/>
    <m/>
    <n v="8"/>
    <x v="0"/>
    <m/>
    <x v="0"/>
    <s v="999"/>
    <s v="Some types of medicines are not available in the market Expired medicine"/>
    <b v="1"/>
    <m/>
    <m/>
    <m/>
    <m/>
    <m/>
    <b v="1"/>
    <m/>
    <m/>
    <m/>
    <m/>
    <x v="2"/>
    <x v="1"/>
    <m/>
    <x v="1"/>
    <m/>
    <x v="2"/>
    <x v="2"/>
    <s v="لم يتعرض أحد من العائلة لهذه الامراض"/>
    <x v="0"/>
    <x v="0"/>
    <m/>
    <m/>
    <m/>
    <m/>
    <m/>
    <m/>
    <m/>
    <m/>
    <m/>
    <m/>
    <m/>
    <s v="Drugs are mostly available"/>
    <m/>
    <m/>
    <m/>
    <m/>
    <m/>
    <m/>
    <b v="1"/>
    <m/>
    <x v="0"/>
    <m/>
    <m/>
    <m/>
    <m/>
    <m/>
    <m/>
    <m/>
    <m/>
    <m/>
    <s v="Hospital for normal delivery Hospital for surgery/ C-section"/>
    <m/>
    <m/>
    <m/>
    <m/>
    <m/>
    <b v="1"/>
    <b v="1"/>
    <m/>
    <m/>
    <m/>
    <m/>
    <x v="1"/>
    <m/>
    <m/>
    <m/>
    <m/>
    <m/>
    <m/>
    <m/>
    <m/>
    <m/>
    <m/>
    <m/>
    <x v="4"/>
    <x v="1"/>
    <x v="0"/>
    <m/>
    <m/>
    <m/>
    <m/>
    <m/>
    <m/>
    <m/>
    <m/>
    <m/>
    <m/>
    <m/>
    <m/>
    <m/>
    <s v="0"/>
    <s v="not divers"/>
    <m/>
    <m/>
    <m/>
    <m/>
    <m/>
    <m/>
    <m/>
    <m/>
    <m/>
    <m/>
    <m/>
    <m/>
    <s v="0"/>
    <s v="not divers"/>
    <x v="0"/>
    <m/>
    <s v="High food prices/no money to buy"/>
    <m/>
    <b v="1"/>
    <m/>
    <m/>
    <m/>
    <m/>
    <m/>
    <m/>
    <x v="0"/>
    <m/>
    <x v="0"/>
    <s v="High food prices/no money to buy"/>
    <b v="1"/>
    <m/>
    <m/>
    <m/>
    <m/>
    <m/>
    <x v="1"/>
    <x v="1"/>
    <x v="1"/>
    <m/>
    <m/>
    <s v="0"/>
    <s v="0"/>
    <x v="2"/>
    <x v="1"/>
    <x v="1"/>
    <x v="0"/>
    <x v="2"/>
    <s v="No Challenges"/>
    <m/>
    <m/>
    <m/>
    <m/>
    <m/>
    <m/>
    <b v="1"/>
    <m/>
    <x v="0"/>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006ea8f6-8d2e-40a2-9cba-6561546e9ca7"/>
    <n v="73155768"/>
    <s v="006ea8f6-8d2e-40a2-9cba-6561546e9ca7"/>
    <d v="2021-01-21T12:53:46"/>
    <n v="165"/>
    <m/>
    <n v="-1"/>
    <m/>
    <m/>
    <s v="202101191358"/>
    <n v="1628"/>
    <s v="nsenumerator"/>
    <n v="569832"/>
  </r>
  <r>
    <s v="2021-01-21T09:44:47.585+03:00"/>
    <s v="2021-01-21T10:22:50.466+03:00"/>
    <m/>
    <s v="وردة الغزول"/>
    <s v="MRFS"/>
    <m/>
    <d v="2021-01-21T00:00:00"/>
    <x v="5"/>
    <s v="Health sector"/>
    <x v="0"/>
    <n v="30"/>
    <x v="1"/>
    <x v="0"/>
    <x v="0"/>
    <x v="0"/>
    <d v="2020-01-21T00:00:00"/>
    <n v="1"/>
    <n v="0"/>
    <s v="Yes"/>
    <n v="0"/>
    <n v="1"/>
    <n v="1"/>
    <s v="2"/>
    <n v="2"/>
    <s v="4"/>
    <n v="0"/>
    <s v="4"/>
    <n v="6"/>
    <n v="0"/>
    <n v="0"/>
    <n v="0"/>
    <n v="1500"/>
    <n v="900"/>
    <s v="مساعدات "/>
    <m/>
    <s v="Primary health care facility Hospital"/>
    <b v="1"/>
    <b v="1"/>
    <m/>
    <m/>
    <m/>
    <m/>
    <m/>
    <m/>
    <n v="30"/>
    <x v="0"/>
    <m/>
    <x v="0"/>
    <s v="نعم"/>
    <s v="Inaccessible due to cost Inaccessible due to transport or other logistical reason Not available in the market at all"/>
    <m/>
    <m/>
    <b v="1"/>
    <b v="1"/>
    <m/>
    <b v="1"/>
    <m/>
    <m/>
    <m/>
    <m/>
    <m/>
    <x v="0"/>
    <x v="0"/>
    <s v="كيفية ارضاع الطفل _كيفية تنظيم الأسرة"/>
    <x v="0"/>
    <m/>
    <x v="2"/>
    <x v="1"/>
    <m/>
    <x v="1"/>
    <x v="2"/>
    <m/>
    <m/>
    <m/>
    <m/>
    <m/>
    <m/>
    <m/>
    <m/>
    <m/>
    <m/>
    <m/>
    <s v="Non communicable diseases (NCD) drugs (chronic, cardiac, diabetes, hyper-tension, asthma) Pediatric medicine"/>
    <b v="1"/>
    <b v="1"/>
    <m/>
    <m/>
    <m/>
    <m/>
    <m/>
    <m/>
    <x v="0"/>
    <m/>
    <m/>
    <m/>
    <m/>
    <m/>
    <m/>
    <m/>
    <m/>
    <m/>
    <s v="Hospital for normal delivery Hospital for surgery/ C-section"/>
    <m/>
    <m/>
    <m/>
    <m/>
    <m/>
    <b v="1"/>
    <b v="1"/>
    <m/>
    <m/>
    <m/>
    <m/>
    <x v="1"/>
    <m/>
    <m/>
    <m/>
    <m/>
    <m/>
    <m/>
    <m/>
    <m/>
    <m/>
    <m/>
    <m/>
    <x v="0"/>
    <x v="0"/>
    <x v="0"/>
    <m/>
    <s v="Oil/Fat (oils, fats, butter, ghee etc) Condiments (spices, tea, coffee, sauces etc) or other miscellaneous food Milk and Milk Products (milk, yoghurt, cheese, etc)"/>
    <m/>
    <m/>
    <m/>
    <m/>
    <m/>
    <m/>
    <b v="1"/>
    <m/>
    <m/>
    <b v="1"/>
    <b v="1"/>
    <s v="3"/>
    <s v="not divers"/>
    <s v="Milk and Milk Products (milk, yoghurt, cheese, etc) Oil/Fat (oils, fats, butter, ghee etc) Condiments (spices, tea, coffee, sauces etc) or other miscellaneous food"/>
    <m/>
    <m/>
    <m/>
    <m/>
    <m/>
    <m/>
    <b v="1"/>
    <m/>
    <m/>
    <b v="1"/>
    <b v="1"/>
    <s v="3"/>
    <s v="not divers"/>
    <x v="0"/>
    <m/>
    <s v="High food prices/no money to buy"/>
    <m/>
    <b v="1"/>
    <m/>
    <m/>
    <m/>
    <m/>
    <m/>
    <m/>
    <x v="0"/>
    <m/>
    <x v="0"/>
    <s v="High food prices/no money to buy"/>
    <b v="1"/>
    <m/>
    <m/>
    <m/>
    <m/>
    <m/>
    <x v="4"/>
    <x v="0"/>
    <x v="1"/>
    <m/>
    <m/>
    <s v="1"/>
    <s v="1"/>
    <x v="2"/>
    <x v="1"/>
    <x v="1"/>
    <x v="0"/>
    <x v="3"/>
    <m/>
    <m/>
    <m/>
    <m/>
    <m/>
    <m/>
    <m/>
    <m/>
    <m/>
    <x v="3"/>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c9db1c9b-f6eb-4efb-b899-0a23e9dd5a4b"/>
    <n v="73155833"/>
    <s v="c9db1c9b-f6eb-4efb-b899-0a23e9dd5a4b"/>
    <d v="2021-01-21T12:56:01"/>
    <n v="166"/>
    <m/>
    <n v="-1"/>
    <m/>
    <m/>
    <s v="202101191358"/>
    <n v="2283"/>
    <s v="nsenumerator"/>
    <n v="569832"/>
  </r>
  <r>
    <s v="2021-01-21T10:34:53.438+03:00"/>
    <s v="2021-01-21T11:05:22.247+03:00"/>
    <m/>
    <s v="وردة الغزول"/>
    <s v="MRFS"/>
    <m/>
    <d v="2021-01-21T00:00:00"/>
    <x v="5"/>
    <s v="Health sector"/>
    <x v="0"/>
    <n v="23"/>
    <x v="1"/>
    <x v="0"/>
    <x v="0"/>
    <x v="0"/>
    <d v="2019-12-01T00:00:00"/>
    <n v="1"/>
    <n v="2"/>
    <s v="No"/>
    <m/>
    <m/>
    <m/>
    <m/>
    <m/>
    <m/>
    <m/>
    <m/>
    <n v="4"/>
    <n v="2"/>
    <m/>
    <n v="1"/>
    <n v="600"/>
    <n v="300"/>
    <s v="عامل"/>
    <m/>
    <s v="Hospital"/>
    <b v="1"/>
    <m/>
    <m/>
    <m/>
    <m/>
    <m/>
    <m/>
    <m/>
    <n v="30"/>
    <x v="4"/>
    <m/>
    <x v="0"/>
    <s v="نعم"/>
    <s v="Inaccessible due to cost"/>
    <m/>
    <m/>
    <m/>
    <b v="1"/>
    <m/>
    <m/>
    <m/>
    <m/>
    <m/>
    <m/>
    <m/>
    <x v="0"/>
    <x v="3"/>
    <m/>
    <x v="0"/>
    <m/>
    <x v="2"/>
    <x v="1"/>
    <m/>
    <x v="1"/>
    <x v="2"/>
    <m/>
    <m/>
    <m/>
    <m/>
    <m/>
    <m/>
    <m/>
    <m/>
    <m/>
    <m/>
    <m/>
    <s v="Reproductive health medicines"/>
    <m/>
    <m/>
    <b v="1"/>
    <m/>
    <m/>
    <m/>
    <m/>
    <m/>
    <x v="2"/>
    <s v="Transportation issues Security issues"/>
    <b v="1"/>
    <m/>
    <m/>
    <b v="1"/>
    <m/>
    <m/>
    <m/>
    <m/>
    <s v="At home alone Hospital for normal delivery At private primary health care centre/hospital"/>
    <b v="1"/>
    <m/>
    <m/>
    <m/>
    <b v="1"/>
    <b v="1"/>
    <m/>
    <m/>
    <m/>
    <m/>
    <s v="تحدث الولادة فجأة"/>
    <x v="1"/>
    <m/>
    <m/>
    <m/>
    <m/>
    <m/>
    <m/>
    <m/>
    <m/>
    <m/>
    <m/>
    <m/>
    <x v="3"/>
    <x v="2"/>
    <x v="3"/>
    <m/>
    <s v="Oil/Fat (oils, fats, butter, ghee etc) Cereals or tubers (maize, porridge, rice, pasta, bread, rice, bulger, frikeh, kaak, pasta, indomy (noodles), manakish, thick grain-based porridge, potatoes, etc)"/>
    <b v="1"/>
    <m/>
    <m/>
    <m/>
    <m/>
    <m/>
    <m/>
    <m/>
    <m/>
    <b v="1"/>
    <m/>
    <s v="2"/>
    <s v="not divers"/>
    <m/>
    <m/>
    <m/>
    <m/>
    <m/>
    <m/>
    <m/>
    <m/>
    <m/>
    <m/>
    <m/>
    <m/>
    <s v="0"/>
    <s v="not divers"/>
    <x v="0"/>
    <m/>
    <s v="High food prices/no money to buy"/>
    <m/>
    <b v="1"/>
    <m/>
    <m/>
    <m/>
    <m/>
    <m/>
    <m/>
    <x v="0"/>
    <m/>
    <x v="0"/>
    <s v="High food prices/no money to buy"/>
    <b v="1"/>
    <m/>
    <m/>
    <m/>
    <m/>
    <m/>
    <x v="1"/>
    <x v="1"/>
    <x v="1"/>
    <m/>
    <m/>
    <m/>
    <s v="1"/>
    <x v="2"/>
    <x v="1"/>
    <x v="1"/>
    <x v="0"/>
    <x v="3"/>
    <m/>
    <m/>
    <m/>
    <m/>
    <m/>
    <m/>
    <m/>
    <m/>
    <m/>
    <x v="3"/>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042dfd97-955c-4b99-b924-f8ab2ca6ee91"/>
    <n v="73155835"/>
    <s v="042dfd97-955c-4b99-b924-f8ab2ca6ee91"/>
    <d v="2021-01-21T12:56:02"/>
    <n v="167"/>
    <m/>
    <n v="-1"/>
    <m/>
    <m/>
    <s v="202101191358"/>
    <n v="1829"/>
    <s v="nsenumerator"/>
    <n v="569832"/>
  </r>
  <r>
    <s v="2021-01-21T11:16:03.416+03:00"/>
    <s v="2021-01-21T11:40:16.446+03:00"/>
    <m/>
    <s v="وردة الغزول"/>
    <s v="MRFS"/>
    <m/>
    <d v="2021-01-21T00:00:00"/>
    <x v="5"/>
    <s v="Health sector"/>
    <x v="0"/>
    <n v="30"/>
    <x v="1"/>
    <x v="0"/>
    <x v="4"/>
    <x v="0"/>
    <d v="2020-08-01T00:00:00"/>
    <n v="0"/>
    <n v="1"/>
    <s v="Yes"/>
    <n v="0"/>
    <n v="0"/>
    <n v="3"/>
    <s v="3"/>
    <n v="5"/>
    <s v="8"/>
    <n v="1"/>
    <s v="9"/>
    <n v="14"/>
    <n v="0"/>
    <n v="0"/>
    <n v="3"/>
    <n v="1000"/>
    <n v="300"/>
    <s v="مساعدات وإحسان"/>
    <m/>
    <s v="Primary health care facility"/>
    <m/>
    <b v="1"/>
    <m/>
    <m/>
    <m/>
    <m/>
    <m/>
    <m/>
    <n v="10"/>
    <x v="0"/>
    <m/>
    <x v="0"/>
    <s v="999"/>
    <s v="Most types of medicines are not available in the market Inaccessible due to cost"/>
    <m/>
    <b v="1"/>
    <m/>
    <b v="1"/>
    <m/>
    <m/>
    <m/>
    <m/>
    <m/>
    <m/>
    <m/>
    <x v="2"/>
    <x v="1"/>
    <m/>
    <x v="1"/>
    <m/>
    <x v="2"/>
    <x v="1"/>
    <m/>
    <x v="1"/>
    <x v="2"/>
    <m/>
    <m/>
    <m/>
    <m/>
    <m/>
    <m/>
    <m/>
    <m/>
    <m/>
    <m/>
    <m/>
    <s v="I don't know"/>
    <m/>
    <m/>
    <m/>
    <m/>
    <m/>
    <b v="1"/>
    <m/>
    <m/>
    <x v="3"/>
    <m/>
    <m/>
    <m/>
    <m/>
    <m/>
    <m/>
    <m/>
    <m/>
    <m/>
    <s v="Hospital for normal delivery"/>
    <m/>
    <m/>
    <m/>
    <m/>
    <m/>
    <b v="1"/>
    <m/>
    <m/>
    <m/>
    <m/>
    <m/>
    <x v="1"/>
    <m/>
    <m/>
    <m/>
    <m/>
    <m/>
    <m/>
    <m/>
    <m/>
    <m/>
    <m/>
    <m/>
    <x v="5"/>
    <x v="0"/>
    <x v="0"/>
    <m/>
    <m/>
    <m/>
    <m/>
    <m/>
    <m/>
    <m/>
    <m/>
    <m/>
    <m/>
    <m/>
    <m/>
    <m/>
    <s v="0"/>
    <s v="not divers"/>
    <s v="Cereals or tubers (maize, porridge, rice, pasta, bread, rice, bulger, frikeh, kaak, pasta, indomy (noodles), manakish, thick grain-based porridge, potatoes, etc) Vegetables (including leafy vegetables) Oil/Fat (oils, fats, butter, ghee etc)"/>
    <b v="1"/>
    <m/>
    <b v="1"/>
    <m/>
    <m/>
    <m/>
    <m/>
    <m/>
    <m/>
    <b v="1"/>
    <m/>
    <s v="3"/>
    <s v="not divers"/>
    <x v="0"/>
    <m/>
    <s v="High food prices/no money to buy"/>
    <m/>
    <b v="1"/>
    <m/>
    <m/>
    <m/>
    <m/>
    <m/>
    <m/>
    <x v="0"/>
    <m/>
    <x v="0"/>
    <s v="High food prices/no money to buy"/>
    <b v="1"/>
    <m/>
    <m/>
    <m/>
    <m/>
    <m/>
    <x v="0"/>
    <x v="2"/>
    <x v="1"/>
    <m/>
    <m/>
    <s v="0"/>
    <s v="0"/>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93654a51-8fa5-46dc-b725-19f5a771e2bb"/>
    <n v="73155836"/>
    <s v="93654a51-8fa5-46dc-b725-19f5a771e2bb"/>
    <d v="2021-01-21T12:56:03"/>
    <n v="168"/>
    <m/>
    <n v="-1"/>
    <m/>
    <m/>
    <s v="202101191358"/>
    <n v="1453"/>
    <s v="nsenumerator"/>
    <n v="569832"/>
  </r>
  <r>
    <s v="2021-01-21T11:55:37.331+03:00"/>
    <s v="2021-01-21T12:21:13.058+03:00"/>
    <m/>
    <s v="وردة الغزول"/>
    <s v="MRFS"/>
    <m/>
    <d v="2021-01-21T00:00:00"/>
    <x v="5"/>
    <s v="Health sector"/>
    <x v="0"/>
    <n v="23"/>
    <x v="1"/>
    <x v="0"/>
    <x v="0"/>
    <x v="1"/>
    <m/>
    <n v="0"/>
    <n v="0"/>
    <s v="No"/>
    <m/>
    <m/>
    <m/>
    <m/>
    <m/>
    <m/>
    <m/>
    <m/>
    <n v="1"/>
    <n v="0"/>
    <m/>
    <n v="1"/>
    <n v="800"/>
    <n v="300"/>
    <s v="نجار"/>
    <m/>
    <s v="Hospital Emergency services-ambulance"/>
    <b v="1"/>
    <m/>
    <m/>
    <b v="1"/>
    <m/>
    <m/>
    <m/>
    <m/>
    <n v="2"/>
    <x v="0"/>
    <m/>
    <x v="0"/>
    <s v="999"/>
    <s v="Most types of medicines are not available in the market Inaccessible due to cost"/>
    <m/>
    <b v="1"/>
    <m/>
    <b v="1"/>
    <m/>
    <m/>
    <m/>
    <m/>
    <m/>
    <m/>
    <m/>
    <x v="2"/>
    <x v="1"/>
    <m/>
    <x v="1"/>
    <m/>
    <x v="0"/>
    <x v="0"/>
    <m/>
    <x v="0"/>
    <x v="0"/>
    <m/>
    <m/>
    <m/>
    <m/>
    <m/>
    <m/>
    <m/>
    <m/>
    <m/>
    <m/>
    <m/>
    <s v="Other"/>
    <m/>
    <m/>
    <m/>
    <m/>
    <b v="1"/>
    <m/>
    <m/>
    <s v="أدوية الأمراض الجلدية"/>
    <x v="2"/>
    <s v="Other"/>
    <m/>
    <m/>
    <m/>
    <m/>
    <m/>
    <b v="1"/>
    <m/>
    <s v="صعوبة الحجز بالمراكز"/>
    <s v="At private primary health care centre/hospital"/>
    <m/>
    <m/>
    <m/>
    <m/>
    <b v="1"/>
    <m/>
    <m/>
    <m/>
    <m/>
    <m/>
    <m/>
    <x v="1"/>
    <m/>
    <m/>
    <m/>
    <m/>
    <m/>
    <m/>
    <m/>
    <m/>
    <m/>
    <m/>
    <m/>
    <x v="5"/>
    <x v="0"/>
    <x v="0"/>
    <m/>
    <m/>
    <m/>
    <m/>
    <m/>
    <m/>
    <m/>
    <m/>
    <m/>
    <m/>
    <m/>
    <m/>
    <m/>
    <s v="0"/>
    <s v="not divers"/>
    <m/>
    <m/>
    <m/>
    <m/>
    <m/>
    <m/>
    <m/>
    <m/>
    <m/>
    <m/>
    <m/>
    <m/>
    <s v="0"/>
    <s v="not divers"/>
    <x v="2"/>
    <s v="يسبب التهاب امعاء"/>
    <s v="High food prices/no money to buy"/>
    <m/>
    <b v="1"/>
    <m/>
    <m/>
    <m/>
    <m/>
    <m/>
    <m/>
    <x v="0"/>
    <m/>
    <x v="0"/>
    <s v="High food prices/no money to buy"/>
    <b v="1"/>
    <m/>
    <m/>
    <m/>
    <m/>
    <m/>
    <x v="1"/>
    <x v="1"/>
    <x v="1"/>
    <m/>
    <m/>
    <m/>
    <s v="0"/>
    <x v="0"/>
    <x v="0"/>
    <x v="0"/>
    <x v="2"/>
    <x v="2"/>
    <s v="Do not know"/>
    <m/>
    <m/>
    <m/>
    <m/>
    <m/>
    <b v="1"/>
    <m/>
    <m/>
    <x v="0"/>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80cb12b6-e193-44bf-ae64-934da1d2e0b3"/>
    <n v="73155837"/>
    <s v="80cb12b6-e193-44bf-ae64-934da1d2e0b3"/>
    <d v="2021-01-21T12:56:03"/>
    <n v="169"/>
    <m/>
    <n v="-1"/>
    <m/>
    <m/>
    <s v="202101191358"/>
    <n v="1536"/>
    <s v="nsenumerator"/>
    <n v="569832"/>
  </r>
  <r>
    <s v="2021-01-21T09:42:18.950+03:00"/>
    <s v="2021-01-21T14:54:29.357+03:00"/>
    <s v="0"/>
    <s v="عبد العزيز بايرلي"/>
    <s v="MRFS"/>
    <m/>
    <d v="2021-01-21T00:00:00"/>
    <x v="8"/>
    <s v="All"/>
    <x v="0"/>
    <n v="43"/>
    <x v="0"/>
    <x v="0"/>
    <x v="0"/>
    <x v="0"/>
    <d v="2020-02-15T00:00:00"/>
    <n v="0"/>
    <n v="1"/>
    <s v="Yes"/>
    <n v="0"/>
    <n v="0"/>
    <n v="1"/>
    <s v="1"/>
    <n v="3"/>
    <s v="4"/>
    <n v="4"/>
    <s v="8"/>
    <n v="14"/>
    <n v="0"/>
    <n v="0"/>
    <n v="2"/>
    <n v="400"/>
    <n v="300"/>
    <s v="عمل بالحدادة"/>
    <m/>
    <s v="Primary health care facility"/>
    <m/>
    <b v="1"/>
    <m/>
    <m/>
    <m/>
    <m/>
    <m/>
    <m/>
    <n v="60"/>
    <x v="0"/>
    <m/>
    <x v="2"/>
    <s v="مركز علاج فيزيايي"/>
    <s v="Inaccessible due to cost"/>
    <m/>
    <m/>
    <m/>
    <b v="1"/>
    <m/>
    <m/>
    <m/>
    <m/>
    <m/>
    <m/>
    <m/>
    <x v="0"/>
    <x v="0"/>
    <s v="زيادة الوعي"/>
    <x v="0"/>
    <m/>
    <x v="2"/>
    <x v="1"/>
    <m/>
    <x v="1"/>
    <x v="2"/>
    <m/>
    <m/>
    <m/>
    <m/>
    <m/>
    <m/>
    <m/>
    <m/>
    <m/>
    <m/>
    <m/>
    <s v="Antibiotic Pediatric medicine"/>
    <m/>
    <b v="1"/>
    <m/>
    <b v="1"/>
    <m/>
    <m/>
    <m/>
    <m/>
    <x v="0"/>
    <m/>
    <m/>
    <m/>
    <m/>
    <m/>
    <m/>
    <m/>
    <m/>
    <m/>
    <s v="Hospital for normal delivery"/>
    <m/>
    <m/>
    <m/>
    <m/>
    <m/>
    <b v="1"/>
    <m/>
    <m/>
    <m/>
    <m/>
    <m/>
    <x v="1"/>
    <m/>
    <m/>
    <m/>
    <m/>
    <m/>
    <m/>
    <m/>
    <m/>
    <m/>
    <m/>
    <m/>
    <x v="4"/>
    <x v="2"/>
    <x v="3"/>
    <m/>
    <m/>
    <m/>
    <m/>
    <m/>
    <m/>
    <m/>
    <m/>
    <m/>
    <m/>
    <m/>
    <m/>
    <m/>
    <s v="0"/>
    <s v="not divers"/>
    <s v="Legumes and nuts e.g. hommos, fouls, beans, chick peas, lentils Vegetables (including leafy vegetables)"/>
    <m/>
    <b v="1"/>
    <b v="1"/>
    <m/>
    <m/>
    <m/>
    <m/>
    <m/>
    <m/>
    <m/>
    <m/>
    <s v="2"/>
    <s v="not divers"/>
    <x v="0"/>
    <m/>
    <s v="High food prices/no money to buy"/>
    <m/>
    <b v="1"/>
    <m/>
    <m/>
    <m/>
    <m/>
    <m/>
    <m/>
    <x v="0"/>
    <m/>
    <x v="0"/>
    <s v="High food prices/no money to buy"/>
    <b v="1"/>
    <m/>
    <m/>
    <m/>
    <m/>
    <m/>
    <x v="0"/>
    <x v="2"/>
    <x v="1"/>
    <m/>
    <m/>
    <s v="0"/>
    <s v="0"/>
    <x v="2"/>
    <x v="1"/>
    <x v="1"/>
    <x v="3"/>
    <x v="3"/>
    <m/>
    <m/>
    <m/>
    <m/>
    <m/>
    <m/>
    <m/>
    <m/>
    <m/>
    <x v="3"/>
    <x v="0"/>
    <s v="Fear Hopelessness Econimic"/>
    <b v="1"/>
    <m/>
    <m/>
    <m/>
    <b v="1"/>
    <m/>
    <m/>
    <m/>
    <b v="1"/>
    <m/>
    <m/>
    <m/>
    <m/>
    <m/>
    <m/>
    <m/>
    <m/>
    <m/>
    <s v="Children Adult Women"/>
    <b v="1"/>
    <m/>
    <b v="1"/>
    <m/>
    <s v="لانهم اكثر ضعفا"/>
    <s v="Speaking to a family member"/>
    <b v="1"/>
    <m/>
    <m/>
    <m/>
    <m/>
    <m/>
    <m/>
    <m/>
    <m/>
    <m/>
    <m/>
    <s v="Accessibility"/>
    <m/>
    <m/>
    <b v="1"/>
    <m/>
    <m/>
    <m/>
    <m/>
    <m/>
    <m/>
    <x v="2"/>
    <m/>
    <s v="Do not know"/>
    <m/>
    <m/>
    <m/>
    <m/>
    <m/>
    <m/>
    <b v="1"/>
    <m/>
    <m/>
    <s v="Do not know"/>
    <m/>
    <m/>
    <m/>
    <m/>
    <m/>
    <m/>
    <b v="1"/>
    <m/>
    <m/>
    <x v="1"/>
    <m/>
    <s v="Kidnapping"/>
    <b v="1"/>
    <m/>
    <m/>
    <m/>
    <m/>
    <m/>
    <m/>
    <m/>
    <m/>
    <m/>
    <m/>
    <m/>
    <m/>
    <m/>
    <m/>
    <m/>
    <m/>
    <m/>
    <m/>
    <s v="Parents Relatives"/>
    <m/>
    <m/>
    <m/>
    <m/>
    <b v="1"/>
    <b v="1"/>
    <m/>
    <m/>
    <m/>
    <m/>
    <m/>
    <m/>
    <m/>
    <m/>
    <s v="Quraan"/>
    <m/>
    <b v="1"/>
    <m/>
    <m/>
    <m/>
    <m/>
    <m/>
    <m/>
    <m/>
    <s v="No, none of these"/>
    <m/>
    <m/>
    <m/>
    <m/>
    <m/>
    <b v="1"/>
    <m/>
    <x v="1"/>
    <m/>
    <s v="Lack of awareness"/>
    <b v="1"/>
    <m/>
    <m/>
    <m/>
    <m/>
    <m/>
    <m/>
    <m/>
    <m/>
    <m/>
    <x v="1"/>
    <m/>
    <m/>
    <x v="2"/>
    <m/>
    <m/>
    <x v="1"/>
    <s v="مساعدة الاب في دخل البيت"/>
    <s v="uuid:6e0323af-b0ba-4c24-a4ed-51a7f90936a8"/>
    <n v="73155852"/>
    <s v="6e0323af-b0ba-4c24-a4ed-51a7f90936a8"/>
    <d v="2021-01-21T12:56:18"/>
    <n v="170"/>
    <m/>
    <n v="-1"/>
    <m/>
    <m/>
    <s v="202101191358"/>
    <n v="18731"/>
    <s v="nsenumerator"/>
    <n v="569832"/>
  </r>
  <r>
    <s v="2021-01-21T10:55:16.422+03:00"/>
    <s v="2021-01-21T14:54:46.881+03:00"/>
    <s v="0"/>
    <s v="عبد العزيز بايرلي"/>
    <s v="MRFS"/>
    <m/>
    <d v="2021-01-21T00:00:00"/>
    <x v="8"/>
    <s v="All"/>
    <x v="0"/>
    <n v="56"/>
    <x v="2"/>
    <x v="1"/>
    <x v="0"/>
    <x v="0"/>
    <d v="2016-01-21T00:00:00"/>
    <n v="0"/>
    <n v="1"/>
    <s v="Yes"/>
    <n v="0"/>
    <n v="0"/>
    <n v="1"/>
    <s v="1"/>
    <n v="5"/>
    <s v="6"/>
    <n v="4"/>
    <s v="10"/>
    <n v="13"/>
    <n v="2"/>
    <n v="0"/>
    <n v="0"/>
    <n v="500"/>
    <n v="150"/>
    <s v="سلة المساعدة"/>
    <m/>
    <s v="Do not know"/>
    <m/>
    <m/>
    <m/>
    <m/>
    <m/>
    <b v="1"/>
    <m/>
    <m/>
    <m/>
    <x v="1"/>
    <m/>
    <x v="2"/>
    <s v="تواجد مراكز صحية"/>
    <s v="Inaccessible due to cost Not available in the market at all"/>
    <m/>
    <m/>
    <b v="1"/>
    <b v="1"/>
    <m/>
    <m/>
    <m/>
    <m/>
    <m/>
    <m/>
    <m/>
    <x v="0"/>
    <x v="0"/>
    <s v="زيادة الوعي"/>
    <x v="0"/>
    <m/>
    <x v="3"/>
    <x v="0"/>
    <m/>
    <x v="0"/>
    <x v="0"/>
    <m/>
    <m/>
    <m/>
    <m/>
    <m/>
    <m/>
    <m/>
    <m/>
    <m/>
    <m/>
    <m/>
    <s v="Antibiotic Pediatric medicine"/>
    <m/>
    <b v="1"/>
    <m/>
    <b v="1"/>
    <m/>
    <m/>
    <m/>
    <m/>
    <x v="0"/>
    <m/>
    <m/>
    <m/>
    <m/>
    <m/>
    <m/>
    <m/>
    <m/>
    <m/>
    <s v="Hospital for normal delivery"/>
    <m/>
    <m/>
    <m/>
    <m/>
    <m/>
    <b v="1"/>
    <m/>
    <m/>
    <m/>
    <m/>
    <m/>
    <x v="1"/>
    <m/>
    <m/>
    <m/>
    <m/>
    <m/>
    <m/>
    <m/>
    <m/>
    <m/>
    <m/>
    <m/>
    <x v="3"/>
    <x v="2"/>
    <x v="3"/>
    <m/>
    <m/>
    <m/>
    <m/>
    <m/>
    <m/>
    <m/>
    <m/>
    <m/>
    <m/>
    <m/>
    <m/>
    <m/>
    <s v="0"/>
    <s v="not divers"/>
    <s v="Legumes and nuts e.g. hommos, fouls, beans, chick peas, lentils"/>
    <m/>
    <b v="1"/>
    <m/>
    <m/>
    <m/>
    <m/>
    <m/>
    <m/>
    <m/>
    <m/>
    <m/>
    <s v="1"/>
    <s v="not divers"/>
    <x v="0"/>
    <m/>
    <s v="High food prices/no money to buy Market is too far"/>
    <m/>
    <b v="1"/>
    <b v="1"/>
    <m/>
    <m/>
    <m/>
    <m/>
    <m/>
    <x v="0"/>
    <m/>
    <x v="0"/>
    <s v="Market is too far"/>
    <m/>
    <b v="1"/>
    <m/>
    <m/>
    <m/>
    <m/>
    <x v="0"/>
    <x v="2"/>
    <x v="1"/>
    <m/>
    <m/>
    <s v="0"/>
    <s v="0"/>
    <x v="0"/>
    <x v="2"/>
    <x v="0"/>
    <x v="1"/>
    <x v="1"/>
    <m/>
    <m/>
    <m/>
    <m/>
    <m/>
    <m/>
    <m/>
    <m/>
    <m/>
    <x v="1"/>
    <x v="0"/>
    <s v="Family conflict Fear Anger"/>
    <b v="1"/>
    <b v="1"/>
    <m/>
    <m/>
    <m/>
    <m/>
    <b v="1"/>
    <m/>
    <m/>
    <m/>
    <m/>
    <m/>
    <m/>
    <m/>
    <m/>
    <m/>
    <m/>
    <m/>
    <s v="Adult Women Children"/>
    <b v="1"/>
    <m/>
    <b v="1"/>
    <m/>
    <s v="لانهم ضعفاء"/>
    <s v="Speaking to a family member"/>
    <b v="1"/>
    <m/>
    <m/>
    <m/>
    <m/>
    <m/>
    <m/>
    <m/>
    <m/>
    <m/>
    <m/>
    <s v="Do not know"/>
    <m/>
    <m/>
    <m/>
    <m/>
    <m/>
    <m/>
    <b v="1"/>
    <m/>
    <m/>
    <x v="2"/>
    <m/>
    <s v="Educational services"/>
    <m/>
    <b v="1"/>
    <m/>
    <m/>
    <m/>
    <m/>
    <m/>
    <m/>
    <s v="عدم توافرها"/>
    <s v="Educational services"/>
    <m/>
    <b v="1"/>
    <m/>
    <m/>
    <m/>
    <m/>
    <m/>
    <m/>
    <s v="عدم توافرها"/>
    <x v="1"/>
    <m/>
    <s v="Early marriage"/>
    <m/>
    <m/>
    <m/>
    <m/>
    <m/>
    <m/>
    <b v="1"/>
    <m/>
    <m/>
    <m/>
    <m/>
    <m/>
    <m/>
    <m/>
    <m/>
    <m/>
    <m/>
    <m/>
    <m/>
    <s v="Neighbours"/>
    <m/>
    <m/>
    <b v="1"/>
    <m/>
    <m/>
    <m/>
    <m/>
    <m/>
    <m/>
    <m/>
    <m/>
    <m/>
    <m/>
    <m/>
    <s v="Quraan"/>
    <m/>
    <b v="1"/>
    <m/>
    <m/>
    <m/>
    <m/>
    <m/>
    <m/>
    <m/>
    <s v="No, none of these"/>
    <m/>
    <m/>
    <m/>
    <m/>
    <m/>
    <b v="1"/>
    <m/>
    <x v="1"/>
    <m/>
    <s v="Opening time not suitable for parents"/>
    <m/>
    <m/>
    <m/>
    <b v="1"/>
    <m/>
    <m/>
    <m/>
    <m/>
    <m/>
    <m/>
    <x v="1"/>
    <m/>
    <m/>
    <x v="2"/>
    <m/>
    <m/>
    <x v="2"/>
    <m/>
    <s v="uuid:4ccb2679-067e-4167-bb00-0adb3b3c9066"/>
    <n v="73155854"/>
    <s v="4ccb2679-067e-4167-bb00-0adb3b3c9066"/>
    <d v="2021-01-21T12:56:19"/>
    <n v="171"/>
    <m/>
    <n v="-1"/>
    <m/>
    <m/>
    <s v="202101191358"/>
    <n v="14370"/>
    <s v="nsenumerator"/>
    <n v="569832"/>
  </r>
  <r>
    <s v="2021-01-21T11:22:26.083+03:00"/>
    <s v="2021-01-21T14:55:00.321+03:00"/>
    <s v="0"/>
    <s v="عبد العزيز بايرلي"/>
    <s v="MRFS"/>
    <m/>
    <d v="2021-01-21T00:00:00"/>
    <x v="8"/>
    <s v="All"/>
    <x v="0"/>
    <n v="63"/>
    <x v="3"/>
    <x v="1"/>
    <x v="0"/>
    <x v="0"/>
    <d v="2020-01-21T00:00:00"/>
    <n v="0"/>
    <n v="1"/>
    <s v="Yes"/>
    <n v="0"/>
    <n v="0"/>
    <n v="1"/>
    <s v="1"/>
    <n v="3"/>
    <s v="4"/>
    <n v="0"/>
    <s v="4"/>
    <n v="6"/>
    <n v="0"/>
    <n v="0"/>
    <n v="1"/>
    <n v="600"/>
    <n v="1500"/>
    <s v="بيع الخضر"/>
    <m/>
    <s v="No services"/>
    <m/>
    <m/>
    <m/>
    <m/>
    <m/>
    <m/>
    <b v="1"/>
    <m/>
    <m/>
    <x v="1"/>
    <m/>
    <x v="2"/>
    <s v="نقطة طبية"/>
    <s v="Not available in the market at all Inaccessible due to cost"/>
    <m/>
    <m/>
    <b v="1"/>
    <b v="1"/>
    <m/>
    <m/>
    <m/>
    <m/>
    <m/>
    <m/>
    <m/>
    <x v="2"/>
    <x v="1"/>
    <m/>
    <x v="1"/>
    <m/>
    <x v="0"/>
    <x v="0"/>
    <m/>
    <x v="0"/>
    <x v="0"/>
    <m/>
    <m/>
    <m/>
    <m/>
    <m/>
    <m/>
    <m/>
    <m/>
    <m/>
    <m/>
    <m/>
    <s v="Pediatric medicine Antibiotic"/>
    <m/>
    <b v="1"/>
    <m/>
    <b v="1"/>
    <m/>
    <m/>
    <m/>
    <m/>
    <x v="3"/>
    <m/>
    <m/>
    <m/>
    <m/>
    <m/>
    <m/>
    <m/>
    <m/>
    <m/>
    <s v="Hospital for normal delivery"/>
    <m/>
    <m/>
    <m/>
    <m/>
    <m/>
    <b v="1"/>
    <m/>
    <m/>
    <m/>
    <m/>
    <m/>
    <x v="1"/>
    <m/>
    <m/>
    <m/>
    <m/>
    <m/>
    <m/>
    <m/>
    <m/>
    <m/>
    <m/>
    <m/>
    <x v="3"/>
    <x v="1"/>
    <x v="0"/>
    <m/>
    <m/>
    <m/>
    <m/>
    <m/>
    <m/>
    <m/>
    <m/>
    <m/>
    <m/>
    <m/>
    <m/>
    <m/>
    <s v="0"/>
    <s v="not divers"/>
    <s v="Legumes and nuts e.g. hommos, fouls, beans, chick peas, lentils Vegetables (including leafy vegetables)"/>
    <m/>
    <b v="1"/>
    <b v="1"/>
    <m/>
    <m/>
    <m/>
    <m/>
    <m/>
    <m/>
    <m/>
    <m/>
    <s v="2"/>
    <s v="not divers"/>
    <x v="0"/>
    <m/>
    <s v="High food prices/no money to buy Market is too far"/>
    <m/>
    <b v="1"/>
    <b v="1"/>
    <m/>
    <m/>
    <m/>
    <m/>
    <m/>
    <x v="0"/>
    <m/>
    <x v="0"/>
    <s v="High food prices/no money to buy Market is too far"/>
    <b v="1"/>
    <b v="1"/>
    <m/>
    <m/>
    <m/>
    <m/>
    <x v="0"/>
    <x v="2"/>
    <x v="1"/>
    <m/>
    <m/>
    <s v="0"/>
    <s v="0"/>
    <x v="0"/>
    <x v="2"/>
    <x v="0"/>
    <x v="1"/>
    <x v="1"/>
    <m/>
    <m/>
    <m/>
    <m/>
    <m/>
    <m/>
    <m/>
    <m/>
    <m/>
    <x v="1"/>
    <x v="0"/>
    <s v="Problems sleeping Hopelessness Econimic"/>
    <m/>
    <m/>
    <m/>
    <m/>
    <b v="1"/>
    <m/>
    <m/>
    <m/>
    <b v="1"/>
    <b v="1"/>
    <m/>
    <m/>
    <m/>
    <m/>
    <m/>
    <m/>
    <m/>
    <m/>
    <s v="Children Adult Women"/>
    <b v="1"/>
    <m/>
    <b v="1"/>
    <m/>
    <s v="لانهم ضعفاء"/>
    <s v="Speaking to a family member"/>
    <b v="1"/>
    <m/>
    <m/>
    <m/>
    <m/>
    <m/>
    <m/>
    <m/>
    <m/>
    <m/>
    <m/>
    <s v="Lack of awareness of the services"/>
    <m/>
    <m/>
    <m/>
    <m/>
    <b v="1"/>
    <m/>
    <m/>
    <m/>
    <m/>
    <x v="1"/>
    <m/>
    <s v="Health services"/>
    <b v="1"/>
    <m/>
    <m/>
    <m/>
    <m/>
    <m/>
    <m/>
    <m/>
    <s v="عدم توافرها"/>
    <s v="Educational services"/>
    <m/>
    <b v="1"/>
    <m/>
    <m/>
    <m/>
    <m/>
    <m/>
    <m/>
    <s v="عدم توافرها"/>
    <x v="1"/>
    <m/>
    <s v="Neglect"/>
    <m/>
    <m/>
    <m/>
    <m/>
    <m/>
    <m/>
    <m/>
    <m/>
    <b v="1"/>
    <m/>
    <m/>
    <m/>
    <m/>
    <m/>
    <m/>
    <m/>
    <m/>
    <m/>
    <m/>
    <s v="Relatives"/>
    <m/>
    <m/>
    <m/>
    <m/>
    <m/>
    <b v="1"/>
    <m/>
    <m/>
    <m/>
    <m/>
    <m/>
    <m/>
    <m/>
    <m/>
    <s v="Quraan"/>
    <m/>
    <b v="1"/>
    <m/>
    <m/>
    <m/>
    <m/>
    <m/>
    <m/>
    <m/>
    <s v="No, none of these"/>
    <m/>
    <m/>
    <m/>
    <m/>
    <m/>
    <b v="1"/>
    <m/>
    <x v="1"/>
    <m/>
    <s v="No services"/>
    <m/>
    <m/>
    <m/>
    <m/>
    <m/>
    <b v="1"/>
    <m/>
    <m/>
    <m/>
    <m/>
    <x v="1"/>
    <m/>
    <m/>
    <x v="0"/>
    <m/>
    <m/>
    <x v="2"/>
    <m/>
    <s v="uuid:645b457e-e105-48c5-ad4d-7f7491b6fa5c"/>
    <n v="73155855"/>
    <s v="645b457e-e105-48c5-ad4d-7f7491b6fa5c"/>
    <d v="2021-01-21T12:56:19"/>
    <n v="172"/>
    <m/>
    <n v="-1"/>
    <m/>
    <m/>
    <s v="202101191358"/>
    <n v="12754"/>
    <s v="nsenumerator"/>
    <n v="569832"/>
  </r>
  <r>
    <s v="2021-01-21T09:50:44.109+02:00"/>
    <s v="2021-01-21T12:25:27.737+02:00"/>
    <s v="0"/>
    <s v="سلام حسن أبو حمدان"/>
    <s v="MRFS"/>
    <m/>
    <d v="2021-01-21T00:00:00"/>
    <x v="9"/>
    <s v="All"/>
    <x v="0"/>
    <n v="30"/>
    <x v="1"/>
    <x v="0"/>
    <x v="0"/>
    <x v="0"/>
    <d v="2011-01-21T00:00:00"/>
    <n v="2"/>
    <n v="1"/>
    <s v="Yes"/>
    <n v="1"/>
    <n v="0"/>
    <n v="2"/>
    <s v="2"/>
    <n v="4"/>
    <s v="7"/>
    <n v="0"/>
    <s v="7"/>
    <n v="17"/>
    <n v="1"/>
    <n v="0"/>
    <n v="1"/>
    <n v="500"/>
    <n v="0"/>
    <s v="عامل"/>
    <s v="الاعتماد على المساعدات المقدمة من المنظمات الإنسانية"/>
    <s v="Primary health care facility"/>
    <m/>
    <b v="1"/>
    <m/>
    <m/>
    <m/>
    <m/>
    <m/>
    <m/>
    <n v="5"/>
    <x v="4"/>
    <m/>
    <x v="2"/>
    <s v="مشفى يتوفر فيه كل الاختصاصات الطبية"/>
    <s v="Inaccessible due to cost Inaccessible due to transport or other logistical reason"/>
    <m/>
    <m/>
    <m/>
    <b v="1"/>
    <m/>
    <b v="1"/>
    <m/>
    <m/>
    <m/>
    <m/>
    <m/>
    <x v="2"/>
    <x v="1"/>
    <m/>
    <x v="1"/>
    <m/>
    <x v="0"/>
    <x v="0"/>
    <m/>
    <x v="0"/>
    <x v="0"/>
    <m/>
    <m/>
    <m/>
    <m/>
    <m/>
    <m/>
    <m/>
    <m/>
    <m/>
    <m/>
    <m/>
    <s v="Pediatric medicine Non communicable diseases (NCD) drugs (chronic, cardiac, diabetes, hyper-tension, asthma) Antibiotic"/>
    <b v="1"/>
    <b v="1"/>
    <m/>
    <b v="1"/>
    <m/>
    <m/>
    <m/>
    <m/>
    <x v="2"/>
    <s v="Transportation issues Financial issues"/>
    <m/>
    <b v="1"/>
    <m/>
    <b v="1"/>
    <m/>
    <m/>
    <m/>
    <m/>
    <s v="Public primary health care facility"/>
    <m/>
    <m/>
    <m/>
    <b v="1"/>
    <m/>
    <m/>
    <m/>
    <m/>
    <m/>
    <m/>
    <m/>
    <x v="2"/>
    <s v="Not enough milk Started using contraception"/>
    <m/>
    <m/>
    <m/>
    <b v="1"/>
    <m/>
    <m/>
    <m/>
    <b v="1"/>
    <m/>
    <m/>
    <x v="5"/>
    <x v="0"/>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2"/>
    <s v="الخوف من إصابة الأطفال بالتهاب الأمعاء"/>
    <s v="High food prices/no money to buy"/>
    <m/>
    <b v="1"/>
    <m/>
    <m/>
    <m/>
    <m/>
    <m/>
    <m/>
    <x v="0"/>
    <m/>
    <x v="0"/>
    <s v="High food prices/no money to buy"/>
    <b v="1"/>
    <m/>
    <m/>
    <m/>
    <m/>
    <m/>
    <x v="0"/>
    <x v="2"/>
    <x v="0"/>
    <m/>
    <m/>
    <s v="0"/>
    <s v="2"/>
    <x v="2"/>
    <x v="1"/>
    <x v="1"/>
    <x v="3"/>
    <x v="3"/>
    <m/>
    <m/>
    <m/>
    <m/>
    <m/>
    <m/>
    <m/>
    <m/>
    <m/>
    <x v="2"/>
    <x v="1"/>
    <s v="Family conflict Inability to carry out work or daily tasks Conflict within community Anger Econimic Hopelessness"/>
    <m/>
    <b v="1"/>
    <m/>
    <m/>
    <b v="1"/>
    <m/>
    <b v="1"/>
    <m/>
    <b v="1"/>
    <m/>
    <b v="1"/>
    <b v="1"/>
    <m/>
    <m/>
    <m/>
    <m/>
    <m/>
    <m/>
    <s v="Children Elderly"/>
    <m/>
    <m/>
    <b v="1"/>
    <b v="1"/>
    <s v="بسبب الإعاقة التى يعانون منها الاطفال _x000a_وكبار السن نتيجة العجز"/>
    <s v="Speaking to a friend Prayer"/>
    <m/>
    <b v="1"/>
    <m/>
    <b v="1"/>
    <m/>
    <m/>
    <m/>
    <m/>
    <m/>
    <m/>
    <m/>
    <s v="Accessibility"/>
    <m/>
    <m/>
    <b v="1"/>
    <m/>
    <m/>
    <m/>
    <m/>
    <m/>
    <m/>
    <x v="1"/>
    <m/>
    <s v="Health services Educational services Extracurricular activities/women &amp; girls centers"/>
    <b v="1"/>
    <b v="1"/>
    <m/>
    <b v="1"/>
    <m/>
    <m/>
    <m/>
    <m/>
    <s v="بسبب الانشغال برعاية الأطفال ..وصعوبة الوصول"/>
    <s v="Health services Educational services Extracurricular activities/women &amp; girls centers"/>
    <b v="1"/>
    <b v="1"/>
    <m/>
    <b v="1"/>
    <m/>
    <m/>
    <m/>
    <m/>
    <s v="بسبب الإعاقة والتنمر من قبل اصدقاء المدرسة"/>
    <x v="2"/>
    <s v="بسبب العادات والتقاليد"/>
    <s v="Kidnapping School dropout Being orphaned or losing care Physical abuse Physical or psychological disabilities due to the war"/>
    <b v="1"/>
    <m/>
    <m/>
    <b v="1"/>
    <m/>
    <m/>
    <m/>
    <b v="1"/>
    <m/>
    <m/>
    <b v="1"/>
    <m/>
    <b v="1"/>
    <m/>
    <m/>
    <m/>
    <m/>
    <m/>
    <m/>
    <s v="Parents"/>
    <m/>
    <m/>
    <m/>
    <m/>
    <b v="1"/>
    <m/>
    <m/>
    <m/>
    <m/>
    <m/>
    <m/>
    <m/>
    <m/>
    <m/>
    <s v="Quraan Hand crafts"/>
    <m/>
    <b v="1"/>
    <b v="1"/>
    <m/>
    <m/>
    <m/>
    <m/>
    <m/>
    <m/>
    <s v="Children separated from their parents Orphans living in the community"/>
    <b v="1"/>
    <m/>
    <b v="1"/>
    <m/>
    <m/>
    <m/>
    <m/>
    <x v="2"/>
    <s v="بسبب إعاقة التى يعانون منها الاطفال"/>
    <s v="Lack of transportation"/>
    <m/>
    <m/>
    <b v="1"/>
    <m/>
    <m/>
    <m/>
    <m/>
    <m/>
    <m/>
    <m/>
    <x v="1"/>
    <m/>
    <m/>
    <x v="0"/>
    <m/>
    <m/>
    <x v="2"/>
    <m/>
    <s v="uuid:cb005997-1c60-46f4-ab71-d0ac156aa0c3"/>
    <n v="73155861"/>
    <s v="cb005997-1c60-46f4-ab71-d0ac156aa0c3"/>
    <d v="2021-01-21T12:56:28"/>
    <n v="173"/>
    <m/>
    <n v="-1"/>
    <m/>
    <m/>
    <s v="202101191358"/>
    <n v="9283"/>
    <s v="nsenumerator"/>
    <n v="569832"/>
  </r>
  <r>
    <s v="2021-01-21T11:04:33.510+02:00"/>
    <s v="2021-01-21T11:44:00.806+02:00"/>
    <m/>
    <s v="سلام حسن أبو حمدان"/>
    <s v="MRFS"/>
    <m/>
    <d v="2021-01-21T00:00:00"/>
    <x v="9"/>
    <s v="All"/>
    <x v="0"/>
    <n v="48"/>
    <x v="0"/>
    <x v="0"/>
    <x v="0"/>
    <x v="1"/>
    <m/>
    <n v="1"/>
    <n v="1"/>
    <s v="Yes"/>
    <n v="0"/>
    <n v="1"/>
    <n v="1"/>
    <s v="2"/>
    <n v="3"/>
    <s v="5"/>
    <n v="2"/>
    <s v="7"/>
    <n v="15"/>
    <n v="1"/>
    <n v="0"/>
    <n v="2"/>
    <n v="700"/>
    <n v="300"/>
    <s v="عمال يومية "/>
    <m/>
    <s v="Primary health care facility"/>
    <m/>
    <b v="1"/>
    <m/>
    <m/>
    <m/>
    <m/>
    <m/>
    <m/>
    <n v="15"/>
    <x v="0"/>
    <m/>
    <x v="2"/>
    <s v="توفير مشفى يحتوي كافة الاختصاصات الطبيةومشفى للتوليد "/>
    <s v="Inaccessible due to cost Inaccessible due to transport or other logistical reason Most types of medicines are not available in the market"/>
    <m/>
    <b v="1"/>
    <m/>
    <b v="1"/>
    <m/>
    <b v="1"/>
    <m/>
    <m/>
    <m/>
    <m/>
    <m/>
    <x v="2"/>
    <x v="1"/>
    <m/>
    <x v="1"/>
    <m/>
    <x v="0"/>
    <x v="0"/>
    <m/>
    <x v="0"/>
    <x v="0"/>
    <m/>
    <m/>
    <m/>
    <m/>
    <m/>
    <m/>
    <m/>
    <m/>
    <m/>
    <m/>
    <m/>
    <s v="Non communicable diseases (NCD) drugs (chronic, cardiac, diabetes, hyper-tension, asthma) Pediatric medicine Reproductive health medicines"/>
    <b v="1"/>
    <b v="1"/>
    <b v="1"/>
    <m/>
    <m/>
    <m/>
    <m/>
    <m/>
    <x v="2"/>
    <s v="No services available"/>
    <m/>
    <m/>
    <m/>
    <m/>
    <b v="1"/>
    <m/>
    <m/>
    <m/>
    <s v="Hospital for normal delivery"/>
    <m/>
    <m/>
    <m/>
    <m/>
    <m/>
    <b v="1"/>
    <m/>
    <m/>
    <m/>
    <m/>
    <m/>
    <x v="1"/>
    <m/>
    <m/>
    <m/>
    <m/>
    <m/>
    <m/>
    <m/>
    <m/>
    <m/>
    <m/>
    <m/>
    <x v="4"/>
    <x v="2"/>
    <x v="1"/>
    <m/>
    <s v="Meat, Poultry, Offal (beef, goat, lamb, poultry), etc)"/>
    <m/>
    <m/>
    <m/>
    <m/>
    <b v="1"/>
    <m/>
    <m/>
    <m/>
    <m/>
    <m/>
    <m/>
    <s v="1"/>
    <s v="not divers"/>
    <s v="Cereals or tubers (maize, porridge, rice, pasta, bread, rice, bulger, frikeh, kaak, pasta, indomy (noodles), manakish, thick grain-based porridge, potatoes, etc)"/>
    <b v="1"/>
    <m/>
    <m/>
    <m/>
    <m/>
    <m/>
    <m/>
    <m/>
    <m/>
    <m/>
    <m/>
    <s v="1"/>
    <s v="not divers"/>
    <x v="0"/>
    <m/>
    <s v="High food prices/no money to buy Market is too far"/>
    <m/>
    <b v="1"/>
    <b v="1"/>
    <m/>
    <m/>
    <m/>
    <m/>
    <m/>
    <x v="0"/>
    <m/>
    <x v="0"/>
    <s v="High food prices/no money to buy Market is too far"/>
    <b v="1"/>
    <b v="1"/>
    <m/>
    <m/>
    <m/>
    <m/>
    <x v="0"/>
    <x v="2"/>
    <x v="1"/>
    <m/>
    <m/>
    <s v="1"/>
    <s v="1"/>
    <x v="0"/>
    <x v="2"/>
    <x v="0"/>
    <x v="1"/>
    <x v="1"/>
    <m/>
    <m/>
    <m/>
    <m/>
    <m/>
    <m/>
    <m/>
    <m/>
    <m/>
    <x v="1"/>
    <x v="0"/>
    <s v="Sadness Anxiety Inability to carry out work or daily tasks Anger"/>
    <m/>
    <b v="1"/>
    <b v="1"/>
    <m/>
    <m/>
    <b v="1"/>
    <m/>
    <m/>
    <m/>
    <m/>
    <m/>
    <b v="1"/>
    <m/>
    <m/>
    <m/>
    <m/>
    <m/>
    <m/>
    <s v="Adult Women"/>
    <b v="1"/>
    <m/>
    <m/>
    <m/>
    <s v="بسبب موت أبنائها "/>
    <s v="Prayer Speaking to a family member"/>
    <b v="1"/>
    <m/>
    <m/>
    <b v="1"/>
    <m/>
    <m/>
    <m/>
    <m/>
    <m/>
    <m/>
    <m/>
    <s v="Accessibility Availability"/>
    <m/>
    <m/>
    <b v="1"/>
    <b v="1"/>
    <m/>
    <m/>
    <m/>
    <m/>
    <m/>
    <x v="2"/>
    <m/>
    <s v="Health services Skills building services Extracurricular activities/women &amp; girls centers"/>
    <b v="1"/>
    <m/>
    <b v="1"/>
    <b v="1"/>
    <m/>
    <m/>
    <m/>
    <m/>
    <s v="عدم التوفر وعدم الإمكانية الوصول "/>
    <s v="Health services Skills building services Extracurricular activities/women &amp; girls centers"/>
    <b v="1"/>
    <m/>
    <b v="1"/>
    <b v="1"/>
    <m/>
    <m/>
    <m/>
    <m/>
    <s v="بسبب عدم التوفر "/>
    <x v="2"/>
    <s v="بسبب الضوابط الدينية"/>
    <s v="Being orphaned or losing care Kidnapping Child labour School dropout"/>
    <b v="1"/>
    <m/>
    <m/>
    <b v="1"/>
    <b v="1"/>
    <m/>
    <m/>
    <m/>
    <m/>
    <m/>
    <b v="1"/>
    <m/>
    <m/>
    <m/>
    <m/>
    <m/>
    <m/>
    <m/>
    <s v="اعمال العتالة "/>
    <s v="Parents Relatives Community/social workers Women and Child support centers"/>
    <m/>
    <m/>
    <m/>
    <m/>
    <b v="1"/>
    <b v="1"/>
    <m/>
    <b v="1"/>
    <m/>
    <b v="1"/>
    <m/>
    <m/>
    <m/>
    <m/>
    <s v="Quraan Hand crafts Awareness / educational activities / psychosocial support"/>
    <m/>
    <b v="1"/>
    <b v="1"/>
    <m/>
    <b v="1"/>
    <m/>
    <m/>
    <m/>
    <m/>
    <s v="Children separated from their parents Orphans living in the community Child-headed households"/>
    <b v="1"/>
    <m/>
    <b v="1"/>
    <b v="1"/>
    <m/>
    <m/>
    <m/>
    <x v="1"/>
    <m/>
    <s v="No services"/>
    <m/>
    <m/>
    <m/>
    <m/>
    <m/>
    <b v="1"/>
    <m/>
    <m/>
    <m/>
    <m/>
    <x v="1"/>
    <m/>
    <m/>
    <x v="1"/>
    <n v="8"/>
    <s v="لتأمين المعيشة الأهل "/>
    <x v="1"/>
    <s v="بسبب الحاجة لتأمين المعيشة "/>
    <s v="uuid:737b4055-f42b-4f38-b310-4ab9238e0083"/>
    <n v="73155863"/>
    <s v="737b4055-f42b-4f38-b310-4ab9238e0083"/>
    <d v="2021-01-21T12:56:30"/>
    <n v="174"/>
    <m/>
    <n v="-1"/>
    <m/>
    <m/>
    <s v="202101191358"/>
    <n v="2367"/>
    <s v="nsenumerator"/>
    <n v="569832"/>
  </r>
  <r>
    <s v="2021-01-21T13:02:05.691+02:00"/>
    <s v="2021-01-21T13:55:19.805+02:00"/>
    <s v="0"/>
    <s v="سلام حسن أبو حمدان"/>
    <s v="MRFS"/>
    <m/>
    <d v="2021-01-21T00:00:00"/>
    <x v="9"/>
    <s v="All"/>
    <x v="0"/>
    <n v="40"/>
    <x v="0"/>
    <x v="0"/>
    <x v="0"/>
    <x v="0"/>
    <d v="2019-06-01T00:00:00"/>
    <n v="1"/>
    <n v="0"/>
    <s v="Yes"/>
    <n v="0"/>
    <n v="1"/>
    <n v="0"/>
    <s v="1"/>
    <n v="1"/>
    <s v="2"/>
    <n v="3"/>
    <s v="5"/>
    <n v="9"/>
    <n v="0"/>
    <n v="0"/>
    <n v="3"/>
    <n v="1000"/>
    <n v="500"/>
    <s v="عمال يومية"/>
    <m/>
    <s v="Primary health care facility"/>
    <m/>
    <b v="1"/>
    <m/>
    <m/>
    <m/>
    <m/>
    <m/>
    <m/>
    <n v="15"/>
    <x v="0"/>
    <m/>
    <x v="2"/>
    <s v="توفير حليب للاطفال ومستلزمات رعاية الطفل"/>
    <s v="Inaccessible due to cost"/>
    <m/>
    <m/>
    <m/>
    <b v="1"/>
    <m/>
    <m/>
    <m/>
    <m/>
    <m/>
    <m/>
    <m/>
    <x v="0"/>
    <x v="0"/>
    <s v="جلسة عن أهمية النظافة العامة وتم تقديم المنظفات"/>
    <x v="0"/>
    <m/>
    <x v="2"/>
    <x v="2"/>
    <s v="بسبب عدم الإصابة مثل هذه الأمراض"/>
    <x v="0"/>
    <x v="0"/>
    <m/>
    <m/>
    <m/>
    <m/>
    <m/>
    <m/>
    <m/>
    <m/>
    <m/>
    <m/>
    <m/>
    <s v="Pediatric medicine Antibiotic"/>
    <m/>
    <b v="1"/>
    <m/>
    <b v="1"/>
    <m/>
    <m/>
    <m/>
    <m/>
    <x v="0"/>
    <m/>
    <m/>
    <m/>
    <m/>
    <m/>
    <m/>
    <m/>
    <m/>
    <m/>
    <s v="Hospital for normal delivery"/>
    <m/>
    <m/>
    <m/>
    <m/>
    <m/>
    <b v="1"/>
    <m/>
    <m/>
    <m/>
    <m/>
    <m/>
    <x v="1"/>
    <m/>
    <m/>
    <m/>
    <m/>
    <m/>
    <m/>
    <m/>
    <m/>
    <m/>
    <m/>
    <m/>
    <x v="4"/>
    <x v="2"/>
    <x v="2"/>
    <m/>
    <s v="Oil/Fat (oils, fats, butter, ghee etc)"/>
    <m/>
    <m/>
    <m/>
    <m/>
    <m/>
    <m/>
    <m/>
    <m/>
    <m/>
    <b v="1"/>
    <m/>
    <s v="1"/>
    <s v="not divers"/>
    <s v="Oil/Fat (oils, fats, butter, ghee etc)"/>
    <m/>
    <m/>
    <m/>
    <m/>
    <m/>
    <m/>
    <m/>
    <m/>
    <m/>
    <b v="1"/>
    <m/>
    <s v="1"/>
    <s v="not divers"/>
    <x v="0"/>
    <m/>
    <s v="High food prices/no money to buy Market is too far"/>
    <m/>
    <b v="1"/>
    <b v="1"/>
    <m/>
    <m/>
    <m/>
    <m/>
    <m/>
    <x v="0"/>
    <m/>
    <x v="0"/>
    <s v="High food prices/no money to buy Market is too far"/>
    <b v="1"/>
    <b v="1"/>
    <m/>
    <m/>
    <m/>
    <m/>
    <x v="0"/>
    <x v="2"/>
    <x v="1"/>
    <m/>
    <m/>
    <s v="1"/>
    <s v="1"/>
    <x v="2"/>
    <x v="1"/>
    <x v="1"/>
    <x v="2"/>
    <x v="3"/>
    <m/>
    <m/>
    <m/>
    <m/>
    <m/>
    <m/>
    <m/>
    <m/>
    <m/>
    <x v="3"/>
    <x v="0"/>
    <s v="Anxiety Econimic Sadness"/>
    <m/>
    <m/>
    <b v="1"/>
    <m/>
    <b v="1"/>
    <b v="1"/>
    <m/>
    <m/>
    <m/>
    <m/>
    <m/>
    <m/>
    <m/>
    <m/>
    <m/>
    <m/>
    <m/>
    <m/>
    <s v="Adult Women Adult Men"/>
    <b v="1"/>
    <b v="1"/>
    <m/>
    <m/>
    <s v="بسبب سوء الظروف المعيشية"/>
    <s v="Prayer"/>
    <m/>
    <m/>
    <m/>
    <b v="1"/>
    <m/>
    <m/>
    <m/>
    <m/>
    <m/>
    <m/>
    <m/>
    <s v="Availability"/>
    <m/>
    <m/>
    <m/>
    <b v="1"/>
    <m/>
    <m/>
    <m/>
    <m/>
    <m/>
    <x v="1"/>
    <m/>
    <s v="Extracurricular activities/women &amp; girls centers Skills building services"/>
    <m/>
    <m/>
    <b v="1"/>
    <b v="1"/>
    <m/>
    <m/>
    <m/>
    <m/>
    <s v="بسبب عدم معرفة المنطقة"/>
    <s v="Skills building services"/>
    <m/>
    <m/>
    <b v="1"/>
    <m/>
    <m/>
    <m/>
    <m/>
    <m/>
    <s v="بسبب عدم المعرفة ضمن المنطقة"/>
    <x v="2"/>
    <s v="بسبب عدم المعرفة بالمنطقة وعدم وجود أشخاص مساعدين"/>
    <s v="School dropout Child labour Kidnapping"/>
    <b v="1"/>
    <m/>
    <m/>
    <b v="1"/>
    <b v="1"/>
    <m/>
    <m/>
    <m/>
    <m/>
    <m/>
    <m/>
    <m/>
    <m/>
    <m/>
    <m/>
    <m/>
    <m/>
    <m/>
    <s v="بيع الخبز في الشارع"/>
    <s v="Parents Relatives Neighbours Siblings"/>
    <m/>
    <b v="1"/>
    <b v="1"/>
    <m/>
    <b v="1"/>
    <b v="1"/>
    <m/>
    <m/>
    <m/>
    <m/>
    <m/>
    <m/>
    <m/>
    <m/>
    <s v="Quraan Hand crafts Awareness / educational activities / psychosocial support"/>
    <m/>
    <b v="1"/>
    <b v="1"/>
    <m/>
    <b v="1"/>
    <m/>
    <m/>
    <m/>
    <m/>
    <s v="No, none of these"/>
    <m/>
    <m/>
    <m/>
    <m/>
    <m/>
    <b v="1"/>
    <m/>
    <x v="2"/>
    <s v="بسبب الاعتماد على الأطفال في تأمين مستلزمات الحياة"/>
    <s v="Do not know"/>
    <m/>
    <m/>
    <m/>
    <m/>
    <m/>
    <m/>
    <m/>
    <b v="1"/>
    <m/>
    <m/>
    <x v="1"/>
    <m/>
    <m/>
    <x v="1"/>
    <n v="12"/>
    <s v="بسبب العمل خارج المنزل"/>
    <x v="1"/>
    <s v="بسبب سوء الظروف المعيشية ومساعدة الأهل في تأمين الاحتياجات"/>
    <s v="uuid:f8dc6dec-ff99-4951-9870-0241b3255912"/>
    <n v="73155865"/>
    <s v="f8dc6dec-ff99-4951-9870-0241b3255912"/>
    <d v="2021-01-21T12:56:31"/>
    <n v="175"/>
    <m/>
    <n v="-1"/>
    <m/>
    <m/>
    <s v="202101191358"/>
    <n v="3194"/>
    <s v="nsenumerator"/>
    <n v="569832"/>
  </r>
  <r>
    <s v="2021-01-21T12:03:40.554+03:00"/>
    <s v="2021-01-21T15:07:07.543+03:00"/>
    <s v="0"/>
    <s v="ديبو حاج حمود"/>
    <s v="MRFS"/>
    <m/>
    <d v="2021-01-21T00:00:00"/>
    <x v="10"/>
    <s v="Health sector"/>
    <x v="0"/>
    <n v="32"/>
    <x v="0"/>
    <x v="1"/>
    <x v="0"/>
    <x v="0"/>
    <d v="2015-01-21T00:00:00"/>
    <n v="1"/>
    <n v="2"/>
    <s v="Yes"/>
    <n v="1"/>
    <n v="0"/>
    <n v="1"/>
    <s v="1"/>
    <n v="1"/>
    <s v="3"/>
    <n v="0"/>
    <s v="3"/>
    <n v="7"/>
    <n v="1"/>
    <n v="0"/>
    <n v="2"/>
    <n v="750"/>
    <n v="0"/>
    <s v="لايوجد"/>
    <s v="سلف و بعض المساعدات"/>
    <s v="No services"/>
    <m/>
    <m/>
    <m/>
    <m/>
    <m/>
    <m/>
    <b v="1"/>
    <m/>
    <m/>
    <x v="1"/>
    <m/>
    <x v="2"/>
    <s v="مركز صحي وعيادات متنقلة"/>
    <s v="Some types of medicines are not available in the market Inaccessible due to cost"/>
    <b v="1"/>
    <m/>
    <m/>
    <b v="1"/>
    <m/>
    <m/>
    <m/>
    <m/>
    <m/>
    <m/>
    <m/>
    <x v="2"/>
    <x v="1"/>
    <m/>
    <x v="1"/>
    <m/>
    <x v="2"/>
    <x v="2"/>
    <s v="ذهبت إلى صيدلية"/>
    <x v="0"/>
    <x v="0"/>
    <m/>
    <m/>
    <m/>
    <m/>
    <m/>
    <m/>
    <m/>
    <m/>
    <m/>
    <m/>
    <m/>
    <s v="Pediatric medicine Antibiotic"/>
    <m/>
    <b v="1"/>
    <m/>
    <b v="1"/>
    <m/>
    <m/>
    <m/>
    <m/>
    <x v="3"/>
    <m/>
    <m/>
    <m/>
    <m/>
    <m/>
    <m/>
    <m/>
    <m/>
    <m/>
    <s v="Hospital for normal delivery Hospital for surgery/ C-section"/>
    <m/>
    <m/>
    <m/>
    <m/>
    <m/>
    <b v="1"/>
    <b v="1"/>
    <m/>
    <m/>
    <m/>
    <m/>
    <x v="0"/>
    <m/>
    <m/>
    <m/>
    <m/>
    <m/>
    <m/>
    <m/>
    <m/>
    <m/>
    <m/>
    <m/>
    <x v="5"/>
    <x v="0"/>
    <x v="0"/>
    <m/>
    <s v="Legumes and nuts e.g. hommos, fouls, beans, chick peas, lentils Vegetables (including leafy vegetables) Eggs"/>
    <m/>
    <b v="1"/>
    <b v="1"/>
    <m/>
    <m/>
    <m/>
    <m/>
    <b v="1"/>
    <m/>
    <m/>
    <m/>
    <s v="3"/>
    <s v="not divers"/>
    <s v="Milk and Milk Products (milk, yoghurt, cheese, etc) Eggs"/>
    <m/>
    <m/>
    <m/>
    <m/>
    <m/>
    <m/>
    <b v="1"/>
    <b v="1"/>
    <m/>
    <m/>
    <m/>
    <s v="2"/>
    <s v="not divers"/>
    <x v="0"/>
    <m/>
    <s v="High food prices/no money to buy Market is too far"/>
    <m/>
    <b v="1"/>
    <b v="1"/>
    <m/>
    <m/>
    <m/>
    <m/>
    <m/>
    <x v="0"/>
    <m/>
    <x v="0"/>
    <s v="High food prices/no money to buy Market is too far"/>
    <b v="1"/>
    <b v="1"/>
    <m/>
    <m/>
    <m/>
    <m/>
    <x v="2"/>
    <x v="2"/>
    <x v="0"/>
    <m/>
    <m/>
    <s v="0"/>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d820694f-bd7e-4f30-819d-1958711b8e1a"/>
    <n v="73155978"/>
    <s v="d820694f-bd7e-4f30-819d-1958711b8e1a"/>
    <d v="2021-01-21T12:58:50"/>
    <n v="176"/>
    <m/>
    <n v="-1"/>
    <m/>
    <m/>
    <s v="202101191358"/>
    <n v="11007"/>
    <s v="nsenumerator"/>
    <n v="569832"/>
  </r>
  <r>
    <s v="2021-01-21T12:34:18.462+03:00"/>
    <s v="2021-01-21T12:47:59.538+03:00"/>
    <m/>
    <s v="ديبو حاج حمود"/>
    <s v="MRFS"/>
    <m/>
    <d v="2021-01-21T00:00:00"/>
    <x v="10"/>
    <s v="Health sector"/>
    <x v="0"/>
    <n v="39"/>
    <x v="0"/>
    <x v="1"/>
    <x v="0"/>
    <x v="1"/>
    <m/>
    <n v="0"/>
    <n v="0"/>
    <s v="Yes"/>
    <n v="0"/>
    <n v="0"/>
    <n v="1"/>
    <s v="1"/>
    <n v="1"/>
    <s v="2"/>
    <n v="1"/>
    <s v="3"/>
    <n v="5"/>
    <n v="0"/>
    <n v="0"/>
    <n v="1"/>
    <n v="2500"/>
    <n v="1000"/>
    <s v="معلم مدرسة"/>
    <m/>
    <s v="Hospital Primary health care facility Specialist services Emergency services-ambulance"/>
    <b v="1"/>
    <b v="1"/>
    <b v="1"/>
    <b v="1"/>
    <m/>
    <m/>
    <m/>
    <m/>
    <n v="15"/>
    <x v="0"/>
    <m/>
    <x v="2"/>
    <s v="مشفى جراحة وعمليات وعظمية وغسيل كلى وتفتيت حصى"/>
    <s v="Most types of medicines are not available in the market Inaccessible due to cost"/>
    <m/>
    <b v="1"/>
    <m/>
    <b v="1"/>
    <m/>
    <m/>
    <m/>
    <m/>
    <m/>
    <m/>
    <m/>
    <x v="0"/>
    <x v="0"/>
    <s v="جلسة عن الإرضاع الطبيعي وجلسة عن الكورونا ونقص التغذية"/>
    <x v="0"/>
    <m/>
    <x v="2"/>
    <x v="1"/>
    <m/>
    <x v="1"/>
    <x v="1"/>
    <s v="Some types of medicines are not available in the market Inaccessible due to cost"/>
    <b v="1"/>
    <m/>
    <m/>
    <b v="1"/>
    <m/>
    <m/>
    <m/>
    <m/>
    <m/>
    <m/>
    <s v="Non communicable diseases (NCD) drugs (chronic, cardiac, diabetes, hyper-tension, asthma) Antibiotic Pediatric medicine"/>
    <b v="1"/>
    <b v="1"/>
    <m/>
    <b v="1"/>
    <m/>
    <m/>
    <m/>
    <m/>
    <x v="0"/>
    <m/>
    <m/>
    <m/>
    <m/>
    <m/>
    <m/>
    <m/>
    <m/>
    <m/>
    <s v="Hospital for normal delivery Hospital for surgery/ C-section"/>
    <m/>
    <m/>
    <m/>
    <m/>
    <m/>
    <b v="1"/>
    <b v="1"/>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x v="0"/>
    <m/>
    <s v="High food prices/no money to buy"/>
    <m/>
    <b v="1"/>
    <m/>
    <m/>
    <m/>
    <m/>
    <m/>
    <m/>
    <x v="0"/>
    <m/>
    <x v="0"/>
    <s v="High food prices/no money to buy"/>
    <b v="1"/>
    <m/>
    <m/>
    <m/>
    <m/>
    <m/>
    <x v="0"/>
    <x v="2"/>
    <x v="1"/>
    <m/>
    <m/>
    <s v="0"/>
    <s v="0"/>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c31ac532-4eb4-4ea8-852d-e6bc2f2cfb97"/>
    <n v="73155980"/>
    <s v="c31ac532-4eb4-4ea8-852d-e6bc2f2cfb97"/>
    <d v="2021-01-21T12:58:51"/>
    <n v="177"/>
    <m/>
    <n v="-1"/>
    <m/>
    <m/>
    <s v="202101191358"/>
    <n v="821"/>
    <s v="nsenumerator"/>
    <n v="569832"/>
  </r>
  <r>
    <s v="2021-01-21T12:52:20.189+03:00"/>
    <s v="2021-01-21T13:17:33.842+03:00"/>
    <m/>
    <s v="ديبو حاج حمود"/>
    <s v="MRFS"/>
    <m/>
    <d v="2021-01-21T00:00:00"/>
    <x v="10"/>
    <s v="Health sector"/>
    <x v="0"/>
    <n v="33"/>
    <x v="0"/>
    <x v="1"/>
    <x v="0"/>
    <x v="1"/>
    <m/>
    <n v="1"/>
    <n v="0"/>
    <s v="Yes"/>
    <n v="0"/>
    <n v="2"/>
    <n v="2"/>
    <s v="4"/>
    <n v="1"/>
    <s v="5"/>
    <n v="0"/>
    <s v="5"/>
    <n v="7"/>
    <n v="0"/>
    <n v="0"/>
    <n v="1"/>
    <n v="1500"/>
    <n v="500"/>
    <s v="عامل"/>
    <m/>
    <s v="Emergency services-ambulance Hospital"/>
    <b v="1"/>
    <m/>
    <m/>
    <b v="1"/>
    <m/>
    <m/>
    <m/>
    <m/>
    <n v="30"/>
    <x v="0"/>
    <m/>
    <x v="2"/>
    <s v="عمليات القلب والحروق"/>
    <s v="Some types of medicines are not available in the market Inaccessible due to cost Not available in the market at all"/>
    <b v="1"/>
    <m/>
    <b v="1"/>
    <b v="1"/>
    <m/>
    <m/>
    <m/>
    <m/>
    <m/>
    <m/>
    <m/>
    <x v="3"/>
    <x v="1"/>
    <m/>
    <x v="1"/>
    <m/>
    <x v="2"/>
    <x v="2"/>
    <s v="أحضرت دواء من الصيدلية"/>
    <x v="0"/>
    <x v="0"/>
    <m/>
    <m/>
    <m/>
    <m/>
    <m/>
    <m/>
    <m/>
    <m/>
    <m/>
    <m/>
    <m/>
    <s v="Pediatric medicine"/>
    <m/>
    <b v="1"/>
    <m/>
    <m/>
    <m/>
    <m/>
    <m/>
    <m/>
    <x v="3"/>
    <m/>
    <m/>
    <m/>
    <m/>
    <m/>
    <m/>
    <m/>
    <m/>
    <m/>
    <s v="Public primary health care facility Hospital for normal delivery"/>
    <m/>
    <m/>
    <m/>
    <b v="1"/>
    <m/>
    <b v="1"/>
    <m/>
    <m/>
    <m/>
    <m/>
    <m/>
    <x v="1"/>
    <m/>
    <m/>
    <m/>
    <m/>
    <m/>
    <m/>
    <m/>
    <m/>
    <m/>
    <m/>
    <m/>
    <x v="3"/>
    <x v="1"/>
    <x v="0"/>
    <m/>
    <s v="Vegetables (including leafy vegetables) Eggs Oil/Fat (oils, fats, butter, ghee etc)"/>
    <m/>
    <m/>
    <b v="1"/>
    <m/>
    <m/>
    <m/>
    <m/>
    <b v="1"/>
    <m/>
    <b v="1"/>
    <m/>
    <s v="3"/>
    <s v="not divers"/>
    <s v="Legumes and nuts e.g. hommos, fouls, beans, chick peas, lentils Cereals or tubers (maize, porridge, rice, pasta, bread, rice, bulger, frikeh, kaak, pasta, indomy (noodles), manakish, thick grain-based porridge, potatoes, etc) Oil/Fat (oils, fats, butter, ghee etc)"/>
    <b v="1"/>
    <b v="1"/>
    <m/>
    <m/>
    <m/>
    <m/>
    <m/>
    <m/>
    <m/>
    <b v="1"/>
    <m/>
    <s v="3"/>
    <s v="not divers"/>
    <x v="0"/>
    <m/>
    <s v="High food prices/no money to buy"/>
    <m/>
    <b v="1"/>
    <m/>
    <m/>
    <m/>
    <m/>
    <m/>
    <m/>
    <x v="0"/>
    <m/>
    <x v="0"/>
    <s v="High food prices/no money to buy"/>
    <b v="1"/>
    <m/>
    <m/>
    <m/>
    <m/>
    <m/>
    <x v="2"/>
    <x v="2"/>
    <x v="1"/>
    <m/>
    <m/>
    <s v="2"/>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8c19ecfb-f42d-483a-b903-c362354c9e80"/>
    <n v="73155984"/>
    <s v="8c19ecfb-f42d-483a-b903-c362354c9e80"/>
    <d v="2021-01-21T12:58:51"/>
    <n v="178"/>
    <m/>
    <n v="-1"/>
    <m/>
    <m/>
    <s v="202101191358"/>
    <n v="1513"/>
    <s v="nsenumerator"/>
    <n v="569832"/>
  </r>
  <r>
    <s v="2021-01-21T14:24:51.127+03:00"/>
    <s v="2021-01-21T14:30:19.716+03:00"/>
    <m/>
    <s v="ديبو حاج حمود"/>
    <s v="MRFS"/>
    <m/>
    <d v="2021-01-21T00:00:00"/>
    <x v="10"/>
    <s v="Health sector"/>
    <x v="0"/>
    <n v="61"/>
    <x v="3"/>
    <x v="0"/>
    <x v="2"/>
    <x v="0"/>
    <d v="2014-02-04T00:00:00"/>
    <n v="0"/>
    <n v="1"/>
    <s v="No"/>
    <m/>
    <m/>
    <m/>
    <m/>
    <m/>
    <m/>
    <m/>
    <m/>
    <n v="1"/>
    <n v="1"/>
    <m/>
    <n v="0"/>
    <n v="200"/>
    <n v="0"/>
    <m/>
    <s v="المعونة والمساعدات"/>
    <s v="No services"/>
    <m/>
    <m/>
    <m/>
    <m/>
    <m/>
    <m/>
    <b v="1"/>
    <m/>
    <m/>
    <x v="1"/>
    <m/>
    <x v="2"/>
    <s v="مشفى"/>
    <s v="Most types of medicines are not available in the market Inaccessible due to cost"/>
    <m/>
    <b v="1"/>
    <m/>
    <b v="1"/>
    <m/>
    <m/>
    <m/>
    <m/>
    <m/>
    <m/>
    <m/>
    <x v="2"/>
    <x v="1"/>
    <m/>
    <x v="1"/>
    <m/>
    <x v="2"/>
    <x v="2"/>
    <s v="لايوجد مشفى ذهبت إلى الصيدلية"/>
    <x v="0"/>
    <x v="0"/>
    <m/>
    <m/>
    <m/>
    <m/>
    <m/>
    <m/>
    <m/>
    <m/>
    <m/>
    <m/>
    <m/>
    <s v="Non communicable diseases (NCD) drugs (chronic, cardiac, diabetes, hyper-tension, asthma) Antibiotic Pediatric medicine"/>
    <b v="1"/>
    <b v="1"/>
    <m/>
    <b v="1"/>
    <m/>
    <m/>
    <m/>
    <m/>
    <x v="2"/>
    <s v="No services available"/>
    <m/>
    <m/>
    <m/>
    <m/>
    <b v="1"/>
    <m/>
    <m/>
    <m/>
    <s v="Hospital for normal delivery"/>
    <m/>
    <m/>
    <m/>
    <m/>
    <m/>
    <b v="1"/>
    <m/>
    <m/>
    <m/>
    <m/>
    <m/>
    <x v="1"/>
    <m/>
    <m/>
    <m/>
    <m/>
    <m/>
    <m/>
    <m/>
    <m/>
    <m/>
    <m/>
    <m/>
    <x v="5"/>
    <x v="0"/>
    <x v="0"/>
    <m/>
    <m/>
    <m/>
    <m/>
    <m/>
    <m/>
    <m/>
    <m/>
    <m/>
    <m/>
    <m/>
    <m/>
    <m/>
    <s v="0"/>
    <s v="not divers"/>
    <m/>
    <m/>
    <m/>
    <m/>
    <m/>
    <m/>
    <m/>
    <m/>
    <m/>
    <m/>
    <m/>
    <m/>
    <s v="0"/>
    <s v="not divers"/>
    <x v="0"/>
    <m/>
    <s v="High food prices/no money to buy"/>
    <m/>
    <b v="1"/>
    <m/>
    <m/>
    <m/>
    <m/>
    <m/>
    <m/>
    <x v="0"/>
    <m/>
    <x v="3"/>
    <m/>
    <m/>
    <m/>
    <m/>
    <m/>
    <m/>
    <m/>
    <x v="1"/>
    <x v="1"/>
    <x v="1"/>
    <m/>
    <m/>
    <m/>
    <s v="0"/>
    <x v="2"/>
    <x v="1"/>
    <x v="1"/>
    <x v="2"/>
    <x v="3"/>
    <m/>
    <m/>
    <m/>
    <m/>
    <m/>
    <m/>
    <m/>
    <m/>
    <m/>
    <x v="3"/>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5ac4d8ca-4145-4091-b70d-b8eb30fd60d8"/>
    <n v="73155989"/>
    <s v="5ac4d8ca-4145-4091-b70d-b8eb30fd60d8"/>
    <d v="2021-01-21T12:58:53"/>
    <n v="179"/>
    <m/>
    <n v="-1"/>
    <m/>
    <m/>
    <s v="202101191358"/>
    <n v="328"/>
    <s v="nsenumerator"/>
    <n v="569832"/>
  </r>
  <r>
    <s v="2021-01-21T09:45:50.173+03:00"/>
    <s v="2021-01-21T09:58:18.321+03:00"/>
    <m/>
    <s v="رانيا سريو"/>
    <s v="MRFS"/>
    <m/>
    <d v="2021-01-21T00:00:00"/>
    <x v="10"/>
    <s v="Health sector"/>
    <x v="0"/>
    <n v="22"/>
    <x v="1"/>
    <x v="0"/>
    <x v="0"/>
    <x v="0"/>
    <d v="2018-01-01T00:00:00"/>
    <n v="1"/>
    <n v="2"/>
    <s v="Yes"/>
    <n v="1"/>
    <n v="1"/>
    <n v="1"/>
    <s v="2"/>
    <n v="1"/>
    <s v="4"/>
    <n v="0"/>
    <s v="4"/>
    <n v="8"/>
    <n v="0"/>
    <n v="0"/>
    <n v="1"/>
    <n v="300"/>
    <n v="100"/>
    <s v="الاب ملتحق بالجيش الحر"/>
    <m/>
    <s v="No services"/>
    <m/>
    <m/>
    <m/>
    <m/>
    <m/>
    <m/>
    <b v="1"/>
    <m/>
    <m/>
    <x v="1"/>
    <m/>
    <x v="2"/>
    <s v="نحتاج مشفى "/>
    <s v="Inaccessible due to cost Some types of medicines are not available in the market"/>
    <b v="1"/>
    <m/>
    <m/>
    <b v="1"/>
    <m/>
    <m/>
    <m/>
    <m/>
    <m/>
    <m/>
    <m/>
    <x v="2"/>
    <x v="1"/>
    <m/>
    <x v="1"/>
    <m/>
    <x v="0"/>
    <x v="0"/>
    <m/>
    <x v="0"/>
    <x v="0"/>
    <m/>
    <m/>
    <m/>
    <m/>
    <m/>
    <m/>
    <m/>
    <m/>
    <m/>
    <m/>
    <m/>
    <s v="Pediatric medicine Reproductive health medicines Antibiotic"/>
    <m/>
    <b v="1"/>
    <b v="1"/>
    <b v="1"/>
    <m/>
    <m/>
    <m/>
    <m/>
    <x v="2"/>
    <s v="No services available"/>
    <m/>
    <m/>
    <m/>
    <m/>
    <b v="1"/>
    <m/>
    <m/>
    <m/>
    <s v="Hospital for surgery/ C-section"/>
    <m/>
    <m/>
    <m/>
    <m/>
    <m/>
    <m/>
    <b v="1"/>
    <m/>
    <m/>
    <m/>
    <m/>
    <x v="0"/>
    <m/>
    <m/>
    <m/>
    <m/>
    <m/>
    <m/>
    <m/>
    <m/>
    <m/>
    <m/>
    <m/>
    <x v="5"/>
    <x v="0"/>
    <x v="0"/>
    <m/>
    <s v="Cereals or tubers (maize, porridge, rice, pasta, bread, rice, bulger, frikeh, kaak, pasta, indomy (noodles), manakish, thick grain-based porridge, potatoes, etc) Vegetables (including leafy vegetables) Sugar, Honey, sugar products Oil/Fat (oils, fats, butter, ghee etc) Condiments (spices, tea, coffee, sauces etc) or other miscellaneous food"/>
    <b v="1"/>
    <m/>
    <b v="1"/>
    <m/>
    <m/>
    <m/>
    <m/>
    <m/>
    <b v="1"/>
    <b v="1"/>
    <b v="1"/>
    <s v="5"/>
    <s v="diverse"/>
    <s v="Cereals or tubers (maize, porridge, rice, pasta, bread, rice, bulger, frikeh, kaak, pasta, indomy (noodles), manakish, thick grain-based porridge, potatoes, etc) Vegetables (including leafy vegetables) Fruit (all types) Milk and Milk Products (milk, yoghurt, cheese, etc) Oil/Fat (oils, fats, butter, ghee etc) Condiments (spices, tea, coffee, sauces etc) or other miscellaneous food"/>
    <b v="1"/>
    <m/>
    <b v="1"/>
    <b v="1"/>
    <m/>
    <m/>
    <b v="1"/>
    <m/>
    <m/>
    <b v="1"/>
    <b v="1"/>
    <s v="6"/>
    <s v="diverse"/>
    <x v="0"/>
    <m/>
    <s v="High food prices/no money to buy"/>
    <m/>
    <b v="1"/>
    <m/>
    <m/>
    <m/>
    <m/>
    <m/>
    <m/>
    <x v="0"/>
    <m/>
    <x v="3"/>
    <m/>
    <m/>
    <m/>
    <m/>
    <m/>
    <m/>
    <m/>
    <x v="0"/>
    <x v="2"/>
    <x v="0"/>
    <m/>
    <m/>
    <s v="1"/>
    <s v="1"/>
    <x v="2"/>
    <x v="1"/>
    <x v="1"/>
    <x v="4"/>
    <x v="3"/>
    <m/>
    <m/>
    <m/>
    <m/>
    <m/>
    <m/>
    <m/>
    <m/>
    <m/>
    <x v="2"/>
    <x v="1"/>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f445ce6b-49ec-4baf-b476-22523c0e1a27"/>
    <n v="73156006"/>
    <s v="f445ce6b-49ec-4baf-b476-22523c0e1a27"/>
    <d v="2021-01-21T12:59:06"/>
    <n v="180"/>
    <m/>
    <n v="-1"/>
    <m/>
    <m/>
    <s v="202101191358"/>
    <n v="748"/>
    <s v="nsenumerator"/>
    <n v="569832"/>
  </r>
  <r>
    <s v="2021-01-21T10:09:54.349+03:00"/>
    <s v="2021-01-21T10:18:14.464+03:00"/>
    <m/>
    <s v="رانيا سريو"/>
    <s v="MRFS"/>
    <m/>
    <d v="2021-01-21T00:00:00"/>
    <x v="10"/>
    <s v="Health sector"/>
    <x v="0"/>
    <n v="54"/>
    <x v="2"/>
    <x v="0"/>
    <x v="0"/>
    <x v="0"/>
    <d v="2014-01-01T00:00:00"/>
    <n v="1"/>
    <n v="1"/>
    <s v="Yes"/>
    <n v="1"/>
    <n v="0"/>
    <n v="1"/>
    <s v="1"/>
    <n v="0"/>
    <s v="2"/>
    <n v="0"/>
    <s v="2"/>
    <n v="9"/>
    <n v="2"/>
    <n v="2"/>
    <n v="1"/>
    <n v="500"/>
    <n v="200"/>
    <s v="الاب يعمل في بيع الاحذية"/>
    <m/>
    <s v="No services"/>
    <m/>
    <m/>
    <m/>
    <m/>
    <m/>
    <m/>
    <b v="1"/>
    <m/>
    <m/>
    <x v="1"/>
    <m/>
    <x v="2"/>
    <s v="نحتاج لمشفى"/>
    <s v="Inaccessible due to cost Some types of medicines are not available in the market Inaccessible due to transport or other logistical reason"/>
    <b v="1"/>
    <m/>
    <m/>
    <b v="1"/>
    <m/>
    <b v="1"/>
    <m/>
    <m/>
    <m/>
    <m/>
    <m/>
    <x v="2"/>
    <x v="1"/>
    <m/>
    <x v="1"/>
    <m/>
    <x v="2"/>
    <x v="2"/>
    <s v="لا يوجد مشفى بالمنطقة"/>
    <x v="0"/>
    <x v="0"/>
    <m/>
    <m/>
    <m/>
    <m/>
    <m/>
    <m/>
    <m/>
    <m/>
    <m/>
    <m/>
    <m/>
    <s v="Non communicable diseases (NCD) drugs (chronic, cardiac, diabetes, hyper-tension, asthma) Antibiotic Pediatric medicine"/>
    <b v="1"/>
    <b v="1"/>
    <m/>
    <b v="1"/>
    <m/>
    <m/>
    <m/>
    <m/>
    <x v="2"/>
    <s v="No services available"/>
    <m/>
    <m/>
    <m/>
    <m/>
    <b v="1"/>
    <m/>
    <m/>
    <m/>
    <s v="Hospital for normal delivery"/>
    <m/>
    <m/>
    <m/>
    <m/>
    <m/>
    <b v="1"/>
    <m/>
    <m/>
    <m/>
    <m/>
    <m/>
    <x v="0"/>
    <m/>
    <m/>
    <m/>
    <m/>
    <m/>
    <m/>
    <m/>
    <m/>
    <m/>
    <m/>
    <m/>
    <x v="5"/>
    <x v="0"/>
    <x v="0"/>
    <m/>
    <s v="Cereals or tubers (maize, porridge, rice, pasta, bread, rice, bulger, frikeh, kaak, pasta, indomy (noodles), manakish, thick grain-based porridge, potatoes, etc) Vegetables (including leafy vegetables) Milk and Milk Products (milk, yoghurt, cheese, etc) Meat, Poultry, Offal (beef, goat, lamb, poultry), etc)"/>
    <b v="1"/>
    <m/>
    <b v="1"/>
    <m/>
    <b v="1"/>
    <m/>
    <b v="1"/>
    <m/>
    <m/>
    <m/>
    <m/>
    <s v="4"/>
    <s v="not divers"/>
    <s v="Cereals or tubers (maize, porridge, rice, pasta, bread, rice, bulger, frikeh, kaak, pasta, indomy (noodles), manakish, thick grain-based porridge, potatoes, etc) Vegetables (including leafy vegetables) Meat, Poultry, Offal (beef, goat, lamb, poultry), etc) Oil/Fat (oils, fats, butter, ghee etc) Condiments (spices, tea, coffee, sauces etc) or other miscellaneous food"/>
    <b v="1"/>
    <m/>
    <b v="1"/>
    <m/>
    <b v="1"/>
    <m/>
    <m/>
    <m/>
    <m/>
    <b v="1"/>
    <b v="1"/>
    <s v="5"/>
    <s v="diverse"/>
    <x v="0"/>
    <m/>
    <s v="High food prices/no money to buy"/>
    <m/>
    <b v="1"/>
    <m/>
    <m/>
    <m/>
    <m/>
    <m/>
    <m/>
    <x v="0"/>
    <m/>
    <x v="3"/>
    <m/>
    <m/>
    <m/>
    <m/>
    <m/>
    <m/>
    <m/>
    <x v="0"/>
    <x v="2"/>
    <x v="0"/>
    <m/>
    <m/>
    <s v="0"/>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b0f8b325-55bb-4d12-a202-7d753a5165b4"/>
    <n v="73156007"/>
    <s v="b0f8b325-55bb-4d12-a202-7d753a5165b4"/>
    <d v="2021-01-21T12:59:07"/>
    <n v="181"/>
    <m/>
    <n v="-1"/>
    <m/>
    <m/>
    <s v="202101191358"/>
    <n v="500"/>
    <s v="nsenumerator"/>
    <n v="569832"/>
  </r>
  <r>
    <s v="2021-01-21T10:24:36.014+03:00"/>
    <s v="2021-01-21T13:39:42.527+03:00"/>
    <s v="0"/>
    <s v="رانيا سريو"/>
    <s v="MRFS"/>
    <m/>
    <d v="2021-01-21T00:00:00"/>
    <x v="10"/>
    <s v="Health sector"/>
    <x v="0"/>
    <n v="50"/>
    <x v="0"/>
    <x v="0"/>
    <x v="0"/>
    <x v="0"/>
    <d v="2015-02-18T00:00:00"/>
    <n v="0"/>
    <n v="1"/>
    <s v="No"/>
    <m/>
    <m/>
    <m/>
    <m/>
    <m/>
    <m/>
    <m/>
    <m/>
    <n v="5"/>
    <n v="2"/>
    <m/>
    <n v="0"/>
    <n v="300"/>
    <n v="0"/>
    <m/>
    <s v="من المعونات"/>
    <s v="No services"/>
    <m/>
    <m/>
    <m/>
    <m/>
    <m/>
    <m/>
    <b v="1"/>
    <m/>
    <m/>
    <x v="1"/>
    <m/>
    <x v="2"/>
    <s v="نحتاج مشفى"/>
    <s v="Inaccessible due to cost Some types of medicines are not available in the market"/>
    <b v="1"/>
    <m/>
    <m/>
    <b v="1"/>
    <m/>
    <m/>
    <m/>
    <m/>
    <m/>
    <m/>
    <m/>
    <x v="2"/>
    <x v="1"/>
    <m/>
    <x v="1"/>
    <m/>
    <x v="2"/>
    <x v="2"/>
    <s v="لا يوجد مشفى"/>
    <x v="0"/>
    <x v="0"/>
    <m/>
    <m/>
    <m/>
    <m/>
    <m/>
    <m/>
    <m/>
    <m/>
    <m/>
    <m/>
    <m/>
    <s v="Non communicable diseases (NCD) drugs (chronic, cardiac, diabetes, hyper-tension, asthma) Antibiotic Pediatric medicine"/>
    <b v="1"/>
    <b v="1"/>
    <m/>
    <b v="1"/>
    <m/>
    <m/>
    <m/>
    <m/>
    <x v="2"/>
    <s v="No services available"/>
    <m/>
    <m/>
    <m/>
    <m/>
    <b v="1"/>
    <m/>
    <m/>
    <m/>
    <s v="Hospital for normal delivery"/>
    <m/>
    <m/>
    <m/>
    <m/>
    <m/>
    <b v="1"/>
    <m/>
    <m/>
    <m/>
    <m/>
    <m/>
    <x v="1"/>
    <m/>
    <m/>
    <m/>
    <m/>
    <m/>
    <m/>
    <m/>
    <m/>
    <m/>
    <m/>
    <m/>
    <x v="4"/>
    <x v="1"/>
    <x v="0"/>
    <m/>
    <m/>
    <m/>
    <m/>
    <m/>
    <m/>
    <m/>
    <m/>
    <m/>
    <m/>
    <m/>
    <m/>
    <m/>
    <s v="0"/>
    <s v="not divers"/>
    <m/>
    <m/>
    <m/>
    <m/>
    <m/>
    <m/>
    <m/>
    <m/>
    <m/>
    <m/>
    <m/>
    <m/>
    <s v="0"/>
    <s v="not divers"/>
    <x v="0"/>
    <m/>
    <s v="High food prices/no money to buy"/>
    <m/>
    <b v="1"/>
    <m/>
    <m/>
    <m/>
    <m/>
    <m/>
    <m/>
    <x v="0"/>
    <m/>
    <x v="3"/>
    <m/>
    <m/>
    <m/>
    <m/>
    <m/>
    <m/>
    <m/>
    <x v="1"/>
    <x v="1"/>
    <x v="1"/>
    <m/>
    <m/>
    <m/>
    <s v="0"/>
    <x v="2"/>
    <x v="1"/>
    <x v="1"/>
    <x v="0"/>
    <x v="2"/>
    <s v="No Challenges"/>
    <m/>
    <m/>
    <m/>
    <m/>
    <m/>
    <m/>
    <b v="1"/>
    <m/>
    <x v="2"/>
    <x v="1"/>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1982b4dd-7b1d-4e74-be8a-439356289bba"/>
    <n v="73156008"/>
    <s v="1982b4dd-7b1d-4e74-be8a-439356289bba"/>
    <d v="2021-01-21T12:59:07"/>
    <n v="182"/>
    <m/>
    <n v="-1"/>
    <m/>
    <m/>
    <s v="202101191358"/>
    <n v="11706"/>
    <s v="nsenumerator"/>
    <n v="569832"/>
  </r>
  <r>
    <s v="2021-01-21T10:45:10.446+03:00"/>
    <s v="2021-01-21T10:50:13.697+03:00"/>
    <m/>
    <s v="رانيا سريو"/>
    <s v="MRFS"/>
    <m/>
    <d v="2021-01-21T00:00:00"/>
    <x v="10"/>
    <s v="Health sector"/>
    <x v="0"/>
    <n v="33"/>
    <x v="0"/>
    <x v="0"/>
    <x v="5"/>
    <x v="0"/>
    <d v="2017-01-01T00:00:00"/>
    <n v="0"/>
    <n v="0"/>
    <s v="Yes"/>
    <n v="0"/>
    <n v="0"/>
    <n v="1"/>
    <s v="1"/>
    <n v="0"/>
    <s v="1"/>
    <n v="0"/>
    <s v="1"/>
    <n v="3"/>
    <n v="0"/>
    <n v="0"/>
    <n v="1"/>
    <n v="200"/>
    <n v="150"/>
    <s v="الاب يعمل في اصلاح السيارات"/>
    <m/>
    <s v="No services"/>
    <m/>
    <m/>
    <m/>
    <m/>
    <m/>
    <m/>
    <b v="1"/>
    <m/>
    <m/>
    <x v="1"/>
    <m/>
    <x v="2"/>
    <s v="نحتاج لمشفى"/>
    <s v="Most types of medicines are not available in the market Inaccessible due to cost"/>
    <m/>
    <b v="1"/>
    <m/>
    <b v="1"/>
    <m/>
    <m/>
    <m/>
    <m/>
    <m/>
    <m/>
    <m/>
    <x v="2"/>
    <x v="1"/>
    <m/>
    <x v="1"/>
    <m/>
    <x v="0"/>
    <x v="0"/>
    <m/>
    <x v="0"/>
    <x v="0"/>
    <m/>
    <m/>
    <m/>
    <m/>
    <m/>
    <m/>
    <m/>
    <m/>
    <m/>
    <m/>
    <m/>
    <s v="Non communicable diseases (NCD) drugs (chronic, cardiac, diabetes, hyper-tension, asthma) Pediatric medicine"/>
    <b v="1"/>
    <b v="1"/>
    <m/>
    <m/>
    <m/>
    <m/>
    <m/>
    <m/>
    <x v="2"/>
    <s v="No services available"/>
    <m/>
    <m/>
    <m/>
    <m/>
    <b v="1"/>
    <m/>
    <m/>
    <m/>
    <s v="Hospital for normal delivery"/>
    <m/>
    <m/>
    <m/>
    <m/>
    <m/>
    <b v="1"/>
    <m/>
    <m/>
    <m/>
    <m/>
    <m/>
    <x v="1"/>
    <m/>
    <m/>
    <m/>
    <m/>
    <m/>
    <m/>
    <m/>
    <m/>
    <m/>
    <m/>
    <m/>
    <x v="5"/>
    <x v="0"/>
    <x v="0"/>
    <m/>
    <m/>
    <m/>
    <m/>
    <m/>
    <m/>
    <m/>
    <m/>
    <m/>
    <m/>
    <m/>
    <m/>
    <m/>
    <s v="0"/>
    <s v="not divers"/>
    <s v="Cereals or tubers (maize, porridge, rice, pasta, bread, rice, bulger, frikeh, kaak, pasta, indomy (noodles), manakish, thick grain-based porridge, potatoes, etc) Vegetables (including leafy vegetables)"/>
    <b v="1"/>
    <m/>
    <b v="1"/>
    <m/>
    <m/>
    <m/>
    <m/>
    <m/>
    <m/>
    <m/>
    <m/>
    <s v="2"/>
    <s v="not divers"/>
    <x v="0"/>
    <m/>
    <s v="High food prices/no money to buy"/>
    <m/>
    <b v="1"/>
    <m/>
    <m/>
    <m/>
    <m/>
    <m/>
    <m/>
    <x v="0"/>
    <m/>
    <x v="3"/>
    <m/>
    <m/>
    <m/>
    <m/>
    <m/>
    <m/>
    <m/>
    <x v="2"/>
    <x v="2"/>
    <x v="1"/>
    <m/>
    <m/>
    <s v="0"/>
    <s v="0"/>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78c3f0d3-c60e-4698-ad1d-2dacabcf34b3"/>
    <n v="73156009"/>
    <s v="78c3f0d3-c60e-4698-ad1d-2dacabcf34b3"/>
    <d v="2021-01-21T12:59:08"/>
    <n v="183"/>
    <m/>
    <n v="-1"/>
    <m/>
    <m/>
    <s v="202101191358"/>
    <n v="303"/>
    <s v="nsenumerator"/>
    <n v="569832"/>
  </r>
  <r>
    <s v="2021-01-21T11:12:54.467+03:00"/>
    <s v="2021-01-21T12:36:07.886+03:00"/>
    <s v="0"/>
    <s v="رانيا سريو"/>
    <s v="MRFS"/>
    <m/>
    <d v="2021-01-21T00:00:00"/>
    <x v="10"/>
    <s v="Health sector"/>
    <x v="0"/>
    <n v="25"/>
    <x v="1"/>
    <x v="0"/>
    <x v="0"/>
    <x v="0"/>
    <d v="2014-12-01T00:00:00"/>
    <n v="1"/>
    <n v="0"/>
    <s v="Yes"/>
    <n v="1"/>
    <n v="0"/>
    <n v="0"/>
    <s v="0"/>
    <n v="0"/>
    <s v="1"/>
    <n v="0"/>
    <s v="1"/>
    <n v="3"/>
    <n v="0"/>
    <n v="0"/>
    <n v="1"/>
    <n v="200"/>
    <n v="150"/>
    <s v="الاب يعمل بالعتالة"/>
    <m/>
    <s v="No services"/>
    <m/>
    <m/>
    <m/>
    <m/>
    <m/>
    <m/>
    <b v="1"/>
    <m/>
    <m/>
    <x v="1"/>
    <m/>
    <x v="3"/>
    <s v="نحنا نحتاج لمشفى"/>
    <s v="Inaccessible due to cost Some types of medicines are not available in the market"/>
    <b v="1"/>
    <m/>
    <m/>
    <b v="1"/>
    <m/>
    <m/>
    <m/>
    <m/>
    <m/>
    <m/>
    <m/>
    <x v="2"/>
    <x v="1"/>
    <m/>
    <x v="1"/>
    <m/>
    <x v="0"/>
    <x v="0"/>
    <m/>
    <x v="0"/>
    <x v="0"/>
    <m/>
    <m/>
    <m/>
    <m/>
    <m/>
    <m/>
    <m/>
    <m/>
    <m/>
    <m/>
    <m/>
    <s v="Non communicable diseases (NCD) drugs (chronic, cardiac, diabetes, hyper-tension, asthma) Pediatric medicine Reproductive health medicines"/>
    <b v="1"/>
    <b v="1"/>
    <b v="1"/>
    <m/>
    <m/>
    <m/>
    <m/>
    <m/>
    <x v="2"/>
    <s v="No services available"/>
    <m/>
    <m/>
    <m/>
    <m/>
    <b v="1"/>
    <m/>
    <m/>
    <m/>
    <s v="Hospital for normal delivery"/>
    <m/>
    <m/>
    <m/>
    <m/>
    <m/>
    <b v="1"/>
    <m/>
    <m/>
    <m/>
    <m/>
    <m/>
    <x v="0"/>
    <m/>
    <m/>
    <m/>
    <m/>
    <m/>
    <m/>
    <m/>
    <m/>
    <m/>
    <m/>
    <m/>
    <x v="5"/>
    <x v="0"/>
    <x v="0"/>
    <m/>
    <s v="Cereals or tubers (maize, porridge, rice, pasta, bread, rice, bulger, frikeh, kaak, pasta, indomy (noodles), manakish, thick grain-based porridge, potatoes, etc) Legumes and nuts e.g. hommos, fouls, beans, chick peas, lentils Oil/Fat (oils, fats, butter, ghee etc) Condiments (spices, tea, coffee, sauces etc) or other miscellaneous food"/>
    <b v="1"/>
    <b v="1"/>
    <m/>
    <m/>
    <m/>
    <m/>
    <m/>
    <m/>
    <m/>
    <b v="1"/>
    <b v="1"/>
    <s v="4"/>
    <s v="not divers"/>
    <m/>
    <m/>
    <m/>
    <m/>
    <m/>
    <m/>
    <m/>
    <m/>
    <m/>
    <m/>
    <m/>
    <m/>
    <s v="0"/>
    <s v="not divers"/>
    <x v="0"/>
    <m/>
    <s v="High food prices/no money to buy"/>
    <m/>
    <b v="1"/>
    <m/>
    <m/>
    <m/>
    <m/>
    <m/>
    <m/>
    <x v="0"/>
    <m/>
    <x v="3"/>
    <m/>
    <m/>
    <m/>
    <m/>
    <m/>
    <m/>
    <m/>
    <x v="2"/>
    <x v="2"/>
    <x v="0"/>
    <m/>
    <m/>
    <s v="0"/>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1f0e02c2-58c3-49ea-92a8-70ef1e805b65"/>
    <n v="73156012"/>
    <s v="1f0e02c2-58c3-49ea-92a8-70ef1e805b65"/>
    <d v="2021-01-21T12:59:09"/>
    <n v="184"/>
    <m/>
    <n v="-1"/>
    <m/>
    <m/>
    <s v="202101191358"/>
    <n v="4993"/>
    <s v="nsenumerator"/>
    <n v="569832"/>
  </r>
  <r>
    <s v="2021-01-21T11:27:06.143+03:00"/>
    <s v="2021-01-21T11:36:18.928+03:00"/>
    <m/>
    <s v="رانيا سريو"/>
    <s v="MRFS"/>
    <m/>
    <d v="2021-01-21T00:00:00"/>
    <x v="10"/>
    <s v="Health sector"/>
    <x v="0"/>
    <n v="22"/>
    <x v="1"/>
    <x v="0"/>
    <x v="0"/>
    <x v="1"/>
    <m/>
    <n v="1"/>
    <n v="0"/>
    <s v="Yes"/>
    <n v="0"/>
    <n v="1"/>
    <n v="0"/>
    <s v="1"/>
    <n v="0"/>
    <s v="1"/>
    <n v="0"/>
    <s v="1"/>
    <n v="4"/>
    <n v="0"/>
    <n v="0"/>
    <n v="1"/>
    <n v="300"/>
    <n v="400"/>
    <s v="الاب يعمل في منظمة srd"/>
    <m/>
    <s v="Hospital Primary health care facility Emergency services-ambulance"/>
    <b v="1"/>
    <b v="1"/>
    <m/>
    <b v="1"/>
    <m/>
    <m/>
    <m/>
    <m/>
    <n v="30"/>
    <x v="0"/>
    <m/>
    <x v="0"/>
    <s v="لا يوجد"/>
    <s v="Inaccessible due to cost Expired medicine"/>
    <m/>
    <m/>
    <m/>
    <b v="1"/>
    <m/>
    <m/>
    <b v="1"/>
    <m/>
    <m/>
    <m/>
    <m/>
    <x v="0"/>
    <x v="0"/>
    <s v="لقد زارتني منظمة sda وتحدثت معي عن الليشمانيا والكوفيد"/>
    <x v="0"/>
    <m/>
    <x v="2"/>
    <x v="1"/>
    <m/>
    <x v="1"/>
    <x v="2"/>
    <m/>
    <m/>
    <m/>
    <m/>
    <m/>
    <m/>
    <m/>
    <m/>
    <m/>
    <m/>
    <m/>
    <s v="Non communicable diseases (NCD) drugs (chronic, cardiac, diabetes, hyper-tension, asthma) Antibiotic"/>
    <b v="1"/>
    <m/>
    <m/>
    <b v="1"/>
    <m/>
    <m/>
    <m/>
    <m/>
    <x v="0"/>
    <m/>
    <m/>
    <m/>
    <m/>
    <m/>
    <m/>
    <m/>
    <m/>
    <m/>
    <s v="Hospital for normal delivery Hospital for surgery/ C-section At private primary health care centre/hospital"/>
    <m/>
    <m/>
    <m/>
    <m/>
    <b v="1"/>
    <b v="1"/>
    <b v="1"/>
    <m/>
    <m/>
    <m/>
    <m/>
    <x v="1"/>
    <m/>
    <m/>
    <m/>
    <m/>
    <m/>
    <m/>
    <m/>
    <m/>
    <m/>
    <m/>
    <m/>
    <x v="4"/>
    <x v="2"/>
    <x v="1"/>
    <m/>
    <s v="Cereals or tubers (maize, porridge, rice, pasta, bread, rice, bulger, frikeh, kaak, pasta, indomy (noodles), manakish, thick grain-based porridge, potatoes, etc) Vegetables (including leafy vegetables) Meat, Poultry, Offal (beef, goat, lamb, poultry), etc)"/>
    <b v="1"/>
    <m/>
    <b v="1"/>
    <m/>
    <b v="1"/>
    <m/>
    <m/>
    <m/>
    <m/>
    <m/>
    <m/>
    <s v="3"/>
    <s v="not divers"/>
    <s v="Cereals or tubers (maize, porridge, rice, pasta, bread, rice, bulger, frikeh, kaak, pasta, indomy (noodles), manakish, thick grain-based porridge, potatoes, etc) Meat, Poultry, Offal (beef, goat, lamb, poultry), etc) Milk and Milk Products (milk, yoghurt, cheese, etc) Condiments (spices, tea, coffee, sauces etc) or other miscellaneous food Fish"/>
    <b v="1"/>
    <m/>
    <m/>
    <m/>
    <b v="1"/>
    <b v="1"/>
    <b v="1"/>
    <m/>
    <m/>
    <m/>
    <b v="1"/>
    <s v="5"/>
    <s v="diverse"/>
    <x v="0"/>
    <m/>
    <s v="High food prices/no money to buy Child will not eat certain foods"/>
    <m/>
    <b v="1"/>
    <m/>
    <m/>
    <m/>
    <b v="1"/>
    <m/>
    <m/>
    <x v="0"/>
    <m/>
    <x v="3"/>
    <m/>
    <m/>
    <m/>
    <m/>
    <m/>
    <m/>
    <m/>
    <x v="0"/>
    <x v="0"/>
    <x v="1"/>
    <m/>
    <m/>
    <s v="1"/>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30b67c09-7fee-47c8-ab29-aac793584e66"/>
    <n v="73156013"/>
    <s v="30b67c09-7fee-47c8-ab29-aac793584e66"/>
    <d v="2021-01-21T12:59:10"/>
    <n v="185"/>
    <m/>
    <n v="-1"/>
    <m/>
    <m/>
    <s v="202101191358"/>
    <n v="552"/>
    <s v="nsenumerator"/>
    <n v="569832"/>
  </r>
  <r>
    <s v="2021-01-21T11:58:30.051+03:00"/>
    <s v="2021-01-21T12:08:26.300+03:00"/>
    <m/>
    <s v="رانيا سريو"/>
    <s v="MRFS"/>
    <m/>
    <d v="2021-01-21T00:00:00"/>
    <x v="10"/>
    <s v="Health sector"/>
    <x v="0"/>
    <n v="40"/>
    <x v="0"/>
    <x v="0"/>
    <x v="2"/>
    <x v="1"/>
    <m/>
    <n v="1"/>
    <n v="0"/>
    <s v="Yes"/>
    <n v="0"/>
    <n v="1"/>
    <n v="0"/>
    <s v="1"/>
    <n v="0"/>
    <s v="1"/>
    <n v="0"/>
    <s v="1"/>
    <n v="4"/>
    <n v="0"/>
    <n v="0"/>
    <n v="1"/>
    <n v="300"/>
    <n v="500"/>
    <s v="الاب يعمل بالحدادة"/>
    <m/>
    <s v="Hospital Emergency services-ambulance Specialist services"/>
    <b v="1"/>
    <m/>
    <b v="1"/>
    <b v="1"/>
    <m/>
    <m/>
    <m/>
    <m/>
    <n v="70"/>
    <x v="4"/>
    <m/>
    <x v="0"/>
    <s v="نحتاج مشفى لعلاج الامراض الخطيرة كالسىطان والتهاب الكبد_x000a_"/>
    <s v="Inaccessible due to cost Some types of medicines are not available in the market"/>
    <b v="1"/>
    <m/>
    <m/>
    <b v="1"/>
    <m/>
    <m/>
    <m/>
    <m/>
    <m/>
    <m/>
    <m/>
    <x v="0"/>
    <x v="0"/>
    <s v="زارتني منظمة dsa"/>
    <x v="0"/>
    <m/>
    <x v="2"/>
    <x v="1"/>
    <m/>
    <x v="1"/>
    <x v="2"/>
    <m/>
    <m/>
    <m/>
    <m/>
    <m/>
    <m/>
    <m/>
    <m/>
    <m/>
    <m/>
    <m/>
    <s v="Drugs are mostly available"/>
    <m/>
    <m/>
    <m/>
    <m/>
    <m/>
    <m/>
    <b v="1"/>
    <m/>
    <x v="0"/>
    <m/>
    <m/>
    <m/>
    <m/>
    <m/>
    <m/>
    <m/>
    <m/>
    <m/>
    <s v="Hospital for normal delivery Hospital for surgery/ C-section"/>
    <m/>
    <m/>
    <m/>
    <m/>
    <m/>
    <b v="1"/>
    <b v="1"/>
    <m/>
    <m/>
    <m/>
    <m/>
    <x v="1"/>
    <m/>
    <m/>
    <m/>
    <m/>
    <m/>
    <m/>
    <m/>
    <m/>
    <m/>
    <m/>
    <m/>
    <x v="3"/>
    <x v="1"/>
    <x v="0"/>
    <m/>
    <s v="Vegetables (including leafy vegetables) Meat, Poultry, Offal (beef, goat, lamb, poultry), etc) Sugar, Honey, sugar products Oil/Fat (oils, fats, butter, ghee etc) Condiments (spices, tea, coffee, sauces etc) or other miscellaneous food"/>
    <m/>
    <m/>
    <b v="1"/>
    <m/>
    <b v="1"/>
    <m/>
    <m/>
    <m/>
    <b v="1"/>
    <b v="1"/>
    <b v="1"/>
    <s v="5"/>
    <s v="diverse"/>
    <s v="Meat, Poultry, Offal (beef, goat, lamb, poultry), etc) Vegetables (including leafy vegetables) Milk and Milk Products (milk, yoghurt, cheese, etc) Sugar, Honey, sugar products Oil/Fat (oils, fats, butter, ghee etc)"/>
    <m/>
    <m/>
    <b v="1"/>
    <m/>
    <b v="1"/>
    <m/>
    <b v="1"/>
    <m/>
    <b v="1"/>
    <b v="1"/>
    <m/>
    <s v="5"/>
    <s v="diverse"/>
    <x v="0"/>
    <m/>
    <s v="High food prices/no money to buy Market is not safe"/>
    <m/>
    <b v="1"/>
    <m/>
    <b v="1"/>
    <m/>
    <m/>
    <m/>
    <m/>
    <x v="0"/>
    <m/>
    <x v="3"/>
    <m/>
    <m/>
    <m/>
    <m/>
    <m/>
    <m/>
    <m/>
    <x v="0"/>
    <x v="2"/>
    <x v="1"/>
    <m/>
    <m/>
    <s v="1"/>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ecc73447-919c-4c7b-b0bf-f7791f9ada14"/>
    <n v="73156014"/>
    <s v="ecc73447-919c-4c7b-b0bf-f7791f9ada14"/>
    <d v="2021-01-21T12:59:10"/>
    <n v="186"/>
    <m/>
    <n v="-1"/>
    <m/>
    <m/>
    <s v="202101191358"/>
    <n v="596"/>
    <s v="nsenumerator"/>
    <n v="569832"/>
  </r>
  <r>
    <s v="2021-01-21T09:48:09.332+03:00"/>
    <s v="2021-01-21T11:03:11.369+03:00"/>
    <s v="0"/>
    <s v="زكرياعباس"/>
    <s v="MRFS"/>
    <m/>
    <d v="2021-01-21T00:00:00"/>
    <x v="9"/>
    <s v="All"/>
    <x v="0"/>
    <n v="66"/>
    <x v="3"/>
    <x v="1"/>
    <x v="0"/>
    <x v="0"/>
    <d v="2018-01-07T00:00:00"/>
    <n v="1"/>
    <n v="1"/>
    <s v="Yes"/>
    <n v="0"/>
    <n v="0"/>
    <n v="0"/>
    <s v="0"/>
    <n v="2"/>
    <s v="2"/>
    <n v="0"/>
    <s v="2"/>
    <n v="10"/>
    <n v="0"/>
    <n v="0"/>
    <n v="3"/>
    <n v="1500"/>
    <n v="200"/>
    <s v="معونات"/>
    <m/>
    <s v="Primary health care facility"/>
    <m/>
    <b v="1"/>
    <m/>
    <m/>
    <m/>
    <m/>
    <m/>
    <m/>
    <n v="15"/>
    <x v="0"/>
    <m/>
    <x v="0"/>
    <s v="999"/>
    <s v="Inaccessible due to cost"/>
    <m/>
    <m/>
    <m/>
    <b v="1"/>
    <m/>
    <m/>
    <m/>
    <m/>
    <m/>
    <m/>
    <m/>
    <x v="0"/>
    <x v="0"/>
    <s v="نرجوا دعم اكثر"/>
    <x v="3"/>
    <s v="لامانع عن طريق التواصل الاجتماعي"/>
    <x v="2"/>
    <x v="1"/>
    <m/>
    <x v="1"/>
    <x v="2"/>
    <m/>
    <m/>
    <m/>
    <m/>
    <m/>
    <m/>
    <m/>
    <m/>
    <m/>
    <m/>
    <m/>
    <s v="Drugs are mostly available"/>
    <m/>
    <m/>
    <m/>
    <m/>
    <m/>
    <m/>
    <b v="1"/>
    <m/>
    <x v="0"/>
    <m/>
    <m/>
    <m/>
    <m/>
    <m/>
    <m/>
    <m/>
    <m/>
    <m/>
    <s v="Hospital for normal delivery"/>
    <m/>
    <m/>
    <m/>
    <m/>
    <m/>
    <b v="1"/>
    <m/>
    <m/>
    <m/>
    <m/>
    <m/>
    <x v="1"/>
    <m/>
    <m/>
    <m/>
    <m/>
    <m/>
    <m/>
    <m/>
    <m/>
    <m/>
    <m/>
    <m/>
    <x v="3"/>
    <x v="2"/>
    <x v="4"/>
    <s v="لايوجد فتره محدده"/>
    <s v="Cereals or tubers (maize, porridge, rice, pasta, bread, rice, bulger, frikeh, kaak, pasta, indomy (noodles), manakish, thick grain-based porridge, potatoes, etc) Meat, Poultry, Offal (beef, goat, lamb, poultry), etc) Oil/Fat (oils, fats, butter, ghee etc) Condiments (spices, tea, coffee, sauces etc) or other miscellaneous food"/>
    <b v="1"/>
    <m/>
    <m/>
    <m/>
    <b v="1"/>
    <m/>
    <m/>
    <m/>
    <m/>
    <b v="1"/>
    <b v="1"/>
    <s v="4"/>
    <s v="not divers"/>
    <m/>
    <m/>
    <m/>
    <m/>
    <m/>
    <m/>
    <m/>
    <m/>
    <m/>
    <m/>
    <m/>
    <m/>
    <s v="0"/>
    <s v="not divers"/>
    <x v="0"/>
    <m/>
    <s v="High food prices/no money to buy"/>
    <m/>
    <b v="1"/>
    <m/>
    <m/>
    <m/>
    <m/>
    <m/>
    <m/>
    <x v="0"/>
    <m/>
    <x v="3"/>
    <m/>
    <m/>
    <m/>
    <m/>
    <m/>
    <m/>
    <m/>
    <x v="1"/>
    <x v="1"/>
    <x v="1"/>
    <m/>
    <m/>
    <s v="0"/>
    <s v="1"/>
    <x v="2"/>
    <x v="1"/>
    <x v="1"/>
    <x v="4"/>
    <x v="2"/>
    <s v="Financial issues"/>
    <m/>
    <b v="1"/>
    <m/>
    <m/>
    <m/>
    <m/>
    <m/>
    <m/>
    <x v="3"/>
    <x v="0"/>
    <s v="Fear Anger Problems sleeping"/>
    <b v="1"/>
    <b v="1"/>
    <m/>
    <m/>
    <m/>
    <m/>
    <m/>
    <m/>
    <m/>
    <b v="1"/>
    <m/>
    <m/>
    <m/>
    <m/>
    <m/>
    <m/>
    <m/>
    <m/>
    <s v="Children Adult Women"/>
    <b v="1"/>
    <m/>
    <b v="1"/>
    <m/>
    <s v="لااعرف"/>
    <s v="Speaking to a family member Prayer"/>
    <b v="1"/>
    <m/>
    <m/>
    <b v="1"/>
    <m/>
    <m/>
    <m/>
    <m/>
    <m/>
    <m/>
    <m/>
    <s v="Lack of awareness of the services"/>
    <m/>
    <m/>
    <m/>
    <m/>
    <b v="1"/>
    <m/>
    <m/>
    <m/>
    <m/>
    <x v="1"/>
    <m/>
    <s v="All services are accessible"/>
    <m/>
    <m/>
    <m/>
    <m/>
    <m/>
    <b v="1"/>
    <m/>
    <m/>
    <m/>
    <s v="All services are accessible"/>
    <m/>
    <m/>
    <m/>
    <m/>
    <m/>
    <b v="1"/>
    <m/>
    <m/>
    <m/>
    <x v="2"/>
    <s v="لا يجوز"/>
    <s v="Kidnapping School dropout"/>
    <b v="1"/>
    <m/>
    <m/>
    <b v="1"/>
    <m/>
    <m/>
    <m/>
    <m/>
    <m/>
    <m/>
    <m/>
    <m/>
    <m/>
    <m/>
    <m/>
    <m/>
    <m/>
    <m/>
    <m/>
    <s v="Parents Relatives"/>
    <m/>
    <m/>
    <m/>
    <m/>
    <b v="1"/>
    <b v="1"/>
    <m/>
    <m/>
    <m/>
    <m/>
    <m/>
    <m/>
    <m/>
    <m/>
    <s v="Quraan Hand crafts"/>
    <m/>
    <b v="1"/>
    <b v="1"/>
    <m/>
    <m/>
    <m/>
    <m/>
    <m/>
    <m/>
    <s v="Children who have been associated with fighting forces"/>
    <m/>
    <m/>
    <m/>
    <m/>
    <b v="1"/>
    <m/>
    <m/>
    <x v="1"/>
    <m/>
    <s v="No barriers"/>
    <m/>
    <m/>
    <m/>
    <m/>
    <m/>
    <m/>
    <m/>
    <m/>
    <b v="1"/>
    <m/>
    <x v="1"/>
    <m/>
    <m/>
    <x v="0"/>
    <m/>
    <m/>
    <x v="2"/>
    <m/>
    <s v="uuid:c4a27442-ea9d-4b5f-b9b8-b2dba231395c"/>
    <n v="73156031"/>
    <s v="c4a27442-ea9d-4b5f-b9b8-b2dba231395c"/>
    <d v="2021-01-21T12:59:56"/>
    <n v="187"/>
    <m/>
    <n v="-1"/>
    <m/>
    <m/>
    <s v="202101191358"/>
    <n v="4502"/>
    <s v="nsenumerator"/>
    <n v="569832"/>
  </r>
  <r>
    <s v="2021-01-21T09:27:49.528+02:00"/>
    <s v="2021-01-21T12:05:19.684+02:00"/>
    <s v="0"/>
    <s v="ريما طكو"/>
    <s v="MRFS"/>
    <m/>
    <d v="2021-01-21T00:00:00"/>
    <x v="10"/>
    <s v="Health sector"/>
    <x v="0"/>
    <n v="26"/>
    <x v="1"/>
    <x v="0"/>
    <x v="0"/>
    <x v="0"/>
    <d v="2018-02-01T00:00:00"/>
    <n v="0"/>
    <n v="1"/>
    <s v="Yes"/>
    <n v="0"/>
    <n v="1"/>
    <n v="0"/>
    <s v="1"/>
    <n v="1"/>
    <s v="2"/>
    <n v="0"/>
    <s v="2"/>
    <n v="6"/>
    <n v="1"/>
    <n v="0"/>
    <n v="0"/>
    <n v="500"/>
    <n v="0"/>
    <m/>
    <s v="باعو سيارة وعم يصرفون منها"/>
    <s v="No services"/>
    <m/>
    <m/>
    <m/>
    <m/>
    <m/>
    <m/>
    <b v="1"/>
    <m/>
    <m/>
    <x v="1"/>
    <m/>
    <x v="2"/>
    <s v="مشفى"/>
    <s v="Some types of medicines are not available in the market Inaccessible due to cost Inaccessible due to transport or other logistical reason"/>
    <b v="1"/>
    <m/>
    <m/>
    <b v="1"/>
    <m/>
    <b v="1"/>
    <m/>
    <m/>
    <m/>
    <m/>
    <m/>
    <x v="0"/>
    <x v="0"/>
    <s v="معلومات عن كوفيد 19"/>
    <x v="0"/>
    <m/>
    <x v="2"/>
    <x v="1"/>
    <m/>
    <x v="1"/>
    <x v="2"/>
    <m/>
    <m/>
    <m/>
    <m/>
    <m/>
    <m/>
    <m/>
    <m/>
    <m/>
    <m/>
    <m/>
    <s v="Non communicable diseases (NCD) drugs (chronic, cardiac, diabetes, hyper-tension, asthma)"/>
    <b v="1"/>
    <m/>
    <m/>
    <m/>
    <m/>
    <m/>
    <m/>
    <m/>
    <x v="0"/>
    <m/>
    <m/>
    <m/>
    <m/>
    <m/>
    <m/>
    <m/>
    <m/>
    <m/>
    <s v="Hospital for surgery/ C-section"/>
    <m/>
    <m/>
    <m/>
    <m/>
    <m/>
    <m/>
    <b v="1"/>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Vegetables (including leafy vegetables) Fish Oil/Fat (oils, fats, butter, ghee etc) Condiments (spices, tea, coffee, sauces etc) or other miscellaneous food"/>
    <b v="1"/>
    <b v="1"/>
    <b v="1"/>
    <m/>
    <m/>
    <b v="1"/>
    <m/>
    <m/>
    <m/>
    <b v="1"/>
    <b v="1"/>
    <s v="6"/>
    <s v="diverse"/>
    <x v="0"/>
    <m/>
    <s v="High food prices/no money to buy"/>
    <m/>
    <b v="1"/>
    <m/>
    <m/>
    <m/>
    <m/>
    <m/>
    <m/>
    <x v="0"/>
    <m/>
    <x v="3"/>
    <m/>
    <m/>
    <m/>
    <m/>
    <m/>
    <m/>
    <m/>
    <x v="0"/>
    <x v="2"/>
    <x v="1"/>
    <m/>
    <m/>
    <s v="1"/>
    <s v="0"/>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c1cc890c-93b0-4bdc-9a82-b2dda8c17f9c"/>
    <n v="73156032"/>
    <s v="c1cc890c-93b0-4bdc-9a82-b2dda8c17f9c"/>
    <d v="2021-01-21T12:59:56"/>
    <n v="188"/>
    <m/>
    <n v="-1"/>
    <m/>
    <m/>
    <s v="202101191358"/>
    <n v="9450"/>
    <s v="nsenumerator"/>
    <n v="569832"/>
  </r>
  <r>
    <s v="2021-01-21T11:50:47.969+03:00"/>
    <s v="2021-01-21T12:40:36.075+03:00"/>
    <m/>
    <s v="زكرياعباس"/>
    <s v="MRFS"/>
    <m/>
    <d v="2021-01-21T00:00:00"/>
    <x v="9"/>
    <s v="All"/>
    <x v="0"/>
    <n v="52"/>
    <x v="2"/>
    <x v="1"/>
    <x v="0"/>
    <x v="0"/>
    <d v="2019-01-09T00:00:00"/>
    <n v="2"/>
    <n v="0"/>
    <s v="Yes"/>
    <n v="0"/>
    <n v="2"/>
    <n v="4"/>
    <s v="6"/>
    <n v="4"/>
    <s v="10"/>
    <n v="0"/>
    <s v="10"/>
    <n v="15"/>
    <n v="0"/>
    <n v="0"/>
    <n v="1"/>
    <n v="500"/>
    <n v="250"/>
    <s v="معونات_x000a_عمل حر"/>
    <m/>
    <s v="Primary health care facility"/>
    <m/>
    <b v="1"/>
    <m/>
    <m/>
    <m/>
    <m/>
    <m/>
    <m/>
    <n v="12"/>
    <x v="0"/>
    <m/>
    <x v="0"/>
    <s v="999"/>
    <s v="Inaccessible due to cost"/>
    <m/>
    <m/>
    <m/>
    <b v="1"/>
    <m/>
    <m/>
    <m/>
    <m/>
    <m/>
    <m/>
    <m/>
    <x v="0"/>
    <x v="0"/>
    <s v="معلومات مفيده"/>
    <x v="3"/>
    <s v="تواصل اجتماعي"/>
    <x v="2"/>
    <x v="1"/>
    <m/>
    <x v="1"/>
    <x v="2"/>
    <m/>
    <m/>
    <m/>
    <m/>
    <m/>
    <m/>
    <m/>
    <m/>
    <m/>
    <m/>
    <m/>
    <s v="I don't know"/>
    <m/>
    <m/>
    <m/>
    <m/>
    <m/>
    <b v="1"/>
    <m/>
    <m/>
    <x v="0"/>
    <m/>
    <m/>
    <m/>
    <m/>
    <m/>
    <m/>
    <m/>
    <m/>
    <m/>
    <s v="Hospital for normal delivery"/>
    <m/>
    <m/>
    <m/>
    <m/>
    <m/>
    <b v="1"/>
    <m/>
    <m/>
    <m/>
    <m/>
    <m/>
    <x v="1"/>
    <m/>
    <m/>
    <m/>
    <m/>
    <m/>
    <m/>
    <m/>
    <m/>
    <m/>
    <m/>
    <m/>
    <x v="3"/>
    <x v="1"/>
    <x v="0"/>
    <m/>
    <s v="Legumes and nuts e.g. hommos, fouls, beans, chick peas, lentils Vegetables (including leafy vegetables) Fruit (all types) Milk and Milk Products (milk, yoghurt, cheese, etc) Oil/Fat (oils, fats, butter, ghee etc) Condiments (spices, tea, coffee, sauces etc) or other miscellaneous food"/>
    <m/>
    <b v="1"/>
    <b v="1"/>
    <b v="1"/>
    <m/>
    <m/>
    <b v="1"/>
    <m/>
    <m/>
    <b v="1"/>
    <b v="1"/>
    <s v="6"/>
    <s v="diverse"/>
    <s v="Legumes and nuts e.g. hommos, fouls, beans, chick peas, lentils Vegetables (including leafy vegetables) Fruit (all types) Oil/Fat (oils, fats, butter, ghee etc) Condiments (spices, tea, coffee, sauces etc) or other miscellaneous food"/>
    <m/>
    <b v="1"/>
    <b v="1"/>
    <b v="1"/>
    <m/>
    <m/>
    <m/>
    <m/>
    <m/>
    <b v="1"/>
    <b v="1"/>
    <s v="5"/>
    <s v="diverse"/>
    <x v="0"/>
    <m/>
    <s v="High food prices/no money to buy"/>
    <m/>
    <b v="1"/>
    <m/>
    <m/>
    <m/>
    <m/>
    <m/>
    <m/>
    <x v="0"/>
    <m/>
    <x v="3"/>
    <m/>
    <m/>
    <m/>
    <m/>
    <m/>
    <m/>
    <m/>
    <x v="0"/>
    <x v="2"/>
    <x v="1"/>
    <m/>
    <m/>
    <s v="2"/>
    <s v="2"/>
    <x v="0"/>
    <x v="2"/>
    <x v="0"/>
    <x v="1"/>
    <x v="1"/>
    <m/>
    <m/>
    <m/>
    <m/>
    <m/>
    <m/>
    <m/>
    <m/>
    <m/>
    <x v="1"/>
    <x v="0"/>
    <s v="Fear Anger Problems sleeping Econimic"/>
    <b v="1"/>
    <b v="1"/>
    <m/>
    <m/>
    <b v="1"/>
    <m/>
    <m/>
    <m/>
    <m/>
    <b v="1"/>
    <m/>
    <m/>
    <m/>
    <m/>
    <m/>
    <m/>
    <m/>
    <m/>
    <s v="Elderly Adult Women"/>
    <b v="1"/>
    <m/>
    <m/>
    <b v="1"/>
    <s v="لااعلم"/>
    <s v="Prayer Smoking Speaking to a family member"/>
    <b v="1"/>
    <m/>
    <m/>
    <b v="1"/>
    <m/>
    <m/>
    <b v="1"/>
    <m/>
    <m/>
    <m/>
    <m/>
    <s v="Security Lack of awareness of the services"/>
    <m/>
    <b v="1"/>
    <m/>
    <m/>
    <b v="1"/>
    <m/>
    <m/>
    <m/>
    <m/>
    <x v="1"/>
    <m/>
    <s v="All services are accessible"/>
    <m/>
    <m/>
    <m/>
    <m/>
    <m/>
    <b v="1"/>
    <m/>
    <m/>
    <m/>
    <s v="All services are accessible"/>
    <m/>
    <m/>
    <m/>
    <m/>
    <m/>
    <b v="1"/>
    <m/>
    <m/>
    <m/>
    <x v="1"/>
    <m/>
    <s v="Kidnapping School dropout Neglect"/>
    <b v="1"/>
    <m/>
    <m/>
    <b v="1"/>
    <m/>
    <m/>
    <m/>
    <m/>
    <b v="1"/>
    <m/>
    <m/>
    <m/>
    <m/>
    <m/>
    <m/>
    <m/>
    <m/>
    <m/>
    <m/>
    <s v="Siblings Parents Relatives"/>
    <m/>
    <b v="1"/>
    <m/>
    <m/>
    <b v="1"/>
    <b v="1"/>
    <m/>
    <m/>
    <m/>
    <m/>
    <m/>
    <m/>
    <m/>
    <m/>
    <s v="Hand crafts Quraan"/>
    <m/>
    <b v="1"/>
    <b v="1"/>
    <m/>
    <m/>
    <m/>
    <m/>
    <m/>
    <m/>
    <s v="Orphans living in the community"/>
    <m/>
    <m/>
    <b v="1"/>
    <m/>
    <m/>
    <m/>
    <m/>
    <x v="1"/>
    <m/>
    <s v="No services"/>
    <m/>
    <m/>
    <m/>
    <m/>
    <m/>
    <b v="1"/>
    <m/>
    <m/>
    <m/>
    <m/>
    <x v="1"/>
    <m/>
    <m/>
    <x v="0"/>
    <m/>
    <m/>
    <x v="2"/>
    <m/>
    <s v="uuid:fcdea512-2a02-401f-bdad-6ca5220c5892"/>
    <n v="73156033"/>
    <s v="fcdea512-2a02-401f-bdad-6ca5220c5892"/>
    <d v="2021-01-21T12:59:56"/>
    <n v="189"/>
    <m/>
    <n v="-1"/>
    <m/>
    <m/>
    <s v="202101191358"/>
    <n v="2989"/>
    <s v="nsenumerator"/>
    <n v="569832"/>
  </r>
  <r>
    <s v="2021-01-21T10:07:54.170+02:00"/>
    <s v="2021-01-21T11:58:51.102+02:00"/>
    <s v="0"/>
    <s v="ريما طكو"/>
    <s v="MRFS"/>
    <m/>
    <d v="2021-01-21T00:00:00"/>
    <x v="10"/>
    <s v="Health sector"/>
    <x v="0"/>
    <n v="57"/>
    <x v="2"/>
    <x v="0"/>
    <x v="0"/>
    <x v="0"/>
    <d v="2016-06-06T00:00:00"/>
    <n v="0"/>
    <n v="1"/>
    <s v="Yes"/>
    <n v="0"/>
    <n v="0"/>
    <n v="0"/>
    <s v="0"/>
    <n v="0"/>
    <s v="0"/>
    <n v="1"/>
    <s v="1"/>
    <n v="3"/>
    <n v="2"/>
    <n v="0"/>
    <n v="0"/>
    <n v="1200"/>
    <n v="0"/>
    <m/>
    <s v="تبرعات من أهل الخير"/>
    <s v="No services"/>
    <m/>
    <m/>
    <m/>
    <m/>
    <m/>
    <m/>
    <b v="1"/>
    <m/>
    <m/>
    <x v="1"/>
    <m/>
    <x v="2"/>
    <s v="مستشفى"/>
    <s v="Inaccessible due to cost"/>
    <m/>
    <m/>
    <m/>
    <b v="1"/>
    <m/>
    <m/>
    <m/>
    <m/>
    <m/>
    <m/>
    <m/>
    <x v="3"/>
    <x v="1"/>
    <m/>
    <x v="1"/>
    <m/>
    <x v="2"/>
    <x v="1"/>
    <m/>
    <x v="1"/>
    <x v="2"/>
    <m/>
    <m/>
    <m/>
    <m/>
    <m/>
    <m/>
    <m/>
    <m/>
    <m/>
    <m/>
    <m/>
    <s v="Non communicable diseases (NCD) drugs (chronic, cardiac, diabetes, hyper-tension, asthma)"/>
    <b v="1"/>
    <m/>
    <m/>
    <m/>
    <m/>
    <m/>
    <m/>
    <m/>
    <x v="0"/>
    <m/>
    <m/>
    <m/>
    <m/>
    <m/>
    <m/>
    <m/>
    <m/>
    <m/>
    <s v="Hospital for surgery/ C-section"/>
    <m/>
    <m/>
    <m/>
    <m/>
    <m/>
    <m/>
    <b v="1"/>
    <m/>
    <m/>
    <m/>
    <m/>
    <x v="1"/>
    <m/>
    <m/>
    <m/>
    <m/>
    <m/>
    <m/>
    <m/>
    <m/>
    <m/>
    <m/>
    <m/>
    <x v="2"/>
    <x v="0"/>
    <x v="0"/>
    <m/>
    <m/>
    <m/>
    <m/>
    <m/>
    <m/>
    <m/>
    <m/>
    <m/>
    <m/>
    <m/>
    <m/>
    <m/>
    <s v="0"/>
    <s v="not divers"/>
    <m/>
    <m/>
    <m/>
    <m/>
    <m/>
    <m/>
    <m/>
    <m/>
    <m/>
    <m/>
    <m/>
    <m/>
    <s v="0"/>
    <s v="not divers"/>
    <x v="3"/>
    <m/>
    <s v="High food prices/no money to buy"/>
    <m/>
    <b v="1"/>
    <m/>
    <m/>
    <m/>
    <m/>
    <m/>
    <m/>
    <x v="0"/>
    <m/>
    <x v="0"/>
    <s v="High food prices/no money to buy"/>
    <b v="1"/>
    <m/>
    <m/>
    <m/>
    <m/>
    <m/>
    <x v="1"/>
    <x v="1"/>
    <x v="1"/>
    <m/>
    <m/>
    <s v="0"/>
    <s v="0"/>
    <x v="0"/>
    <x v="3"/>
    <x v="0"/>
    <x v="4"/>
    <x v="3"/>
    <m/>
    <m/>
    <m/>
    <m/>
    <m/>
    <m/>
    <m/>
    <m/>
    <m/>
    <x v="0"/>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c11e0adb-85d5-4dbd-ba89-1de527d9745d"/>
    <n v="73156034"/>
    <s v="c11e0adb-85d5-4dbd-ba89-1de527d9745d"/>
    <d v="2021-01-21T12:59:56"/>
    <n v="190"/>
    <m/>
    <n v="-1"/>
    <m/>
    <m/>
    <s v="202101191358"/>
    <n v="6657"/>
    <s v="nsenumerator"/>
    <n v="569832"/>
  </r>
  <r>
    <s v="2021-01-21T13:13:52.246+03:00"/>
    <s v="2021-01-21T13:59:03.278+03:00"/>
    <m/>
    <s v="زكرياعباس"/>
    <s v="MRFS"/>
    <m/>
    <d v="2021-01-21T00:00:00"/>
    <x v="9"/>
    <s v="All"/>
    <x v="0"/>
    <n v="28"/>
    <x v="1"/>
    <x v="1"/>
    <x v="0"/>
    <x v="1"/>
    <m/>
    <n v="1"/>
    <n v="1"/>
    <s v="Yes"/>
    <n v="0"/>
    <n v="1"/>
    <n v="1"/>
    <s v="2"/>
    <n v="0"/>
    <s v="2"/>
    <n v="1"/>
    <s v="3"/>
    <n v="5"/>
    <n v="1"/>
    <n v="0"/>
    <n v="0"/>
    <n v="1000"/>
    <n v="400"/>
    <s v="معونات_x000a_مساعدات"/>
    <m/>
    <s v="Primary health care facility"/>
    <m/>
    <b v="1"/>
    <m/>
    <m/>
    <m/>
    <m/>
    <m/>
    <m/>
    <n v="10"/>
    <x v="0"/>
    <m/>
    <x v="0"/>
    <s v="999"/>
    <s v="Inaccessible due to cost"/>
    <m/>
    <m/>
    <m/>
    <b v="1"/>
    <m/>
    <m/>
    <m/>
    <m/>
    <m/>
    <m/>
    <m/>
    <x v="0"/>
    <x v="0"/>
    <s v="عدد زيارات اكثر"/>
    <x v="0"/>
    <m/>
    <x v="2"/>
    <x v="2"/>
    <s v="لا.اصابات لدينا"/>
    <x v="0"/>
    <x v="0"/>
    <m/>
    <m/>
    <m/>
    <m/>
    <m/>
    <m/>
    <m/>
    <m/>
    <m/>
    <m/>
    <m/>
    <s v="Drugs are mostly available"/>
    <m/>
    <m/>
    <m/>
    <m/>
    <m/>
    <m/>
    <b v="1"/>
    <m/>
    <x v="0"/>
    <m/>
    <m/>
    <m/>
    <m/>
    <m/>
    <m/>
    <m/>
    <m/>
    <m/>
    <s v="Hospital for surgery/ C-section"/>
    <m/>
    <m/>
    <m/>
    <m/>
    <m/>
    <m/>
    <b v="1"/>
    <m/>
    <m/>
    <m/>
    <m/>
    <x v="1"/>
    <m/>
    <m/>
    <m/>
    <m/>
    <m/>
    <m/>
    <m/>
    <m/>
    <m/>
    <m/>
    <m/>
    <x v="3"/>
    <x v="1"/>
    <x v="0"/>
    <m/>
    <s v="Legumes and nuts e.g. hommos, fouls, beans, chick peas, lentils Milk and Milk Products (milk, yoghurt, cheese, etc) Eggs Condiments (spices, tea, coffee, sauces etc) or other miscellaneous food Oil/Fat (oils, fats, butter, ghee etc)"/>
    <m/>
    <b v="1"/>
    <m/>
    <m/>
    <m/>
    <m/>
    <b v="1"/>
    <b v="1"/>
    <m/>
    <b v="1"/>
    <b v="1"/>
    <s v="5"/>
    <s v="diverse"/>
    <s v="Milk and Milk Products (milk, yoghurt, cheese, etc) Vegetables (including leafy vegetables) Legumes and nuts e.g. hommos, fouls, beans, chick peas, lentils Oil/Fat (oils, fats, butter, ghee etc)"/>
    <m/>
    <b v="1"/>
    <b v="1"/>
    <m/>
    <m/>
    <m/>
    <b v="1"/>
    <m/>
    <m/>
    <b v="1"/>
    <m/>
    <s v="4"/>
    <s v="diverse"/>
    <x v="0"/>
    <m/>
    <s v="High food prices/no money to buy"/>
    <m/>
    <b v="1"/>
    <m/>
    <m/>
    <m/>
    <m/>
    <m/>
    <m/>
    <x v="0"/>
    <m/>
    <x v="3"/>
    <m/>
    <m/>
    <m/>
    <m/>
    <m/>
    <m/>
    <m/>
    <x v="0"/>
    <x v="0"/>
    <x v="1"/>
    <m/>
    <m/>
    <s v="1"/>
    <s v="1"/>
    <x v="2"/>
    <x v="1"/>
    <x v="1"/>
    <x v="3"/>
    <x v="2"/>
    <s v="Financial issues"/>
    <m/>
    <b v="1"/>
    <m/>
    <m/>
    <m/>
    <m/>
    <m/>
    <m/>
    <x v="2"/>
    <x v="1"/>
    <s v="Inability to carry out work or daily tasks Econimic Fear"/>
    <b v="1"/>
    <m/>
    <m/>
    <m/>
    <b v="1"/>
    <m/>
    <m/>
    <m/>
    <m/>
    <m/>
    <m/>
    <b v="1"/>
    <m/>
    <m/>
    <m/>
    <m/>
    <m/>
    <m/>
    <s v="Elderly Children"/>
    <m/>
    <m/>
    <b v="1"/>
    <b v="1"/>
    <s v="طبيعتهم"/>
    <s v="Speaking to a family member Prayer Smoking"/>
    <b v="1"/>
    <m/>
    <m/>
    <b v="1"/>
    <m/>
    <m/>
    <b v="1"/>
    <m/>
    <m/>
    <m/>
    <m/>
    <s v="Lack of awareness of the services"/>
    <m/>
    <m/>
    <m/>
    <m/>
    <b v="1"/>
    <m/>
    <m/>
    <m/>
    <m/>
    <x v="1"/>
    <m/>
    <s v="All services are accessible"/>
    <m/>
    <m/>
    <m/>
    <m/>
    <m/>
    <b v="1"/>
    <m/>
    <m/>
    <m/>
    <s v="All services are accessible"/>
    <m/>
    <m/>
    <m/>
    <m/>
    <m/>
    <b v="1"/>
    <m/>
    <m/>
    <m/>
    <x v="2"/>
    <s v="الوضع غير أمن"/>
    <s v="Kidnapping School dropout Neglect Being orphaned or losing care"/>
    <b v="1"/>
    <m/>
    <m/>
    <b v="1"/>
    <m/>
    <m/>
    <m/>
    <m/>
    <b v="1"/>
    <m/>
    <b v="1"/>
    <m/>
    <m/>
    <m/>
    <m/>
    <m/>
    <m/>
    <m/>
    <m/>
    <s v="Siblings Parents Women and Child support centers Community/social workers"/>
    <m/>
    <b v="1"/>
    <m/>
    <m/>
    <b v="1"/>
    <m/>
    <m/>
    <b v="1"/>
    <m/>
    <b v="1"/>
    <m/>
    <m/>
    <m/>
    <m/>
    <s v="Sport activity Quraan Awareness / educational activities / psychosocial support"/>
    <b v="1"/>
    <b v="1"/>
    <m/>
    <m/>
    <b v="1"/>
    <m/>
    <m/>
    <m/>
    <m/>
    <s v="Orphans living in the community Children who have been associated with fighting forces"/>
    <m/>
    <m/>
    <b v="1"/>
    <m/>
    <b v="1"/>
    <m/>
    <m/>
    <x v="1"/>
    <m/>
    <s v="No services"/>
    <m/>
    <m/>
    <m/>
    <m/>
    <m/>
    <b v="1"/>
    <m/>
    <m/>
    <m/>
    <m/>
    <x v="1"/>
    <m/>
    <m/>
    <x v="2"/>
    <m/>
    <m/>
    <x v="1"/>
    <s v="من اجل العيش"/>
    <s v="uuid:df02ac31-362c-416a-9397-a93ced4a149f"/>
    <n v="73156035"/>
    <s v="df02ac31-362c-416a-9397-a93ced4a149f"/>
    <d v="2021-01-21T12:59:57"/>
    <n v="191"/>
    <m/>
    <n v="-1"/>
    <m/>
    <m/>
    <s v="202101191358"/>
    <n v="2711"/>
    <s v="nsenumerator"/>
    <n v="569832"/>
  </r>
  <r>
    <s v="2021-01-21T10:21:56.557+02:00"/>
    <s v="2021-01-21T12:02:38.944+02:00"/>
    <s v="0"/>
    <s v="ريما طكو"/>
    <s v="MRFS"/>
    <m/>
    <d v="2021-01-21T00:00:00"/>
    <x v="10"/>
    <s v="Health sector"/>
    <x v="0"/>
    <n v="59"/>
    <x v="2"/>
    <x v="0"/>
    <x v="0"/>
    <x v="0"/>
    <d v="2016-03-01T00:00:00"/>
    <n v="1"/>
    <n v="1"/>
    <s v="Yes"/>
    <n v="0"/>
    <n v="1"/>
    <n v="0"/>
    <s v="1"/>
    <n v="1"/>
    <s v="2"/>
    <n v="0"/>
    <s v="2"/>
    <n v="7"/>
    <n v="0"/>
    <n v="0"/>
    <n v="1"/>
    <n v="500"/>
    <n v="150"/>
    <s v="راتب الابن"/>
    <m/>
    <s v="No services"/>
    <m/>
    <m/>
    <m/>
    <m/>
    <m/>
    <m/>
    <b v="1"/>
    <m/>
    <m/>
    <x v="1"/>
    <m/>
    <x v="2"/>
    <s v="مركز صحي وأدوية"/>
    <s v="Most types of medicines are not available in the market Inaccessible due to cost"/>
    <m/>
    <b v="1"/>
    <m/>
    <b v="1"/>
    <m/>
    <m/>
    <m/>
    <m/>
    <m/>
    <m/>
    <m/>
    <x v="2"/>
    <x v="1"/>
    <m/>
    <x v="1"/>
    <m/>
    <x v="2"/>
    <x v="1"/>
    <m/>
    <x v="1"/>
    <x v="1"/>
    <s v="Most types of medicines are not available in the market Inaccessible due to cost"/>
    <m/>
    <b v="1"/>
    <m/>
    <b v="1"/>
    <m/>
    <m/>
    <m/>
    <m/>
    <m/>
    <m/>
    <s v="Antibiotic"/>
    <m/>
    <m/>
    <m/>
    <b v="1"/>
    <m/>
    <m/>
    <m/>
    <m/>
    <x v="0"/>
    <m/>
    <m/>
    <m/>
    <m/>
    <m/>
    <m/>
    <m/>
    <m/>
    <m/>
    <s v="Hospital for surgery/ C-section"/>
    <m/>
    <m/>
    <m/>
    <m/>
    <m/>
    <m/>
    <b v="1"/>
    <m/>
    <m/>
    <m/>
    <m/>
    <x v="1"/>
    <m/>
    <m/>
    <m/>
    <m/>
    <m/>
    <m/>
    <m/>
    <m/>
    <m/>
    <m/>
    <m/>
    <x v="5"/>
    <x v="0"/>
    <x v="0"/>
    <m/>
    <s v="Cereals or tubers (maize, porridge, rice, pasta, bread, rice, bulger, frikeh, kaak, pasta, indomy (noodles), manakish, thick grain-based porridge, potatoes, etc) Vegetables (including leafy vegetables) Legumes and nuts e.g. hommos, fouls, beans, chick peas, lentils Eggs Sugar, Honey, sugar products"/>
    <b v="1"/>
    <b v="1"/>
    <b v="1"/>
    <m/>
    <m/>
    <m/>
    <m/>
    <b v="1"/>
    <b v="1"/>
    <m/>
    <m/>
    <s v="5"/>
    <s v="diverse"/>
    <s v="Cereals or tubers (maize, porridge, rice, pasta, bread, rice, bulger, frikeh, kaak, pasta, indomy (noodles), manakish, thick grain-based porridge, potatoes, etc) Legumes and nuts e.g. hommos, fouls, beans, chick peas, lentils Eggs Sugar, Honey, sugar products Oil/Fat (oils, fats, butter, ghee etc) Condiments (spices, tea, coffee, sauces etc) or other miscellaneous food"/>
    <b v="1"/>
    <b v="1"/>
    <m/>
    <m/>
    <m/>
    <m/>
    <m/>
    <b v="1"/>
    <b v="1"/>
    <b v="1"/>
    <b v="1"/>
    <s v="6"/>
    <s v="diverse"/>
    <x v="0"/>
    <m/>
    <s v="Market is too far High food prices/no money to buy"/>
    <m/>
    <b v="1"/>
    <b v="1"/>
    <m/>
    <m/>
    <m/>
    <m/>
    <m/>
    <x v="0"/>
    <m/>
    <x v="0"/>
    <s v="High food prices/no money to buy Market is too far"/>
    <b v="1"/>
    <b v="1"/>
    <m/>
    <m/>
    <m/>
    <m/>
    <x v="0"/>
    <x v="0"/>
    <x v="1"/>
    <m/>
    <m/>
    <s v="1"/>
    <s v="1"/>
    <x v="2"/>
    <x v="1"/>
    <x v="1"/>
    <x v="4"/>
    <x v="3"/>
    <m/>
    <m/>
    <m/>
    <m/>
    <m/>
    <m/>
    <m/>
    <m/>
    <m/>
    <x v="3"/>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53e3ae2e-7aed-41fe-93f9-df621c070f4e"/>
    <n v="73156036"/>
    <s v="53e3ae2e-7aed-41fe-93f9-df621c070f4e"/>
    <d v="2021-01-21T12:59:57"/>
    <n v="192"/>
    <m/>
    <n v="-1"/>
    <m/>
    <m/>
    <s v="202101191358"/>
    <n v="6042"/>
    <s v="nsenumerator"/>
    <n v="569832"/>
  </r>
  <r>
    <s v="2021-01-21T14:06:56.952+03:00"/>
    <s v="2021-01-21T14:40:37.453+03:00"/>
    <m/>
    <s v="زكرياعباس"/>
    <s v="MRFS"/>
    <m/>
    <d v="2021-01-21T00:00:00"/>
    <x v="9"/>
    <s v="All"/>
    <x v="0"/>
    <n v="56"/>
    <x v="2"/>
    <x v="1"/>
    <x v="0"/>
    <x v="1"/>
    <m/>
    <n v="0"/>
    <n v="0"/>
    <s v="Yes"/>
    <n v="0"/>
    <n v="0"/>
    <n v="0"/>
    <s v="0"/>
    <n v="1"/>
    <s v="1"/>
    <n v="0"/>
    <s v="1"/>
    <n v="4"/>
    <n v="0"/>
    <n v="0"/>
    <n v="0"/>
    <n v="2000"/>
    <n v="1500"/>
    <s v="عمل حر"/>
    <m/>
    <s v="Primary health care facility"/>
    <m/>
    <b v="1"/>
    <m/>
    <m/>
    <m/>
    <m/>
    <m/>
    <m/>
    <n v="5"/>
    <x v="0"/>
    <m/>
    <x v="0"/>
    <s v="بعض الاطباء الاختصاصين"/>
    <s v="Inaccessible due to cost"/>
    <m/>
    <m/>
    <m/>
    <b v="1"/>
    <m/>
    <m/>
    <m/>
    <m/>
    <m/>
    <m/>
    <m/>
    <x v="3"/>
    <x v="1"/>
    <m/>
    <x v="1"/>
    <m/>
    <x v="2"/>
    <x v="1"/>
    <m/>
    <x v="1"/>
    <x v="2"/>
    <m/>
    <m/>
    <m/>
    <m/>
    <m/>
    <m/>
    <m/>
    <m/>
    <m/>
    <m/>
    <m/>
    <s v="I don't know"/>
    <m/>
    <m/>
    <m/>
    <m/>
    <m/>
    <b v="1"/>
    <m/>
    <m/>
    <x v="3"/>
    <m/>
    <m/>
    <m/>
    <m/>
    <m/>
    <m/>
    <m/>
    <m/>
    <m/>
    <s v="Hospital for surgery/ C-section"/>
    <m/>
    <m/>
    <m/>
    <m/>
    <m/>
    <m/>
    <b v="1"/>
    <m/>
    <m/>
    <m/>
    <m/>
    <x v="1"/>
    <m/>
    <m/>
    <m/>
    <m/>
    <m/>
    <m/>
    <m/>
    <m/>
    <m/>
    <m/>
    <m/>
    <x v="0"/>
    <x v="0"/>
    <x v="0"/>
    <m/>
    <m/>
    <m/>
    <m/>
    <m/>
    <m/>
    <m/>
    <m/>
    <m/>
    <m/>
    <m/>
    <m/>
    <m/>
    <s v="0"/>
    <s v="not divers"/>
    <m/>
    <m/>
    <m/>
    <m/>
    <m/>
    <m/>
    <m/>
    <m/>
    <m/>
    <m/>
    <m/>
    <m/>
    <s v="0"/>
    <s v="not divers"/>
    <x v="0"/>
    <m/>
    <s v="High food prices/no money to buy"/>
    <m/>
    <b v="1"/>
    <m/>
    <m/>
    <m/>
    <m/>
    <m/>
    <m/>
    <x v="0"/>
    <m/>
    <x v="2"/>
    <m/>
    <m/>
    <m/>
    <m/>
    <m/>
    <m/>
    <m/>
    <x v="1"/>
    <x v="1"/>
    <x v="1"/>
    <m/>
    <m/>
    <s v="0"/>
    <s v="0"/>
    <x v="2"/>
    <x v="1"/>
    <x v="1"/>
    <x v="4"/>
    <x v="2"/>
    <s v="Financial issues"/>
    <m/>
    <b v="1"/>
    <m/>
    <m/>
    <m/>
    <m/>
    <m/>
    <m/>
    <x v="3"/>
    <x v="0"/>
    <s v="Fear Econimic Sadness Problems Concentrating"/>
    <b v="1"/>
    <m/>
    <b v="1"/>
    <m/>
    <b v="1"/>
    <m/>
    <m/>
    <m/>
    <m/>
    <m/>
    <m/>
    <m/>
    <b v="1"/>
    <m/>
    <m/>
    <m/>
    <m/>
    <m/>
    <s v="Children Adult Women"/>
    <b v="1"/>
    <m/>
    <b v="1"/>
    <m/>
    <s v="لااعرف"/>
    <s v="Smoking Prayer Speaking to a family member"/>
    <b v="1"/>
    <m/>
    <m/>
    <b v="1"/>
    <m/>
    <m/>
    <b v="1"/>
    <m/>
    <m/>
    <m/>
    <m/>
    <s v="Lack of awareness of the services"/>
    <m/>
    <m/>
    <m/>
    <m/>
    <b v="1"/>
    <m/>
    <m/>
    <m/>
    <m/>
    <x v="3"/>
    <s v="من اجل نظره المجتمع"/>
    <s v="All services are accessible"/>
    <m/>
    <m/>
    <m/>
    <m/>
    <m/>
    <b v="1"/>
    <m/>
    <m/>
    <m/>
    <s v="All services are accessible"/>
    <m/>
    <m/>
    <m/>
    <m/>
    <m/>
    <b v="1"/>
    <m/>
    <m/>
    <m/>
    <x v="1"/>
    <m/>
    <s v="Kidnapping Desire to join armed groups School dropout Neglect Being orphaned or losing care Psychological stress"/>
    <b v="1"/>
    <m/>
    <b v="1"/>
    <b v="1"/>
    <m/>
    <m/>
    <m/>
    <m/>
    <b v="1"/>
    <m/>
    <b v="1"/>
    <m/>
    <m/>
    <b v="1"/>
    <m/>
    <m/>
    <m/>
    <m/>
    <m/>
    <s v="Women and Child support centers Religious leaders Siblings Parents"/>
    <b v="1"/>
    <b v="1"/>
    <m/>
    <m/>
    <b v="1"/>
    <m/>
    <m/>
    <m/>
    <m/>
    <b v="1"/>
    <m/>
    <m/>
    <m/>
    <m/>
    <s v="Quraan Hand crafts"/>
    <m/>
    <b v="1"/>
    <b v="1"/>
    <m/>
    <m/>
    <m/>
    <m/>
    <m/>
    <m/>
    <s v="Orphans living in the community Children who have been associated with fighting forces"/>
    <m/>
    <m/>
    <b v="1"/>
    <m/>
    <b v="1"/>
    <m/>
    <m/>
    <x v="1"/>
    <m/>
    <s v="Do not know"/>
    <m/>
    <m/>
    <m/>
    <m/>
    <m/>
    <m/>
    <m/>
    <b v="1"/>
    <m/>
    <m/>
    <x v="1"/>
    <m/>
    <m/>
    <x v="0"/>
    <m/>
    <m/>
    <x v="2"/>
    <m/>
    <s v="uuid:50b8597c-b98b-4910-a3e8-40987e02c2ff"/>
    <n v="73156037"/>
    <s v="50b8597c-b98b-4910-a3e8-40987e02c2ff"/>
    <d v="2021-01-21T12:59:58"/>
    <n v="193"/>
    <m/>
    <n v="-1"/>
    <m/>
    <m/>
    <s v="202101191358"/>
    <n v="2021"/>
    <s v="nsenumerator"/>
    <n v="569832"/>
  </r>
  <r>
    <s v="2021-01-21T10:37:45.485+02:00"/>
    <s v="2021-01-21T12:02:11.300+02:00"/>
    <s v="0"/>
    <s v="ريما طكو"/>
    <s v="MRFS"/>
    <m/>
    <d v="2021-01-21T00:00:00"/>
    <x v="10"/>
    <s v="Health sector"/>
    <x v="0"/>
    <n v="25"/>
    <x v="1"/>
    <x v="0"/>
    <x v="0"/>
    <x v="0"/>
    <d v="2019-01-21T00:00:00"/>
    <n v="0"/>
    <n v="0"/>
    <s v="Yes"/>
    <n v="0"/>
    <n v="1"/>
    <n v="0"/>
    <s v="1"/>
    <n v="1"/>
    <s v="2"/>
    <n v="0"/>
    <s v="2"/>
    <n v="6"/>
    <n v="0"/>
    <n v="1"/>
    <n v="1"/>
    <n v="500"/>
    <n v="300"/>
    <s v="الزوج يعمل مع الفصائل لديه راتب"/>
    <m/>
    <s v="No services"/>
    <m/>
    <m/>
    <m/>
    <m/>
    <m/>
    <m/>
    <b v="1"/>
    <m/>
    <m/>
    <x v="1"/>
    <m/>
    <x v="2"/>
    <s v="مركز صحي وأدوية"/>
    <s v="Inaccessible due to cost"/>
    <m/>
    <m/>
    <m/>
    <b v="1"/>
    <m/>
    <m/>
    <m/>
    <m/>
    <m/>
    <m/>
    <m/>
    <x v="2"/>
    <x v="1"/>
    <m/>
    <x v="1"/>
    <m/>
    <x v="2"/>
    <x v="1"/>
    <m/>
    <x v="1"/>
    <x v="1"/>
    <s v="Inaccessible due to cost Some types of medicines are not available in the market"/>
    <b v="1"/>
    <m/>
    <m/>
    <b v="1"/>
    <m/>
    <m/>
    <m/>
    <m/>
    <m/>
    <m/>
    <s v="Non communicable diseases (NCD) drugs (chronic, cardiac, diabetes, hyper-tension, asthma) Pediatric medicine Antibiotic"/>
    <b v="1"/>
    <b v="1"/>
    <m/>
    <b v="1"/>
    <m/>
    <m/>
    <m/>
    <m/>
    <x v="0"/>
    <m/>
    <m/>
    <m/>
    <m/>
    <m/>
    <m/>
    <m/>
    <m/>
    <m/>
    <s v="Hospital for surgery/ C-section"/>
    <m/>
    <m/>
    <m/>
    <m/>
    <m/>
    <m/>
    <b v="1"/>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Eggs Oil/Fat (oils, fats, butter, ghee etc)"/>
    <b v="1"/>
    <b v="1"/>
    <m/>
    <m/>
    <m/>
    <m/>
    <m/>
    <b v="1"/>
    <m/>
    <b v="1"/>
    <m/>
    <s v="4"/>
    <s v="diverse"/>
    <x v="0"/>
    <m/>
    <s v="High food prices/no money to buy"/>
    <m/>
    <b v="1"/>
    <m/>
    <m/>
    <m/>
    <m/>
    <m/>
    <m/>
    <x v="0"/>
    <m/>
    <x v="0"/>
    <s v="High food prices/no money to buy"/>
    <b v="1"/>
    <m/>
    <m/>
    <m/>
    <m/>
    <m/>
    <x v="0"/>
    <x v="0"/>
    <x v="1"/>
    <m/>
    <m/>
    <s v="1"/>
    <s v="0"/>
    <x v="2"/>
    <x v="1"/>
    <x v="1"/>
    <x v="0"/>
    <x v="3"/>
    <m/>
    <m/>
    <m/>
    <m/>
    <m/>
    <m/>
    <m/>
    <m/>
    <m/>
    <x v="2"/>
    <x v="1"/>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a2a9b7d9-d376-4fd1-b799-b5f0f02514e2"/>
    <n v="73156038"/>
    <s v="a2a9b7d9-d376-4fd1-b799-b5f0f02514e2"/>
    <d v="2021-01-21T12:59:58"/>
    <n v="194"/>
    <m/>
    <n v="-1"/>
    <m/>
    <m/>
    <s v="202101191358"/>
    <n v="5066"/>
    <s v="nsenumerator"/>
    <n v="569832"/>
  </r>
  <r>
    <s v="2021-01-21T11:17:34.304+02:00"/>
    <s v="2021-01-21T13:34:04.639+02:00"/>
    <s v="0"/>
    <s v="ريما طكو"/>
    <s v="MRFS"/>
    <m/>
    <d v="2021-01-21T00:00:00"/>
    <x v="10"/>
    <s v="Health sector"/>
    <x v="0"/>
    <n v="42"/>
    <x v="0"/>
    <x v="0"/>
    <x v="0"/>
    <x v="1"/>
    <m/>
    <n v="0"/>
    <n v="0"/>
    <s v="Yes"/>
    <n v="0"/>
    <n v="0"/>
    <n v="1"/>
    <s v="1"/>
    <n v="0"/>
    <s v="1"/>
    <n v="3"/>
    <s v="4"/>
    <n v="6"/>
    <n v="0"/>
    <n v="0"/>
    <n v="1"/>
    <n v="1500"/>
    <n v="1000"/>
    <s v="الام تعمل  مستخدمة"/>
    <m/>
    <s v="Hospital Primary health care facility Emergency services-ambulance"/>
    <b v="1"/>
    <b v="1"/>
    <m/>
    <b v="1"/>
    <m/>
    <m/>
    <m/>
    <m/>
    <n v="15"/>
    <x v="0"/>
    <m/>
    <x v="0"/>
    <s v="الدواء"/>
    <s v="Inaccessible due to cost Some types of medicines are not available in the market"/>
    <b v="1"/>
    <m/>
    <m/>
    <b v="1"/>
    <m/>
    <m/>
    <m/>
    <m/>
    <m/>
    <m/>
    <m/>
    <x v="2"/>
    <x v="1"/>
    <m/>
    <x v="1"/>
    <m/>
    <x v="2"/>
    <x v="2"/>
    <s v="عالجته الام بالمنزل"/>
    <x v="0"/>
    <x v="0"/>
    <m/>
    <m/>
    <m/>
    <m/>
    <m/>
    <m/>
    <m/>
    <m/>
    <m/>
    <m/>
    <m/>
    <s v="Antibiotic Pediatric medicine"/>
    <m/>
    <b v="1"/>
    <m/>
    <b v="1"/>
    <m/>
    <m/>
    <m/>
    <m/>
    <x v="0"/>
    <m/>
    <m/>
    <m/>
    <m/>
    <m/>
    <m/>
    <m/>
    <m/>
    <m/>
    <s v="Hospital for surgery/ C-section"/>
    <m/>
    <m/>
    <m/>
    <m/>
    <m/>
    <m/>
    <b v="1"/>
    <m/>
    <m/>
    <m/>
    <m/>
    <x v="1"/>
    <m/>
    <m/>
    <m/>
    <m/>
    <m/>
    <m/>
    <m/>
    <m/>
    <m/>
    <m/>
    <m/>
    <x v="0"/>
    <x v="0"/>
    <x v="0"/>
    <m/>
    <m/>
    <m/>
    <m/>
    <m/>
    <m/>
    <m/>
    <m/>
    <m/>
    <m/>
    <m/>
    <m/>
    <m/>
    <s v="0"/>
    <s v="not divers"/>
    <s v="Cereals or tubers (maize, porridge, rice, pasta, bread, rice, bulger, frikeh, kaak, pasta, indomy (noodles), manakish, thick grain-based porridge, potatoes, etc) Legumes and nuts e.g. hommos, fouls, beans, chick peas, lentils Vegetables (including leafy vegetables) Meat, Poultry, Offal (beef, goat, lamb, poultry), etc) Milk and Milk Products (milk, yoghurt, cheese, etc) Sugar, Honey, sugar products Oil/Fat (oils, fats, butter, ghee etc) Condiments (spices, tea, coffee, sauces etc) or other miscellaneous food"/>
    <b v="1"/>
    <b v="1"/>
    <b v="1"/>
    <m/>
    <b v="1"/>
    <m/>
    <b v="1"/>
    <m/>
    <b v="1"/>
    <b v="1"/>
    <b v="1"/>
    <s v="8"/>
    <s v="diverse"/>
    <x v="0"/>
    <m/>
    <s v="High food prices/no money to buy"/>
    <m/>
    <b v="1"/>
    <m/>
    <m/>
    <m/>
    <m/>
    <m/>
    <m/>
    <x v="0"/>
    <m/>
    <x v="3"/>
    <m/>
    <m/>
    <m/>
    <m/>
    <m/>
    <m/>
    <m/>
    <x v="0"/>
    <x v="2"/>
    <x v="1"/>
    <m/>
    <m/>
    <s v="0"/>
    <s v="0"/>
    <x v="2"/>
    <x v="1"/>
    <x v="1"/>
    <x v="0"/>
    <x v="2"/>
    <s v="No Challenges"/>
    <m/>
    <m/>
    <m/>
    <m/>
    <m/>
    <m/>
    <b v="1"/>
    <m/>
    <x v="0"/>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310e724a-980d-4753-9c88-02301ad6434d"/>
    <n v="73156039"/>
    <s v="310e724a-980d-4753-9c88-02301ad6434d"/>
    <d v="2021-01-21T12:59:59"/>
    <n v="195"/>
    <m/>
    <n v="-1"/>
    <m/>
    <m/>
    <s v="202101191358"/>
    <n v="8190"/>
    <s v="nsenumerator"/>
    <n v="569832"/>
  </r>
  <r>
    <s v="2021-01-21T09:49:06.160+03:00"/>
    <s v="2021-01-21T10:14:03.096+03:00"/>
    <s v="0"/>
    <s v="نورة المرعي"/>
    <s v="MRFS"/>
    <m/>
    <d v="2021-01-21T00:00:00"/>
    <x v="10"/>
    <s v="Health sector"/>
    <x v="0"/>
    <n v="26"/>
    <x v="1"/>
    <x v="0"/>
    <x v="0"/>
    <x v="0"/>
    <d v="2019-01-01T00:00:00"/>
    <n v="0"/>
    <n v="0"/>
    <s v="Yes"/>
    <n v="0"/>
    <n v="0"/>
    <n v="2"/>
    <s v="2"/>
    <n v="0"/>
    <s v="2"/>
    <n v="0"/>
    <s v="2"/>
    <n v="4"/>
    <n v="0"/>
    <n v="0"/>
    <n v="1"/>
    <n v="500"/>
    <n v="200"/>
    <s v="اعمال حرة متقطعة"/>
    <m/>
    <s v="Hospital"/>
    <b v="1"/>
    <m/>
    <m/>
    <m/>
    <m/>
    <m/>
    <m/>
    <m/>
    <n v="30"/>
    <x v="4"/>
    <m/>
    <x v="2"/>
    <s v="مركز طبي قريب"/>
    <s v="Some types of medicines are not available in the market Most types of medicines are not available in the market Inaccessible due to transport or other logistical reason"/>
    <b v="1"/>
    <b v="1"/>
    <m/>
    <m/>
    <m/>
    <b v="1"/>
    <m/>
    <m/>
    <m/>
    <m/>
    <m/>
    <x v="0"/>
    <x v="0"/>
    <s v="درجة سوء التغذية قلت انخفضت لدى الطفلة"/>
    <x v="3"/>
    <s v="يوجد مجموعة واتس في المجال الصحي تابعة للمخيم"/>
    <x v="2"/>
    <x v="2"/>
    <s v="بعد المشفى عن مكان الاقامة"/>
    <x v="0"/>
    <x v="0"/>
    <m/>
    <m/>
    <m/>
    <m/>
    <m/>
    <m/>
    <m/>
    <m/>
    <m/>
    <m/>
    <m/>
    <s v="Pediatric medicine"/>
    <m/>
    <b v="1"/>
    <m/>
    <m/>
    <m/>
    <m/>
    <m/>
    <m/>
    <x v="2"/>
    <s v="Transportation issues"/>
    <m/>
    <m/>
    <m/>
    <b v="1"/>
    <m/>
    <m/>
    <m/>
    <m/>
    <s v="At private primary health care centre/hospital Hospital for normal delivery"/>
    <m/>
    <m/>
    <m/>
    <m/>
    <b v="1"/>
    <b v="1"/>
    <m/>
    <m/>
    <m/>
    <m/>
    <m/>
    <x v="1"/>
    <m/>
    <m/>
    <m/>
    <m/>
    <m/>
    <m/>
    <m/>
    <m/>
    <m/>
    <m/>
    <m/>
    <x v="4"/>
    <x v="1"/>
    <x v="0"/>
    <m/>
    <m/>
    <m/>
    <m/>
    <m/>
    <m/>
    <m/>
    <m/>
    <m/>
    <m/>
    <m/>
    <m/>
    <m/>
    <s v="0"/>
    <s v="not divers"/>
    <s v="Milk and Milk Products (milk, yoghurt, cheese, etc) Cereals or tubers (maize, porridge, rice, pasta, bread, rice, bulger, frikeh, kaak, pasta, indomy (noodles), manakish, thick grain-based porridge, potatoes, etc)"/>
    <b v="1"/>
    <m/>
    <m/>
    <m/>
    <m/>
    <m/>
    <b v="1"/>
    <m/>
    <m/>
    <m/>
    <m/>
    <s v="2"/>
    <s v="not divers"/>
    <x v="0"/>
    <m/>
    <s v="High food prices/no money to buy"/>
    <m/>
    <b v="1"/>
    <m/>
    <m/>
    <m/>
    <m/>
    <m/>
    <m/>
    <x v="0"/>
    <m/>
    <x v="0"/>
    <s v="High food prices/no money to buy"/>
    <b v="1"/>
    <m/>
    <m/>
    <m/>
    <m/>
    <m/>
    <x v="4"/>
    <x v="0"/>
    <x v="1"/>
    <m/>
    <m/>
    <s v="0"/>
    <s v="0"/>
    <x v="2"/>
    <x v="1"/>
    <x v="1"/>
    <x v="4"/>
    <x v="3"/>
    <m/>
    <m/>
    <m/>
    <m/>
    <m/>
    <m/>
    <m/>
    <m/>
    <m/>
    <x v="3"/>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7c25b1e6-3f33-4b87-bfbc-33f27e9bbdf1"/>
    <n v="73156049"/>
    <s v="7c25b1e6-3f33-4b87-bfbc-33f27e9bbdf1"/>
    <d v="2021-01-21T13:00:25"/>
    <n v="196"/>
    <m/>
    <n v="-1"/>
    <m/>
    <m/>
    <s v="202101191358"/>
    <n v="1497"/>
    <s v="nsenumerator"/>
    <n v="569832"/>
  </r>
  <r>
    <s v="2021-01-21T10:21:35.198+03:00"/>
    <s v="2021-01-21T14:59:22.450+03:00"/>
    <s v="0"/>
    <s v="نورة المرعي"/>
    <s v="MRFS"/>
    <m/>
    <d v="2021-01-21T00:00:00"/>
    <x v="10"/>
    <s v="Health sector"/>
    <x v="0"/>
    <n v="20"/>
    <x v="1"/>
    <x v="0"/>
    <x v="0"/>
    <x v="0"/>
    <d v="2014-10-01T00:00:00"/>
    <n v="1"/>
    <n v="0"/>
    <s v="Yes"/>
    <n v="1"/>
    <n v="1"/>
    <n v="1"/>
    <s v="2"/>
    <n v="1"/>
    <s v="4"/>
    <n v="0"/>
    <s v="4"/>
    <n v="6"/>
    <n v="0"/>
    <n v="0"/>
    <n v="1"/>
    <n v="600"/>
    <n v="300"/>
    <s v="الزوج عامل لدى الفصائل"/>
    <m/>
    <s v="Hospital Primary health care facility"/>
    <b v="1"/>
    <b v="1"/>
    <m/>
    <m/>
    <m/>
    <m/>
    <m/>
    <m/>
    <n v="20"/>
    <x v="4"/>
    <m/>
    <x v="0"/>
    <s v="لايوجد مركز طبي قريب من المخيم"/>
    <s v="Some types of medicines are not available in the market"/>
    <b v="1"/>
    <m/>
    <m/>
    <m/>
    <m/>
    <m/>
    <m/>
    <m/>
    <m/>
    <m/>
    <m/>
    <x v="0"/>
    <x v="0"/>
    <s v="مفيدة من اجل التوعية حول الامراض"/>
    <x v="3"/>
    <s v="التوعية عن طريق وسائل التواصل مفيدة في حال عدن القدرة على الوصول الى المشافي"/>
    <x v="0"/>
    <x v="0"/>
    <m/>
    <x v="0"/>
    <x v="0"/>
    <m/>
    <m/>
    <m/>
    <m/>
    <m/>
    <m/>
    <m/>
    <m/>
    <m/>
    <m/>
    <m/>
    <s v="Antibiotic Pediatric medicine"/>
    <m/>
    <b v="1"/>
    <m/>
    <b v="1"/>
    <m/>
    <m/>
    <m/>
    <m/>
    <x v="0"/>
    <m/>
    <m/>
    <m/>
    <m/>
    <m/>
    <m/>
    <m/>
    <m/>
    <m/>
    <s v="Public primary health care facility Hospital for normal delivery"/>
    <m/>
    <m/>
    <m/>
    <b v="1"/>
    <m/>
    <b v="1"/>
    <m/>
    <m/>
    <m/>
    <m/>
    <m/>
    <x v="0"/>
    <m/>
    <m/>
    <m/>
    <m/>
    <m/>
    <m/>
    <m/>
    <m/>
    <m/>
    <m/>
    <m/>
    <x v="0"/>
    <x v="0"/>
    <x v="0"/>
    <m/>
    <s v="Legumes and nuts e.g. hommos, fouls, beans, chick peas, lentils Milk and Milk Products (milk, yoghurt, cheese, etc) Vegetables (including leafy vegetables) Fruit (all types)"/>
    <m/>
    <b v="1"/>
    <b v="1"/>
    <b v="1"/>
    <m/>
    <m/>
    <b v="1"/>
    <m/>
    <m/>
    <m/>
    <m/>
    <s v="4"/>
    <s v="not divers"/>
    <s v="Cereals or tubers (maize, porridge, rice, pasta, bread, rice, bulger, frikeh, kaak, pasta, indomy (noodles), manakish, thick grain-based porridge, potatoes, etc) Milk and Milk Products (milk, yoghurt, cheese, etc) Vegetables (including leafy vegetables) Fruit (all types)"/>
    <b v="1"/>
    <m/>
    <b v="1"/>
    <b v="1"/>
    <m/>
    <m/>
    <b v="1"/>
    <m/>
    <m/>
    <m/>
    <m/>
    <s v="4"/>
    <s v="diverse"/>
    <x v="0"/>
    <m/>
    <s v="High food prices/no money to buy"/>
    <m/>
    <b v="1"/>
    <m/>
    <m/>
    <m/>
    <m/>
    <m/>
    <m/>
    <x v="0"/>
    <m/>
    <x v="0"/>
    <s v="High food prices/no money to buy Food is not available"/>
    <b v="1"/>
    <m/>
    <m/>
    <b v="1"/>
    <m/>
    <m/>
    <x v="4"/>
    <x v="0"/>
    <x v="0"/>
    <m/>
    <m/>
    <s v="1"/>
    <s v="1"/>
    <x v="0"/>
    <x v="2"/>
    <x v="2"/>
    <x v="0"/>
    <x v="3"/>
    <m/>
    <m/>
    <m/>
    <m/>
    <m/>
    <m/>
    <m/>
    <m/>
    <m/>
    <x v="0"/>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6a395c1e-fc43-4ed0-af46-9a15d4298a72"/>
    <n v="73156050"/>
    <s v="6a395c1e-fc43-4ed0-af46-9a15d4298a72"/>
    <d v="2021-01-21T13:00:26"/>
    <n v="197"/>
    <m/>
    <n v="-1"/>
    <m/>
    <m/>
    <s v="202101191358"/>
    <n v="16667"/>
    <s v="nsenumerator"/>
    <n v="569832"/>
  </r>
  <r>
    <s v="2021-01-21T12:36:08.724+03:00"/>
    <s v="2021-01-21T12:49:44.298+03:00"/>
    <m/>
    <s v="نورة المرعي"/>
    <s v="MRFS"/>
    <m/>
    <d v="2021-01-21T00:00:00"/>
    <x v="10"/>
    <s v="Health sector"/>
    <x v="0"/>
    <n v="35"/>
    <x v="0"/>
    <x v="0"/>
    <x v="0"/>
    <x v="1"/>
    <m/>
    <n v="0"/>
    <n v="0"/>
    <s v="Yes"/>
    <n v="0"/>
    <n v="0"/>
    <n v="2"/>
    <s v="2"/>
    <n v="2"/>
    <s v="4"/>
    <n v="1"/>
    <s v="5"/>
    <n v="8"/>
    <n v="0"/>
    <n v="0"/>
    <n v="1"/>
    <n v="1000"/>
    <n v="1200"/>
    <s v="محل مواد غذائية"/>
    <m/>
    <s v="Hospital Primary health care facility Emergency services-ambulance"/>
    <b v="1"/>
    <b v="1"/>
    <m/>
    <b v="1"/>
    <m/>
    <m/>
    <m/>
    <m/>
    <n v="5"/>
    <x v="0"/>
    <m/>
    <x v="0"/>
    <s v="عدم وجود مراكز لعلاج الامراض المزمنة"/>
    <s v="Some types of medicines are not available in the market"/>
    <b v="1"/>
    <m/>
    <m/>
    <m/>
    <m/>
    <m/>
    <m/>
    <m/>
    <m/>
    <m/>
    <m/>
    <x v="2"/>
    <x v="1"/>
    <m/>
    <x v="1"/>
    <m/>
    <x v="0"/>
    <x v="0"/>
    <m/>
    <x v="0"/>
    <x v="0"/>
    <m/>
    <m/>
    <m/>
    <m/>
    <m/>
    <m/>
    <m/>
    <m/>
    <m/>
    <m/>
    <m/>
    <s v="Pediatric medicine Antibiotic"/>
    <m/>
    <b v="1"/>
    <m/>
    <b v="1"/>
    <m/>
    <m/>
    <m/>
    <m/>
    <x v="0"/>
    <m/>
    <m/>
    <m/>
    <m/>
    <m/>
    <m/>
    <m/>
    <m/>
    <m/>
    <s v="At private primary health care centre/hospital Hospital for normal delivery"/>
    <m/>
    <m/>
    <m/>
    <m/>
    <b v="1"/>
    <b v="1"/>
    <m/>
    <m/>
    <m/>
    <m/>
    <m/>
    <x v="1"/>
    <m/>
    <m/>
    <m/>
    <m/>
    <m/>
    <m/>
    <m/>
    <m/>
    <m/>
    <m/>
    <m/>
    <x v="4"/>
    <x v="1"/>
    <x v="0"/>
    <m/>
    <m/>
    <m/>
    <m/>
    <m/>
    <m/>
    <m/>
    <m/>
    <m/>
    <m/>
    <m/>
    <m/>
    <m/>
    <s v="0"/>
    <s v="not divers"/>
    <s v="Cereals or tubers (maize, porridge, rice, pasta, bread, rice, bulger, frikeh, kaak, pasta, indomy (noodles), manakish, thick grain-based porridge, potatoes, etc) Vegetables (including leafy vegetables) Fruit (all types) Milk and Milk Products (milk, yoghurt, cheese, etc)"/>
    <b v="1"/>
    <m/>
    <b v="1"/>
    <b v="1"/>
    <m/>
    <m/>
    <b v="1"/>
    <m/>
    <m/>
    <m/>
    <m/>
    <s v="4"/>
    <s v="diverse"/>
    <x v="0"/>
    <m/>
    <s v="No barriers, satisfied with food available"/>
    <b v="1"/>
    <m/>
    <m/>
    <m/>
    <m/>
    <m/>
    <m/>
    <m/>
    <x v="0"/>
    <m/>
    <x v="3"/>
    <m/>
    <m/>
    <m/>
    <m/>
    <m/>
    <m/>
    <m/>
    <x v="0"/>
    <x v="2"/>
    <x v="1"/>
    <m/>
    <m/>
    <s v="0"/>
    <s v="0"/>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f9091798-67ad-43eb-8a1a-af21875e6e5d"/>
    <n v="73156056"/>
    <s v="f9091798-67ad-43eb-8a1a-af21875e6e5d"/>
    <d v="2021-01-21T13:00:27"/>
    <n v="198"/>
    <m/>
    <n v="-1"/>
    <m/>
    <m/>
    <s v="202101191358"/>
    <n v="816"/>
    <s v="nsenumerator"/>
    <n v="569832"/>
  </r>
  <r>
    <s v="2021-01-21T10:02:29.750+03:00"/>
    <s v="2021-01-21T10:47:43.218+03:00"/>
    <m/>
    <s v="سوسن الضبعان"/>
    <s v="MRFS"/>
    <m/>
    <d v="2021-01-21T00:00:00"/>
    <x v="11"/>
    <s v="All"/>
    <x v="0"/>
    <n v="35"/>
    <x v="0"/>
    <x v="1"/>
    <x v="0"/>
    <x v="0"/>
    <d v="2020-01-15T00:00:00"/>
    <n v="1"/>
    <n v="0"/>
    <s v="Yes"/>
    <n v="0"/>
    <n v="1"/>
    <n v="1"/>
    <s v="2"/>
    <n v="1"/>
    <s v="3"/>
    <n v="0"/>
    <s v="3"/>
    <n v="5"/>
    <n v="0"/>
    <n v="0"/>
    <n v="1"/>
    <n v="3000"/>
    <n v="0"/>
    <s v="لايوجد"/>
    <s v="معونات"/>
    <s v="Hospital Primary health care facility"/>
    <b v="1"/>
    <b v="1"/>
    <m/>
    <m/>
    <m/>
    <m/>
    <m/>
    <m/>
    <n v="999"/>
    <x v="0"/>
    <m/>
    <x v="3"/>
    <s v="لايوجد"/>
    <s v="Inaccessible due to security risks Inaccessible due to cost"/>
    <m/>
    <m/>
    <m/>
    <b v="1"/>
    <b v="1"/>
    <m/>
    <m/>
    <m/>
    <m/>
    <m/>
    <m/>
    <x v="2"/>
    <x v="1"/>
    <m/>
    <x v="1"/>
    <m/>
    <x v="2"/>
    <x v="1"/>
    <m/>
    <x v="1"/>
    <x v="1"/>
    <s v="Inaccessible due to cost Inaccessible due to transport or other logistical reason"/>
    <m/>
    <m/>
    <m/>
    <b v="1"/>
    <m/>
    <b v="1"/>
    <m/>
    <m/>
    <m/>
    <m/>
    <s v="Non communicable diseases (NCD) drugs (chronic, cardiac, diabetes, hyper-tension, asthma)"/>
    <b v="1"/>
    <m/>
    <m/>
    <m/>
    <m/>
    <m/>
    <m/>
    <m/>
    <x v="2"/>
    <s v="Transportation issues"/>
    <m/>
    <m/>
    <m/>
    <b v="1"/>
    <m/>
    <m/>
    <m/>
    <m/>
    <s v="Hospital for normal delivery"/>
    <m/>
    <m/>
    <m/>
    <m/>
    <m/>
    <b v="1"/>
    <m/>
    <m/>
    <m/>
    <m/>
    <m/>
    <x v="1"/>
    <m/>
    <m/>
    <m/>
    <m/>
    <m/>
    <m/>
    <m/>
    <m/>
    <m/>
    <m/>
    <m/>
    <x v="5"/>
    <x v="0"/>
    <x v="0"/>
    <m/>
    <s v="Milk and Milk Products (milk, yoghurt, cheese, etc) Vegetables (including leafy vegetables)"/>
    <m/>
    <m/>
    <b v="1"/>
    <m/>
    <m/>
    <m/>
    <b v="1"/>
    <m/>
    <m/>
    <m/>
    <m/>
    <s v="2"/>
    <s v="not divers"/>
    <s v="Milk and Milk Products (milk, yoghurt, cheese, etc)"/>
    <m/>
    <m/>
    <m/>
    <m/>
    <m/>
    <m/>
    <b v="1"/>
    <m/>
    <m/>
    <m/>
    <m/>
    <s v="1"/>
    <s v="not divers"/>
    <x v="0"/>
    <m/>
    <s v="High food prices/no money to buy Market is too far"/>
    <m/>
    <b v="1"/>
    <b v="1"/>
    <m/>
    <m/>
    <m/>
    <m/>
    <m/>
    <x v="0"/>
    <m/>
    <x v="0"/>
    <s v="High food prices/no money to buy Market is too far"/>
    <b v="1"/>
    <b v="1"/>
    <m/>
    <m/>
    <m/>
    <m/>
    <x v="2"/>
    <x v="2"/>
    <x v="1"/>
    <m/>
    <m/>
    <s v="1"/>
    <s v="1"/>
    <x v="0"/>
    <x v="2"/>
    <x v="0"/>
    <x v="1"/>
    <x v="1"/>
    <m/>
    <m/>
    <m/>
    <m/>
    <m/>
    <m/>
    <m/>
    <m/>
    <m/>
    <x v="1"/>
    <x v="0"/>
    <s v="Anger Econimic"/>
    <m/>
    <b v="1"/>
    <m/>
    <m/>
    <b v="1"/>
    <m/>
    <m/>
    <m/>
    <m/>
    <m/>
    <m/>
    <m/>
    <m/>
    <m/>
    <m/>
    <m/>
    <m/>
    <m/>
    <s v="Children"/>
    <m/>
    <m/>
    <b v="1"/>
    <m/>
    <s v="بسبب الظروف "/>
    <s v="Speaking to a family member"/>
    <b v="1"/>
    <m/>
    <m/>
    <m/>
    <m/>
    <m/>
    <m/>
    <m/>
    <m/>
    <m/>
    <m/>
    <s v="Do not know"/>
    <m/>
    <m/>
    <m/>
    <m/>
    <m/>
    <m/>
    <b v="1"/>
    <m/>
    <m/>
    <x v="2"/>
    <m/>
    <s v="Health services Educational services"/>
    <b v="1"/>
    <b v="1"/>
    <m/>
    <m/>
    <m/>
    <m/>
    <m/>
    <m/>
    <s v="بسبب المسافات"/>
    <s v="Health services Educational services"/>
    <b v="1"/>
    <b v="1"/>
    <m/>
    <m/>
    <m/>
    <m/>
    <m/>
    <m/>
    <s v="يسبب المسافات البعيدة"/>
    <x v="2"/>
    <s v="بسبب العادات والتقاليد وقلة الامان"/>
    <s v="School dropout Neglect Psychological stress"/>
    <m/>
    <m/>
    <m/>
    <b v="1"/>
    <m/>
    <m/>
    <m/>
    <m/>
    <b v="1"/>
    <m/>
    <m/>
    <m/>
    <m/>
    <b v="1"/>
    <m/>
    <m/>
    <m/>
    <m/>
    <m/>
    <s v="Parents"/>
    <m/>
    <m/>
    <m/>
    <m/>
    <b v="1"/>
    <m/>
    <m/>
    <m/>
    <m/>
    <m/>
    <m/>
    <m/>
    <m/>
    <m/>
    <s v="Hand crafts Awareness / educational activities / psychosocial support"/>
    <m/>
    <m/>
    <b v="1"/>
    <m/>
    <b v="1"/>
    <m/>
    <m/>
    <m/>
    <m/>
    <s v="I don't know"/>
    <m/>
    <m/>
    <m/>
    <m/>
    <m/>
    <m/>
    <b v="1"/>
    <x v="2"/>
    <s v="بسبب صعوبة المواصلات وغلاء التكلفة"/>
    <s v="Lack of transportation"/>
    <m/>
    <m/>
    <b v="1"/>
    <m/>
    <m/>
    <m/>
    <m/>
    <m/>
    <m/>
    <m/>
    <x v="2"/>
    <n v="3"/>
    <s v="بسبب خروجهم من المنزل"/>
    <x v="0"/>
    <m/>
    <m/>
    <x v="2"/>
    <m/>
    <s v="uuid:d0a6ac4f-92ac-45a9-8cdb-54d6a2bf7c60"/>
    <n v="73156140"/>
    <s v="d0a6ac4f-92ac-45a9-8cdb-54d6a2bf7c60"/>
    <d v="2021-01-21T13:01:57"/>
    <n v="199"/>
    <m/>
    <n v="-1"/>
    <m/>
    <m/>
    <s v="202101191358"/>
    <n v="2714"/>
    <s v="nsenumerator"/>
    <n v="569832"/>
  </r>
  <r>
    <s v="2021-01-21T11:13:33.651+03:00"/>
    <s v="2021-01-21T11:30:39.780+03:00"/>
    <m/>
    <s v="سوسن الضبعان"/>
    <s v="MRFS"/>
    <m/>
    <d v="2021-01-21T00:00:00"/>
    <x v="11"/>
    <s v="All"/>
    <x v="0"/>
    <n v="45"/>
    <x v="0"/>
    <x v="0"/>
    <x v="2"/>
    <x v="0"/>
    <d v="2019-12-18T00:00:00"/>
    <n v="0"/>
    <n v="0"/>
    <s v="Yes"/>
    <n v="0"/>
    <n v="0"/>
    <n v="0"/>
    <s v="0"/>
    <n v="0"/>
    <s v="0"/>
    <n v="3"/>
    <s v="3"/>
    <n v="4"/>
    <n v="0"/>
    <n v="0"/>
    <n v="0"/>
    <n v="1000"/>
    <n v="0"/>
    <m/>
    <s v="استقراض مبلغ مالي من الاقارب"/>
    <s v="Hospital Primary health care facility"/>
    <b v="1"/>
    <b v="1"/>
    <m/>
    <m/>
    <m/>
    <m/>
    <m/>
    <m/>
    <n v="999"/>
    <x v="4"/>
    <m/>
    <x v="3"/>
    <s v="لايوجد"/>
    <s v="Inaccessible due to cost"/>
    <m/>
    <m/>
    <m/>
    <b v="1"/>
    <m/>
    <m/>
    <m/>
    <m/>
    <m/>
    <m/>
    <m/>
    <x v="0"/>
    <x v="0"/>
    <s v="معلومات مفيدة طبية "/>
    <x v="2"/>
    <m/>
    <x v="2"/>
    <x v="2"/>
    <s v="لم يتعرض للاصابة بهذا المرض"/>
    <x v="0"/>
    <x v="0"/>
    <m/>
    <m/>
    <m/>
    <m/>
    <m/>
    <m/>
    <m/>
    <m/>
    <m/>
    <m/>
    <m/>
    <s v="Non communicable diseases (NCD) drugs (chronic, cardiac, diabetes, hyper-tension, asthma) Pediatric medicine"/>
    <b v="1"/>
    <b v="1"/>
    <m/>
    <m/>
    <m/>
    <m/>
    <m/>
    <m/>
    <x v="0"/>
    <m/>
    <m/>
    <m/>
    <m/>
    <m/>
    <m/>
    <m/>
    <m/>
    <m/>
    <s v="Hospital for normal delivery"/>
    <m/>
    <m/>
    <m/>
    <m/>
    <m/>
    <b v="1"/>
    <m/>
    <m/>
    <m/>
    <m/>
    <m/>
    <x v="1"/>
    <m/>
    <m/>
    <m/>
    <m/>
    <m/>
    <m/>
    <m/>
    <m/>
    <m/>
    <m/>
    <m/>
    <x v="5"/>
    <x v="0"/>
    <x v="0"/>
    <m/>
    <m/>
    <m/>
    <m/>
    <m/>
    <m/>
    <m/>
    <m/>
    <m/>
    <m/>
    <m/>
    <m/>
    <m/>
    <s v="0"/>
    <s v="not divers"/>
    <m/>
    <m/>
    <m/>
    <m/>
    <m/>
    <m/>
    <m/>
    <m/>
    <m/>
    <m/>
    <m/>
    <m/>
    <s v="0"/>
    <s v="not divers"/>
    <x v="0"/>
    <m/>
    <s v="High food prices/no money to buy Market is too far"/>
    <m/>
    <b v="1"/>
    <b v="1"/>
    <m/>
    <m/>
    <m/>
    <m/>
    <m/>
    <x v="0"/>
    <m/>
    <x v="0"/>
    <s v="High food prices/no money to buy Market is too far"/>
    <b v="1"/>
    <b v="1"/>
    <m/>
    <m/>
    <m/>
    <m/>
    <x v="1"/>
    <x v="1"/>
    <x v="1"/>
    <m/>
    <m/>
    <s v="0"/>
    <s v="0"/>
    <x v="0"/>
    <x v="2"/>
    <x v="0"/>
    <x v="1"/>
    <x v="1"/>
    <m/>
    <m/>
    <m/>
    <m/>
    <m/>
    <m/>
    <m/>
    <m/>
    <m/>
    <x v="1"/>
    <x v="0"/>
    <s v="Sadness Anger Econimic"/>
    <m/>
    <b v="1"/>
    <b v="1"/>
    <m/>
    <b v="1"/>
    <m/>
    <m/>
    <m/>
    <m/>
    <m/>
    <m/>
    <m/>
    <m/>
    <m/>
    <m/>
    <m/>
    <m/>
    <m/>
    <s v="Children"/>
    <m/>
    <m/>
    <b v="1"/>
    <m/>
    <s v="بسبب الاهمال الذي يعانون منه"/>
    <s v="Speaking to a family member Prayer"/>
    <b v="1"/>
    <m/>
    <m/>
    <b v="1"/>
    <m/>
    <m/>
    <m/>
    <m/>
    <m/>
    <m/>
    <m/>
    <s v="Lack of awareness of the services Accessibility"/>
    <m/>
    <m/>
    <b v="1"/>
    <m/>
    <b v="1"/>
    <m/>
    <m/>
    <m/>
    <m/>
    <x v="2"/>
    <m/>
    <s v="Educational services"/>
    <m/>
    <b v="1"/>
    <m/>
    <m/>
    <m/>
    <m/>
    <m/>
    <m/>
    <s v="بسبب صعوبة المواصلات"/>
    <s v="Health services Educational services"/>
    <b v="1"/>
    <b v="1"/>
    <m/>
    <m/>
    <m/>
    <m/>
    <m/>
    <m/>
    <s v="بسبب عدم توفر المواصلات وبعد المسافة"/>
    <x v="2"/>
    <s v="بسبب العادات والتقاليد وعدم توفر الأمان"/>
    <s v="School dropout Neglect Psychological stress"/>
    <m/>
    <m/>
    <m/>
    <b v="1"/>
    <m/>
    <m/>
    <m/>
    <m/>
    <b v="1"/>
    <m/>
    <m/>
    <m/>
    <m/>
    <b v="1"/>
    <m/>
    <m/>
    <m/>
    <m/>
    <m/>
    <s v="Parents"/>
    <m/>
    <m/>
    <m/>
    <m/>
    <b v="1"/>
    <m/>
    <m/>
    <m/>
    <m/>
    <m/>
    <m/>
    <m/>
    <m/>
    <m/>
    <s v="Awareness / educational activities / psychosocial support Entertainement activities"/>
    <m/>
    <m/>
    <m/>
    <m/>
    <b v="1"/>
    <b v="1"/>
    <m/>
    <m/>
    <m/>
    <s v="Orphans living in the community"/>
    <m/>
    <m/>
    <b v="1"/>
    <m/>
    <m/>
    <m/>
    <m/>
    <x v="2"/>
    <s v="عدم توفر الخدمات التعليمية في المخيم"/>
    <s v="Security problems Lack of transportation"/>
    <m/>
    <b v="1"/>
    <b v="1"/>
    <m/>
    <m/>
    <m/>
    <m/>
    <m/>
    <m/>
    <m/>
    <x v="0"/>
    <m/>
    <m/>
    <x v="1"/>
    <n v="4"/>
    <s v="بسبب خروجهم من المنزل وبسبب الضغوط التي يعانون منها"/>
    <x v="2"/>
    <m/>
    <s v="uuid:e40fa95c-68b0-4a11-b0fa-2fe3e513a056"/>
    <n v="73156142"/>
    <s v="e40fa95c-68b0-4a11-b0fa-2fe3e513a056"/>
    <d v="2021-01-21T13:01:58"/>
    <n v="200"/>
    <m/>
    <n v="-1"/>
    <m/>
    <m/>
    <s v="202101191358"/>
    <n v="1026"/>
    <s v="nsenumerator"/>
    <n v="569832"/>
  </r>
  <r>
    <s v="2021-01-21T11:41:10.207+03:00"/>
    <s v="2021-01-21T12:15:33.235+03:00"/>
    <m/>
    <s v="سوسن الضبعان"/>
    <s v="MRFS"/>
    <m/>
    <d v="2021-01-21T00:00:00"/>
    <x v="11"/>
    <s v="All"/>
    <x v="0"/>
    <n v="60"/>
    <x v="2"/>
    <x v="0"/>
    <x v="2"/>
    <x v="0"/>
    <d v="2020-01-06T00:00:00"/>
    <n v="1"/>
    <n v="1"/>
    <s v="Yes"/>
    <n v="0"/>
    <n v="1"/>
    <n v="0"/>
    <s v="1"/>
    <n v="2"/>
    <s v="3"/>
    <n v="1"/>
    <s v="4"/>
    <n v="6"/>
    <n v="0"/>
    <n v="0"/>
    <n v="0"/>
    <n v="2000"/>
    <n v="500"/>
    <s v="العمل الحر"/>
    <m/>
    <s v="Hospital Primary health care facility"/>
    <b v="1"/>
    <b v="1"/>
    <m/>
    <m/>
    <m/>
    <m/>
    <m/>
    <m/>
    <n v="999"/>
    <x v="4"/>
    <m/>
    <x v="2"/>
    <s v="لايوجد"/>
    <s v="Most types of medicines are not available in the market Inaccessible due to transport or other logistical reason Inaccessible due to cost"/>
    <m/>
    <b v="1"/>
    <m/>
    <b v="1"/>
    <m/>
    <b v="1"/>
    <m/>
    <m/>
    <m/>
    <m/>
    <m/>
    <x v="2"/>
    <x v="1"/>
    <m/>
    <x v="1"/>
    <m/>
    <x v="2"/>
    <x v="2"/>
    <s v="لم يتعرض للاصابة بهذه الامراض"/>
    <x v="0"/>
    <x v="0"/>
    <m/>
    <m/>
    <m/>
    <m/>
    <m/>
    <m/>
    <m/>
    <m/>
    <m/>
    <m/>
    <m/>
    <s v="Non communicable diseases (NCD) drugs (chronic, cardiac, diabetes, hyper-tension, asthma) Pediatric medicine"/>
    <b v="1"/>
    <b v="1"/>
    <m/>
    <m/>
    <m/>
    <m/>
    <m/>
    <m/>
    <x v="0"/>
    <m/>
    <m/>
    <m/>
    <m/>
    <m/>
    <m/>
    <m/>
    <m/>
    <m/>
    <s v="Hospital for normal delivery"/>
    <m/>
    <m/>
    <m/>
    <m/>
    <m/>
    <b v="1"/>
    <m/>
    <m/>
    <m/>
    <m/>
    <m/>
    <x v="1"/>
    <m/>
    <m/>
    <m/>
    <m/>
    <m/>
    <m/>
    <m/>
    <m/>
    <m/>
    <m/>
    <m/>
    <x v="5"/>
    <x v="0"/>
    <x v="0"/>
    <m/>
    <s v="Vegetables (including leafy vegetables) Milk and Milk Products (milk, yoghurt, cheese, etc)"/>
    <m/>
    <m/>
    <b v="1"/>
    <m/>
    <m/>
    <m/>
    <b v="1"/>
    <m/>
    <m/>
    <m/>
    <m/>
    <s v="2"/>
    <s v="not divers"/>
    <s v="Vegetables (including leafy vegetables) Milk and Milk Products (milk, yoghurt, cheese, etc)"/>
    <m/>
    <m/>
    <b v="1"/>
    <m/>
    <m/>
    <m/>
    <b v="1"/>
    <m/>
    <m/>
    <m/>
    <m/>
    <s v="2"/>
    <s v="not divers"/>
    <x v="0"/>
    <m/>
    <s v="High food prices/no money to buy Market is too far"/>
    <m/>
    <b v="1"/>
    <b v="1"/>
    <m/>
    <m/>
    <m/>
    <m/>
    <m/>
    <x v="0"/>
    <m/>
    <x v="0"/>
    <s v="High food prices/no money to buy Market is too far"/>
    <b v="1"/>
    <b v="1"/>
    <m/>
    <m/>
    <m/>
    <m/>
    <x v="0"/>
    <x v="2"/>
    <x v="1"/>
    <m/>
    <m/>
    <s v="1"/>
    <s v="1"/>
    <x v="0"/>
    <x v="2"/>
    <x v="0"/>
    <x v="1"/>
    <x v="1"/>
    <m/>
    <m/>
    <m/>
    <m/>
    <m/>
    <m/>
    <m/>
    <m/>
    <m/>
    <x v="1"/>
    <x v="0"/>
    <s v="Anger Sadness Econimic"/>
    <m/>
    <b v="1"/>
    <b v="1"/>
    <m/>
    <b v="1"/>
    <m/>
    <m/>
    <m/>
    <m/>
    <m/>
    <m/>
    <m/>
    <m/>
    <m/>
    <m/>
    <m/>
    <m/>
    <m/>
    <s v="Children"/>
    <m/>
    <m/>
    <b v="1"/>
    <m/>
    <s v="بسبب الاهمال والظروف السيئة"/>
    <s v="Speaking to a family member Prayer"/>
    <b v="1"/>
    <m/>
    <m/>
    <b v="1"/>
    <m/>
    <m/>
    <m/>
    <m/>
    <m/>
    <m/>
    <m/>
    <s v="Lack of awareness of the services"/>
    <m/>
    <m/>
    <m/>
    <m/>
    <b v="1"/>
    <m/>
    <m/>
    <m/>
    <m/>
    <x v="2"/>
    <m/>
    <s v="Educational services Skills building services"/>
    <m/>
    <b v="1"/>
    <b v="1"/>
    <m/>
    <m/>
    <m/>
    <m/>
    <m/>
    <s v="بسبب بعد المسافات وعدم توفر المواصلات"/>
    <s v="Educational services Skills building services"/>
    <m/>
    <b v="1"/>
    <b v="1"/>
    <m/>
    <m/>
    <m/>
    <m/>
    <m/>
    <s v="بسبب بعد المسافة وعدم توفر الواصلات"/>
    <x v="2"/>
    <s v="بسبب العادات والتقاليد"/>
    <s v="School dropout Physical abuse Neglect Psychological stress"/>
    <m/>
    <m/>
    <m/>
    <b v="1"/>
    <m/>
    <m/>
    <m/>
    <b v="1"/>
    <b v="1"/>
    <m/>
    <m/>
    <m/>
    <m/>
    <b v="1"/>
    <m/>
    <m/>
    <m/>
    <m/>
    <m/>
    <s v="Parents"/>
    <m/>
    <m/>
    <m/>
    <m/>
    <b v="1"/>
    <m/>
    <m/>
    <m/>
    <m/>
    <m/>
    <m/>
    <m/>
    <m/>
    <m/>
    <s v="Awareness / educational activities / psychosocial support Hand crafts"/>
    <m/>
    <m/>
    <b v="1"/>
    <m/>
    <b v="1"/>
    <m/>
    <m/>
    <m/>
    <m/>
    <s v="Orphans living in the community Child-headed households"/>
    <m/>
    <m/>
    <b v="1"/>
    <b v="1"/>
    <m/>
    <m/>
    <m/>
    <x v="2"/>
    <s v="بسبب عدم توفرها في المخيم وبعد المسافات الي الاماكن المجاورة"/>
    <s v="Lack of transportation"/>
    <m/>
    <m/>
    <b v="1"/>
    <m/>
    <m/>
    <m/>
    <m/>
    <m/>
    <m/>
    <m/>
    <x v="2"/>
    <n v="5"/>
    <s v="قضاء الوقت خارج المنزل واللعب"/>
    <x v="1"/>
    <n v="3"/>
    <s v="بسبب خروجهم من المنزل"/>
    <x v="2"/>
    <m/>
    <s v="uuid:3be9335c-34ec-45c2-96e2-3430094ca95e"/>
    <n v="73156144"/>
    <s v="3be9335c-34ec-45c2-96e2-3430094ca95e"/>
    <d v="2021-01-21T13:01:59"/>
    <n v="201"/>
    <m/>
    <n v="-1"/>
    <m/>
    <m/>
    <s v="202101191358"/>
    <n v="2063"/>
    <s v="nsenumerator"/>
    <n v="569832"/>
  </r>
  <r>
    <s v="2021-01-21T13:25:43.052+03:00"/>
    <s v="2021-01-21T14:13:14.732+03:00"/>
    <m/>
    <s v="سوسن الضبعان"/>
    <s v="MRFS"/>
    <m/>
    <d v="2021-01-21T00:00:00"/>
    <x v="11"/>
    <s v="All"/>
    <x v="0"/>
    <n v="31"/>
    <x v="0"/>
    <x v="0"/>
    <x v="2"/>
    <x v="1"/>
    <m/>
    <n v="0"/>
    <n v="0"/>
    <s v="Yes"/>
    <n v="0"/>
    <n v="1"/>
    <n v="1"/>
    <s v="2"/>
    <n v="0"/>
    <s v="2"/>
    <n v="0"/>
    <s v="2"/>
    <n v="4"/>
    <n v="1"/>
    <n v="0"/>
    <n v="0"/>
    <n v="2000"/>
    <n v="1500"/>
    <s v="عمل الاب"/>
    <m/>
    <s v="Hospital Primary health care facility"/>
    <b v="1"/>
    <b v="1"/>
    <m/>
    <m/>
    <m/>
    <m/>
    <m/>
    <m/>
    <n v="999"/>
    <x v="0"/>
    <m/>
    <x v="0"/>
    <s v="لايوجد"/>
    <s v="There are no significant difficulties"/>
    <m/>
    <m/>
    <m/>
    <m/>
    <m/>
    <m/>
    <m/>
    <m/>
    <m/>
    <b v="1"/>
    <m/>
    <x v="0"/>
    <x v="0"/>
    <s v="جلسات توعية"/>
    <x v="3"/>
    <s v="لامكانية التواصل بشكل مستمر"/>
    <x v="2"/>
    <x v="1"/>
    <m/>
    <x v="1"/>
    <x v="2"/>
    <m/>
    <m/>
    <m/>
    <m/>
    <m/>
    <m/>
    <m/>
    <m/>
    <m/>
    <m/>
    <m/>
    <s v="Non communicable diseases (NCD) drugs (chronic, cardiac, diabetes, hyper-tension, asthma) Pediatric medicine"/>
    <b v="1"/>
    <b v="1"/>
    <m/>
    <m/>
    <m/>
    <m/>
    <m/>
    <m/>
    <x v="0"/>
    <m/>
    <m/>
    <m/>
    <m/>
    <m/>
    <m/>
    <m/>
    <m/>
    <m/>
    <s v="Public primary health care facility Hospital for normal delivery"/>
    <m/>
    <m/>
    <m/>
    <b v="1"/>
    <m/>
    <b v="1"/>
    <m/>
    <m/>
    <m/>
    <m/>
    <m/>
    <x v="1"/>
    <m/>
    <m/>
    <m/>
    <m/>
    <m/>
    <m/>
    <m/>
    <m/>
    <m/>
    <m/>
    <m/>
    <x v="5"/>
    <x v="0"/>
    <x v="0"/>
    <m/>
    <m/>
    <m/>
    <m/>
    <m/>
    <m/>
    <m/>
    <m/>
    <m/>
    <m/>
    <m/>
    <m/>
    <m/>
    <s v="0"/>
    <s v="not divers"/>
    <s v="Fruit (all types) Vegetables (including leafy vegetables) Milk and Milk Products (milk, yoghurt, cheese, etc)"/>
    <m/>
    <m/>
    <b v="1"/>
    <b v="1"/>
    <m/>
    <m/>
    <b v="1"/>
    <m/>
    <m/>
    <m/>
    <m/>
    <s v="3"/>
    <s v="not divers"/>
    <x v="0"/>
    <m/>
    <s v="High food prices/no money to buy"/>
    <m/>
    <b v="1"/>
    <m/>
    <m/>
    <m/>
    <m/>
    <m/>
    <m/>
    <x v="0"/>
    <m/>
    <x v="0"/>
    <s v="High food prices/no money to buy"/>
    <b v="1"/>
    <m/>
    <m/>
    <m/>
    <m/>
    <m/>
    <x v="0"/>
    <x v="2"/>
    <x v="1"/>
    <m/>
    <m/>
    <s v="1"/>
    <s v="0"/>
    <x v="0"/>
    <x v="2"/>
    <x v="0"/>
    <x v="1"/>
    <x v="1"/>
    <m/>
    <m/>
    <m/>
    <m/>
    <m/>
    <m/>
    <m/>
    <m/>
    <m/>
    <x v="1"/>
    <x v="0"/>
    <s v="Econimic Anger"/>
    <m/>
    <b v="1"/>
    <m/>
    <m/>
    <b v="1"/>
    <m/>
    <m/>
    <m/>
    <m/>
    <m/>
    <m/>
    <m/>
    <m/>
    <m/>
    <m/>
    <m/>
    <m/>
    <m/>
    <s v="Children"/>
    <m/>
    <m/>
    <b v="1"/>
    <m/>
    <s v="بسبب الوضع الراهن"/>
    <s v="Speaking to a family member Prayer"/>
    <b v="1"/>
    <m/>
    <m/>
    <b v="1"/>
    <m/>
    <m/>
    <m/>
    <m/>
    <m/>
    <m/>
    <m/>
    <s v="Lack of awareness of the services"/>
    <m/>
    <m/>
    <m/>
    <m/>
    <b v="1"/>
    <m/>
    <m/>
    <m/>
    <m/>
    <x v="1"/>
    <m/>
    <s v="Skills building services"/>
    <m/>
    <m/>
    <b v="1"/>
    <m/>
    <m/>
    <m/>
    <m/>
    <m/>
    <s v="بسبب عدم توفرها"/>
    <s v="Skills building services"/>
    <m/>
    <m/>
    <b v="1"/>
    <m/>
    <m/>
    <m/>
    <m/>
    <m/>
    <s v="بسبب عدم توفرها مجانا"/>
    <x v="1"/>
    <m/>
    <s v="School dropout Child labour Early marriage"/>
    <m/>
    <m/>
    <m/>
    <b v="1"/>
    <b v="1"/>
    <m/>
    <b v="1"/>
    <m/>
    <m/>
    <m/>
    <m/>
    <m/>
    <m/>
    <m/>
    <m/>
    <m/>
    <m/>
    <m/>
    <s v="اعمال تهدد حياتهم بالخطر ولاتناسب اعمارهم"/>
    <s v="School teachers Parents"/>
    <m/>
    <m/>
    <m/>
    <b v="1"/>
    <b v="1"/>
    <m/>
    <m/>
    <m/>
    <m/>
    <m/>
    <m/>
    <m/>
    <m/>
    <m/>
    <s v="Awareness / educational activities / psychosocial support Hand crafts Quraan"/>
    <m/>
    <b v="1"/>
    <b v="1"/>
    <m/>
    <b v="1"/>
    <m/>
    <m/>
    <m/>
    <m/>
    <s v="Children separated from their parents Orphans living in the community"/>
    <b v="1"/>
    <m/>
    <b v="1"/>
    <m/>
    <m/>
    <m/>
    <m/>
    <x v="2"/>
    <s v="تحت سن الدراسة"/>
    <s v="Lack of awareness Lack of transportation"/>
    <b v="1"/>
    <m/>
    <b v="1"/>
    <m/>
    <m/>
    <m/>
    <m/>
    <m/>
    <m/>
    <m/>
    <x v="2"/>
    <n v="3"/>
    <s v="الخروج للعب"/>
    <x v="0"/>
    <m/>
    <m/>
    <x v="2"/>
    <m/>
    <s v="uuid:1ada61a7-7312-4948-ac22-622958526116"/>
    <n v="73156145"/>
    <s v="1ada61a7-7312-4948-ac22-622958526116"/>
    <d v="2021-01-21T13:01:59"/>
    <n v="202"/>
    <m/>
    <n v="-1"/>
    <m/>
    <m/>
    <s v="202101191358"/>
    <n v="2851"/>
    <s v="nsenumerator"/>
    <n v="569832"/>
  </r>
  <r>
    <s v="2021-01-21T10:14:45.133+02:00"/>
    <s v="2021-01-21T11:09:40.212+02:00"/>
    <m/>
    <s v="محمود السليمان"/>
    <s v="MRFS"/>
    <m/>
    <d v="2021-01-21T00:00:00"/>
    <x v="11"/>
    <s v="All"/>
    <x v="0"/>
    <n v="55"/>
    <x v="2"/>
    <x v="1"/>
    <x v="0"/>
    <x v="0"/>
    <d v="2021-01-21T00:00:00"/>
    <n v="0"/>
    <n v="0"/>
    <s v="Yes"/>
    <n v="0"/>
    <n v="1"/>
    <n v="2"/>
    <s v="3"/>
    <n v="2"/>
    <s v="5"/>
    <n v="2"/>
    <s v="7"/>
    <n v="12"/>
    <n v="1"/>
    <n v="0"/>
    <n v="0"/>
    <n v="2000"/>
    <n v="0"/>
    <m/>
    <s v="يقوم بأخذ بعض المال من اقربائه"/>
    <s v="Hospital Primary health care facility"/>
    <b v="1"/>
    <b v="1"/>
    <m/>
    <m/>
    <m/>
    <m/>
    <m/>
    <m/>
    <n v="999"/>
    <x v="4"/>
    <m/>
    <x v="3"/>
    <s v="لا"/>
    <s v="Some types of medicines are not available in the market Inaccessible due to transport or other logistical reason"/>
    <b v="1"/>
    <m/>
    <m/>
    <m/>
    <m/>
    <b v="1"/>
    <m/>
    <m/>
    <m/>
    <m/>
    <m/>
    <x v="0"/>
    <x v="0"/>
    <s v=" الأفضلية لدعم التعليم "/>
    <x v="0"/>
    <m/>
    <x v="2"/>
    <x v="2"/>
    <s v="لم يتعرضوا لهذه الأمراض "/>
    <x v="0"/>
    <x v="0"/>
    <m/>
    <m/>
    <m/>
    <m/>
    <m/>
    <m/>
    <m/>
    <m/>
    <m/>
    <m/>
    <m/>
    <s v="Non communicable diseases (NCD) drugs (chronic, cardiac, diabetes, hyper-tension, asthma) Pediatric medicine"/>
    <b v="1"/>
    <b v="1"/>
    <m/>
    <m/>
    <m/>
    <m/>
    <m/>
    <m/>
    <x v="0"/>
    <m/>
    <m/>
    <m/>
    <m/>
    <m/>
    <m/>
    <m/>
    <m/>
    <m/>
    <s v="Hospital for normal delivery"/>
    <m/>
    <m/>
    <m/>
    <m/>
    <m/>
    <b v="1"/>
    <m/>
    <m/>
    <m/>
    <m/>
    <m/>
    <x v="1"/>
    <m/>
    <m/>
    <m/>
    <m/>
    <m/>
    <m/>
    <m/>
    <m/>
    <m/>
    <m/>
    <m/>
    <x v="5"/>
    <x v="0"/>
    <x v="0"/>
    <m/>
    <m/>
    <m/>
    <m/>
    <m/>
    <m/>
    <m/>
    <m/>
    <m/>
    <m/>
    <m/>
    <m/>
    <m/>
    <s v="0"/>
    <s v="not divers"/>
    <s v="Vegetables (including leafy vegetables)"/>
    <m/>
    <m/>
    <b v="1"/>
    <m/>
    <m/>
    <m/>
    <m/>
    <m/>
    <m/>
    <m/>
    <m/>
    <s v="1"/>
    <s v="not divers"/>
    <x v="0"/>
    <m/>
    <s v="High food prices/no money to buy"/>
    <m/>
    <b v="1"/>
    <m/>
    <m/>
    <m/>
    <m/>
    <m/>
    <m/>
    <x v="0"/>
    <m/>
    <x v="0"/>
    <s v="High food prices/no money to buy"/>
    <b v="1"/>
    <m/>
    <m/>
    <m/>
    <m/>
    <m/>
    <x v="3"/>
    <x v="2"/>
    <x v="1"/>
    <m/>
    <m/>
    <s v="1"/>
    <s v="0"/>
    <x v="0"/>
    <x v="2"/>
    <x v="0"/>
    <x v="1"/>
    <x v="1"/>
    <m/>
    <m/>
    <m/>
    <m/>
    <m/>
    <m/>
    <m/>
    <m/>
    <m/>
    <x v="1"/>
    <x v="0"/>
    <s v="Sadness moodwings Econimic Anxiety Changes in Appetite Problems sleeping Inability to carry out work or daily tasks Anger"/>
    <m/>
    <b v="1"/>
    <b v="1"/>
    <b v="1"/>
    <b v="1"/>
    <b v="1"/>
    <m/>
    <b v="1"/>
    <m/>
    <b v="1"/>
    <m/>
    <b v="1"/>
    <m/>
    <m/>
    <m/>
    <m/>
    <m/>
    <m/>
    <s v="Children"/>
    <m/>
    <m/>
    <b v="1"/>
    <m/>
    <s v="من الأوضاع الصعبه "/>
    <s v="Smoking"/>
    <m/>
    <m/>
    <m/>
    <m/>
    <m/>
    <m/>
    <b v="1"/>
    <m/>
    <m/>
    <m/>
    <m/>
    <s v="Accessibility"/>
    <m/>
    <m/>
    <b v="1"/>
    <m/>
    <m/>
    <m/>
    <m/>
    <m/>
    <m/>
    <x v="1"/>
    <m/>
    <s v="Health services"/>
    <b v="1"/>
    <m/>
    <m/>
    <m/>
    <m/>
    <m/>
    <m/>
    <m/>
    <s v="المواصلات"/>
    <s v="Health services"/>
    <b v="1"/>
    <m/>
    <m/>
    <m/>
    <m/>
    <m/>
    <m/>
    <m/>
    <s v="المواصلات"/>
    <x v="2"/>
    <s v="غير مسموح خوفا عليهم"/>
    <s v="School dropout Psychological stress"/>
    <m/>
    <m/>
    <m/>
    <b v="1"/>
    <m/>
    <m/>
    <m/>
    <m/>
    <m/>
    <m/>
    <m/>
    <m/>
    <m/>
    <b v="1"/>
    <m/>
    <m/>
    <m/>
    <m/>
    <m/>
    <s v="Siblings Parents Relatives"/>
    <m/>
    <b v="1"/>
    <m/>
    <m/>
    <b v="1"/>
    <b v="1"/>
    <m/>
    <m/>
    <m/>
    <m/>
    <m/>
    <m/>
    <m/>
    <m/>
    <s v="Quraan Awareness / educational activities / psychosocial support Entertainement activities"/>
    <m/>
    <b v="1"/>
    <m/>
    <m/>
    <b v="1"/>
    <b v="1"/>
    <m/>
    <m/>
    <m/>
    <s v="I don't know"/>
    <m/>
    <m/>
    <m/>
    <m/>
    <m/>
    <m/>
    <b v="1"/>
    <x v="1"/>
    <m/>
    <s v="Lack of transportation"/>
    <m/>
    <m/>
    <b v="1"/>
    <m/>
    <m/>
    <m/>
    <m/>
    <m/>
    <m/>
    <m/>
    <x v="1"/>
    <m/>
    <m/>
    <x v="2"/>
    <m/>
    <m/>
    <x v="2"/>
    <m/>
    <s v="uuid:d42edf81-8ebb-4bf4-a0a6-c3a93904b912"/>
    <n v="73156242"/>
    <s v="d42edf81-8ebb-4bf4-a0a6-c3a93904b912"/>
    <d v="2021-01-21T13:03:31"/>
    <n v="203"/>
    <m/>
    <n v="-1"/>
    <m/>
    <m/>
    <s v="202101191358"/>
    <n v="3295"/>
    <s v="nsenumerator"/>
    <n v="569832"/>
  </r>
  <r>
    <s v="2021-01-21T11:23:09.503+02:00"/>
    <s v="2021-01-21T11:47:17.073+02:00"/>
    <m/>
    <s v="محمود السليمان"/>
    <s v="MRFS"/>
    <m/>
    <d v="2021-01-21T00:00:00"/>
    <x v="11"/>
    <s v="All"/>
    <x v="0"/>
    <n v="21"/>
    <x v="1"/>
    <x v="1"/>
    <x v="4"/>
    <x v="0"/>
    <d v="2021-01-21T00:00:00"/>
    <n v="1"/>
    <n v="1"/>
    <s v="Yes"/>
    <n v="1"/>
    <n v="3"/>
    <n v="1"/>
    <s v="4"/>
    <n v="0"/>
    <s v="5"/>
    <n v="2"/>
    <s v="7"/>
    <n v="9"/>
    <n v="1"/>
    <n v="0"/>
    <n v="3"/>
    <n v="2500"/>
    <n v="300"/>
    <s v="أعمال حرة"/>
    <m/>
    <s v="Hospital"/>
    <b v="1"/>
    <m/>
    <m/>
    <m/>
    <m/>
    <m/>
    <m/>
    <m/>
    <n v="999"/>
    <x v="4"/>
    <m/>
    <x v="2"/>
    <s v="لا"/>
    <s v="Most types of medicines are not available in the market Inaccessible due to cost Inaccessible due to transport or other logistical reason"/>
    <m/>
    <b v="1"/>
    <m/>
    <b v="1"/>
    <m/>
    <b v="1"/>
    <m/>
    <m/>
    <m/>
    <m/>
    <m/>
    <x v="2"/>
    <x v="1"/>
    <m/>
    <x v="1"/>
    <m/>
    <x v="2"/>
    <x v="2"/>
    <s v="لم يصبهم مرض"/>
    <x v="0"/>
    <x v="0"/>
    <m/>
    <m/>
    <m/>
    <m/>
    <m/>
    <m/>
    <m/>
    <m/>
    <m/>
    <m/>
    <m/>
    <s v="Non communicable diseases (NCD) drugs (chronic, cardiac, diabetes, hyper-tension, asthma) Pediatric medicine"/>
    <b v="1"/>
    <b v="1"/>
    <m/>
    <m/>
    <m/>
    <m/>
    <m/>
    <m/>
    <x v="0"/>
    <m/>
    <m/>
    <m/>
    <m/>
    <m/>
    <m/>
    <m/>
    <m/>
    <m/>
    <s v="Hospital for normal delivery"/>
    <m/>
    <m/>
    <m/>
    <m/>
    <m/>
    <b v="1"/>
    <m/>
    <m/>
    <m/>
    <m/>
    <m/>
    <x v="0"/>
    <m/>
    <m/>
    <m/>
    <m/>
    <m/>
    <m/>
    <m/>
    <m/>
    <m/>
    <m/>
    <m/>
    <x v="5"/>
    <x v="0"/>
    <x v="0"/>
    <m/>
    <s v="Vegetables (including leafy vegetables)"/>
    <m/>
    <m/>
    <b v="1"/>
    <m/>
    <m/>
    <m/>
    <m/>
    <m/>
    <m/>
    <m/>
    <m/>
    <s v="1"/>
    <s v="not divers"/>
    <s v="Vegetables (including leafy vegetables)"/>
    <m/>
    <m/>
    <b v="1"/>
    <m/>
    <m/>
    <m/>
    <m/>
    <m/>
    <m/>
    <m/>
    <m/>
    <s v="1"/>
    <s v="not divers"/>
    <x v="0"/>
    <m/>
    <s v="Market is too far High food prices/no money to buy"/>
    <m/>
    <b v="1"/>
    <b v="1"/>
    <m/>
    <m/>
    <m/>
    <m/>
    <m/>
    <x v="0"/>
    <m/>
    <x v="0"/>
    <s v="High food prices/no money to buy Market is too far"/>
    <b v="1"/>
    <b v="1"/>
    <m/>
    <m/>
    <m/>
    <m/>
    <x v="0"/>
    <x v="2"/>
    <x v="0"/>
    <m/>
    <m/>
    <s v="3"/>
    <s v="1"/>
    <x v="0"/>
    <x v="2"/>
    <x v="0"/>
    <x v="1"/>
    <x v="1"/>
    <m/>
    <m/>
    <m/>
    <m/>
    <m/>
    <m/>
    <m/>
    <m/>
    <m/>
    <x v="1"/>
    <x v="0"/>
    <s v="Anger Sadness Econimic Changes in Appetite Problems sleeping"/>
    <m/>
    <b v="1"/>
    <b v="1"/>
    <m/>
    <b v="1"/>
    <m/>
    <m/>
    <b v="1"/>
    <m/>
    <b v="1"/>
    <m/>
    <m/>
    <m/>
    <m/>
    <m/>
    <m/>
    <m/>
    <m/>
    <s v="Adult Men"/>
    <m/>
    <b v="1"/>
    <m/>
    <m/>
    <s v="النزوح"/>
    <s v="Speaking to a friend"/>
    <m/>
    <b v="1"/>
    <m/>
    <m/>
    <m/>
    <m/>
    <m/>
    <m/>
    <m/>
    <m/>
    <m/>
    <s v="Lack of awareness of the services"/>
    <m/>
    <m/>
    <m/>
    <m/>
    <b v="1"/>
    <m/>
    <m/>
    <m/>
    <m/>
    <x v="1"/>
    <m/>
    <s v="Do not know"/>
    <m/>
    <m/>
    <m/>
    <m/>
    <m/>
    <m/>
    <b v="1"/>
    <m/>
    <m/>
    <s v="Do not know"/>
    <m/>
    <m/>
    <m/>
    <m/>
    <m/>
    <m/>
    <b v="1"/>
    <m/>
    <m/>
    <x v="2"/>
    <s v="نخاف عليهم من الوضع "/>
    <s v="School dropout"/>
    <m/>
    <m/>
    <m/>
    <b v="1"/>
    <m/>
    <m/>
    <m/>
    <m/>
    <m/>
    <m/>
    <m/>
    <m/>
    <m/>
    <m/>
    <m/>
    <m/>
    <m/>
    <m/>
    <m/>
    <s v="Siblings Parents Relatives"/>
    <m/>
    <b v="1"/>
    <m/>
    <m/>
    <b v="1"/>
    <b v="1"/>
    <m/>
    <m/>
    <m/>
    <m/>
    <m/>
    <m/>
    <m/>
    <m/>
    <s v="Awareness / educational activities / psychosocial support Entertainement activities"/>
    <m/>
    <m/>
    <m/>
    <m/>
    <b v="1"/>
    <b v="1"/>
    <m/>
    <m/>
    <m/>
    <s v="Orphans living in the community"/>
    <m/>
    <m/>
    <b v="1"/>
    <m/>
    <m/>
    <m/>
    <m/>
    <x v="2"/>
    <s v="المدرسة بعيدة"/>
    <s v="Lack of awareness Lack of transportation"/>
    <b v="1"/>
    <m/>
    <b v="1"/>
    <m/>
    <m/>
    <m/>
    <m/>
    <m/>
    <m/>
    <m/>
    <x v="1"/>
    <m/>
    <m/>
    <x v="2"/>
    <m/>
    <m/>
    <x v="2"/>
    <m/>
    <s v="uuid:d0d10164-ccc1-4a17-a7c6-565949003b49"/>
    <n v="73156244"/>
    <s v="d0d10164-ccc1-4a17-a7c6-565949003b49"/>
    <d v="2021-01-21T13:03:33"/>
    <n v="204"/>
    <m/>
    <n v="-1"/>
    <m/>
    <m/>
    <s v="202101191358"/>
    <n v="1448"/>
    <s v="nsenumerator"/>
    <n v="569832"/>
  </r>
  <r>
    <s v="2021-01-21T13:48:39.777+02:00"/>
    <s v="2021-01-21T14:10:33.891+02:00"/>
    <m/>
    <s v="محمود السليمان"/>
    <s v="MRFS"/>
    <m/>
    <d v="2021-01-21T00:00:00"/>
    <x v="11"/>
    <s v="All"/>
    <x v="0"/>
    <n v="31"/>
    <x v="0"/>
    <x v="1"/>
    <x v="0"/>
    <x v="1"/>
    <m/>
    <n v="0"/>
    <n v="1"/>
    <s v="Yes"/>
    <n v="0"/>
    <n v="0"/>
    <n v="2"/>
    <s v="2"/>
    <n v="0"/>
    <s v="2"/>
    <n v="0"/>
    <s v="2"/>
    <n v="6"/>
    <n v="0"/>
    <n v="0"/>
    <n v="1"/>
    <n v="3000"/>
    <n v="2000"/>
    <s v="أعمال حرة"/>
    <m/>
    <s v="Hospital Primary health care facility Specialist services Emergency services-ambulance"/>
    <b v="1"/>
    <b v="1"/>
    <b v="1"/>
    <b v="1"/>
    <m/>
    <m/>
    <m/>
    <m/>
    <n v="10"/>
    <x v="0"/>
    <m/>
    <x v="2"/>
    <s v="لا "/>
    <s v="Some types of medicines are not available in the market"/>
    <b v="1"/>
    <m/>
    <m/>
    <m/>
    <m/>
    <m/>
    <m/>
    <m/>
    <m/>
    <m/>
    <m/>
    <x v="2"/>
    <x v="1"/>
    <m/>
    <x v="1"/>
    <m/>
    <x v="2"/>
    <x v="1"/>
    <m/>
    <x v="1"/>
    <x v="2"/>
    <m/>
    <m/>
    <m/>
    <m/>
    <m/>
    <m/>
    <m/>
    <m/>
    <m/>
    <m/>
    <m/>
    <s v="Non communicable diseases (NCD) drugs (chronic, cardiac, diabetes, hyper-tension, asthma) Pediatric medicine Reproductive health medicines Antibiotic"/>
    <b v="1"/>
    <b v="1"/>
    <b v="1"/>
    <b v="1"/>
    <m/>
    <m/>
    <m/>
    <m/>
    <x v="0"/>
    <m/>
    <m/>
    <m/>
    <m/>
    <m/>
    <m/>
    <m/>
    <m/>
    <m/>
    <s v="Hospital for normal delivery"/>
    <m/>
    <m/>
    <m/>
    <m/>
    <m/>
    <b v="1"/>
    <m/>
    <m/>
    <m/>
    <m/>
    <m/>
    <x v="1"/>
    <m/>
    <m/>
    <m/>
    <m/>
    <m/>
    <m/>
    <m/>
    <m/>
    <m/>
    <m/>
    <m/>
    <x v="5"/>
    <x v="0"/>
    <x v="0"/>
    <m/>
    <m/>
    <m/>
    <m/>
    <m/>
    <m/>
    <m/>
    <m/>
    <m/>
    <m/>
    <m/>
    <m/>
    <m/>
    <s v="0"/>
    <s v="not divers"/>
    <s v="Fruit (all types) Vegetables (including leafy vegetables) Legumes and nuts e.g. hommos, fouls, beans, chick peas, lentils"/>
    <m/>
    <b v="1"/>
    <b v="1"/>
    <b v="1"/>
    <m/>
    <m/>
    <m/>
    <m/>
    <m/>
    <m/>
    <m/>
    <s v="3"/>
    <s v="not divers"/>
    <x v="0"/>
    <m/>
    <s v="High food prices/no money to buy Market is too far"/>
    <m/>
    <b v="1"/>
    <b v="1"/>
    <m/>
    <m/>
    <m/>
    <m/>
    <m/>
    <x v="0"/>
    <m/>
    <x v="0"/>
    <s v="Market is too far Food is not available"/>
    <m/>
    <b v="1"/>
    <m/>
    <b v="1"/>
    <m/>
    <m/>
    <x v="2"/>
    <x v="2"/>
    <x v="1"/>
    <m/>
    <m/>
    <s v="0"/>
    <s v="0"/>
    <x v="0"/>
    <x v="2"/>
    <x v="0"/>
    <x v="1"/>
    <x v="1"/>
    <m/>
    <m/>
    <m/>
    <m/>
    <m/>
    <m/>
    <m/>
    <m/>
    <m/>
    <x v="1"/>
    <x v="0"/>
    <s v="Fear Anger Sadness moodwings Econimic Anxiety Family conflict Changes in Appetite Hopelessness Problems sleeping Conflict within community Inability to carry out work or daily tasks Problems Concentrating"/>
    <b v="1"/>
    <b v="1"/>
    <b v="1"/>
    <b v="1"/>
    <b v="1"/>
    <b v="1"/>
    <b v="1"/>
    <b v="1"/>
    <b v="1"/>
    <b v="1"/>
    <b v="1"/>
    <b v="1"/>
    <b v="1"/>
    <m/>
    <m/>
    <m/>
    <m/>
    <m/>
    <s v="Adult Women Adult Men Children Elderly"/>
    <b v="1"/>
    <b v="1"/>
    <b v="1"/>
    <b v="1"/>
    <s v="بسبب الوضع الراهن في البلد وعدم الاستقرار "/>
    <s v="Prayer Smoking Speaking to a family member Speaking to a friend Exercise Has professional consultation"/>
    <b v="1"/>
    <b v="1"/>
    <b v="1"/>
    <b v="1"/>
    <b v="1"/>
    <m/>
    <b v="1"/>
    <m/>
    <m/>
    <m/>
    <m/>
    <s v="Lack of awareness of the services Stigma"/>
    <b v="1"/>
    <m/>
    <m/>
    <m/>
    <b v="1"/>
    <m/>
    <m/>
    <m/>
    <m/>
    <x v="1"/>
    <m/>
    <s v="All services are accessible"/>
    <m/>
    <m/>
    <m/>
    <m/>
    <m/>
    <b v="1"/>
    <m/>
    <m/>
    <m/>
    <s v="All services are accessible"/>
    <m/>
    <m/>
    <m/>
    <m/>
    <m/>
    <b v="1"/>
    <m/>
    <m/>
    <m/>
    <x v="1"/>
    <m/>
    <s v="Kidnapping School dropout Child labour Begging Early marriage Physical abuse Neglect Sexual abuse Psychological stress Physical or psychological disabilities due to the war"/>
    <b v="1"/>
    <m/>
    <m/>
    <b v="1"/>
    <b v="1"/>
    <b v="1"/>
    <b v="1"/>
    <b v="1"/>
    <b v="1"/>
    <b v="1"/>
    <m/>
    <m/>
    <b v="1"/>
    <b v="1"/>
    <m/>
    <m/>
    <m/>
    <m/>
    <s v="العمل في مغسلة "/>
    <s v="Religious leaders Siblings Neighbours School teachers Parents Relatives Community/social workers"/>
    <b v="1"/>
    <b v="1"/>
    <b v="1"/>
    <b v="1"/>
    <b v="1"/>
    <b v="1"/>
    <m/>
    <b v="1"/>
    <m/>
    <m/>
    <m/>
    <m/>
    <m/>
    <m/>
    <s v="Sport activity Quraan Hand crafts Painting / re-creational activity Awareness / educational activities / psychosocial support Entertainement activities"/>
    <b v="1"/>
    <b v="1"/>
    <b v="1"/>
    <b v="1"/>
    <b v="1"/>
    <b v="1"/>
    <m/>
    <m/>
    <m/>
    <s v="Children separated from their parents Children living on the street Orphans living in the community Child-headed households Children who have been associated with fighting forces"/>
    <b v="1"/>
    <b v="1"/>
    <b v="1"/>
    <b v="1"/>
    <b v="1"/>
    <m/>
    <m/>
    <x v="1"/>
    <m/>
    <s v="Lack of awareness Security problems Lack of transportation Opening time not suitable for parents Distrust of staff or their activities"/>
    <b v="1"/>
    <b v="1"/>
    <b v="1"/>
    <b v="1"/>
    <b v="1"/>
    <m/>
    <m/>
    <m/>
    <m/>
    <m/>
    <x v="1"/>
    <m/>
    <m/>
    <x v="0"/>
    <m/>
    <m/>
    <x v="2"/>
    <m/>
    <s v="uuid:74e01320-2807-4979-a40b-c5d4cb06fbd4"/>
    <n v="73156246"/>
    <s v="74e01320-2807-4979-a40b-c5d4cb06fbd4"/>
    <d v="2021-01-21T13:03:33"/>
    <n v="205"/>
    <m/>
    <n v="-1"/>
    <m/>
    <m/>
    <s v="202101191358"/>
    <n v="1314"/>
    <s v="nsenumerator"/>
    <n v="569832"/>
  </r>
  <r>
    <s v="2021-01-21T11:34:44.908+02:00"/>
    <s v="2021-01-21T12:04:02.646+02:00"/>
    <m/>
    <s v="نجاح صالح العمر "/>
    <s v="MRFS"/>
    <m/>
    <d v="2021-01-21T00:00:00"/>
    <x v="11"/>
    <s v="All"/>
    <x v="0"/>
    <n v="20"/>
    <x v="1"/>
    <x v="0"/>
    <x v="0"/>
    <x v="0"/>
    <d v="2019-10-13T00:00:00"/>
    <n v="1"/>
    <n v="1"/>
    <s v="Yes"/>
    <n v="1"/>
    <n v="0"/>
    <n v="1"/>
    <s v="1"/>
    <n v="0"/>
    <s v="2"/>
    <n v="0"/>
    <s v="2"/>
    <n v="5"/>
    <n v="1"/>
    <n v="0"/>
    <n v="1"/>
    <n v="1500"/>
    <n v="800"/>
    <s v="عامل"/>
    <m/>
    <s v="Hospital"/>
    <b v="1"/>
    <m/>
    <m/>
    <m/>
    <m/>
    <m/>
    <m/>
    <m/>
    <n v="60"/>
    <x v="5"/>
    <m/>
    <x v="2"/>
    <s v="999"/>
    <s v="Some types of medicines are not available in the market Inaccessible due to cost"/>
    <b v="1"/>
    <m/>
    <m/>
    <b v="1"/>
    <m/>
    <m/>
    <m/>
    <m/>
    <m/>
    <m/>
    <m/>
    <x v="2"/>
    <x v="1"/>
    <m/>
    <x v="1"/>
    <m/>
    <x v="0"/>
    <x v="0"/>
    <m/>
    <x v="0"/>
    <x v="0"/>
    <m/>
    <m/>
    <m/>
    <m/>
    <m/>
    <m/>
    <m/>
    <m/>
    <m/>
    <m/>
    <m/>
    <s v="Pediatric medicine Reproductive health medicines"/>
    <m/>
    <b v="1"/>
    <b v="1"/>
    <m/>
    <m/>
    <m/>
    <m/>
    <m/>
    <x v="2"/>
    <s v="Security issues Financial issues"/>
    <b v="1"/>
    <b v="1"/>
    <m/>
    <m/>
    <m/>
    <m/>
    <m/>
    <m/>
    <s v="Public primary health care facility"/>
    <m/>
    <m/>
    <m/>
    <b v="1"/>
    <m/>
    <m/>
    <m/>
    <m/>
    <m/>
    <m/>
    <m/>
    <x v="0"/>
    <m/>
    <m/>
    <m/>
    <m/>
    <m/>
    <m/>
    <m/>
    <m/>
    <m/>
    <m/>
    <m/>
    <x v="5"/>
    <x v="0"/>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2"/>
    <s v="بسبب الوضع الاقتصادي "/>
    <s v="High food prices/no money to buy"/>
    <m/>
    <b v="1"/>
    <m/>
    <m/>
    <m/>
    <m/>
    <m/>
    <m/>
    <x v="0"/>
    <m/>
    <x v="0"/>
    <s v="High food prices/no money to buy Food is not available"/>
    <b v="1"/>
    <m/>
    <m/>
    <b v="1"/>
    <m/>
    <m/>
    <x v="2"/>
    <x v="2"/>
    <x v="0"/>
    <m/>
    <m/>
    <s v="0"/>
    <s v="1"/>
    <x v="0"/>
    <x v="0"/>
    <x v="2"/>
    <x v="0"/>
    <x v="3"/>
    <m/>
    <m/>
    <m/>
    <m/>
    <m/>
    <m/>
    <m/>
    <m/>
    <m/>
    <x v="3"/>
    <x v="0"/>
    <s v="Anger moodwings Econimic Anxiety Problems sleeping"/>
    <m/>
    <b v="1"/>
    <m/>
    <b v="1"/>
    <b v="1"/>
    <b v="1"/>
    <m/>
    <m/>
    <m/>
    <b v="1"/>
    <m/>
    <m/>
    <m/>
    <m/>
    <m/>
    <m/>
    <m/>
    <m/>
    <s v="Adult Women Adult Men Elderly"/>
    <b v="1"/>
    <b v="1"/>
    <m/>
    <b v="1"/>
    <s v="بسبب الاوضاع الامنية "/>
    <s v="Speaking to a family member"/>
    <b v="1"/>
    <m/>
    <m/>
    <m/>
    <m/>
    <m/>
    <m/>
    <m/>
    <m/>
    <m/>
    <m/>
    <s v="Lack of awareness of the services"/>
    <m/>
    <m/>
    <m/>
    <m/>
    <b v="1"/>
    <m/>
    <m/>
    <m/>
    <m/>
    <x v="1"/>
    <m/>
    <s v="Health services Educational services"/>
    <b v="1"/>
    <b v="1"/>
    <m/>
    <m/>
    <m/>
    <m/>
    <m/>
    <m/>
    <s v="بسبب بعد المسافة"/>
    <s v="Health services Educational services"/>
    <b v="1"/>
    <b v="1"/>
    <m/>
    <m/>
    <m/>
    <m/>
    <m/>
    <m/>
    <s v="بسبب الاوضاع الامنية "/>
    <x v="2"/>
    <s v="بسبب الاوضاع الامنية "/>
    <s v="Kidnapping Neglect Being orphaned or losing care"/>
    <b v="1"/>
    <m/>
    <m/>
    <m/>
    <m/>
    <m/>
    <m/>
    <m/>
    <b v="1"/>
    <m/>
    <b v="1"/>
    <m/>
    <m/>
    <m/>
    <m/>
    <m/>
    <m/>
    <m/>
    <m/>
    <s v="Parents Relatives"/>
    <m/>
    <m/>
    <m/>
    <m/>
    <b v="1"/>
    <b v="1"/>
    <m/>
    <m/>
    <m/>
    <m/>
    <m/>
    <m/>
    <m/>
    <m/>
    <s v="Painting / re-creational activity Awareness / educational activities / psychosocial support Entertainement activities"/>
    <m/>
    <m/>
    <m/>
    <b v="1"/>
    <b v="1"/>
    <b v="1"/>
    <m/>
    <m/>
    <m/>
    <s v="Children living on the street Children separated from their parents Child-headed households"/>
    <b v="1"/>
    <b v="1"/>
    <m/>
    <b v="1"/>
    <m/>
    <m/>
    <m/>
    <x v="2"/>
    <s v="لايوجد "/>
    <s v="Security problems Lack of transportation"/>
    <m/>
    <b v="1"/>
    <b v="1"/>
    <m/>
    <m/>
    <m/>
    <m/>
    <m/>
    <m/>
    <m/>
    <x v="2"/>
    <n v="8"/>
    <s v="لايوجد شيء يفعلونه "/>
    <x v="0"/>
    <m/>
    <m/>
    <x v="2"/>
    <m/>
    <s v="uuid:224ea3e4-8f26-487d-93c3-d3e3d9930186"/>
    <n v="73156278"/>
    <s v="224ea3e4-8f26-487d-93c3-d3e3d9930186"/>
    <d v="2021-01-21T13:04:18"/>
    <n v="206"/>
    <m/>
    <n v="-1"/>
    <m/>
    <m/>
    <s v="202101191358"/>
    <n v="1758"/>
    <s v="nsenumerator"/>
    <n v="569832"/>
  </r>
  <r>
    <s v="2021-01-21T12:37:29.006+02:00"/>
    <s v="2021-01-21T13:11:14.182+02:00"/>
    <m/>
    <s v="نجاح صالح العمر "/>
    <s v="MRFS"/>
    <m/>
    <d v="2021-01-21T00:00:00"/>
    <x v="11"/>
    <s v="All"/>
    <x v="0"/>
    <n v="31"/>
    <x v="0"/>
    <x v="0"/>
    <x v="0"/>
    <x v="0"/>
    <d v="2016-09-13T00:00:00"/>
    <n v="1"/>
    <n v="0"/>
    <s v="Yes"/>
    <n v="0"/>
    <n v="0"/>
    <n v="1"/>
    <s v="1"/>
    <n v="4"/>
    <s v="5"/>
    <n v="1"/>
    <s v="6"/>
    <n v="8"/>
    <n v="1"/>
    <n v="1"/>
    <n v="1"/>
    <n v="1000"/>
    <n v="500"/>
    <s v="لايوجد"/>
    <m/>
    <s v="Hospital"/>
    <b v="1"/>
    <m/>
    <m/>
    <m/>
    <m/>
    <m/>
    <m/>
    <m/>
    <n v="60"/>
    <x v="5"/>
    <m/>
    <x v="2"/>
    <s v="999"/>
    <s v="Inaccessible due to cost"/>
    <m/>
    <m/>
    <m/>
    <b v="1"/>
    <m/>
    <m/>
    <m/>
    <m/>
    <m/>
    <m/>
    <m/>
    <x v="2"/>
    <x v="1"/>
    <m/>
    <x v="1"/>
    <m/>
    <x v="0"/>
    <x v="0"/>
    <m/>
    <x v="0"/>
    <x v="0"/>
    <m/>
    <m/>
    <m/>
    <m/>
    <m/>
    <m/>
    <m/>
    <m/>
    <m/>
    <m/>
    <m/>
    <s v="Non communicable diseases (NCD) drugs (chronic, cardiac, diabetes, hyper-tension, asthma) Reproductive health medicines"/>
    <b v="1"/>
    <m/>
    <b v="1"/>
    <m/>
    <m/>
    <m/>
    <m/>
    <m/>
    <x v="2"/>
    <s v="Security issues Financial issues"/>
    <b v="1"/>
    <b v="1"/>
    <m/>
    <m/>
    <m/>
    <m/>
    <m/>
    <m/>
    <s v="Public primary health care facility"/>
    <m/>
    <m/>
    <m/>
    <b v="1"/>
    <m/>
    <m/>
    <m/>
    <m/>
    <m/>
    <m/>
    <m/>
    <x v="1"/>
    <m/>
    <m/>
    <m/>
    <m/>
    <m/>
    <m/>
    <m/>
    <m/>
    <m/>
    <m/>
    <m/>
    <x v="3"/>
    <x v="1"/>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2"/>
    <s v="بسبب الاوضاع  الاقتصادية "/>
    <s v="High food prices/no money to buy Food is not available"/>
    <m/>
    <b v="1"/>
    <m/>
    <m/>
    <b v="1"/>
    <m/>
    <m/>
    <m/>
    <x v="0"/>
    <m/>
    <x v="0"/>
    <s v="High food prices/no money to buy Food is not available"/>
    <b v="1"/>
    <m/>
    <m/>
    <b v="1"/>
    <m/>
    <m/>
    <x v="2"/>
    <x v="2"/>
    <x v="1"/>
    <m/>
    <m/>
    <s v="0"/>
    <s v="1"/>
    <x v="0"/>
    <x v="2"/>
    <x v="2"/>
    <x v="0"/>
    <x v="3"/>
    <m/>
    <m/>
    <m/>
    <m/>
    <m/>
    <m/>
    <m/>
    <m/>
    <m/>
    <x v="3"/>
    <x v="0"/>
    <s v="Anger Sadness moodwings"/>
    <m/>
    <b v="1"/>
    <b v="1"/>
    <b v="1"/>
    <m/>
    <m/>
    <m/>
    <m/>
    <m/>
    <m/>
    <m/>
    <m/>
    <m/>
    <m/>
    <m/>
    <m/>
    <m/>
    <m/>
    <s v="Adult Women Children Elderly"/>
    <b v="1"/>
    <m/>
    <b v="1"/>
    <b v="1"/>
    <s v="بسبب ضغوطات الحياة"/>
    <s v="Speaking to a friend"/>
    <m/>
    <b v="1"/>
    <m/>
    <m/>
    <m/>
    <m/>
    <m/>
    <m/>
    <m/>
    <m/>
    <m/>
    <s v="Security"/>
    <m/>
    <b v="1"/>
    <m/>
    <m/>
    <m/>
    <m/>
    <m/>
    <m/>
    <m/>
    <x v="1"/>
    <m/>
    <s v="Health services Educational services"/>
    <b v="1"/>
    <b v="1"/>
    <m/>
    <m/>
    <m/>
    <m/>
    <m/>
    <m/>
    <s v="بسبب بعد المسافة "/>
    <s v="Health services Educational services Skills building services"/>
    <b v="1"/>
    <b v="1"/>
    <b v="1"/>
    <m/>
    <m/>
    <m/>
    <m/>
    <m/>
    <s v="بسبب بعد المسافة "/>
    <x v="2"/>
    <s v="بسبب الاوضاع الامنية "/>
    <s v="Kidnapping School dropout"/>
    <b v="1"/>
    <m/>
    <m/>
    <b v="1"/>
    <m/>
    <m/>
    <m/>
    <m/>
    <m/>
    <m/>
    <m/>
    <m/>
    <m/>
    <m/>
    <m/>
    <m/>
    <m/>
    <m/>
    <m/>
    <s v="Parents Community/social workers Women and Child support centers"/>
    <m/>
    <m/>
    <m/>
    <m/>
    <b v="1"/>
    <m/>
    <m/>
    <b v="1"/>
    <m/>
    <b v="1"/>
    <m/>
    <m/>
    <m/>
    <m/>
    <s v="Hand crafts Awareness / educational activities / psychosocial support Entertainement activities"/>
    <m/>
    <m/>
    <b v="1"/>
    <m/>
    <b v="1"/>
    <b v="1"/>
    <m/>
    <m/>
    <m/>
    <s v="Children separated from their parents Orphans living in the community"/>
    <b v="1"/>
    <m/>
    <b v="1"/>
    <m/>
    <m/>
    <m/>
    <m/>
    <x v="1"/>
    <m/>
    <s v="Lack of awareness Security problems Lack of transportation"/>
    <b v="1"/>
    <b v="1"/>
    <b v="1"/>
    <m/>
    <m/>
    <m/>
    <m/>
    <m/>
    <m/>
    <m/>
    <x v="2"/>
    <n v="8"/>
    <s v="لا يوجد شيء يفعلونه "/>
    <x v="1"/>
    <n v="9"/>
    <s v="لا يوجد شيء يفعلونه "/>
    <x v="2"/>
    <m/>
    <s v="uuid:ce413e0a-93a4-487f-b0c5-01a3f94d30e8"/>
    <n v="73156280"/>
    <s v="ce413e0a-93a4-487f-b0c5-01a3f94d30e8"/>
    <d v="2021-01-21T13:04:20"/>
    <n v="207"/>
    <m/>
    <n v="-1"/>
    <m/>
    <m/>
    <s v="202101191358"/>
    <n v="2025"/>
    <s v="nsenumerator"/>
    <n v="569832"/>
  </r>
  <r>
    <s v="2021-01-21T14:40:34.880+02:00"/>
    <s v="2021-01-21T15:01:11.093+02:00"/>
    <m/>
    <s v="نجاح صالح العمر "/>
    <s v="MRFS"/>
    <m/>
    <d v="2021-01-21T00:00:00"/>
    <x v="11"/>
    <s v="All"/>
    <x v="0"/>
    <n v="35"/>
    <x v="0"/>
    <x v="0"/>
    <x v="0"/>
    <x v="1"/>
    <m/>
    <n v="0"/>
    <n v="0"/>
    <s v="Yes"/>
    <n v="0"/>
    <n v="0"/>
    <n v="1"/>
    <s v="1"/>
    <n v="1"/>
    <s v="2"/>
    <n v="1"/>
    <s v="3"/>
    <n v="5"/>
    <n v="0"/>
    <n v="0"/>
    <n v="1"/>
    <n v="2000"/>
    <n v="1500"/>
    <s v="تاجر "/>
    <m/>
    <s v="Hospital"/>
    <b v="1"/>
    <m/>
    <m/>
    <m/>
    <m/>
    <m/>
    <m/>
    <m/>
    <n v="999"/>
    <x v="2"/>
    <m/>
    <x v="2"/>
    <s v="999"/>
    <s v="Most types of medicines are not available in the market"/>
    <m/>
    <b v="1"/>
    <m/>
    <m/>
    <m/>
    <m/>
    <m/>
    <m/>
    <m/>
    <m/>
    <m/>
    <x v="2"/>
    <x v="1"/>
    <m/>
    <x v="1"/>
    <m/>
    <x v="0"/>
    <x v="0"/>
    <m/>
    <x v="0"/>
    <x v="0"/>
    <m/>
    <m/>
    <m/>
    <m/>
    <m/>
    <m/>
    <m/>
    <m/>
    <m/>
    <m/>
    <m/>
    <s v="Non communicable diseases (NCD) drugs (chronic, cardiac, diabetes, hyper-tension, asthma)"/>
    <b v="1"/>
    <m/>
    <m/>
    <m/>
    <m/>
    <m/>
    <m/>
    <m/>
    <x v="2"/>
    <s v="Security issues"/>
    <b v="1"/>
    <m/>
    <m/>
    <m/>
    <m/>
    <m/>
    <m/>
    <m/>
    <s v="At private primary health care centre/hospital"/>
    <m/>
    <m/>
    <m/>
    <m/>
    <b v="1"/>
    <m/>
    <m/>
    <m/>
    <m/>
    <m/>
    <m/>
    <x v="1"/>
    <m/>
    <m/>
    <m/>
    <m/>
    <m/>
    <m/>
    <m/>
    <m/>
    <m/>
    <m/>
    <m/>
    <x v="3"/>
    <x v="1"/>
    <x v="0"/>
    <m/>
    <m/>
    <m/>
    <m/>
    <m/>
    <m/>
    <m/>
    <m/>
    <m/>
    <m/>
    <m/>
    <m/>
    <m/>
    <s v="0"/>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Food is not available"/>
    <m/>
    <b v="1"/>
    <m/>
    <m/>
    <b v="1"/>
    <m/>
    <m/>
    <m/>
    <x v="0"/>
    <m/>
    <x v="0"/>
    <s v="High food prices/no money to buy Market is not safe"/>
    <b v="1"/>
    <m/>
    <b v="1"/>
    <m/>
    <m/>
    <m/>
    <x v="0"/>
    <x v="2"/>
    <x v="1"/>
    <m/>
    <m/>
    <s v="0"/>
    <s v="0"/>
    <x v="0"/>
    <x v="0"/>
    <x v="0"/>
    <x v="0"/>
    <x v="3"/>
    <m/>
    <m/>
    <m/>
    <m/>
    <m/>
    <m/>
    <m/>
    <m/>
    <m/>
    <x v="0"/>
    <x v="0"/>
    <s v="Fear Anger moodwings Changes in Appetite"/>
    <b v="1"/>
    <b v="1"/>
    <m/>
    <b v="1"/>
    <m/>
    <m/>
    <m/>
    <b v="1"/>
    <m/>
    <m/>
    <m/>
    <m/>
    <m/>
    <m/>
    <m/>
    <m/>
    <m/>
    <m/>
    <s v="Adult Women Children Elderly"/>
    <b v="1"/>
    <m/>
    <b v="1"/>
    <b v="1"/>
    <s v="بسبب الاوضاع الراهنة "/>
    <s v="Speaking to a friend Speaking to a family member"/>
    <b v="1"/>
    <b v="1"/>
    <m/>
    <m/>
    <m/>
    <m/>
    <m/>
    <m/>
    <m/>
    <m/>
    <m/>
    <s v="Accessibility Lack of awareness of the services"/>
    <m/>
    <m/>
    <b v="1"/>
    <m/>
    <b v="1"/>
    <m/>
    <m/>
    <m/>
    <m/>
    <x v="1"/>
    <m/>
    <s v="Skills building services Health services"/>
    <b v="1"/>
    <m/>
    <b v="1"/>
    <m/>
    <m/>
    <m/>
    <m/>
    <m/>
    <s v="بسبب الاوضاع الامنية "/>
    <s v="Skills building services"/>
    <m/>
    <m/>
    <b v="1"/>
    <m/>
    <m/>
    <m/>
    <m/>
    <m/>
    <s v="بسبب الاوضاع الامنية "/>
    <x v="1"/>
    <m/>
    <s v="Kidnapping Desire to join armed groups"/>
    <b v="1"/>
    <m/>
    <b v="1"/>
    <m/>
    <m/>
    <m/>
    <m/>
    <m/>
    <m/>
    <m/>
    <m/>
    <m/>
    <m/>
    <m/>
    <m/>
    <m/>
    <m/>
    <m/>
    <m/>
    <s v="Community/social workers Women and Child support centers"/>
    <m/>
    <m/>
    <m/>
    <m/>
    <m/>
    <m/>
    <m/>
    <b v="1"/>
    <m/>
    <b v="1"/>
    <m/>
    <m/>
    <m/>
    <m/>
    <s v="Awareness / educational activities / psychosocial support Entertainement activities Painting / re-creational activity"/>
    <m/>
    <m/>
    <m/>
    <b v="1"/>
    <b v="1"/>
    <b v="1"/>
    <m/>
    <m/>
    <m/>
    <s v="Children living on the street"/>
    <m/>
    <b v="1"/>
    <m/>
    <m/>
    <m/>
    <m/>
    <m/>
    <x v="1"/>
    <m/>
    <s v="Lack of awareness"/>
    <b v="1"/>
    <m/>
    <m/>
    <m/>
    <m/>
    <m/>
    <m/>
    <m/>
    <m/>
    <m/>
    <x v="1"/>
    <m/>
    <m/>
    <x v="2"/>
    <m/>
    <m/>
    <x v="2"/>
    <m/>
    <s v="uuid:3c2f6d44-f08e-4b12-87ae-8d0a54fe665c"/>
    <n v="73156281"/>
    <s v="3c2f6d44-f08e-4b12-87ae-8d0a54fe665c"/>
    <d v="2021-01-21T13:04:20"/>
    <n v="208"/>
    <m/>
    <n v="-1"/>
    <m/>
    <m/>
    <s v="202101191358"/>
    <n v="1237"/>
    <s v="nsenumerator"/>
    <n v="569832"/>
  </r>
  <r>
    <s v="2021-01-21T10:15:28.459+02:00"/>
    <s v="2021-01-21T10:48:28.913+02:00"/>
    <m/>
    <s v="فاطمه رسيلي"/>
    <s v="MRFS"/>
    <m/>
    <d v="2021-01-21T00:00:00"/>
    <x v="11"/>
    <s v="All"/>
    <x v="0"/>
    <n v="34"/>
    <x v="0"/>
    <x v="0"/>
    <x v="0"/>
    <x v="0"/>
    <d v="2016-01-04T00:00:00"/>
    <n v="0"/>
    <n v="2"/>
    <s v="Yes"/>
    <n v="0"/>
    <n v="0"/>
    <n v="1"/>
    <s v="1"/>
    <n v="4"/>
    <s v="5"/>
    <n v="0"/>
    <s v="5"/>
    <n v="10"/>
    <n v="2"/>
    <n v="0"/>
    <n v="1"/>
    <n v="1500"/>
    <n v="300"/>
    <s v="اعمال حره"/>
    <m/>
    <s v="Hospital"/>
    <b v="1"/>
    <m/>
    <m/>
    <m/>
    <m/>
    <m/>
    <m/>
    <m/>
    <n v="300"/>
    <x v="5"/>
    <m/>
    <x v="2"/>
    <s v="999"/>
    <s v="Some types of medicines are not available in the market Inaccessible due to cost"/>
    <b v="1"/>
    <m/>
    <m/>
    <b v="1"/>
    <m/>
    <m/>
    <m/>
    <m/>
    <m/>
    <m/>
    <m/>
    <x v="2"/>
    <x v="1"/>
    <m/>
    <x v="1"/>
    <m/>
    <x v="0"/>
    <x v="0"/>
    <m/>
    <x v="0"/>
    <x v="0"/>
    <m/>
    <m/>
    <m/>
    <m/>
    <m/>
    <m/>
    <m/>
    <m/>
    <m/>
    <m/>
    <m/>
    <s v="Non communicable diseases (NCD) drugs (chronic, cardiac, diabetes, hyper-tension, asthma) Pediatric medicine Reproductive health medicines"/>
    <b v="1"/>
    <b v="1"/>
    <b v="1"/>
    <m/>
    <m/>
    <m/>
    <m/>
    <m/>
    <x v="2"/>
    <s v="Transportation issues No services available"/>
    <m/>
    <m/>
    <m/>
    <b v="1"/>
    <b v="1"/>
    <m/>
    <m/>
    <m/>
    <s v="Hospital for normal delivery"/>
    <m/>
    <m/>
    <m/>
    <m/>
    <m/>
    <b v="1"/>
    <m/>
    <m/>
    <m/>
    <m/>
    <m/>
    <x v="1"/>
    <m/>
    <m/>
    <m/>
    <m/>
    <m/>
    <m/>
    <m/>
    <m/>
    <m/>
    <m/>
    <m/>
    <x v="2"/>
    <x v="0"/>
    <x v="0"/>
    <m/>
    <m/>
    <m/>
    <m/>
    <m/>
    <m/>
    <m/>
    <m/>
    <m/>
    <m/>
    <m/>
    <m/>
    <m/>
    <s v="0"/>
    <s v="not divers"/>
    <s v="Cereals or tubers (maize, porridge, rice, pasta, bread, rice, bulger, frikeh, kaak, pasta, indomy (noodles), manakish, thick grain-based porridge, potatoes, etc)"/>
    <b v="1"/>
    <m/>
    <m/>
    <m/>
    <m/>
    <m/>
    <m/>
    <m/>
    <m/>
    <m/>
    <m/>
    <s v="1"/>
    <s v="not divers"/>
    <x v="0"/>
    <m/>
    <s v="High food prices/no money to buy Child will not eat certain foods"/>
    <m/>
    <b v="1"/>
    <m/>
    <m/>
    <m/>
    <b v="1"/>
    <m/>
    <m/>
    <x v="0"/>
    <m/>
    <x v="0"/>
    <s v="High food prices/no money to buy Food is not available"/>
    <b v="1"/>
    <m/>
    <m/>
    <b v="1"/>
    <m/>
    <m/>
    <x v="2"/>
    <x v="2"/>
    <x v="1"/>
    <m/>
    <m/>
    <s v="0"/>
    <s v="0"/>
    <x v="2"/>
    <x v="1"/>
    <x v="1"/>
    <x v="3"/>
    <x v="3"/>
    <m/>
    <m/>
    <m/>
    <m/>
    <m/>
    <m/>
    <m/>
    <m/>
    <m/>
    <x v="3"/>
    <x v="0"/>
    <s v="Anger Sadness moodwings Econimic Family conflict Changes in Appetite Problems sleeping"/>
    <m/>
    <b v="1"/>
    <b v="1"/>
    <b v="1"/>
    <b v="1"/>
    <m/>
    <b v="1"/>
    <b v="1"/>
    <m/>
    <b v="1"/>
    <m/>
    <m/>
    <m/>
    <m/>
    <m/>
    <m/>
    <m/>
    <m/>
    <s v="Adult Women Children Elderly"/>
    <b v="1"/>
    <m/>
    <b v="1"/>
    <b v="1"/>
    <s v="بسبب شدة وسوء الظروف المعيشية"/>
    <s v="Prayer Withdrawal/Isolation"/>
    <m/>
    <m/>
    <m/>
    <b v="1"/>
    <m/>
    <m/>
    <m/>
    <m/>
    <b v="1"/>
    <m/>
    <m/>
    <s v="Do not know"/>
    <m/>
    <m/>
    <m/>
    <m/>
    <m/>
    <m/>
    <b v="1"/>
    <m/>
    <m/>
    <x v="1"/>
    <m/>
    <s v="Health services Educational services"/>
    <b v="1"/>
    <b v="1"/>
    <m/>
    <m/>
    <m/>
    <m/>
    <m/>
    <m/>
    <s v="لأنها بعيدة"/>
    <s v="Health services Educational services Skills building services"/>
    <b v="1"/>
    <b v="1"/>
    <b v="1"/>
    <m/>
    <m/>
    <m/>
    <m/>
    <m/>
    <s v="لأنها بعيدة"/>
    <x v="2"/>
    <s v="بسبب قلة الامان"/>
    <s v="Kidnapping School dropout"/>
    <b v="1"/>
    <m/>
    <m/>
    <b v="1"/>
    <m/>
    <m/>
    <m/>
    <m/>
    <m/>
    <m/>
    <m/>
    <m/>
    <m/>
    <m/>
    <m/>
    <m/>
    <m/>
    <m/>
    <m/>
    <s v="Parents"/>
    <m/>
    <m/>
    <m/>
    <m/>
    <b v="1"/>
    <m/>
    <m/>
    <m/>
    <m/>
    <m/>
    <m/>
    <m/>
    <m/>
    <m/>
    <s v="Hand crafts Quraan Awareness / educational activities / psychosocial support Entertainement activities"/>
    <m/>
    <b v="1"/>
    <b v="1"/>
    <m/>
    <b v="1"/>
    <b v="1"/>
    <m/>
    <m/>
    <m/>
    <s v="Children separated from their parents Orphans living in the community"/>
    <b v="1"/>
    <m/>
    <b v="1"/>
    <m/>
    <m/>
    <m/>
    <m/>
    <x v="2"/>
    <s v="بسبب بعد المدرسة"/>
    <s v="Lack of transportation"/>
    <m/>
    <m/>
    <b v="1"/>
    <m/>
    <m/>
    <m/>
    <m/>
    <m/>
    <m/>
    <m/>
    <x v="2"/>
    <n v="8"/>
    <s v="لا يوجد شيء يفعلونه"/>
    <x v="0"/>
    <m/>
    <m/>
    <x v="2"/>
    <m/>
    <s v="uuid:4d67c7f8-5424-495c-9d45-5a649a63ad68"/>
    <n v="73156287"/>
    <s v="4d67c7f8-5424-495c-9d45-5a649a63ad68"/>
    <d v="2021-01-21T13:04:29"/>
    <n v="209"/>
    <m/>
    <n v="-1"/>
    <m/>
    <m/>
    <s v="202101191358"/>
    <n v="1980"/>
    <s v="nsenumerator"/>
    <n v="569832"/>
  </r>
  <r>
    <s v="2021-01-21T11:26:44.495+02:00"/>
    <s v="2021-01-21T11:54:42.260+02:00"/>
    <m/>
    <s v="فاطمه رسيلي"/>
    <s v="MRFS"/>
    <m/>
    <d v="2021-01-21T00:00:00"/>
    <x v="11"/>
    <s v="All"/>
    <x v="0"/>
    <n v="26"/>
    <x v="1"/>
    <x v="0"/>
    <x v="0"/>
    <x v="0"/>
    <d v="2019-01-22T00:00:00"/>
    <n v="1"/>
    <n v="0"/>
    <s v="Yes"/>
    <n v="0"/>
    <n v="1"/>
    <n v="1"/>
    <s v="2"/>
    <n v="0"/>
    <s v="2"/>
    <n v="0"/>
    <s v="2"/>
    <n v="6"/>
    <n v="0"/>
    <n v="0"/>
    <n v="1"/>
    <n v="1500"/>
    <n v="300"/>
    <s v="اعمال حره"/>
    <m/>
    <s v="Hospital"/>
    <b v="1"/>
    <m/>
    <m/>
    <m/>
    <m/>
    <m/>
    <m/>
    <m/>
    <n v="60"/>
    <x v="0"/>
    <m/>
    <x v="2"/>
    <s v="نعم"/>
    <s v="Inaccessible due to cost"/>
    <m/>
    <m/>
    <m/>
    <b v="1"/>
    <m/>
    <m/>
    <m/>
    <m/>
    <m/>
    <m/>
    <m/>
    <x v="2"/>
    <x v="1"/>
    <m/>
    <x v="1"/>
    <m/>
    <x v="0"/>
    <x v="0"/>
    <m/>
    <x v="0"/>
    <x v="0"/>
    <m/>
    <m/>
    <m/>
    <m/>
    <m/>
    <m/>
    <m/>
    <m/>
    <m/>
    <m/>
    <m/>
    <s v="Pediatric medicine"/>
    <m/>
    <b v="1"/>
    <m/>
    <m/>
    <m/>
    <m/>
    <m/>
    <m/>
    <x v="2"/>
    <s v="Security issues"/>
    <b v="1"/>
    <m/>
    <m/>
    <m/>
    <m/>
    <m/>
    <m/>
    <m/>
    <s v="Hospital for normal delivery"/>
    <m/>
    <m/>
    <m/>
    <m/>
    <m/>
    <b v="1"/>
    <m/>
    <m/>
    <m/>
    <m/>
    <m/>
    <x v="1"/>
    <m/>
    <m/>
    <m/>
    <m/>
    <m/>
    <m/>
    <m/>
    <m/>
    <m/>
    <m/>
    <m/>
    <x v="0"/>
    <x v="0"/>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2"/>
    <x v="2"/>
    <x v="1"/>
    <m/>
    <m/>
    <s v="1"/>
    <s v="1"/>
    <x v="0"/>
    <x v="2"/>
    <x v="0"/>
    <x v="1"/>
    <x v="1"/>
    <m/>
    <m/>
    <m/>
    <m/>
    <m/>
    <m/>
    <m/>
    <m/>
    <m/>
    <x v="1"/>
    <x v="0"/>
    <s v="Anger moodwings Family conflict"/>
    <m/>
    <b v="1"/>
    <m/>
    <b v="1"/>
    <m/>
    <m/>
    <b v="1"/>
    <m/>
    <m/>
    <m/>
    <m/>
    <m/>
    <m/>
    <m/>
    <m/>
    <m/>
    <m/>
    <m/>
    <s v="Adult Men"/>
    <m/>
    <b v="1"/>
    <m/>
    <m/>
    <s v="بسبب الوضع المعيشي"/>
    <s v="Speaking to a family member"/>
    <b v="1"/>
    <m/>
    <m/>
    <m/>
    <m/>
    <m/>
    <m/>
    <m/>
    <m/>
    <m/>
    <m/>
    <s v="Security Lack of awareness of the services"/>
    <m/>
    <b v="1"/>
    <m/>
    <m/>
    <b v="1"/>
    <m/>
    <m/>
    <m/>
    <m/>
    <x v="2"/>
    <m/>
    <s v="Health services Educational services"/>
    <b v="1"/>
    <b v="1"/>
    <m/>
    <m/>
    <m/>
    <m/>
    <m/>
    <m/>
    <s v="بسبب عدم وجود خدمات"/>
    <s v="Educational services Health services"/>
    <b v="1"/>
    <b v="1"/>
    <m/>
    <m/>
    <m/>
    <m/>
    <m/>
    <m/>
    <s v="بسبب عدم وجود خدمات في المخيم"/>
    <x v="2"/>
    <s v="بسبب قله الامان"/>
    <s v="Kidnapping Neglect Psychological stress"/>
    <b v="1"/>
    <m/>
    <m/>
    <m/>
    <m/>
    <m/>
    <m/>
    <m/>
    <b v="1"/>
    <m/>
    <m/>
    <m/>
    <m/>
    <b v="1"/>
    <m/>
    <m/>
    <m/>
    <m/>
    <m/>
    <s v="Relatives"/>
    <m/>
    <m/>
    <m/>
    <m/>
    <m/>
    <b v="1"/>
    <m/>
    <m/>
    <m/>
    <m/>
    <m/>
    <m/>
    <m/>
    <m/>
    <s v="Sport activity Entertainement activities"/>
    <b v="1"/>
    <m/>
    <m/>
    <m/>
    <m/>
    <b v="1"/>
    <m/>
    <m/>
    <m/>
    <s v="Children separated from their parents"/>
    <b v="1"/>
    <m/>
    <m/>
    <m/>
    <m/>
    <m/>
    <m/>
    <x v="2"/>
    <s v="بسبب صغر سنه"/>
    <s v="Lack of awareness Security problems Lack of transportation"/>
    <b v="1"/>
    <b v="1"/>
    <b v="1"/>
    <m/>
    <m/>
    <m/>
    <m/>
    <m/>
    <m/>
    <m/>
    <x v="1"/>
    <m/>
    <m/>
    <x v="0"/>
    <m/>
    <m/>
    <x v="2"/>
    <m/>
    <s v="uuid:8cbb53d9-4181-48ae-8677-58dbea43f1df"/>
    <n v="73156289"/>
    <s v="8cbb53d9-4181-48ae-8677-58dbea43f1df"/>
    <d v="2021-01-21T13:04:29"/>
    <n v="210"/>
    <m/>
    <n v="-1"/>
    <m/>
    <m/>
    <s v="202101191358"/>
    <n v="1678"/>
    <s v="nsenumerator"/>
    <n v="569832"/>
  </r>
  <r>
    <s v="2021-01-21T09:18:50.534+02:00"/>
    <s v="2021-01-21T09:37:23.822+02:00"/>
    <m/>
    <s v="بشار الاسماعيل"/>
    <s v="MRFS"/>
    <m/>
    <d v="2021-01-21T00:00:00"/>
    <x v="12"/>
    <s v="All"/>
    <x v="0"/>
    <n v="41"/>
    <x v="0"/>
    <x v="1"/>
    <x v="0"/>
    <x v="0"/>
    <d v="2014-04-01T00:00:00"/>
    <n v="0"/>
    <n v="0"/>
    <s v="Yes"/>
    <n v="0"/>
    <n v="0"/>
    <n v="2"/>
    <s v="2"/>
    <n v="1"/>
    <s v="3"/>
    <n v="2"/>
    <s v="5"/>
    <n v="9"/>
    <n v="1"/>
    <n v="0"/>
    <n v="1"/>
    <n v="2500"/>
    <n v="1500"/>
    <s v="العمل في سوبرماركت . اغاثات انسانية(( سلة شهرية))"/>
    <m/>
    <s v="Primary health care facility"/>
    <m/>
    <b v="1"/>
    <m/>
    <m/>
    <m/>
    <m/>
    <m/>
    <m/>
    <n v="15"/>
    <x v="0"/>
    <m/>
    <x v="2"/>
    <s v="مركز اسعاف ثابت "/>
    <s v="Some types of medicines are not available in the market Inaccessible due to cost Inaccessible due to transport or other logistical reason"/>
    <b v="1"/>
    <m/>
    <m/>
    <b v="1"/>
    <m/>
    <b v="1"/>
    <m/>
    <m/>
    <m/>
    <m/>
    <m/>
    <x v="2"/>
    <x v="1"/>
    <m/>
    <x v="1"/>
    <m/>
    <x v="0"/>
    <x v="0"/>
    <m/>
    <x v="0"/>
    <x v="0"/>
    <m/>
    <m/>
    <m/>
    <m/>
    <m/>
    <m/>
    <m/>
    <m/>
    <m/>
    <m/>
    <m/>
    <s v="Non communicable diseases (NCD) drugs (chronic, cardiac, diabetes, hyper-tension, asthma) Pediatric medicine Reproductive health medicines"/>
    <b v="1"/>
    <b v="1"/>
    <b v="1"/>
    <m/>
    <m/>
    <m/>
    <m/>
    <m/>
    <x v="0"/>
    <m/>
    <m/>
    <m/>
    <m/>
    <m/>
    <m/>
    <m/>
    <m/>
    <m/>
    <s v="Hospital for normal delivery"/>
    <m/>
    <m/>
    <m/>
    <m/>
    <m/>
    <b v="1"/>
    <m/>
    <m/>
    <m/>
    <m/>
    <m/>
    <x v="1"/>
    <m/>
    <m/>
    <m/>
    <m/>
    <m/>
    <m/>
    <m/>
    <m/>
    <m/>
    <m/>
    <m/>
    <x v="2"/>
    <x v="0"/>
    <x v="0"/>
    <m/>
    <m/>
    <m/>
    <m/>
    <m/>
    <m/>
    <m/>
    <m/>
    <m/>
    <m/>
    <m/>
    <m/>
    <m/>
    <s v="0"/>
    <s v="not divers"/>
    <s v="Cereals or tubers (maize, porridge, rice, pasta, bread, rice, bulger, frikeh, kaak, pasta, indomy (noodles), manakish, thick grain-based porridge, potatoes, etc) Vegetables (including leafy vegetables)"/>
    <b v="1"/>
    <m/>
    <b v="1"/>
    <m/>
    <m/>
    <m/>
    <m/>
    <m/>
    <m/>
    <m/>
    <m/>
    <s v="2"/>
    <s v="not divers"/>
    <x v="0"/>
    <m/>
    <s v="High food prices/no money to buy"/>
    <m/>
    <b v="1"/>
    <m/>
    <m/>
    <m/>
    <m/>
    <m/>
    <m/>
    <x v="0"/>
    <m/>
    <x v="0"/>
    <s v="High food prices/no money to buy"/>
    <b v="1"/>
    <m/>
    <m/>
    <m/>
    <m/>
    <m/>
    <x v="0"/>
    <x v="0"/>
    <x v="1"/>
    <m/>
    <m/>
    <s v="0"/>
    <s v="0"/>
    <x v="0"/>
    <x v="2"/>
    <x v="0"/>
    <x v="1"/>
    <x v="1"/>
    <m/>
    <m/>
    <m/>
    <m/>
    <m/>
    <m/>
    <m/>
    <m/>
    <m/>
    <x v="1"/>
    <x v="0"/>
    <s v="Fear Econimic"/>
    <b v="1"/>
    <m/>
    <m/>
    <m/>
    <b v="1"/>
    <m/>
    <m/>
    <m/>
    <m/>
    <m/>
    <m/>
    <m/>
    <m/>
    <m/>
    <m/>
    <m/>
    <m/>
    <m/>
    <s v="Adult Women Adult Men Children Elderly"/>
    <b v="1"/>
    <b v="1"/>
    <b v="1"/>
    <b v="1"/>
    <s v="سوء الوضع المعيشي _x000a_انعدام الأمن"/>
    <s v="Prayer"/>
    <m/>
    <m/>
    <m/>
    <b v="1"/>
    <m/>
    <m/>
    <m/>
    <m/>
    <m/>
    <m/>
    <m/>
    <s v="Accessibility"/>
    <m/>
    <m/>
    <b v="1"/>
    <m/>
    <m/>
    <m/>
    <m/>
    <m/>
    <m/>
    <x v="2"/>
    <m/>
    <s v="Educational services"/>
    <m/>
    <b v="1"/>
    <m/>
    <m/>
    <m/>
    <m/>
    <m/>
    <m/>
    <s v="عدم توفر اماكن تعليمية قريبة"/>
    <s v="Educational services"/>
    <m/>
    <b v="1"/>
    <m/>
    <m/>
    <m/>
    <m/>
    <m/>
    <m/>
    <s v="عدم وجود اماكن تعليمية قريبة"/>
    <x v="1"/>
    <m/>
    <s v="School dropout"/>
    <m/>
    <m/>
    <m/>
    <b v="1"/>
    <m/>
    <m/>
    <m/>
    <m/>
    <m/>
    <m/>
    <m/>
    <m/>
    <m/>
    <m/>
    <m/>
    <m/>
    <m/>
    <m/>
    <m/>
    <s v="School teachers Parents"/>
    <m/>
    <m/>
    <m/>
    <b v="1"/>
    <b v="1"/>
    <m/>
    <m/>
    <m/>
    <m/>
    <m/>
    <m/>
    <m/>
    <m/>
    <m/>
    <s v="Sport activity Quraan Hand crafts"/>
    <b v="1"/>
    <b v="1"/>
    <b v="1"/>
    <m/>
    <m/>
    <m/>
    <m/>
    <m/>
    <m/>
    <s v="Children separated from their parents"/>
    <b v="1"/>
    <m/>
    <m/>
    <m/>
    <m/>
    <m/>
    <m/>
    <x v="1"/>
    <m/>
    <s v="Lack of awareness Lack of transportation Security problems"/>
    <b v="1"/>
    <b v="1"/>
    <b v="1"/>
    <m/>
    <m/>
    <m/>
    <m/>
    <m/>
    <m/>
    <m/>
    <x v="1"/>
    <m/>
    <m/>
    <x v="1"/>
    <n v="4"/>
    <s v="من اجل الدراسة"/>
    <x v="2"/>
    <m/>
    <s v="uuid:aeaea4ba-9c10-4f47-a7d5-f138ffe13abf"/>
    <n v="73156354"/>
    <s v="aeaea4ba-9c10-4f47-a7d5-f138ffe13abf"/>
    <d v="2021-01-21T13:05:13"/>
    <n v="211"/>
    <m/>
    <n v="-1"/>
    <m/>
    <m/>
    <s v="202101191358"/>
    <n v="1113"/>
    <s v="nsenumerator"/>
    <n v="569832"/>
  </r>
  <r>
    <s v="2021-01-21T09:50:05.456+02:00"/>
    <s v="2021-01-21T10:14:50.346+02:00"/>
    <m/>
    <s v="بشار الاسماعيل"/>
    <s v="MRFS"/>
    <m/>
    <d v="2021-01-21T00:00:00"/>
    <x v="12"/>
    <s v="All"/>
    <x v="0"/>
    <n v="47"/>
    <x v="0"/>
    <x v="1"/>
    <x v="0"/>
    <x v="0"/>
    <d v="2012-01-01T00:00:00"/>
    <n v="0"/>
    <n v="0"/>
    <s v="Yes"/>
    <n v="0"/>
    <n v="0"/>
    <n v="1"/>
    <s v="1"/>
    <n v="3"/>
    <s v="4"/>
    <n v="0"/>
    <s v="4"/>
    <n v="7"/>
    <n v="1"/>
    <n v="0"/>
    <n v="1"/>
    <n v="2000"/>
    <n v="1000"/>
    <s v="عمل يدوي - سلة شهرية"/>
    <m/>
    <s v="Primary health care facility"/>
    <m/>
    <b v="1"/>
    <m/>
    <m/>
    <m/>
    <m/>
    <m/>
    <m/>
    <n v="10"/>
    <x v="0"/>
    <m/>
    <x v="2"/>
    <s v="طبيب عيون_x000a_طبيب عظمية _x000a_طبيب اعصاب"/>
    <s v="There are no significant difficulties"/>
    <m/>
    <m/>
    <m/>
    <m/>
    <m/>
    <m/>
    <m/>
    <m/>
    <m/>
    <b v="1"/>
    <m/>
    <x v="2"/>
    <x v="1"/>
    <m/>
    <x v="1"/>
    <m/>
    <x v="0"/>
    <x v="0"/>
    <m/>
    <x v="0"/>
    <x v="0"/>
    <m/>
    <m/>
    <m/>
    <m/>
    <m/>
    <m/>
    <m/>
    <m/>
    <m/>
    <m/>
    <m/>
    <s v="I don't know"/>
    <m/>
    <m/>
    <m/>
    <m/>
    <m/>
    <b v="1"/>
    <m/>
    <m/>
    <x v="0"/>
    <m/>
    <m/>
    <m/>
    <m/>
    <m/>
    <m/>
    <m/>
    <m/>
    <m/>
    <s v="Hospital for normal delivery"/>
    <m/>
    <m/>
    <m/>
    <m/>
    <m/>
    <b v="1"/>
    <m/>
    <m/>
    <m/>
    <m/>
    <m/>
    <x v="1"/>
    <m/>
    <m/>
    <m/>
    <m/>
    <m/>
    <m/>
    <m/>
    <m/>
    <m/>
    <m/>
    <m/>
    <x v="0"/>
    <x v="0"/>
    <x v="0"/>
    <m/>
    <m/>
    <m/>
    <m/>
    <m/>
    <m/>
    <m/>
    <m/>
    <m/>
    <m/>
    <m/>
    <m/>
    <m/>
    <s v="0"/>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
    <b v="1"/>
    <m/>
    <m/>
    <m/>
    <m/>
    <m/>
    <m/>
    <x v="0"/>
    <m/>
    <x v="3"/>
    <m/>
    <m/>
    <m/>
    <m/>
    <m/>
    <m/>
    <m/>
    <x v="0"/>
    <x v="0"/>
    <x v="1"/>
    <m/>
    <m/>
    <s v="0"/>
    <s v="0"/>
    <x v="0"/>
    <x v="2"/>
    <x v="0"/>
    <x v="1"/>
    <x v="1"/>
    <m/>
    <m/>
    <m/>
    <m/>
    <m/>
    <m/>
    <m/>
    <m/>
    <m/>
    <x v="1"/>
    <x v="0"/>
    <s v="Anger"/>
    <m/>
    <b v="1"/>
    <m/>
    <m/>
    <m/>
    <m/>
    <m/>
    <m/>
    <m/>
    <m/>
    <m/>
    <m/>
    <m/>
    <m/>
    <m/>
    <m/>
    <m/>
    <m/>
    <s v="Adult Men"/>
    <m/>
    <b v="1"/>
    <m/>
    <m/>
    <s v="صعوبة تأمين مستلزمات المنزل"/>
    <s v="Prayer"/>
    <m/>
    <m/>
    <m/>
    <b v="1"/>
    <m/>
    <m/>
    <m/>
    <m/>
    <m/>
    <m/>
    <m/>
    <s v="No obstacles"/>
    <m/>
    <m/>
    <m/>
    <m/>
    <m/>
    <m/>
    <m/>
    <b v="1"/>
    <m/>
    <x v="1"/>
    <m/>
    <s v="All services are accessible"/>
    <m/>
    <m/>
    <m/>
    <m/>
    <m/>
    <b v="1"/>
    <m/>
    <m/>
    <m/>
    <s v="Do not know"/>
    <m/>
    <m/>
    <m/>
    <m/>
    <m/>
    <m/>
    <b v="1"/>
    <m/>
    <m/>
    <x v="1"/>
    <m/>
    <s v="Kidnapping"/>
    <b v="1"/>
    <m/>
    <m/>
    <m/>
    <m/>
    <m/>
    <m/>
    <m/>
    <m/>
    <m/>
    <m/>
    <m/>
    <m/>
    <m/>
    <m/>
    <m/>
    <m/>
    <m/>
    <m/>
    <s v="Parents School teachers"/>
    <m/>
    <m/>
    <m/>
    <b v="1"/>
    <b v="1"/>
    <m/>
    <m/>
    <m/>
    <m/>
    <m/>
    <m/>
    <m/>
    <m/>
    <m/>
    <s v="Quraan Hand crafts"/>
    <m/>
    <b v="1"/>
    <b v="1"/>
    <m/>
    <m/>
    <m/>
    <m/>
    <m/>
    <m/>
    <s v="Children separated from their parents Children living on the street"/>
    <b v="1"/>
    <b v="1"/>
    <m/>
    <m/>
    <m/>
    <m/>
    <m/>
    <x v="1"/>
    <m/>
    <s v="Lack of awareness Lack of transportation"/>
    <b v="1"/>
    <m/>
    <b v="1"/>
    <m/>
    <m/>
    <m/>
    <m/>
    <m/>
    <m/>
    <m/>
    <x v="1"/>
    <m/>
    <m/>
    <x v="0"/>
    <m/>
    <m/>
    <x v="2"/>
    <m/>
    <s v="uuid:fb4703c9-9c39-47ec-9b99-a23dd31023a5"/>
    <n v="73156358"/>
    <s v="fb4703c9-9c39-47ec-9b99-a23dd31023a5"/>
    <d v="2021-01-21T13:05:14"/>
    <n v="212"/>
    <m/>
    <n v="-1"/>
    <m/>
    <m/>
    <s v="202101191358"/>
    <n v="1485"/>
    <s v="nsenumerator"/>
    <n v="569832"/>
  </r>
  <r>
    <s v="2021-01-21T10:26:59.622+02:00"/>
    <s v="2021-01-21T11:02:39.429+02:00"/>
    <m/>
    <s v="بشار الاسماعيل"/>
    <s v="MRFS"/>
    <m/>
    <d v="2021-01-21T00:00:00"/>
    <x v="12"/>
    <s v="All"/>
    <x v="0"/>
    <n v="30"/>
    <x v="1"/>
    <x v="1"/>
    <x v="0"/>
    <x v="0"/>
    <d v="2019-05-01T00:00:00"/>
    <n v="1"/>
    <n v="0"/>
    <s v="Yes"/>
    <n v="0"/>
    <n v="1"/>
    <n v="2"/>
    <s v="3"/>
    <n v="0"/>
    <s v="3"/>
    <n v="0"/>
    <s v="3"/>
    <n v="5"/>
    <n v="0"/>
    <n v="1"/>
    <n v="1"/>
    <n v="1500"/>
    <n v="500"/>
    <s v="سلة شهرية _x000a_اعمال يدوية"/>
    <m/>
    <s v="Primary health care facility"/>
    <m/>
    <b v="1"/>
    <m/>
    <m/>
    <m/>
    <m/>
    <m/>
    <m/>
    <n v="20"/>
    <x v="4"/>
    <m/>
    <x v="2"/>
    <s v="طبيب اطفال"/>
    <s v="Inaccessible due to cost"/>
    <m/>
    <m/>
    <m/>
    <b v="1"/>
    <m/>
    <m/>
    <m/>
    <m/>
    <m/>
    <m/>
    <m/>
    <x v="2"/>
    <x v="1"/>
    <m/>
    <x v="1"/>
    <m/>
    <x v="0"/>
    <x v="0"/>
    <m/>
    <x v="0"/>
    <x v="0"/>
    <m/>
    <m/>
    <m/>
    <m/>
    <m/>
    <m/>
    <m/>
    <m/>
    <m/>
    <m/>
    <m/>
    <s v="Non communicable diseases (NCD) drugs (chronic, cardiac, diabetes, hyper-tension, asthma) Pediatric medicine"/>
    <b v="1"/>
    <b v="1"/>
    <m/>
    <m/>
    <m/>
    <m/>
    <m/>
    <m/>
    <x v="2"/>
    <s v="Transportation issues"/>
    <m/>
    <m/>
    <m/>
    <b v="1"/>
    <m/>
    <m/>
    <m/>
    <m/>
    <s v="Hospital for normal delivery"/>
    <m/>
    <m/>
    <m/>
    <m/>
    <m/>
    <b v="1"/>
    <m/>
    <m/>
    <m/>
    <m/>
    <m/>
    <x v="1"/>
    <m/>
    <m/>
    <m/>
    <m/>
    <m/>
    <m/>
    <m/>
    <m/>
    <m/>
    <m/>
    <m/>
    <x v="4"/>
    <x v="1"/>
    <x v="0"/>
    <m/>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x v="0"/>
    <m/>
    <s v="High food prices/no money to buy"/>
    <m/>
    <b v="1"/>
    <m/>
    <m/>
    <m/>
    <m/>
    <m/>
    <m/>
    <x v="0"/>
    <m/>
    <x v="0"/>
    <s v="High food prices/no money to buy"/>
    <b v="1"/>
    <m/>
    <m/>
    <m/>
    <m/>
    <m/>
    <x v="0"/>
    <x v="0"/>
    <x v="1"/>
    <m/>
    <m/>
    <s v="1"/>
    <s v="1"/>
    <x v="0"/>
    <x v="2"/>
    <x v="0"/>
    <x v="1"/>
    <x v="1"/>
    <m/>
    <m/>
    <m/>
    <m/>
    <m/>
    <m/>
    <m/>
    <m/>
    <m/>
    <x v="1"/>
    <x v="0"/>
    <s v="moodwings"/>
    <m/>
    <m/>
    <m/>
    <b v="1"/>
    <m/>
    <m/>
    <m/>
    <m/>
    <m/>
    <m/>
    <m/>
    <m/>
    <m/>
    <m/>
    <m/>
    <m/>
    <m/>
    <m/>
    <s v="Adult Women Adult Men"/>
    <b v="1"/>
    <b v="1"/>
    <m/>
    <m/>
    <s v="بسبب سوء الوضع المعيشي _x000a_ضيق مكان السكن"/>
    <s v="Prayer Speaking to a family member Speaking to a friend"/>
    <b v="1"/>
    <b v="1"/>
    <m/>
    <b v="1"/>
    <m/>
    <m/>
    <m/>
    <m/>
    <m/>
    <m/>
    <m/>
    <s v="Do not know"/>
    <m/>
    <m/>
    <m/>
    <m/>
    <m/>
    <m/>
    <b v="1"/>
    <m/>
    <m/>
    <x v="2"/>
    <m/>
    <s v="Skills building services Educational services Extracurricular activities/women &amp; girls centers"/>
    <m/>
    <b v="1"/>
    <b v="1"/>
    <b v="1"/>
    <m/>
    <m/>
    <m/>
    <m/>
    <s v="لايوجد مواصلات _x000a_لايوجد وقت كافي"/>
    <s v="All services are accessible"/>
    <m/>
    <m/>
    <m/>
    <m/>
    <m/>
    <b v="1"/>
    <m/>
    <m/>
    <m/>
    <x v="2"/>
    <s v="سوء الوضع الأمني"/>
    <s v="Kidnapping School dropout Begging Being orphaned or losing care Psychological stress"/>
    <b v="1"/>
    <m/>
    <m/>
    <b v="1"/>
    <m/>
    <b v="1"/>
    <m/>
    <m/>
    <m/>
    <m/>
    <b v="1"/>
    <m/>
    <m/>
    <b v="1"/>
    <m/>
    <m/>
    <m/>
    <m/>
    <m/>
    <s v="Religious leaders School teachers Parents"/>
    <b v="1"/>
    <m/>
    <m/>
    <b v="1"/>
    <b v="1"/>
    <m/>
    <m/>
    <m/>
    <m/>
    <m/>
    <m/>
    <m/>
    <m/>
    <m/>
    <s v="Sport activity Quraan Hand crafts Painting / re-creational activity Entertainement activities"/>
    <b v="1"/>
    <b v="1"/>
    <b v="1"/>
    <b v="1"/>
    <m/>
    <b v="1"/>
    <m/>
    <m/>
    <m/>
    <s v="Children separated from their parents Children living on the street Orphans living in the community Child-headed households"/>
    <b v="1"/>
    <b v="1"/>
    <b v="1"/>
    <b v="1"/>
    <m/>
    <m/>
    <m/>
    <x v="2"/>
    <s v="لايوجد اطفال بسن الدخول للمدرسة"/>
    <s v="Lack of awareness Security problems Lack of transportation"/>
    <b v="1"/>
    <b v="1"/>
    <b v="1"/>
    <m/>
    <m/>
    <m/>
    <m/>
    <m/>
    <m/>
    <m/>
    <x v="1"/>
    <m/>
    <m/>
    <x v="0"/>
    <m/>
    <m/>
    <x v="2"/>
    <m/>
    <s v="uuid:f20fc610-2581-4bd3-8b26-0bd3f0f0ddbd"/>
    <n v="73156359"/>
    <s v="f20fc610-2581-4bd3-8b26-0bd3f0f0ddbd"/>
    <d v="2021-01-21T13:05:15"/>
    <n v="213"/>
    <m/>
    <n v="-1"/>
    <m/>
    <m/>
    <s v="202101191358"/>
    <n v="2140"/>
    <s v="nsenumerator"/>
    <n v="569832"/>
  </r>
  <r>
    <s v="2021-01-21T11:02:51.540+02:00"/>
    <s v="2021-01-21T11:45:02.461+02:00"/>
    <m/>
    <s v="بشار الاسماعيل"/>
    <s v="MRFS"/>
    <m/>
    <d v="2021-01-21T00:00:00"/>
    <x v="12"/>
    <s v="All"/>
    <x v="0"/>
    <n v="27"/>
    <x v="1"/>
    <x v="1"/>
    <x v="0"/>
    <x v="0"/>
    <d v="2018-01-01T00:00:00"/>
    <n v="1"/>
    <n v="2"/>
    <s v="Yes"/>
    <n v="0"/>
    <n v="1"/>
    <n v="2"/>
    <s v="3"/>
    <n v="0"/>
    <s v="3"/>
    <n v="0"/>
    <s v="3"/>
    <n v="7"/>
    <n v="0"/>
    <n v="0"/>
    <n v="1"/>
    <n v="2000"/>
    <n v="500"/>
    <s v="عامل يدوي - سلة شهرية"/>
    <m/>
    <s v="Primary health care facility"/>
    <m/>
    <b v="1"/>
    <m/>
    <m/>
    <m/>
    <m/>
    <m/>
    <m/>
    <n v="15"/>
    <x v="0"/>
    <m/>
    <x v="2"/>
    <s v="طبيب اطفال _x000a_"/>
    <s v="Some types of medicines are not available in the market Inaccessible due to cost"/>
    <b v="1"/>
    <m/>
    <m/>
    <b v="1"/>
    <m/>
    <m/>
    <m/>
    <m/>
    <m/>
    <m/>
    <m/>
    <x v="0"/>
    <x v="2"/>
    <m/>
    <x v="3"/>
    <s v="التواصل الدائم عن طريق الواتس اب"/>
    <x v="0"/>
    <x v="0"/>
    <m/>
    <x v="0"/>
    <x v="0"/>
    <m/>
    <m/>
    <m/>
    <m/>
    <m/>
    <m/>
    <m/>
    <m/>
    <m/>
    <m/>
    <m/>
    <s v="Non communicable diseases (NCD) drugs (chronic, cardiac, diabetes, hyper-tension, asthma) Pediatric medicine"/>
    <b v="1"/>
    <b v="1"/>
    <m/>
    <m/>
    <m/>
    <m/>
    <m/>
    <m/>
    <x v="0"/>
    <m/>
    <m/>
    <m/>
    <m/>
    <m/>
    <m/>
    <m/>
    <m/>
    <m/>
    <s v="Hospital for normal delivery"/>
    <m/>
    <m/>
    <m/>
    <m/>
    <m/>
    <b v="1"/>
    <m/>
    <m/>
    <m/>
    <m/>
    <m/>
    <x v="1"/>
    <m/>
    <m/>
    <m/>
    <m/>
    <m/>
    <m/>
    <m/>
    <m/>
    <m/>
    <m/>
    <m/>
    <x v="2"/>
    <x v="0"/>
    <x v="0"/>
    <m/>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s v="Vegetables (including leafy vegetables) Fruit (all types)"/>
    <m/>
    <m/>
    <b v="1"/>
    <b v="1"/>
    <m/>
    <m/>
    <m/>
    <m/>
    <m/>
    <m/>
    <m/>
    <s v="2"/>
    <s v="not divers"/>
    <x v="0"/>
    <m/>
    <s v="High food prices/no money to buy"/>
    <m/>
    <b v="1"/>
    <m/>
    <m/>
    <m/>
    <m/>
    <m/>
    <m/>
    <x v="0"/>
    <m/>
    <x v="0"/>
    <s v="High food prices/no money to buy"/>
    <b v="1"/>
    <m/>
    <m/>
    <m/>
    <m/>
    <m/>
    <x v="4"/>
    <x v="0"/>
    <x v="1"/>
    <m/>
    <m/>
    <s v="1"/>
    <s v="1"/>
    <x v="0"/>
    <x v="2"/>
    <x v="0"/>
    <x v="1"/>
    <x v="1"/>
    <m/>
    <m/>
    <m/>
    <m/>
    <m/>
    <m/>
    <m/>
    <m/>
    <m/>
    <x v="1"/>
    <x v="0"/>
    <s v="moodwings Anger Sadness Fear"/>
    <b v="1"/>
    <b v="1"/>
    <b v="1"/>
    <b v="1"/>
    <m/>
    <m/>
    <m/>
    <m/>
    <m/>
    <m/>
    <m/>
    <m/>
    <m/>
    <m/>
    <m/>
    <m/>
    <m/>
    <m/>
    <s v="Adult Women Adult Men Elderly Children"/>
    <b v="1"/>
    <b v="1"/>
    <b v="1"/>
    <b v="1"/>
    <s v="النزوح _x000a_سوء الوضع الامني والاقتصادي"/>
    <s v="Speaking to a family member Prayer"/>
    <b v="1"/>
    <m/>
    <m/>
    <b v="1"/>
    <m/>
    <m/>
    <m/>
    <m/>
    <m/>
    <m/>
    <m/>
    <s v="No obstacles"/>
    <m/>
    <m/>
    <m/>
    <m/>
    <m/>
    <m/>
    <m/>
    <b v="1"/>
    <m/>
    <x v="1"/>
    <m/>
    <s v="All services are accessible"/>
    <m/>
    <m/>
    <m/>
    <m/>
    <m/>
    <b v="1"/>
    <m/>
    <m/>
    <m/>
    <s v="All services are accessible"/>
    <m/>
    <m/>
    <m/>
    <m/>
    <m/>
    <b v="1"/>
    <m/>
    <m/>
    <m/>
    <x v="1"/>
    <m/>
    <s v="Kidnapping Desire to join armed groups School dropout Child labour Begging Early marriage Being orphaned or losing care"/>
    <b v="1"/>
    <m/>
    <b v="1"/>
    <b v="1"/>
    <b v="1"/>
    <b v="1"/>
    <b v="1"/>
    <m/>
    <m/>
    <m/>
    <b v="1"/>
    <m/>
    <m/>
    <m/>
    <m/>
    <m/>
    <m/>
    <m/>
    <s v="العمل باعمال شاقة"/>
    <s v="School teachers Parents"/>
    <m/>
    <m/>
    <m/>
    <b v="1"/>
    <b v="1"/>
    <m/>
    <m/>
    <m/>
    <m/>
    <m/>
    <m/>
    <m/>
    <m/>
    <m/>
    <s v="Sport activity Quraan Hand crafts Painting / re-creational activity Awareness / educational activities / psychosocial support Entertainement activities"/>
    <b v="1"/>
    <b v="1"/>
    <b v="1"/>
    <b v="1"/>
    <b v="1"/>
    <b v="1"/>
    <m/>
    <m/>
    <m/>
    <s v="Children separated from their parents Children living on the street Orphans living in the community Child-headed households Children who have been associated with fighting forces"/>
    <b v="1"/>
    <b v="1"/>
    <b v="1"/>
    <b v="1"/>
    <b v="1"/>
    <m/>
    <m/>
    <x v="1"/>
    <m/>
    <s v="No barriers"/>
    <m/>
    <m/>
    <m/>
    <m/>
    <m/>
    <m/>
    <m/>
    <m/>
    <b v="1"/>
    <m/>
    <x v="1"/>
    <m/>
    <m/>
    <x v="0"/>
    <m/>
    <m/>
    <x v="2"/>
    <m/>
    <s v="uuid:21f8ad7f-1fcb-4eb7-af91-48bf11d98855"/>
    <n v="73156360"/>
    <s v="21f8ad7f-1fcb-4eb7-af91-48bf11d98855"/>
    <d v="2021-01-21T13:05:15"/>
    <n v="214"/>
    <m/>
    <n v="-1"/>
    <m/>
    <m/>
    <s v="202101191358"/>
    <n v="2531"/>
    <s v="nsenumerator"/>
    <n v="569832"/>
  </r>
  <r>
    <s v="2021-01-21T09:20:13.304+03:00"/>
    <s v="2021-01-21T14:16:31.411+03:00"/>
    <s v="0"/>
    <s v="فاتن عبدالله الخليل"/>
    <s v="MRFS"/>
    <m/>
    <d v="2021-01-21T00:00:00"/>
    <x v="12"/>
    <s v="All"/>
    <x v="0"/>
    <n v="22"/>
    <x v="1"/>
    <x v="0"/>
    <x v="0"/>
    <x v="0"/>
    <d v="2019-08-05T00:00:00"/>
    <n v="1"/>
    <n v="0"/>
    <s v="Yes"/>
    <n v="0"/>
    <n v="1"/>
    <n v="0"/>
    <s v="1"/>
    <n v="0"/>
    <s v="1"/>
    <n v="0"/>
    <s v="1"/>
    <n v="3"/>
    <n v="0"/>
    <n v="0"/>
    <n v="1"/>
    <n v="800"/>
    <n v="350"/>
    <s v="الزوج عامل بدخل بسيط بالاضافة لسلة مساعدات انسانية"/>
    <m/>
    <s v="Hospital Emergency services-ambulance Primary health care facility"/>
    <b v="1"/>
    <b v="1"/>
    <m/>
    <b v="1"/>
    <m/>
    <m/>
    <m/>
    <m/>
    <n v="25"/>
    <x v="0"/>
    <m/>
    <x v="0"/>
    <s v="999"/>
    <s v="There are no significant difficulties"/>
    <m/>
    <m/>
    <m/>
    <m/>
    <m/>
    <m/>
    <m/>
    <m/>
    <m/>
    <b v="1"/>
    <m/>
    <x v="0"/>
    <x v="0"/>
    <s v="توعية عن فيروس كورونا وكيفية الوقاية منه"/>
    <x v="3"/>
    <s v="أهمية الحفاظ على التباعد الاجتماعي واخد تدابير الوقاية"/>
    <x v="2"/>
    <x v="1"/>
    <m/>
    <x v="1"/>
    <x v="2"/>
    <m/>
    <m/>
    <m/>
    <m/>
    <m/>
    <m/>
    <m/>
    <m/>
    <m/>
    <m/>
    <m/>
    <s v="Drugs are mostly available"/>
    <m/>
    <m/>
    <m/>
    <m/>
    <m/>
    <m/>
    <b v="1"/>
    <m/>
    <x v="0"/>
    <m/>
    <m/>
    <m/>
    <m/>
    <m/>
    <m/>
    <m/>
    <m/>
    <m/>
    <s v="Hospital for normal delivery At private primary health care centre/hospital"/>
    <m/>
    <m/>
    <m/>
    <m/>
    <b v="1"/>
    <b v="1"/>
    <m/>
    <m/>
    <m/>
    <m/>
    <m/>
    <x v="1"/>
    <m/>
    <m/>
    <m/>
    <m/>
    <m/>
    <m/>
    <m/>
    <m/>
    <m/>
    <m/>
    <m/>
    <x v="4"/>
    <x v="1"/>
    <x v="0"/>
    <m/>
    <s v="Cereals or tubers (maize, porridge, rice, pasta, bread, rice, bulger, frikeh, kaak, pasta, indomy (noodles), manakish, thick grain-based porridge, potatoes, etc) Oil/Fat (oils, fats, butter, ghee etc)"/>
    <b v="1"/>
    <m/>
    <m/>
    <m/>
    <m/>
    <m/>
    <m/>
    <m/>
    <m/>
    <b v="1"/>
    <m/>
    <s v="2"/>
    <s v="not divers"/>
    <s v="Vegetables (including leafy vegetables) Fruit (all types) Legumes and nuts e.g. hommos, fouls, beans, chick peas, lentils"/>
    <m/>
    <b v="1"/>
    <b v="1"/>
    <b v="1"/>
    <m/>
    <m/>
    <m/>
    <m/>
    <m/>
    <m/>
    <m/>
    <s v="3"/>
    <s v="not divers"/>
    <x v="2"/>
    <s v="ادخال الاغذية بالتدريج حسب عمر الطفل"/>
    <s v="High food prices/no money to buy"/>
    <m/>
    <b v="1"/>
    <m/>
    <m/>
    <m/>
    <m/>
    <m/>
    <m/>
    <x v="0"/>
    <m/>
    <x v="0"/>
    <s v="High food prices/no money to buy"/>
    <b v="1"/>
    <m/>
    <m/>
    <m/>
    <m/>
    <m/>
    <x v="4"/>
    <x v="0"/>
    <x v="1"/>
    <m/>
    <m/>
    <s v="1"/>
    <s v="1"/>
    <x v="0"/>
    <x v="2"/>
    <x v="0"/>
    <x v="1"/>
    <x v="1"/>
    <m/>
    <m/>
    <m/>
    <m/>
    <m/>
    <m/>
    <m/>
    <m/>
    <m/>
    <x v="1"/>
    <x v="0"/>
    <s v="Changes in Appetite Problems sleeping Fear"/>
    <b v="1"/>
    <m/>
    <m/>
    <m/>
    <m/>
    <m/>
    <m/>
    <b v="1"/>
    <m/>
    <b v="1"/>
    <m/>
    <m/>
    <m/>
    <m/>
    <m/>
    <m/>
    <m/>
    <m/>
    <s v="Adult Women"/>
    <b v="1"/>
    <m/>
    <m/>
    <m/>
    <s v="الفئة الاكثر ضعفا في المجتمع..تحمل مسؤولية اكبر"/>
    <s v="Prayer Has professional consultation Exercise Speaking to a friend"/>
    <m/>
    <b v="1"/>
    <b v="1"/>
    <b v="1"/>
    <b v="1"/>
    <m/>
    <m/>
    <m/>
    <m/>
    <m/>
    <m/>
    <s v="Stigma"/>
    <b v="1"/>
    <m/>
    <m/>
    <m/>
    <m/>
    <m/>
    <m/>
    <m/>
    <m/>
    <x v="1"/>
    <m/>
    <s v="All services are accessible"/>
    <m/>
    <m/>
    <m/>
    <m/>
    <m/>
    <b v="1"/>
    <m/>
    <m/>
    <m/>
    <s v="All services are accessible"/>
    <m/>
    <m/>
    <m/>
    <m/>
    <m/>
    <b v="1"/>
    <m/>
    <m/>
    <m/>
    <x v="2"/>
    <s v="عادات وتقاليد بسبب الخوف من الخطف"/>
    <s v="Kidnapping Child labour Physical abuse"/>
    <b v="1"/>
    <m/>
    <m/>
    <m/>
    <b v="1"/>
    <m/>
    <m/>
    <b v="1"/>
    <m/>
    <m/>
    <m/>
    <m/>
    <m/>
    <m/>
    <m/>
    <m/>
    <m/>
    <m/>
    <s v="عمالة تؤذي الطفل مثل حمل الاوزان الثقيلة"/>
    <s v="Siblings Parents Relatives School teachers Community/social workers"/>
    <m/>
    <b v="1"/>
    <m/>
    <b v="1"/>
    <b v="1"/>
    <b v="1"/>
    <m/>
    <b v="1"/>
    <m/>
    <m/>
    <m/>
    <m/>
    <m/>
    <m/>
    <s v="Sport activity Quraan Hand crafts Awareness / educational activities / psychosocial support Painting / re-creational activity"/>
    <b v="1"/>
    <b v="1"/>
    <b v="1"/>
    <b v="1"/>
    <b v="1"/>
    <m/>
    <m/>
    <m/>
    <m/>
    <s v="Children separated from their parents Orphans living in the community Children who have been associated with fighting forces"/>
    <b v="1"/>
    <m/>
    <b v="1"/>
    <m/>
    <b v="1"/>
    <m/>
    <m/>
    <x v="2"/>
    <s v="عمر الطفل صغير غير مؤهل لدخول المدرسة"/>
    <s v="No barriers"/>
    <m/>
    <m/>
    <m/>
    <m/>
    <m/>
    <m/>
    <m/>
    <m/>
    <b v="1"/>
    <m/>
    <x v="1"/>
    <m/>
    <m/>
    <x v="0"/>
    <m/>
    <m/>
    <x v="2"/>
    <m/>
    <s v="uuid:ca483619-04ce-4c11-99a8-070876e12e27"/>
    <n v="73156451"/>
    <s v="ca483619-04ce-4c11-99a8-070876e12e27"/>
    <d v="2021-01-21T13:07:08"/>
    <n v="215"/>
    <m/>
    <n v="-1"/>
    <m/>
    <m/>
    <s v="202101191358"/>
    <n v="17778"/>
    <s v="nsenumerator"/>
    <n v="569832"/>
  </r>
  <r>
    <s v="2021-01-21T09:52:22.926+03:00"/>
    <s v="2021-01-21T14:27:34.109+03:00"/>
    <s v="0"/>
    <s v="فاتن عبدالله الخليل"/>
    <s v="MRFS"/>
    <m/>
    <d v="2021-01-21T00:00:00"/>
    <x v="12"/>
    <s v="All"/>
    <x v="0"/>
    <n v="19"/>
    <x v="1"/>
    <x v="0"/>
    <x v="0"/>
    <x v="0"/>
    <d v="2014-09-06T00:00:00"/>
    <n v="1"/>
    <n v="0"/>
    <s v="Yes"/>
    <n v="0"/>
    <n v="1"/>
    <n v="1"/>
    <s v="2"/>
    <n v="0"/>
    <s v="2"/>
    <n v="0"/>
    <s v="2"/>
    <n v="4"/>
    <n v="0"/>
    <n v="1"/>
    <n v="1"/>
    <n v="1000"/>
    <n v="500"/>
    <s v="الاب عامل يوجد سلة مساعدات انسانية"/>
    <m/>
    <s v="Emergency services-ambulance Primary health care facility Hospital"/>
    <b v="1"/>
    <b v="1"/>
    <m/>
    <b v="1"/>
    <m/>
    <m/>
    <m/>
    <m/>
    <n v="30"/>
    <x v="0"/>
    <m/>
    <x v="0"/>
    <s v="999"/>
    <s v="Inaccessible due to cost Inaccessible due to transport or other logistical reason"/>
    <m/>
    <m/>
    <m/>
    <b v="1"/>
    <m/>
    <b v="1"/>
    <m/>
    <m/>
    <m/>
    <m/>
    <m/>
    <x v="0"/>
    <x v="0"/>
    <s v=" فيروس كورونا وكيفية الوقاية منه اهمية الحجر الصحي في حالة الاصابة بالفيروس"/>
    <x v="3"/>
    <s v="الحفاظ على التباعد وتحديد اوقات محددة للمراجعة والمتابعة"/>
    <x v="2"/>
    <x v="1"/>
    <m/>
    <x v="1"/>
    <x v="2"/>
    <m/>
    <m/>
    <m/>
    <m/>
    <m/>
    <m/>
    <m/>
    <m/>
    <m/>
    <m/>
    <m/>
    <s v="Drugs are mostly available"/>
    <m/>
    <m/>
    <m/>
    <m/>
    <m/>
    <m/>
    <b v="1"/>
    <m/>
    <x v="0"/>
    <m/>
    <m/>
    <m/>
    <m/>
    <m/>
    <m/>
    <m/>
    <m/>
    <m/>
    <s v="Hospital for normal delivery Hospital for surgery/ C-section At home with traditional midwife or non-professional"/>
    <m/>
    <m/>
    <b v="1"/>
    <m/>
    <m/>
    <b v="1"/>
    <b v="1"/>
    <m/>
    <m/>
    <m/>
    <s v="ما حسنت توصل للمشفى بسبب المواصلات. وسوء الخدمات من تعبيد للطرقات "/>
    <x v="1"/>
    <m/>
    <m/>
    <m/>
    <m/>
    <m/>
    <m/>
    <m/>
    <m/>
    <m/>
    <m/>
    <m/>
    <x v="4"/>
    <x v="2"/>
    <x v="1"/>
    <m/>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s v="Legumes and nuts e.g. hommos, fouls, beans, chick peas, lentils Fruit (all types) Vegetables (including leafy vegetables)"/>
    <m/>
    <b v="1"/>
    <b v="1"/>
    <b v="1"/>
    <m/>
    <m/>
    <m/>
    <m/>
    <m/>
    <m/>
    <m/>
    <s v="3"/>
    <s v="not divers"/>
    <x v="2"/>
    <s v="اختبار حساسية الطفل واطعامه بالتدريج"/>
    <s v="High food prices/no money to buy"/>
    <m/>
    <b v="1"/>
    <m/>
    <m/>
    <m/>
    <m/>
    <m/>
    <m/>
    <x v="0"/>
    <m/>
    <x v="0"/>
    <s v="High food prices/no money to buy"/>
    <b v="1"/>
    <m/>
    <m/>
    <m/>
    <m/>
    <m/>
    <x v="4"/>
    <x v="0"/>
    <x v="1"/>
    <m/>
    <m/>
    <s v="1"/>
    <s v="1"/>
    <x v="0"/>
    <x v="2"/>
    <x v="0"/>
    <x v="1"/>
    <x v="1"/>
    <m/>
    <m/>
    <m/>
    <m/>
    <m/>
    <m/>
    <m/>
    <m/>
    <m/>
    <x v="1"/>
    <x v="0"/>
    <s v="Changes in Appetite Sadness Fear Anger"/>
    <b v="1"/>
    <b v="1"/>
    <b v="1"/>
    <m/>
    <m/>
    <m/>
    <m/>
    <b v="1"/>
    <m/>
    <m/>
    <m/>
    <m/>
    <m/>
    <m/>
    <m/>
    <m/>
    <m/>
    <m/>
    <s v="Adult Women Children Elderly"/>
    <b v="1"/>
    <m/>
    <b v="1"/>
    <b v="1"/>
    <s v="لانن الفئة الاضعف بالمجتمع "/>
    <s v="Speaking to a friend Prayer Exercise Has professional consultation"/>
    <m/>
    <b v="1"/>
    <b v="1"/>
    <b v="1"/>
    <b v="1"/>
    <m/>
    <m/>
    <m/>
    <m/>
    <m/>
    <m/>
    <s v="Stigma"/>
    <b v="1"/>
    <m/>
    <m/>
    <m/>
    <m/>
    <m/>
    <m/>
    <m/>
    <m/>
    <x v="1"/>
    <m/>
    <s v="Extracurricular activities/women &amp; girls centers Skills building services"/>
    <m/>
    <m/>
    <b v="1"/>
    <b v="1"/>
    <m/>
    <m/>
    <m/>
    <m/>
    <s v="شغل الام في المنزل ورفض الزوج من ذهاب زوجته الي مراكز النساء"/>
    <s v="Educational services Skills building services Extracurricular activities/women &amp; girls centers"/>
    <m/>
    <b v="1"/>
    <b v="1"/>
    <b v="1"/>
    <m/>
    <m/>
    <m/>
    <m/>
    <s v="عادات وتقاليد بسبب تعصب الاهل"/>
    <x v="2"/>
    <s v="الخوف من الخطف "/>
    <s v="Kidnapping School dropout Child labour Early marriage Physical abuse Sexual abuse Physical or psychological disabilities due to the war"/>
    <b v="1"/>
    <m/>
    <m/>
    <b v="1"/>
    <b v="1"/>
    <m/>
    <b v="1"/>
    <b v="1"/>
    <m/>
    <b v="1"/>
    <m/>
    <m/>
    <b v="1"/>
    <m/>
    <m/>
    <m/>
    <m/>
    <m/>
    <s v="الطفل غير قادر ع حمل الاوزان الثقيلة.. عمالة تؤذي الطفل"/>
    <s v="School teachers Relatives Community/social workers Women and Child support centers"/>
    <m/>
    <m/>
    <m/>
    <b v="1"/>
    <m/>
    <b v="1"/>
    <m/>
    <b v="1"/>
    <m/>
    <b v="1"/>
    <m/>
    <m/>
    <m/>
    <m/>
    <s v="Quraan Hand crafts Painting / re-creational activity Awareness / educational activities / psychosocial support Entertainement activities"/>
    <m/>
    <b v="1"/>
    <b v="1"/>
    <b v="1"/>
    <b v="1"/>
    <b v="1"/>
    <m/>
    <m/>
    <m/>
    <s v="Orphans living in the community Child-headed households"/>
    <m/>
    <m/>
    <b v="1"/>
    <b v="1"/>
    <m/>
    <m/>
    <m/>
    <x v="2"/>
    <s v="الطفل صغير غير مؤهل لدخول المدرسة"/>
    <s v="Lack of transportation"/>
    <m/>
    <m/>
    <b v="1"/>
    <m/>
    <m/>
    <m/>
    <m/>
    <m/>
    <m/>
    <m/>
    <x v="1"/>
    <m/>
    <m/>
    <x v="0"/>
    <m/>
    <m/>
    <x v="2"/>
    <m/>
    <s v="uuid:1aaf464c-2bf6-434b-9038-59184dc30646"/>
    <n v="73156453"/>
    <s v="1aaf464c-2bf6-434b-9038-59184dc30646"/>
    <d v="2021-01-21T13:07:09"/>
    <n v="216"/>
    <m/>
    <n v="-1"/>
    <m/>
    <m/>
    <s v="202101191358"/>
    <n v="16512"/>
    <s v="nsenumerator"/>
    <n v="569832"/>
  </r>
  <r>
    <s v="2021-01-21T10:17:33.893+03:00"/>
    <s v="2021-01-21T14:35:21.272+03:00"/>
    <s v="0"/>
    <s v="فاتن عبدالله الخليل"/>
    <s v="MRFS"/>
    <m/>
    <d v="2021-01-21T00:00:00"/>
    <x v="12"/>
    <s v="All"/>
    <x v="0"/>
    <n v="44"/>
    <x v="0"/>
    <x v="0"/>
    <x v="0"/>
    <x v="0"/>
    <d v="2012-07-08T00:00:00"/>
    <n v="1"/>
    <n v="0"/>
    <s v="Yes"/>
    <n v="0"/>
    <n v="1"/>
    <n v="0"/>
    <s v="1"/>
    <n v="1"/>
    <s v="2"/>
    <n v="4"/>
    <s v="6"/>
    <n v="8"/>
    <n v="0"/>
    <n v="0"/>
    <n v="1"/>
    <n v="2500"/>
    <n v="1200"/>
    <s v="الام معلمة مدرسة ويوجد سلة مساعدات انسانية"/>
    <m/>
    <s v="Hospital Primary health care facility Emergency services-ambulance"/>
    <b v="1"/>
    <b v="1"/>
    <m/>
    <b v="1"/>
    <m/>
    <m/>
    <m/>
    <m/>
    <n v="50"/>
    <x v="0"/>
    <m/>
    <x v="0"/>
    <s v="999"/>
    <s v="There are no significant difficulties"/>
    <m/>
    <m/>
    <m/>
    <m/>
    <m/>
    <m/>
    <m/>
    <m/>
    <m/>
    <b v="1"/>
    <m/>
    <x v="0"/>
    <x v="0"/>
    <s v=" القمل والجرب توعية عند فيروس كورونا"/>
    <x v="0"/>
    <m/>
    <x v="2"/>
    <x v="1"/>
    <m/>
    <x v="1"/>
    <x v="1"/>
    <s v="There are no significant difficulties"/>
    <m/>
    <m/>
    <m/>
    <m/>
    <m/>
    <m/>
    <m/>
    <m/>
    <m/>
    <b v="1"/>
    <s v="Drugs are mostly available"/>
    <m/>
    <m/>
    <m/>
    <m/>
    <m/>
    <m/>
    <b v="1"/>
    <m/>
    <x v="0"/>
    <m/>
    <m/>
    <m/>
    <m/>
    <m/>
    <m/>
    <m/>
    <m/>
    <m/>
    <s v="Hospital for normal delivery Hospital for surgery/ C-section"/>
    <m/>
    <m/>
    <m/>
    <m/>
    <m/>
    <b v="1"/>
    <b v="1"/>
    <m/>
    <m/>
    <m/>
    <m/>
    <x v="1"/>
    <m/>
    <m/>
    <m/>
    <m/>
    <m/>
    <m/>
    <m/>
    <m/>
    <m/>
    <m/>
    <m/>
    <x v="4"/>
    <x v="2"/>
    <x v="3"/>
    <m/>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s v="Vegetables (including leafy vegetables) Fruit (all types)"/>
    <m/>
    <m/>
    <b v="1"/>
    <b v="1"/>
    <m/>
    <m/>
    <m/>
    <m/>
    <m/>
    <m/>
    <m/>
    <s v="2"/>
    <s v="not divers"/>
    <x v="2"/>
    <s v="اغذية محددة تناسب عمر الطفل خوفا من سوء الامتصاص او سوء التغذية.. ادخال الاغذية بالتدريج واختبار حساسية الطفل"/>
    <s v="High food prices/no money to buy Market is too far"/>
    <m/>
    <b v="1"/>
    <b v="1"/>
    <m/>
    <m/>
    <m/>
    <m/>
    <m/>
    <x v="0"/>
    <m/>
    <x v="0"/>
    <s v="High food prices/no money to buy Market is too far"/>
    <b v="1"/>
    <b v="1"/>
    <m/>
    <m/>
    <m/>
    <m/>
    <x v="4"/>
    <x v="0"/>
    <x v="1"/>
    <m/>
    <m/>
    <s v="1"/>
    <s v="1"/>
    <x v="0"/>
    <x v="2"/>
    <x v="0"/>
    <x v="1"/>
    <x v="1"/>
    <m/>
    <m/>
    <m/>
    <m/>
    <m/>
    <m/>
    <m/>
    <m/>
    <m/>
    <x v="1"/>
    <x v="0"/>
    <s v="Fear Sadness moodwings Changes in Appetite Problems sleeping Problems Concentrating"/>
    <b v="1"/>
    <m/>
    <b v="1"/>
    <b v="1"/>
    <m/>
    <m/>
    <m/>
    <b v="1"/>
    <m/>
    <b v="1"/>
    <m/>
    <m/>
    <b v="1"/>
    <m/>
    <m/>
    <m/>
    <m/>
    <m/>
    <s v="Adult Women"/>
    <b v="1"/>
    <m/>
    <m/>
    <m/>
    <s v="بسبب الضغوطات الاجتماعية والمسؤولية الكبيرة الملقاة على عاتق المرأة"/>
    <s v="Prayer Exercise"/>
    <m/>
    <m/>
    <b v="1"/>
    <b v="1"/>
    <m/>
    <m/>
    <m/>
    <m/>
    <m/>
    <m/>
    <m/>
    <s v="Stigma"/>
    <b v="1"/>
    <m/>
    <m/>
    <m/>
    <m/>
    <m/>
    <m/>
    <m/>
    <m/>
    <x v="1"/>
    <m/>
    <s v="All services are accessible"/>
    <m/>
    <m/>
    <m/>
    <m/>
    <m/>
    <b v="1"/>
    <m/>
    <m/>
    <m/>
    <s v="All services are accessible"/>
    <m/>
    <m/>
    <m/>
    <m/>
    <m/>
    <b v="1"/>
    <m/>
    <m/>
    <m/>
    <x v="2"/>
    <s v="مافي آمان خوف من الخطف"/>
    <s v="Kidnapping Hired by armed groups School dropout Child labour Begging Early marriage Physical abuse Neglect Sexual abuse Being orphaned or losing care Physical or psychological disabilities due to the war Psychological stress"/>
    <b v="1"/>
    <b v="1"/>
    <m/>
    <b v="1"/>
    <b v="1"/>
    <b v="1"/>
    <b v="1"/>
    <b v="1"/>
    <b v="1"/>
    <b v="1"/>
    <b v="1"/>
    <m/>
    <b v="1"/>
    <b v="1"/>
    <m/>
    <m/>
    <m/>
    <m/>
    <s v="اعمال شاقة على الطفل مثل حداد واعمال البناء"/>
    <s v="School teachers Parents Relatives Community/social workers Women and Child support centers"/>
    <m/>
    <m/>
    <m/>
    <b v="1"/>
    <b v="1"/>
    <b v="1"/>
    <m/>
    <b v="1"/>
    <m/>
    <b v="1"/>
    <m/>
    <m/>
    <m/>
    <m/>
    <s v="Sport activity Quraan Hand crafts Painting / re-creational activity Awareness / educational activities / psychosocial support Entertainement activities"/>
    <b v="1"/>
    <b v="1"/>
    <b v="1"/>
    <b v="1"/>
    <b v="1"/>
    <b v="1"/>
    <m/>
    <m/>
    <m/>
    <s v="Children separated from their parents Orphans living in the community Child-headed households Children who have been associated with fighting forces"/>
    <b v="1"/>
    <m/>
    <b v="1"/>
    <b v="1"/>
    <b v="1"/>
    <m/>
    <m/>
    <x v="1"/>
    <m/>
    <s v="No barriers"/>
    <m/>
    <m/>
    <m/>
    <m/>
    <m/>
    <m/>
    <m/>
    <m/>
    <b v="1"/>
    <m/>
    <x v="1"/>
    <m/>
    <m/>
    <x v="2"/>
    <m/>
    <m/>
    <x v="2"/>
    <m/>
    <s v="uuid:86d2c37c-3c0a-48d0-9315-ec86438e5a3c"/>
    <n v="73156454"/>
    <s v="86d2c37c-3c0a-48d0-9315-ec86438e5a3c"/>
    <d v="2021-01-21T13:07:10"/>
    <n v="217"/>
    <m/>
    <n v="-1"/>
    <m/>
    <m/>
    <s v="202101191358"/>
    <n v="15468"/>
    <s v="nsenumerator"/>
    <n v="569832"/>
  </r>
  <r>
    <s v="2021-01-21T11:25:58.097+03:00"/>
    <s v="2021-01-21T14:59:14.401+03:00"/>
    <s v="0"/>
    <s v="فاتن عبدالله الخليل"/>
    <s v="MRFS"/>
    <m/>
    <d v="2021-01-21T00:00:00"/>
    <x v="12"/>
    <s v="All"/>
    <x v="0"/>
    <n v="25"/>
    <x v="1"/>
    <x v="0"/>
    <x v="0"/>
    <x v="0"/>
    <d v="2012-09-15T00:00:00"/>
    <n v="1"/>
    <n v="0"/>
    <s v="Yes"/>
    <n v="0"/>
    <n v="0"/>
    <n v="1"/>
    <s v="1"/>
    <n v="1"/>
    <s v="2"/>
    <n v="0"/>
    <s v="2"/>
    <n v="4"/>
    <n v="0"/>
    <n v="0"/>
    <n v="1"/>
    <n v="700"/>
    <n v="170"/>
    <s v="سلة مساعدات انسانية. الاب عاطل عن العمل"/>
    <m/>
    <s v="Hospital Emergency services-ambulance Primary health care facility"/>
    <b v="1"/>
    <b v="1"/>
    <m/>
    <b v="1"/>
    <m/>
    <m/>
    <m/>
    <m/>
    <n v="60"/>
    <x v="0"/>
    <m/>
    <x v="0"/>
    <s v="999"/>
    <s v="Inaccessible due to cost Inaccessible due to transport or other logistical reason"/>
    <m/>
    <m/>
    <m/>
    <b v="1"/>
    <m/>
    <b v="1"/>
    <m/>
    <m/>
    <m/>
    <m/>
    <m/>
    <x v="0"/>
    <x v="0"/>
    <s v="توعية عن امراض القمل والجرب والنظافة الشخصية والامراض المعدية"/>
    <x v="3"/>
    <s v="اهمية الحفاظ على التباعد والابتعاد عن الازدحام"/>
    <x v="2"/>
    <x v="1"/>
    <m/>
    <x v="1"/>
    <x v="2"/>
    <m/>
    <m/>
    <m/>
    <m/>
    <m/>
    <m/>
    <m/>
    <m/>
    <m/>
    <m/>
    <m/>
    <s v="Drugs are mostly available"/>
    <m/>
    <m/>
    <m/>
    <m/>
    <m/>
    <m/>
    <b v="1"/>
    <m/>
    <x v="0"/>
    <m/>
    <m/>
    <m/>
    <m/>
    <m/>
    <m/>
    <m/>
    <m/>
    <m/>
    <s v="Hospital for normal delivery Hospital for surgery/ C-section At home with skilled birth attendant"/>
    <m/>
    <b v="1"/>
    <m/>
    <m/>
    <m/>
    <b v="1"/>
    <b v="1"/>
    <m/>
    <m/>
    <m/>
    <s v="صعوبة الوصول الي المشفى بسبب سوء الخدمات ووضع الطرقات  وبعد المسافة"/>
    <x v="1"/>
    <m/>
    <m/>
    <m/>
    <m/>
    <m/>
    <m/>
    <m/>
    <m/>
    <m/>
    <m/>
    <m/>
    <x v="4"/>
    <x v="2"/>
    <x v="1"/>
    <m/>
    <s v="Cereals or tubers (maize, porridge, rice, pasta, bread, rice, bulger, frikeh, kaak, pasta, indomy (noodles), manakish, thick grain-based porridge, potatoes, etc) Milk and Milk Products (milk, yoghurt, cheese, etc) Oil/Fat (oils, fats, butter, ghee etc)"/>
    <b v="1"/>
    <m/>
    <m/>
    <m/>
    <m/>
    <m/>
    <b v="1"/>
    <m/>
    <m/>
    <b v="1"/>
    <m/>
    <s v="3"/>
    <s v="not divers"/>
    <s v="Vegetables (including leafy vegetables) Meat, Poultry, Offal (beef, goat, lamb, poultry), etc)"/>
    <m/>
    <m/>
    <b v="1"/>
    <m/>
    <b v="1"/>
    <m/>
    <m/>
    <m/>
    <m/>
    <m/>
    <m/>
    <s v="2"/>
    <s v="not divers"/>
    <x v="2"/>
    <s v="بطعمي طفلي بالتدريج وبكمية وقوام مناسبين حسب عمره"/>
    <s v="High food prices/no money to buy Market is too far Other"/>
    <m/>
    <b v="1"/>
    <b v="1"/>
    <m/>
    <m/>
    <m/>
    <b v="1"/>
    <s v="سوء الخدمات من ترصيف للطرقات وقلة المواصلات وبعد السوق عن المنزل"/>
    <x v="0"/>
    <m/>
    <x v="0"/>
    <s v="High food prices/no money to buy Market is too far"/>
    <b v="1"/>
    <b v="1"/>
    <m/>
    <m/>
    <m/>
    <m/>
    <x v="4"/>
    <x v="0"/>
    <x v="1"/>
    <m/>
    <m/>
    <s v="0"/>
    <s v="1"/>
    <x v="2"/>
    <x v="1"/>
    <x v="1"/>
    <x v="0"/>
    <x v="2"/>
    <s v="Financial issues Transportation issues"/>
    <m/>
    <b v="1"/>
    <b v="1"/>
    <m/>
    <m/>
    <m/>
    <m/>
    <m/>
    <x v="0"/>
    <x v="0"/>
    <s v="Fear moodwings Changes in Appetite Problems sleeping Hopelessness Problems Concentrating Family conflict"/>
    <b v="1"/>
    <m/>
    <m/>
    <b v="1"/>
    <m/>
    <m/>
    <b v="1"/>
    <b v="1"/>
    <b v="1"/>
    <b v="1"/>
    <m/>
    <m/>
    <b v="1"/>
    <m/>
    <m/>
    <m/>
    <m/>
    <m/>
    <s v="Adult Women Elderly Children"/>
    <b v="1"/>
    <m/>
    <b v="1"/>
    <b v="1"/>
    <s v="الفئة الاكثر ضعفا في المجتمع.. لا يوجد معيل لكبار السن"/>
    <s v="Speaking to a friend Prayer Has professional consultation Violence"/>
    <m/>
    <b v="1"/>
    <m/>
    <b v="1"/>
    <b v="1"/>
    <b v="1"/>
    <m/>
    <m/>
    <m/>
    <m/>
    <m/>
    <s v="Stigma Accessibility"/>
    <b v="1"/>
    <m/>
    <b v="1"/>
    <m/>
    <m/>
    <m/>
    <m/>
    <m/>
    <m/>
    <x v="1"/>
    <m/>
    <s v="Educational services Skills building services Extracurricular activities/women &amp; girls centers"/>
    <m/>
    <b v="1"/>
    <b v="1"/>
    <b v="1"/>
    <m/>
    <m/>
    <m/>
    <m/>
    <s v="رفض الزوج من خروج زوجته "/>
    <s v="Educational services Skills building services Extracurricular activities/women &amp; girls centers"/>
    <m/>
    <b v="1"/>
    <b v="1"/>
    <b v="1"/>
    <m/>
    <m/>
    <m/>
    <m/>
    <s v="تعصب من الاهل وحسب البيئة الاجتماعية وقلة الآمان والخوف من الخطف والعنف الجنسي"/>
    <x v="2"/>
    <s v="خوف من الخطف والعنف الجنسي"/>
    <s v="Kidnapping Hired by armed groups School dropout Child labour Begging Early marriage Physical abuse Neglect Sexual abuse Being orphaned or losing care Physical or psychological disabilities due to the war"/>
    <b v="1"/>
    <b v="1"/>
    <m/>
    <b v="1"/>
    <b v="1"/>
    <b v="1"/>
    <b v="1"/>
    <b v="1"/>
    <b v="1"/>
    <b v="1"/>
    <b v="1"/>
    <m/>
    <b v="1"/>
    <m/>
    <m/>
    <m/>
    <m/>
    <m/>
    <s v="الطفل يعمل في جمع مواد بلاستيكية لبيعها   وهو شي يضر بصحة الطفل"/>
    <s v="School teachers Parents Relatives Community/social workers Women and Child support centers"/>
    <m/>
    <m/>
    <m/>
    <b v="1"/>
    <b v="1"/>
    <b v="1"/>
    <m/>
    <b v="1"/>
    <m/>
    <b v="1"/>
    <m/>
    <m/>
    <m/>
    <m/>
    <s v="Quraan Sport activity Hand crafts Painting / re-creational activity Awareness / educational activities / psychosocial support Entertainement activities"/>
    <b v="1"/>
    <b v="1"/>
    <b v="1"/>
    <b v="1"/>
    <b v="1"/>
    <b v="1"/>
    <m/>
    <m/>
    <m/>
    <s v="Children separated from their parents Child-headed households Children who have been associated with fighting forces"/>
    <b v="1"/>
    <m/>
    <m/>
    <b v="1"/>
    <b v="1"/>
    <m/>
    <m/>
    <x v="2"/>
    <s v="يعمل الطفل لتقديم المساعدة للاسرة"/>
    <s v="Lack of awareness Lack of transportation Other"/>
    <b v="1"/>
    <m/>
    <b v="1"/>
    <m/>
    <m/>
    <m/>
    <b v="1"/>
    <m/>
    <m/>
    <s v="الفقر والجهل"/>
    <x v="1"/>
    <m/>
    <m/>
    <x v="0"/>
    <m/>
    <m/>
    <x v="1"/>
    <s v="يعمل الطفل في جمع الاشياء البلاستيكة وبيعها لتقديم المساعدة للاسرة"/>
    <s v="uuid:65443d5f-06a0-438a-b7a0-a0f486a49e70"/>
    <n v="73156456"/>
    <s v="65443d5f-06a0-438a-b7a0-a0f486a49e70"/>
    <d v="2021-01-21T13:07:11"/>
    <n v="218"/>
    <m/>
    <n v="-1"/>
    <m/>
    <m/>
    <s v="202101191358"/>
    <n v="12796"/>
    <s v="nsenumerator"/>
    <n v="569832"/>
  </r>
  <r>
    <s v="2021-01-21T11:58:49.765+03:00"/>
    <s v="2021-01-21T15:07:15.744+03:00"/>
    <s v="0"/>
    <s v="فاتن عبدالله الخليل"/>
    <s v="MRFS"/>
    <m/>
    <d v="2021-01-21T00:00:00"/>
    <x v="12"/>
    <s v="All"/>
    <x v="0"/>
    <n v="41"/>
    <x v="0"/>
    <x v="0"/>
    <x v="0"/>
    <x v="0"/>
    <d v="2013-01-09T00:00:00"/>
    <n v="1"/>
    <n v="1"/>
    <s v="Yes"/>
    <n v="0"/>
    <n v="1"/>
    <n v="1"/>
    <s v="2"/>
    <n v="2"/>
    <s v="4"/>
    <n v="4"/>
    <s v="8"/>
    <n v="11"/>
    <n v="1"/>
    <n v="0"/>
    <n v="2"/>
    <n v="3500"/>
    <n v="2000"/>
    <s v="سلة مساعدات انسانية والاب والأبن الاكبر عاملين"/>
    <m/>
    <s v="Hospital Emergency services-ambulance Primary health care facility"/>
    <b v="1"/>
    <b v="1"/>
    <m/>
    <b v="1"/>
    <m/>
    <m/>
    <m/>
    <m/>
    <n v="60"/>
    <x v="4"/>
    <m/>
    <x v="0"/>
    <s v="999"/>
    <s v="Inaccessible due to transport or other logistical reason Inaccessible due to cost"/>
    <m/>
    <m/>
    <m/>
    <b v="1"/>
    <m/>
    <b v="1"/>
    <m/>
    <m/>
    <m/>
    <m/>
    <m/>
    <x v="0"/>
    <x v="0"/>
    <s v="كيفية الوقاية من فيروس كورونا..."/>
    <x v="3"/>
    <s v="للحفاظ على التباعد الاجتماعي "/>
    <x v="2"/>
    <x v="1"/>
    <m/>
    <x v="1"/>
    <x v="2"/>
    <m/>
    <m/>
    <m/>
    <m/>
    <m/>
    <m/>
    <m/>
    <m/>
    <m/>
    <m/>
    <m/>
    <s v="Drugs are mostly available"/>
    <m/>
    <m/>
    <m/>
    <m/>
    <m/>
    <m/>
    <b v="1"/>
    <m/>
    <x v="0"/>
    <m/>
    <m/>
    <m/>
    <m/>
    <m/>
    <m/>
    <m/>
    <m/>
    <m/>
    <s v="Hospital for normal delivery Hospital for surgery/ C-section"/>
    <m/>
    <m/>
    <m/>
    <m/>
    <m/>
    <b v="1"/>
    <b v="1"/>
    <m/>
    <m/>
    <m/>
    <m/>
    <x v="1"/>
    <m/>
    <m/>
    <m/>
    <m/>
    <m/>
    <m/>
    <m/>
    <m/>
    <m/>
    <m/>
    <m/>
    <x v="4"/>
    <x v="1"/>
    <x v="0"/>
    <m/>
    <s v="Cereals or tubers (maize, porridge, rice, pasta, bread, rice, bulger, frikeh, kaak, pasta, indomy (noodles), manakish, thick grain-based porridge, potatoes, etc) Milk and Milk Products (milk, yoghurt, cheese, etc) Oil/Fat (oils, fats, butter, ghee etc) Condiments (spices, tea, coffee, sauces etc) or other miscellaneous food"/>
    <b v="1"/>
    <m/>
    <m/>
    <m/>
    <m/>
    <m/>
    <b v="1"/>
    <m/>
    <m/>
    <b v="1"/>
    <b v="1"/>
    <s v="4"/>
    <s v="not divers"/>
    <s v="Vegetables (including leafy vegetables) Legumes and nuts e.g. hommos, fouls, beans, chick peas, lentils Milk and Milk Products (milk, yoghurt, cheese, etc)"/>
    <m/>
    <b v="1"/>
    <b v="1"/>
    <m/>
    <m/>
    <m/>
    <b v="1"/>
    <m/>
    <m/>
    <m/>
    <m/>
    <s v="3"/>
    <s v="not divers"/>
    <x v="2"/>
    <s v="بدخل الاغذية لطفلي حسب عمره بعطي اول شي نوع واحد من الاغذية لمدة ثلاث ايام حتى شوفو تحسس ولا لئ وكمية وقوام مناسبين"/>
    <s v="Market is too far High food prices/no money to buy Other"/>
    <m/>
    <b v="1"/>
    <b v="1"/>
    <m/>
    <m/>
    <m/>
    <b v="1"/>
    <s v="الدخل غير كافي"/>
    <x v="0"/>
    <m/>
    <x v="0"/>
    <s v="High food prices/no money to buy Market is too far"/>
    <b v="1"/>
    <b v="1"/>
    <m/>
    <m/>
    <m/>
    <m/>
    <x v="4"/>
    <x v="0"/>
    <x v="1"/>
    <m/>
    <m/>
    <s v="1"/>
    <s v="1"/>
    <x v="2"/>
    <x v="1"/>
    <x v="1"/>
    <x v="4"/>
    <x v="0"/>
    <m/>
    <m/>
    <m/>
    <m/>
    <m/>
    <m/>
    <m/>
    <m/>
    <m/>
    <x v="4"/>
    <x v="0"/>
    <s v="Fear Anger Sadness Changes in Appetite Problems sleeping Problems Concentrating Family conflict"/>
    <b v="1"/>
    <b v="1"/>
    <b v="1"/>
    <m/>
    <m/>
    <m/>
    <b v="1"/>
    <b v="1"/>
    <m/>
    <b v="1"/>
    <m/>
    <m/>
    <b v="1"/>
    <m/>
    <m/>
    <m/>
    <m/>
    <m/>
    <s v="Children Adult Women Adult Men"/>
    <b v="1"/>
    <b v="1"/>
    <b v="1"/>
    <m/>
    <s v="العمل الشاق والتحمل مسؤوليات كبيرة ولان الطفل يتأثر بشكل كبير بالمجتمع وهو الفئة الاضعف في المجتمع"/>
    <s v="Speaking to a family member Speaking to a friend Exercise Prayer Withdrawal/Isolation"/>
    <b v="1"/>
    <b v="1"/>
    <b v="1"/>
    <b v="1"/>
    <m/>
    <m/>
    <m/>
    <m/>
    <b v="1"/>
    <m/>
    <m/>
    <s v="Stigma"/>
    <b v="1"/>
    <m/>
    <m/>
    <m/>
    <m/>
    <m/>
    <m/>
    <m/>
    <m/>
    <x v="1"/>
    <m/>
    <s v="Skills building services Educational services Extracurricular activities/women &amp; girls centers"/>
    <m/>
    <b v="1"/>
    <b v="1"/>
    <b v="1"/>
    <m/>
    <m/>
    <m/>
    <m/>
    <s v="المواصلات وبعد المراكز"/>
    <s v="Educational services Skills building services Extracurricular activities/women &amp; girls centers"/>
    <m/>
    <b v="1"/>
    <b v="1"/>
    <b v="1"/>
    <m/>
    <m/>
    <m/>
    <m/>
    <s v=" قلة الوعي عند الاهل والتعصب لخروج الفتاة من المنزل"/>
    <x v="2"/>
    <s v="الخوف من الخطف وطبيعية البيئة الاجتماعية"/>
    <s v="Kidnapping Hired by armed groups School dropout Child labour Begging Early marriage Physical abuse Neglect Sexual abuse Being orphaned or losing care Physical or psychological disabilities due to the war Psychological stress"/>
    <b v="1"/>
    <b v="1"/>
    <m/>
    <b v="1"/>
    <b v="1"/>
    <b v="1"/>
    <b v="1"/>
    <b v="1"/>
    <b v="1"/>
    <b v="1"/>
    <b v="1"/>
    <m/>
    <b v="1"/>
    <b v="1"/>
    <m/>
    <m/>
    <m/>
    <m/>
    <s v="عمالة مؤذية للطفل مثل حداد"/>
    <s v="School teachers Parents Relatives Community/social workers Women and Child support centers"/>
    <m/>
    <m/>
    <m/>
    <b v="1"/>
    <b v="1"/>
    <b v="1"/>
    <m/>
    <b v="1"/>
    <m/>
    <b v="1"/>
    <m/>
    <m/>
    <m/>
    <m/>
    <s v="Sport activity Quraan Hand crafts Painting / re-creational activity Awareness / educational activities / psychosocial support Entertainement activities"/>
    <b v="1"/>
    <b v="1"/>
    <b v="1"/>
    <b v="1"/>
    <b v="1"/>
    <b v="1"/>
    <m/>
    <m/>
    <m/>
    <s v="Children separated from their parents Children living on the street Orphans living in the community Child-headed households Children who have been associated with fighting forces"/>
    <b v="1"/>
    <b v="1"/>
    <b v="1"/>
    <b v="1"/>
    <b v="1"/>
    <m/>
    <m/>
    <x v="2"/>
    <s v="التكاليف المعيشية وعمل الطفل لمساعدة الاب في الدخل"/>
    <s v="Lack of awareness Lack of transportation Other"/>
    <b v="1"/>
    <m/>
    <b v="1"/>
    <m/>
    <m/>
    <m/>
    <b v="1"/>
    <m/>
    <m/>
    <s v="عمل الطفل لتقديم المساعدة للاسرة"/>
    <x v="1"/>
    <m/>
    <m/>
    <x v="2"/>
    <m/>
    <m/>
    <x v="1"/>
    <s v="الطفل يعمل في البناء والعمار لمساعدة الاب في الدخل"/>
    <s v="uuid:735651db-15c3-4f27-b646-e4e2a28afef8"/>
    <n v="73156458"/>
    <s v="735651db-15c3-4f27-b646-e4e2a28afef8"/>
    <d v="2021-01-21T13:07:11"/>
    <n v="219"/>
    <m/>
    <n v="-1"/>
    <m/>
    <m/>
    <s v="202101191358"/>
    <n v="11306"/>
    <s v="nsenumerator"/>
    <n v="569832"/>
  </r>
  <r>
    <s v="2021-01-21T09:51:52.287+02:00"/>
    <s v="2021-01-21T10:30:04.085+02:00"/>
    <m/>
    <s v="إيفين داود"/>
    <s v="MRFS"/>
    <m/>
    <d v="2021-01-21T00:00:00"/>
    <x v="7"/>
    <s v="All"/>
    <x v="0"/>
    <n v="47"/>
    <x v="0"/>
    <x v="0"/>
    <x v="0"/>
    <x v="0"/>
    <d v="2019-01-21T00:00:00"/>
    <n v="1"/>
    <n v="0"/>
    <s v="Yes"/>
    <n v="0"/>
    <n v="2"/>
    <n v="2"/>
    <s v="4"/>
    <n v="0"/>
    <s v="4"/>
    <n v="1"/>
    <s v="5"/>
    <n v="11"/>
    <n v="2"/>
    <n v="0"/>
    <n v="2"/>
    <n v="1500"/>
    <n v="800"/>
    <s v="سيارة قلاب"/>
    <m/>
    <s v="Primary health care facility"/>
    <m/>
    <b v="1"/>
    <m/>
    <m/>
    <m/>
    <m/>
    <m/>
    <m/>
    <n v="10"/>
    <x v="0"/>
    <m/>
    <x v="0"/>
    <s v="مشفى قلبية...دكتورة جلدية"/>
    <s v="Some types of medicines are not available in the market"/>
    <b v="1"/>
    <m/>
    <m/>
    <m/>
    <m/>
    <m/>
    <m/>
    <m/>
    <m/>
    <m/>
    <m/>
    <x v="2"/>
    <x v="1"/>
    <m/>
    <x v="1"/>
    <m/>
    <x v="0"/>
    <x v="0"/>
    <m/>
    <x v="0"/>
    <x v="0"/>
    <m/>
    <m/>
    <m/>
    <m/>
    <m/>
    <m/>
    <m/>
    <m/>
    <m/>
    <m/>
    <m/>
    <s v="Other Pediatric medicine"/>
    <m/>
    <b v="1"/>
    <m/>
    <m/>
    <b v="1"/>
    <m/>
    <m/>
    <s v="دواء للسعال والمسكنات"/>
    <x v="0"/>
    <m/>
    <m/>
    <m/>
    <m/>
    <m/>
    <m/>
    <m/>
    <m/>
    <m/>
    <s v="Hospital for normal delivery"/>
    <m/>
    <m/>
    <m/>
    <m/>
    <m/>
    <b v="1"/>
    <m/>
    <m/>
    <m/>
    <m/>
    <m/>
    <x v="1"/>
    <m/>
    <m/>
    <m/>
    <m/>
    <m/>
    <m/>
    <m/>
    <m/>
    <m/>
    <m/>
    <m/>
    <x v="5"/>
    <x v="0"/>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0"/>
    <x v="0"/>
    <x v="1"/>
    <m/>
    <m/>
    <s v="2"/>
    <s v="1"/>
    <x v="2"/>
    <x v="1"/>
    <x v="1"/>
    <x v="4"/>
    <x v="3"/>
    <m/>
    <m/>
    <m/>
    <m/>
    <m/>
    <m/>
    <m/>
    <m/>
    <m/>
    <x v="3"/>
    <x v="0"/>
    <s v="Fear Other"/>
    <b v="1"/>
    <m/>
    <m/>
    <m/>
    <m/>
    <m/>
    <m/>
    <m/>
    <m/>
    <m/>
    <m/>
    <m/>
    <m/>
    <m/>
    <b v="1"/>
    <m/>
    <m/>
    <s v="تبول لا إرادي"/>
    <s v="Adult Women Children"/>
    <b v="1"/>
    <m/>
    <b v="1"/>
    <m/>
    <s v="بسبب القصف..."/>
    <s v="Prayer"/>
    <m/>
    <m/>
    <m/>
    <b v="1"/>
    <m/>
    <m/>
    <m/>
    <m/>
    <m/>
    <m/>
    <m/>
    <s v="Lack of awareness of the services"/>
    <m/>
    <m/>
    <m/>
    <m/>
    <b v="1"/>
    <m/>
    <m/>
    <m/>
    <m/>
    <x v="1"/>
    <m/>
    <s v="Educational services Extracurricular activities/women &amp; girls centers"/>
    <m/>
    <b v="1"/>
    <m/>
    <b v="1"/>
    <m/>
    <m/>
    <m/>
    <m/>
    <s v="لايوجد مراكز"/>
    <s v="Educational services Extracurricular activities/women &amp; girls centers"/>
    <m/>
    <b v="1"/>
    <m/>
    <b v="1"/>
    <m/>
    <m/>
    <m/>
    <m/>
    <s v="لايوجد مراكز...."/>
    <x v="2"/>
    <s v="لا يوجد أمان....بسبب العادات والتقاليد"/>
    <s v="Kidnapping Physical abuse"/>
    <b v="1"/>
    <m/>
    <m/>
    <m/>
    <m/>
    <m/>
    <m/>
    <b v="1"/>
    <m/>
    <m/>
    <m/>
    <m/>
    <m/>
    <m/>
    <m/>
    <m/>
    <m/>
    <m/>
    <m/>
    <s v="Parents"/>
    <m/>
    <m/>
    <m/>
    <m/>
    <b v="1"/>
    <m/>
    <m/>
    <m/>
    <m/>
    <m/>
    <m/>
    <m/>
    <m/>
    <m/>
    <s v="Other"/>
    <m/>
    <m/>
    <m/>
    <m/>
    <m/>
    <m/>
    <b v="1"/>
    <m/>
    <s v="حدائق.."/>
    <s v="Orphans living in the community"/>
    <m/>
    <m/>
    <b v="1"/>
    <m/>
    <m/>
    <m/>
    <m/>
    <x v="2"/>
    <s v="لايوجد مراكز"/>
    <s v="Lack of transportation"/>
    <m/>
    <m/>
    <b v="1"/>
    <m/>
    <m/>
    <m/>
    <m/>
    <m/>
    <m/>
    <m/>
    <x v="1"/>
    <m/>
    <m/>
    <x v="2"/>
    <m/>
    <m/>
    <x v="2"/>
    <m/>
    <s v="uuid:986bc2cc-f1a3-4f79-b887-dfec39cb1570"/>
    <n v="73156557"/>
    <s v="986bc2cc-f1a3-4f79-b887-dfec39cb1570"/>
    <d v="2021-01-21T13:08:57"/>
    <n v="220"/>
    <m/>
    <n v="-1"/>
    <m/>
    <m/>
    <s v="202101191358"/>
    <n v="2292"/>
    <s v="nsenumerator"/>
    <n v="569832"/>
  </r>
  <r>
    <s v="2021-01-21T10:35:58.987+02:00"/>
    <s v="2021-01-21T10:48:52.504+02:00"/>
    <m/>
    <s v="إيفين داود"/>
    <s v="MRFS"/>
    <m/>
    <d v="2021-01-21T00:00:00"/>
    <x v="7"/>
    <s v="All"/>
    <x v="0"/>
    <n v="35"/>
    <x v="0"/>
    <x v="0"/>
    <x v="0"/>
    <x v="0"/>
    <d v="2015-01-21T00:00:00"/>
    <n v="0"/>
    <n v="0"/>
    <s v="Yes"/>
    <n v="0"/>
    <n v="0"/>
    <n v="0"/>
    <s v="0"/>
    <n v="1"/>
    <s v="1"/>
    <n v="1"/>
    <s v="2"/>
    <n v="4"/>
    <n v="0"/>
    <n v="0"/>
    <n v="1"/>
    <n v="1500"/>
    <n v="700"/>
    <s v="عامل"/>
    <m/>
    <s v="Primary health care facility"/>
    <m/>
    <b v="1"/>
    <m/>
    <m/>
    <m/>
    <m/>
    <m/>
    <m/>
    <n v="10"/>
    <x v="0"/>
    <m/>
    <x v="0"/>
    <s v="لايوجد"/>
    <s v="Some types of medicines are not available in the market"/>
    <b v="1"/>
    <m/>
    <m/>
    <m/>
    <m/>
    <m/>
    <m/>
    <m/>
    <m/>
    <m/>
    <m/>
    <x v="2"/>
    <x v="1"/>
    <m/>
    <x v="1"/>
    <m/>
    <x v="2"/>
    <x v="2"/>
    <s v="تم علاجه في المنزل"/>
    <x v="0"/>
    <x v="0"/>
    <m/>
    <m/>
    <m/>
    <m/>
    <m/>
    <m/>
    <m/>
    <m/>
    <m/>
    <m/>
    <m/>
    <s v="Pediatric medicine"/>
    <m/>
    <b v="1"/>
    <m/>
    <m/>
    <m/>
    <m/>
    <m/>
    <m/>
    <x v="0"/>
    <m/>
    <m/>
    <m/>
    <m/>
    <m/>
    <m/>
    <m/>
    <m/>
    <m/>
    <s v="Hospital for normal delivery"/>
    <m/>
    <m/>
    <m/>
    <m/>
    <m/>
    <b v="1"/>
    <m/>
    <m/>
    <m/>
    <m/>
    <m/>
    <x v="1"/>
    <m/>
    <m/>
    <m/>
    <m/>
    <m/>
    <m/>
    <m/>
    <m/>
    <m/>
    <m/>
    <m/>
    <x v="0"/>
    <x v="0"/>
    <x v="0"/>
    <m/>
    <m/>
    <m/>
    <m/>
    <m/>
    <m/>
    <m/>
    <m/>
    <m/>
    <m/>
    <m/>
    <m/>
    <m/>
    <s v="0"/>
    <s v="not divers"/>
    <m/>
    <m/>
    <m/>
    <m/>
    <m/>
    <m/>
    <m/>
    <m/>
    <m/>
    <m/>
    <m/>
    <m/>
    <s v="0"/>
    <s v="not divers"/>
    <x v="0"/>
    <m/>
    <s v="High food prices/no money to buy"/>
    <m/>
    <b v="1"/>
    <m/>
    <m/>
    <m/>
    <m/>
    <m/>
    <m/>
    <x v="0"/>
    <m/>
    <x v="0"/>
    <s v="High food prices/no money to buy"/>
    <b v="1"/>
    <m/>
    <m/>
    <m/>
    <m/>
    <m/>
    <x v="1"/>
    <x v="1"/>
    <x v="1"/>
    <m/>
    <m/>
    <s v="0"/>
    <s v="0"/>
    <x v="0"/>
    <x v="2"/>
    <x v="0"/>
    <x v="1"/>
    <x v="1"/>
    <m/>
    <m/>
    <m/>
    <m/>
    <m/>
    <m/>
    <m/>
    <m/>
    <m/>
    <x v="1"/>
    <x v="0"/>
    <s v="Fear Problems sleeping"/>
    <b v="1"/>
    <m/>
    <m/>
    <m/>
    <m/>
    <m/>
    <m/>
    <m/>
    <m/>
    <b v="1"/>
    <m/>
    <m/>
    <m/>
    <m/>
    <m/>
    <m/>
    <m/>
    <m/>
    <s v="Children Adult Women"/>
    <b v="1"/>
    <m/>
    <b v="1"/>
    <m/>
    <s v="بسبب الخوف من الطيارة...والحرب"/>
    <s v="Prayer"/>
    <m/>
    <m/>
    <m/>
    <b v="1"/>
    <m/>
    <m/>
    <m/>
    <m/>
    <m/>
    <m/>
    <m/>
    <s v="Lack of awareness of the services"/>
    <m/>
    <m/>
    <m/>
    <m/>
    <b v="1"/>
    <m/>
    <m/>
    <m/>
    <m/>
    <x v="3"/>
    <s v="لا أحب الخروج من المنزل"/>
    <s v="Educational services Extracurricular activities/women &amp; girls centers"/>
    <m/>
    <b v="1"/>
    <m/>
    <b v="1"/>
    <m/>
    <m/>
    <m/>
    <m/>
    <s v="لايوجد مراكز...."/>
    <s v="Educational services Extracurricular activities/women &amp; girls centers"/>
    <m/>
    <b v="1"/>
    <m/>
    <b v="1"/>
    <m/>
    <m/>
    <m/>
    <m/>
    <s v="بسبب العادات والتقاليد"/>
    <x v="2"/>
    <s v="بسبب العادات والتقاليد"/>
    <s v="Kidnapping"/>
    <b v="1"/>
    <m/>
    <m/>
    <m/>
    <m/>
    <m/>
    <m/>
    <m/>
    <m/>
    <m/>
    <m/>
    <m/>
    <m/>
    <m/>
    <m/>
    <m/>
    <m/>
    <m/>
    <m/>
    <s v="Parents"/>
    <m/>
    <m/>
    <m/>
    <m/>
    <b v="1"/>
    <m/>
    <m/>
    <m/>
    <m/>
    <m/>
    <m/>
    <m/>
    <m/>
    <m/>
    <s v="Hand crafts Painting / re-creational activity"/>
    <m/>
    <m/>
    <b v="1"/>
    <b v="1"/>
    <m/>
    <m/>
    <m/>
    <m/>
    <m/>
    <s v="No, none of these"/>
    <m/>
    <m/>
    <m/>
    <m/>
    <m/>
    <b v="1"/>
    <m/>
    <x v="2"/>
    <s v="لايوجد"/>
    <s v="No services"/>
    <m/>
    <m/>
    <m/>
    <m/>
    <m/>
    <b v="1"/>
    <m/>
    <m/>
    <m/>
    <m/>
    <x v="1"/>
    <m/>
    <m/>
    <x v="2"/>
    <m/>
    <m/>
    <x v="2"/>
    <m/>
    <s v="uuid:ed003254-ca36-4216-8ff7-da14efde8caa"/>
    <n v="73156558"/>
    <s v="ed003254-ca36-4216-8ff7-da14efde8caa"/>
    <d v="2021-01-21T13:08:58"/>
    <n v="221"/>
    <m/>
    <n v="-1"/>
    <m/>
    <m/>
    <s v="202101191358"/>
    <n v="774"/>
    <s v="nsenumerator"/>
    <n v="569832"/>
  </r>
  <r>
    <s v="2021-01-21T11:53:04.336+02:00"/>
    <s v="2021-01-21T12:12:39.699+02:00"/>
    <m/>
    <s v="إيفين داود"/>
    <s v="MRFS"/>
    <m/>
    <d v="2021-01-21T00:00:00"/>
    <x v="7"/>
    <s v="All"/>
    <x v="0"/>
    <n v="55"/>
    <x v="2"/>
    <x v="0"/>
    <x v="2"/>
    <x v="0"/>
    <d v="2015-01-21T00:00:00"/>
    <n v="0"/>
    <n v="0"/>
    <s v="No"/>
    <m/>
    <m/>
    <m/>
    <m/>
    <m/>
    <m/>
    <m/>
    <m/>
    <n v="3"/>
    <n v="2"/>
    <m/>
    <n v="0"/>
    <n v="1500"/>
    <n v="200"/>
    <s v="تعمل الفتاة كاتبة لدى طبيب"/>
    <m/>
    <s v="Primary health care facility"/>
    <m/>
    <b v="1"/>
    <m/>
    <m/>
    <m/>
    <m/>
    <m/>
    <m/>
    <n v="5"/>
    <x v="0"/>
    <m/>
    <x v="0"/>
    <s v="طبيب عظيمة وحروق"/>
    <s v="Some types of medicines are not available in the market Inaccessible due to cost"/>
    <b v="1"/>
    <m/>
    <m/>
    <b v="1"/>
    <m/>
    <m/>
    <m/>
    <m/>
    <m/>
    <m/>
    <m/>
    <x v="2"/>
    <x v="1"/>
    <m/>
    <x v="1"/>
    <m/>
    <x v="0"/>
    <x v="0"/>
    <m/>
    <x v="0"/>
    <x v="0"/>
    <m/>
    <m/>
    <m/>
    <m/>
    <m/>
    <m/>
    <m/>
    <m/>
    <m/>
    <m/>
    <m/>
    <s v="Non communicable diseases (NCD) drugs (chronic, cardiac, diabetes, hyper-tension, asthma) Other"/>
    <b v="1"/>
    <m/>
    <m/>
    <m/>
    <b v="1"/>
    <m/>
    <m/>
    <s v="أدوية إلتهاب المفاصل"/>
    <x v="0"/>
    <m/>
    <m/>
    <m/>
    <m/>
    <m/>
    <m/>
    <m/>
    <m/>
    <m/>
    <s v="Hospital for normal delivery"/>
    <m/>
    <m/>
    <m/>
    <m/>
    <m/>
    <b v="1"/>
    <m/>
    <m/>
    <m/>
    <m/>
    <m/>
    <x v="1"/>
    <m/>
    <m/>
    <m/>
    <m/>
    <m/>
    <m/>
    <m/>
    <m/>
    <m/>
    <m/>
    <m/>
    <x v="0"/>
    <x v="0"/>
    <x v="0"/>
    <m/>
    <m/>
    <m/>
    <m/>
    <m/>
    <m/>
    <m/>
    <m/>
    <m/>
    <m/>
    <m/>
    <m/>
    <m/>
    <s v="0"/>
    <s v="not divers"/>
    <m/>
    <m/>
    <m/>
    <m/>
    <m/>
    <m/>
    <m/>
    <m/>
    <m/>
    <m/>
    <m/>
    <m/>
    <s v="0"/>
    <s v="not divers"/>
    <x v="0"/>
    <m/>
    <s v="High food prices/no money to buy"/>
    <m/>
    <b v="1"/>
    <m/>
    <m/>
    <m/>
    <m/>
    <m/>
    <m/>
    <x v="0"/>
    <m/>
    <x v="0"/>
    <s v="High food prices/no money to buy"/>
    <b v="1"/>
    <m/>
    <m/>
    <m/>
    <m/>
    <m/>
    <x v="1"/>
    <x v="1"/>
    <x v="1"/>
    <m/>
    <m/>
    <m/>
    <s v="0"/>
    <x v="0"/>
    <x v="0"/>
    <x v="0"/>
    <x v="2"/>
    <x v="2"/>
    <s v="No services"/>
    <m/>
    <m/>
    <m/>
    <b v="1"/>
    <m/>
    <m/>
    <m/>
    <m/>
    <x v="3"/>
    <x v="0"/>
    <s v="Anger Family conflict"/>
    <m/>
    <b v="1"/>
    <m/>
    <m/>
    <m/>
    <m/>
    <b v="1"/>
    <m/>
    <m/>
    <m/>
    <m/>
    <m/>
    <m/>
    <m/>
    <m/>
    <m/>
    <m/>
    <m/>
    <s v="Adult Men"/>
    <m/>
    <b v="1"/>
    <m/>
    <m/>
    <s v="بسبب كبر السن"/>
    <s v="Prayer"/>
    <m/>
    <m/>
    <m/>
    <b v="1"/>
    <m/>
    <m/>
    <m/>
    <m/>
    <m/>
    <m/>
    <m/>
    <s v="Do not know"/>
    <m/>
    <m/>
    <m/>
    <m/>
    <m/>
    <m/>
    <b v="1"/>
    <m/>
    <m/>
    <x v="1"/>
    <m/>
    <s v="Extracurricular activities/women &amp; girls centers Skills building services"/>
    <m/>
    <m/>
    <b v="1"/>
    <b v="1"/>
    <m/>
    <m/>
    <m/>
    <m/>
    <s v="لايوجد مراكز"/>
    <s v="Skills building services Educational services"/>
    <m/>
    <b v="1"/>
    <b v="1"/>
    <m/>
    <m/>
    <m/>
    <m/>
    <m/>
    <s v="لايوجد مراكز"/>
    <x v="2"/>
    <s v="بسبب الخوف وعدم الأمان"/>
    <s v="Kidnapping"/>
    <b v="1"/>
    <m/>
    <m/>
    <m/>
    <m/>
    <m/>
    <m/>
    <m/>
    <m/>
    <m/>
    <m/>
    <m/>
    <m/>
    <m/>
    <m/>
    <m/>
    <m/>
    <m/>
    <m/>
    <s v="Parents Relatives"/>
    <m/>
    <m/>
    <m/>
    <m/>
    <b v="1"/>
    <b v="1"/>
    <m/>
    <m/>
    <m/>
    <m/>
    <m/>
    <m/>
    <m/>
    <m/>
    <s v="Quraan Hand crafts"/>
    <m/>
    <b v="1"/>
    <b v="1"/>
    <m/>
    <m/>
    <m/>
    <m/>
    <m/>
    <m/>
    <s v="Children separated from their parents"/>
    <b v="1"/>
    <m/>
    <m/>
    <m/>
    <m/>
    <m/>
    <m/>
    <x v="0"/>
    <m/>
    <m/>
    <m/>
    <m/>
    <m/>
    <m/>
    <m/>
    <m/>
    <m/>
    <m/>
    <m/>
    <m/>
    <x v="0"/>
    <m/>
    <m/>
    <x v="0"/>
    <m/>
    <m/>
    <x v="0"/>
    <m/>
    <s v="uuid:9f30ef36-0543-447f-bec8-f446728e3555"/>
    <n v="73156560"/>
    <s v="9f30ef36-0543-447f-bec8-f446728e3555"/>
    <d v="2021-01-21T13:08:58"/>
    <n v="222"/>
    <m/>
    <n v="-1"/>
    <m/>
    <m/>
    <s v="202101191358"/>
    <n v="1175"/>
    <s v="nsenumerator"/>
    <n v="569832"/>
  </r>
  <r>
    <s v="2021-01-21T09:27:17.218+03:00"/>
    <s v="2021-01-21T13:57:54.564+03:00"/>
    <s v="0"/>
    <s v="ندوه المحمود"/>
    <s v="MRFS"/>
    <m/>
    <d v="2021-01-21T00:00:00"/>
    <x v="12"/>
    <s v="All"/>
    <x v="0"/>
    <n v="33"/>
    <x v="0"/>
    <x v="0"/>
    <x v="0"/>
    <x v="0"/>
    <d v="2017-07-12T00:00:00"/>
    <n v="1"/>
    <n v="1"/>
    <s v="Yes"/>
    <n v="0"/>
    <n v="1"/>
    <n v="1"/>
    <s v="2"/>
    <n v="0"/>
    <s v="2"/>
    <n v="1"/>
    <s v="3"/>
    <n v="6"/>
    <n v="1"/>
    <n v="0"/>
    <n v="1"/>
    <n v="1700"/>
    <n v="600"/>
    <s v="السلل الغذائية..وشغل بسيط للأب"/>
    <m/>
    <s v="Primary health care facility Hospital Specialist services Emergency services-ambulance"/>
    <b v="1"/>
    <b v="1"/>
    <b v="1"/>
    <b v="1"/>
    <m/>
    <m/>
    <m/>
    <m/>
    <n v="20"/>
    <x v="0"/>
    <m/>
    <x v="0"/>
    <s v="عيادات عينية ...."/>
    <s v="Some types of medicines are not available in the market Inaccessible due to cost"/>
    <b v="1"/>
    <m/>
    <m/>
    <b v="1"/>
    <m/>
    <m/>
    <m/>
    <m/>
    <m/>
    <m/>
    <m/>
    <x v="0"/>
    <x v="0"/>
    <s v="كانت جلسات عن الكورونا وكيفية الوقاية منه"/>
    <x v="3"/>
    <s v="لأخذ الاجراءات المناسبة والتباعد الإجتماعي "/>
    <x v="2"/>
    <x v="1"/>
    <m/>
    <x v="1"/>
    <x v="2"/>
    <m/>
    <m/>
    <m/>
    <m/>
    <m/>
    <m/>
    <m/>
    <m/>
    <m/>
    <m/>
    <m/>
    <s v="Other"/>
    <m/>
    <m/>
    <m/>
    <m/>
    <b v="1"/>
    <m/>
    <m/>
    <s v="بعض التحاليل الطبية : تحاليل النمو "/>
    <x v="0"/>
    <m/>
    <m/>
    <m/>
    <m/>
    <m/>
    <m/>
    <m/>
    <m/>
    <m/>
    <s v="Hospital for surgery/ C-section Hospital for normal delivery"/>
    <m/>
    <m/>
    <m/>
    <m/>
    <m/>
    <b v="1"/>
    <b v="1"/>
    <m/>
    <m/>
    <m/>
    <m/>
    <x v="1"/>
    <m/>
    <m/>
    <m/>
    <m/>
    <m/>
    <m/>
    <m/>
    <m/>
    <m/>
    <m/>
    <m/>
    <x v="3"/>
    <x v="1"/>
    <x v="0"/>
    <m/>
    <s v="Cereals or tubers (maize, porridge, rice, pasta, bread, rice, bulger, frikeh, kaak, pasta, indomy (noodles), manakish, thick grain-based porridge, potatoes, etc)"/>
    <b v="1"/>
    <m/>
    <m/>
    <m/>
    <m/>
    <m/>
    <m/>
    <m/>
    <m/>
    <m/>
    <m/>
    <s v="1"/>
    <s v="not divers"/>
    <s v="Legumes and nuts e.g. hommos, fouls, beans, chick peas, lentils"/>
    <m/>
    <b v="1"/>
    <m/>
    <m/>
    <m/>
    <m/>
    <m/>
    <m/>
    <m/>
    <m/>
    <m/>
    <s v="1"/>
    <s v="not divers"/>
    <x v="2"/>
    <s v="يجب إدخال الاغذية بالتدريج"/>
    <s v="High food prices/no money to buy"/>
    <m/>
    <b v="1"/>
    <m/>
    <m/>
    <m/>
    <m/>
    <m/>
    <m/>
    <x v="0"/>
    <m/>
    <x v="2"/>
    <m/>
    <m/>
    <m/>
    <m/>
    <m/>
    <m/>
    <m/>
    <x v="4"/>
    <x v="0"/>
    <x v="1"/>
    <m/>
    <m/>
    <s v="1"/>
    <s v="1"/>
    <x v="0"/>
    <x v="2"/>
    <x v="0"/>
    <x v="1"/>
    <x v="1"/>
    <m/>
    <m/>
    <m/>
    <m/>
    <m/>
    <m/>
    <m/>
    <m/>
    <m/>
    <x v="1"/>
    <x v="0"/>
    <s v="Anger Fear Sadness Anxiety Family conflict"/>
    <b v="1"/>
    <b v="1"/>
    <b v="1"/>
    <m/>
    <m/>
    <b v="1"/>
    <b v="1"/>
    <m/>
    <m/>
    <m/>
    <m/>
    <m/>
    <m/>
    <m/>
    <m/>
    <m/>
    <m/>
    <m/>
    <s v="Elderly Adult Women"/>
    <b v="1"/>
    <m/>
    <m/>
    <b v="1"/>
    <s v="لانهم اكثر ضعفا في المجتمع "/>
    <s v="Speaking to a family member Prayer"/>
    <b v="1"/>
    <m/>
    <m/>
    <b v="1"/>
    <m/>
    <m/>
    <m/>
    <m/>
    <m/>
    <m/>
    <m/>
    <s v="Do not know"/>
    <m/>
    <m/>
    <m/>
    <m/>
    <m/>
    <m/>
    <b v="1"/>
    <m/>
    <m/>
    <x v="2"/>
    <m/>
    <s v="Educational services"/>
    <m/>
    <b v="1"/>
    <m/>
    <m/>
    <m/>
    <m/>
    <m/>
    <m/>
    <s v=" بسبب العادات والتقاليد"/>
    <s v="Extracurricular activities/women &amp; girls centers"/>
    <m/>
    <m/>
    <m/>
    <b v="1"/>
    <m/>
    <m/>
    <m/>
    <m/>
    <s v="بسبب التعصب من الاهل والبيئة الإجتماعية المحيطة"/>
    <x v="2"/>
    <s v="عدم توفر الأمان بالمنطقة"/>
    <s v="Kidnapping School dropout Being orphaned or losing care Neglect"/>
    <b v="1"/>
    <m/>
    <m/>
    <b v="1"/>
    <m/>
    <m/>
    <m/>
    <m/>
    <b v="1"/>
    <m/>
    <b v="1"/>
    <m/>
    <m/>
    <m/>
    <m/>
    <m/>
    <m/>
    <m/>
    <m/>
    <s v="Parents Relatives School teachers"/>
    <m/>
    <m/>
    <m/>
    <b v="1"/>
    <b v="1"/>
    <b v="1"/>
    <m/>
    <m/>
    <m/>
    <m/>
    <m/>
    <m/>
    <m/>
    <m/>
    <s v="Awareness / educational activities / psychosocial support Sport activity Hand crafts Entertainement activities"/>
    <b v="1"/>
    <m/>
    <b v="1"/>
    <m/>
    <b v="1"/>
    <b v="1"/>
    <m/>
    <m/>
    <m/>
    <s v="Children separated from their parents Orphans living in the community"/>
    <b v="1"/>
    <m/>
    <b v="1"/>
    <m/>
    <m/>
    <m/>
    <m/>
    <x v="1"/>
    <m/>
    <s v="Opening time not suitable for parents"/>
    <m/>
    <m/>
    <m/>
    <b v="1"/>
    <m/>
    <m/>
    <m/>
    <m/>
    <m/>
    <m/>
    <x v="1"/>
    <m/>
    <m/>
    <x v="2"/>
    <m/>
    <m/>
    <x v="2"/>
    <m/>
    <s v="uuid:763adcd9-019d-4a6e-854e-0c87c10da31d"/>
    <n v="73156637"/>
    <s v="763adcd9-019d-4a6e-854e-0c87c10da31d"/>
    <d v="2021-01-21T13:10:00"/>
    <n v="223"/>
    <m/>
    <n v="-1"/>
    <m/>
    <m/>
    <s v="202101191358"/>
    <n v="16237"/>
    <s v="nsenumerator"/>
    <n v="569832"/>
  </r>
  <r>
    <s v="2021-01-21T10:03:35.421+03:00"/>
    <s v="2021-01-21T14:26:54.882+03:00"/>
    <s v="0"/>
    <s v="ندوه المحمود"/>
    <s v="MRFS"/>
    <m/>
    <d v="2021-01-21T00:00:00"/>
    <x v="12"/>
    <s v="All"/>
    <x v="0"/>
    <n v="30"/>
    <x v="1"/>
    <x v="0"/>
    <x v="0"/>
    <x v="0"/>
    <d v="2013-08-01T00:00:00"/>
    <n v="1"/>
    <n v="0"/>
    <s v="Yes"/>
    <n v="1"/>
    <n v="0"/>
    <n v="2"/>
    <s v="2"/>
    <n v="2"/>
    <s v="5"/>
    <n v="0"/>
    <s v="5"/>
    <n v="8"/>
    <n v="1"/>
    <n v="1"/>
    <n v="1"/>
    <n v="1800"/>
    <n v="800"/>
    <s v="سلتين غذائية - يعمل الأب أعمال حرة "/>
    <m/>
    <s v="Hospital Primary health care facility Specialist services Emergency services-ambulance"/>
    <b v="1"/>
    <b v="1"/>
    <b v="1"/>
    <b v="1"/>
    <m/>
    <m/>
    <m/>
    <m/>
    <n v="20"/>
    <x v="4"/>
    <m/>
    <x v="0"/>
    <s v="عيادة جلدية - عيادة عينية "/>
    <s v="Inaccessible due to cost Some types of medicines are not available in the market"/>
    <b v="1"/>
    <m/>
    <m/>
    <b v="1"/>
    <m/>
    <m/>
    <m/>
    <m/>
    <m/>
    <m/>
    <m/>
    <x v="0"/>
    <x v="0"/>
    <s v="جلسات عن مخاطر الكورونا"/>
    <x v="3"/>
    <s v="الإحتفاظ على التباعد الإجتماعي لتقليل من الخطورة على كبار السن "/>
    <x v="2"/>
    <x v="1"/>
    <m/>
    <x v="1"/>
    <x v="2"/>
    <m/>
    <m/>
    <m/>
    <m/>
    <m/>
    <m/>
    <m/>
    <m/>
    <m/>
    <m/>
    <m/>
    <s v="Drugs are mostly available"/>
    <m/>
    <m/>
    <m/>
    <m/>
    <m/>
    <m/>
    <b v="1"/>
    <m/>
    <x v="0"/>
    <m/>
    <m/>
    <m/>
    <m/>
    <m/>
    <m/>
    <m/>
    <m/>
    <m/>
    <s v="At private primary health care centre/hospital Hospital for normal delivery Hospital for surgery/ C-section"/>
    <m/>
    <m/>
    <m/>
    <m/>
    <b v="1"/>
    <b v="1"/>
    <b v="1"/>
    <m/>
    <m/>
    <m/>
    <m/>
    <x v="2"/>
    <s v="Not enough milk"/>
    <m/>
    <m/>
    <m/>
    <b v="1"/>
    <m/>
    <m/>
    <m/>
    <m/>
    <m/>
    <m/>
    <x v="3"/>
    <x v="2"/>
    <x v="1"/>
    <m/>
    <s v="Vegetables (including leafy vegetables) Legumes and nuts e.g. hommos, fouls, beans, chick peas, lentils"/>
    <m/>
    <b v="1"/>
    <b v="1"/>
    <m/>
    <m/>
    <m/>
    <m/>
    <m/>
    <m/>
    <m/>
    <m/>
    <s v="2"/>
    <s v="not divers"/>
    <s v="Cereals or tubers (maize, porridge, rice, pasta, bread, rice, bulger, frikeh, kaak, pasta, indomy (noodles), manakish, thick grain-based porridge, potatoes, etc) Eggs"/>
    <b v="1"/>
    <m/>
    <m/>
    <m/>
    <m/>
    <m/>
    <m/>
    <b v="1"/>
    <m/>
    <m/>
    <m/>
    <s v="2"/>
    <s v="not divers"/>
    <x v="0"/>
    <m/>
    <s v="High food prices/no money to buy Market is too far"/>
    <m/>
    <b v="1"/>
    <b v="1"/>
    <m/>
    <m/>
    <m/>
    <m/>
    <m/>
    <x v="0"/>
    <m/>
    <x v="2"/>
    <m/>
    <m/>
    <m/>
    <m/>
    <m/>
    <m/>
    <m/>
    <x v="0"/>
    <x v="0"/>
    <x v="0"/>
    <m/>
    <m/>
    <s v="0"/>
    <s v="1"/>
    <x v="0"/>
    <x v="2"/>
    <x v="0"/>
    <x v="1"/>
    <x v="1"/>
    <m/>
    <m/>
    <m/>
    <m/>
    <m/>
    <m/>
    <m/>
    <m/>
    <m/>
    <x v="1"/>
    <x v="0"/>
    <s v="Family conflict Fear Sadness Anxiety Problems sleeping Anger"/>
    <b v="1"/>
    <b v="1"/>
    <b v="1"/>
    <m/>
    <m/>
    <b v="1"/>
    <b v="1"/>
    <m/>
    <m/>
    <b v="1"/>
    <m/>
    <m/>
    <m/>
    <m/>
    <m/>
    <m/>
    <m/>
    <m/>
    <s v="Adult Women"/>
    <b v="1"/>
    <m/>
    <m/>
    <m/>
    <s v="العنف من قبل الزوج"/>
    <s v="Speaking to a friend Speaking to a family member Exercise Prayer"/>
    <b v="1"/>
    <b v="1"/>
    <b v="1"/>
    <b v="1"/>
    <m/>
    <m/>
    <m/>
    <m/>
    <m/>
    <m/>
    <m/>
    <s v="Do not know"/>
    <m/>
    <m/>
    <m/>
    <m/>
    <m/>
    <m/>
    <b v="1"/>
    <m/>
    <m/>
    <x v="1"/>
    <m/>
    <s v="Educational services Extracurricular activities/women &amp; girls centers"/>
    <m/>
    <b v="1"/>
    <m/>
    <b v="1"/>
    <m/>
    <m/>
    <m/>
    <m/>
    <s v="عدم الامان"/>
    <s v="Educational services Extracurricular activities/women &amp; girls centers"/>
    <m/>
    <b v="1"/>
    <m/>
    <b v="1"/>
    <m/>
    <m/>
    <m/>
    <m/>
    <s v="بعد المسافة عن مكان الإقامة وعدم الأمان "/>
    <x v="2"/>
    <s v="عدم توفر الآمان"/>
    <s v="School dropout Being orphaned or losing care Kidnapping Psychological stress Neglect"/>
    <b v="1"/>
    <m/>
    <m/>
    <b v="1"/>
    <m/>
    <m/>
    <m/>
    <m/>
    <b v="1"/>
    <m/>
    <b v="1"/>
    <m/>
    <m/>
    <b v="1"/>
    <m/>
    <m/>
    <m/>
    <m/>
    <m/>
    <s v="Relatives Community/social workers Parents"/>
    <m/>
    <m/>
    <m/>
    <m/>
    <b v="1"/>
    <b v="1"/>
    <m/>
    <b v="1"/>
    <m/>
    <m/>
    <m/>
    <m/>
    <m/>
    <m/>
    <s v="Awareness / educational activities / psychosocial support Entertainement activities Quraan"/>
    <m/>
    <b v="1"/>
    <m/>
    <m/>
    <b v="1"/>
    <b v="1"/>
    <m/>
    <m/>
    <m/>
    <s v="Orphans living in the community Child-headed households"/>
    <m/>
    <m/>
    <b v="1"/>
    <b v="1"/>
    <m/>
    <m/>
    <m/>
    <x v="1"/>
    <m/>
    <s v="Do not know"/>
    <m/>
    <m/>
    <m/>
    <m/>
    <m/>
    <m/>
    <m/>
    <b v="1"/>
    <m/>
    <m/>
    <x v="1"/>
    <m/>
    <m/>
    <x v="0"/>
    <m/>
    <m/>
    <x v="2"/>
    <m/>
    <s v="uuid:f93c8f18-1c7f-4d14-a781-fb5748aa8f07"/>
    <n v="73156638"/>
    <s v="f93c8f18-1c7f-4d14-a781-fb5748aa8f07"/>
    <d v="2021-01-21T13:10:01"/>
    <n v="224"/>
    <m/>
    <n v="-1"/>
    <m/>
    <m/>
    <s v="202101191358"/>
    <n v="15799"/>
    <s v="nsenumerator"/>
    <n v="569832"/>
  </r>
  <r>
    <s v="2021-01-21T10:58:57.051+03:00"/>
    <s v="2021-01-21T14:41:45.762+03:00"/>
    <s v="0"/>
    <s v="ندوه المحمود"/>
    <s v="MRFS"/>
    <m/>
    <d v="2021-01-21T00:00:00"/>
    <x v="12"/>
    <s v="All"/>
    <x v="0"/>
    <n v="25"/>
    <x v="1"/>
    <x v="0"/>
    <x v="2"/>
    <x v="0"/>
    <d v="2015-07-17T00:00:00"/>
    <n v="1"/>
    <n v="1"/>
    <s v="Yes"/>
    <n v="0"/>
    <n v="1"/>
    <n v="1"/>
    <s v="2"/>
    <n v="0"/>
    <s v="2"/>
    <n v="0"/>
    <s v="2"/>
    <n v="4"/>
    <n v="1"/>
    <n v="0"/>
    <n v="0"/>
    <n v="600"/>
    <n v="300"/>
    <s v="سلة غذائية وكفالة يتيم"/>
    <m/>
    <s v="Emergency services-ambulance Specialist services Hospital Primary health care facility"/>
    <b v="1"/>
    <b v="1"/>
    <b v="1"/>
    <b v="1"/>
    <m/>
    <m/>
    <m/>
    <m/>
    <n v="999"/>
    <x v="0"/>
    <m/>
    <x v="0"/>
    <s v=" 999"/>
    <s v="Inaccessible due to cost Inaccessible due to transport or other logistical reason Some types of medicines are not available in the market"/>
    <b v="1"/>
    <m/>
    <m/>
    <b v="1"/>
    <m/>
    <b v="1"/>
    <m/>
    <m/>
    <m/>
    <m/>
    <m/>
    <x v="0"/>
    <x v="0"/>
    <s v="جلسات كورونا - نظافة شخصية - الأمراض المعدية "/>
    <x v="2"/>
    <m/>
    <x v="2"/>
    <x v="1"/>
    <m/>
    <x v="1"/>
    <x v="2"/>
    <m/>
    <m/>
    <m/>
    <m/>
    <m/>
    <m/>
    <m/>
    <m/>
    <m/>
    <m/>
    <m/>
    <s v="Drugs are mostly available"/>
    <m/>
    <m/>
    <m/>
    <m/>
    <m/>
    <m/>
    <b v="1"/>
    <m/>
    <x v="0"/>
    <m/>
    <m/>
    <m/>
    <m/>
    <m/>
    <m/>
    <m/>
    <m/>
    <m/>
    <s v="At private primary health care centre/hospital Hospital for normal delivery Hospital for surgery/ C-section"/>
    <m/>
    <m/>
    <m/>
    <m/>
    <b v="1"/>
    <b v="1"/>
    <b v="1"/>
    <m/>
    <m/>
    <m/>
    <m/>
    <x v="1"/>
    <m/>
    <m/>
    <m/>
    <m/>
    <m/>
    <m/>
    <m/>
    <m/>
    <m/>
    <m/>
    <m/>
    <x v="4"/>
    <x v="2"/>
    <x v="2"/>
    <m/>
    <s v="Cereals or tubers (maize, porridge, rice, pasta, bread, rice, bulger, frikeh, kaak, pasta, indomy (noodles), manakish, thick grain-based porridge, potatoes, etc) Legumes and nuts e.g. hommos, fouls, beans, chick peas, lentils Eggs"/>
    <b v="1"/>
    <b v="1"/>
    <m/>
    <m/>
    <m/>
    <m/>
    <m/>
    <b v="1"/>
    <m/>
    <m/>
    <m/>
    <s v="3"/>
    <s v="not divers"/>
    <s v="Cereals or tubers (maize, porridge, rice, pasta, bread, rice, bulger, frikeh, kaak, pasta, indomy (noodles), manakish, thick grain-based porridge, potatoes, etc) Vegetables (including leafy vegetables)"/>
    <b v="1"/>
    <m/>
    <b v="1"/>
    <m/>
    <m/>
    <m/>
    <m/>
    <m/>
    <m/>
    <m/>
    <m/>
    <s v="2"/>
    <s v="not divers"/>
    <x v="0"/>
    <m/>
    <s v="High food prices/no money to buy"/>
    <m/>
    <b v="1"/>
    <m/>
    <m/>
    <m/>
    <m/>
    <m/>
    <m/>
    <x v="0"/>
    <m/>
    <x v="0"/>
    <s v="High food prices/no money to buy"/>
    <b v="1"/>
    <m/>
    <m/>
    <m/>
    <m/>
    <m/>
    <x v="0"/>
    <x v="0"/>
    <x v="1"/>
    <m/>
    <m/>
    <s v="1"/>
    <s v="1"/>
    <x v="0"/>
    <x v="2"/>
    <x v="0"/>
    <x v="1"/>
    <x v="1"/>
    <m/>
    <m/>
    <m/>
    <m/>
    <m/>
    <m/>
    <m/>
    <m/>
    <m/>
    <x v="1"/>
    <x v="0"/>
    <s v="Sadness Problems sleeping Inability to carry out work or daily tasks Fear Anxiety"/>
    <b v="1"/>
    <m/>
    <b v="1"/>
    <m/>
    <m/>
    <b v="1"/>
    <m/>
    <m/>
    <m/>
    <b v="1"/>
    <m/>
    <b v="1"/>
    <m/>
    <m/>
    <m/>
    <m/>
    <m/>
    <m/>
    <s v="Adult Women"/>
    <b v="1"/>
    <m/>
    <m/>
    <m/>
    <s v="لانها تعاني مع اطفالها بعد فقدان زوجها"/>
    <s v="Prayer Speaking to a friend"/>
    <m/>
    <b v="1"/>
    <m/>
    <b v="1"/>
    <m/>
    <m/>
    <m/>
    <m/>
    <m/>
    <m/>
    <m/>
    <s v="Stigma"/>
    <b v="1"/>
    <m/>
    <m/>
    <m/>
    <m/>
    <m/>
    <m/>
    <m/>
    <m/>
    <x v="1"/>
    <m/>
    <s v="Skills building services Extracurricular activities/women &amp; girls centers"/>
    <m/>
    <m/>
    <b v="1"/>
    <b v="1"/>
    <m/>
    <m/>
    <m/>
    <m/>
    <s v="عدم توفر الامان وبعد المسافة"/>
    <s v="Educational services Extracurricular activities/women &amp; girls centers"/>
    <m/>
    <b v="1"/>
    <m/>
    <b v="1"/>
    <m/>
    <m/>
    <m/>
    <m/>
    <s v="العادات والتقاليد"/>
    <x v="2"/>
    <s v="عدم توفر الامان"/>
    <s v="Kidnapping School dropout Physical abuse Neglect"/>
    <b v="1"/>
    <m/>
    <m/>
    <b v="1"/>
    <m/>
    <m/>
    <m/>
    <b v="1"/>
    <b v="1"/>
    <m/>
    <m/>
    <m/>
    <m/>
    <m/>
    <m/>
    <m/>
    <m/>
    <m/>
    <m/>
    <s v="Religious leaders Relatives"/>
    <b v="1"/>
    <m/>
    <m/>
    <m/>
    <m/>
    <b v="1"/>
    <m/>
    <m/>
    <m/>
    <m/>
    <m/>
    <m/>
    <m/>
    <m/>
    <s v="Hand crafts Awareness / educational activities / psychosocial support Entertainement activities"/>
    <m/>
    <m/>
    <b v="1"/>
    <m/>
    <b v="1"/>
    <b v="1"/>
    <m/>
    <m/>
    <m/>
    <s v="Orphans living in the community"/>
    <m/>
    <m/>
    <b v="1"/>
    <m/>
    <m/>
    <m/>
    <m/>
    <x v="2"/>
    <s v="بعد المسافة ...وعدم توفر المادة"/>
    <s v="Lack of transportation"/>
    <m/>
    <m/>
    <b v="1"/>
    <m/>
    <m/>
    <m/>
    <m/>
    <m/>
    <m/>
    <m/>
    <x v="1"/>
    <m/>
    <m/>
    <x v="0"/>
    <m/>
    <m/>
    <x v="2"/>
    <m/>
    <s v="uuid:2607e85c-b1fa-4ef4-a008-89d8bc33ec97"/>
    <n v="73156639"/>
    <s v="2607e85c-b1fa-4ef4-a008-89d8bc33ec97"/>
    <d v="2021-01-21T13:10:01"/>
    <n v="225"/>
    <m/>
    <n v="-1"/>
    <m/>
    <m/>
    <s v="202101191358"/>
    <n v="13368"/>
    <s v="nsenumerator"/>
    <n v="569832"/>
  </r>
  <r>
    <s v="2021-01-21T11:26:01.039+03:00"/>
    <s v="2021-01-21T14:53:48.967+03:00"/>
    <s v="0"/>
    <s v="ندوه المحمود"/>
    <s v="MRFS"/>
    <m/>
    <d v="2021-01-21T00:00:00"/>
    <x v="12"/>
    <s v="All"/>
    <x v="0"/>
    <n v="19"/>
    <x v="1"/>
    <x v="0"/>
    <x v="0"/>
    <x v="0"/>
    <d v="2017-11-08T00:00:00"/>
    <n v="1"/>
    <n v="0"/>
    <s v="No"/>
    <m/>
    <m/>
    <m/>
    <m/>
    <m/>
    <m/>
    <m/>
    <m/>
    <n v="4"/>
    <n v="0"/>
    <m/>
    <n v="1"/>
    <n v="600"/>
    <n v="300"/>
    <s v="عمل الاب على عربة بيع الخبز "/>
    <m/>
    <s v="Primary health care facility Hospital Specialist services Emergency services-ambulance"/>
    <b v="1"/>
    <b v="1"/>
    <b v="1"/>
    <b v="1"/>
    <m/>
    <m/>
    <m/>
    <m/>
    <n v="10"/>
    <x v="4"/>
    <m/>
    <x v="0"/>
    <s v="999"/>
    <s v="Inaccessible due to cost"/>
    <m/>
    <m/>
    <m/>
    <b v="1"/>
    <m/>
    <m/>
    <m/>
    <m/>
    <m/>
    <m/>
    <m/>
    <x v="0"/>
    <x v="0"/>
    <s v="جلسات توعية عن الكورونا"/>
    <x v="0"/>
    <m/>
    <x v="2"/>
    <x v="1"/>
    <m/>
    <x v="1"/>
    <x v="2"/>
    <m/>
    <m/>
    <m/>
    <m/>
    <m/>
    <m/>
    <m/>
    <m/>
    <m/>
    <m/>
    <m/>
    <s v="Drugs are mostly available"/>
    <m/>
    <m/>
    <m/>
    <m/>
    <m/>
    <m/>
    <b v="1"/>
    <m/>
    <x v="0"/>
    <m/>
    <m/>
    <m/>
    <m/>
    <m/>
    <m/>
    <m/>
    <m/>
    <m/>
    <s v="At private primary health care centre/hospital Hospital for normal delivery Hospital for surgery/ C-section"/>
    <m/>
    <m/>
    <m/>
    <m/>
    <b v="1"/>
    <b v="1"/>
    <b v="1"/>
    <m/>
    <m/>
    <m/>
    <m/>
    <x v="1"/>
    <m/>
    <m/>
    <m/>
    <m/>
    <m/>
    <m/>
    <m/>
    <m/>
    <m/>
    <m/>
    <m/>
    <x v="3"/>
    <x v="1"/>
    <x v="0"/>
    <m/>
    <s v="Vegetables (including leafy vegetables) Legumes and nuts e.g. hommos, fouls, beans, chick peas, lentils Milk and Milk Products (milk, yoghurt, cheese, etc)"/>
    <m/>
    <b v="1"/>
    <b v="1"/>
    <m/>
    <m/>
    <m/>
    <b v="1"/>
    <m/>
    <m/>
    <m/>
    <m/>
    <s v="3"/>
    <s v="not divers"/>
    <m/>
    <m/>
    <m/>
    <m/>
    <m/>
    <m/>
    <m/>
    <m/>
    <m/>
    <m/>
    <m/>
    <m/>
    <s v="0"/>
    <s v="not divers"/>
    <x v="3"/>
    <m/>
    <s v="High food prices/no money to buy"/>
    <m/>
    <b v="1"/>
    <m/>
    <m/>
    <m/>
    <m/>
    <m/>
    <m/>
    <x v="0"/>
    <m/>
    <x v="3"/>
    <m/>
    <m/>
    <m/>
    <m/>
    <m/>
    <m/>
    <m/>
    <x v="1"/>
    <x v="1"/>
    <x v="1"/>
    <m/>
    <m/>
    <m/>
    <s v="1"/>
    <x v="0"/>
    <x v="2"/>
    <x v="0"/>
    <x v="1"/>
    <x v="1"/>
    <m/>
    <m/>
    <m/>
    <m/>
    <m/>
    <m/>
    <m/>
    <m/>
    <m/>
    <x v="1"/>
    <x v="0"/>
    <s v="Anger Fear Sadness Econimic Anxiety Family conflict"/>
    <b v="1"/>
    <b v="1"/>
    <b v="1"/>
    <m/>
    <b v="1"/>
    <b v="1"/>
    <b v="1"/>
    <m/>
    <m/>
    <m/>
    <m/>
    <m/>
    <m/>
    <m/>
    <m/>
    <m/>
    <m/>
    <m/>
    <s v="Adult Men"/>
    <m/>
    <b v="1"/>
    <m/>
    <m/>
    <s v="بسبب عصبية الزوج وعدم ثقته بالمجتمع "/>
    <s v="Speaking to a family member Prayer"/>
    <b v="1"/>
    <m/>
    <m/>
    <b v="1"/>
    <m/>
    <m/>
    <m/>
    <m/>
    <m/>
    <m/>
    <m/>
    <s v="Stigma Security"/>
    <b v="1"/>
    <b v="1"/>
    <m/>
    <m/>
    <m/>
    <m/>
    <m/>
    <m/>
    <m/>
    <x v="2"/>
    <m/>
    <s v="Extracurricular activities/women &amp; girls centers"/>
    <m/>
    <m/>
    <m/>
    <b v="1"/>
    <m/>
    <m/>
    <m/>
    <m/>
    <s v="بسبب عصبية الزوج"/>
    <s v="Do not know"/>
    <m/>
    <m/>
    <m/>
    <m/>
    <m/>
    <m/>
    <b v="1"/>
    <m/>
    <m/>
    <x v="2"/>
    <s v="عدم توفر الامان"/>
    <s v="Kidnapping Being orphaned or losing care Physical or psychological disabilities due to the war Neglect Desire to join armed groups"/>
    <b v="1"/>
    <m/>
    <b v="1"/>
    <m/>
    <m/>
    <m/>
    <m/>
    <m/>
    <b v="1"/>
    <m/>
    <b v="1"/>
    <m/>
    <b v="1"/>
    <m/>
    <m/>
    <m/>
    <m/>
    <m/>
    <m/>
    <s v="Community/social workers School teachers Parents"/>
    <m/>
    <m/>
    <m/>
    <b v="1"/>
    <b v="1"/>
    <m/>
    <m/>
    <b v="1"/>
    <m/>
    <m/>
    <m/>
    <m/>
    <m/>
    <m/>
    <s v="Entertainement activities Sport activity Hand crafts"/>
    <b v="1"/>
    <m/>
    <b v="1"/>
    <m/>
    <m/>
    <b v="1"/>
    <m/>
    <m/>
    <m/>
    <s v="Children living on the street Children who have been associated with fighting forces Orphans living in the community"/>
    <m/>
    <b v="1"/>
    <b v="1"/>
    <m/>
    <b v="1"/>
    <m/>
    <m/>
    <x v="0"/>
    <m/>
    <m/>
    <m/>
    <m/>
    <m/>
    <m/>
    <m/>
    <m/>
    <m/>
    <m/>
    <m/>
    <m/>
    <x v="0"/>
    <m/>
    <m/>
    <x v="0"/>
    <m/>
    <m/>
    <x v="0"/>
    <m/>
    <s v="uuid:c2669f3c-f554-4e17-b829-b4d12555014f"/>
    <n v="73156641"/>
    <s v="c2669f3c-f554-4e17-b829-b4d12555014f"/>
    <d v="2021-01-21T13:10:02"/>
    <n v="226"/>
    <m/>
    <n v="-1"/>
    <m/>
    <m/>
    <s v="202101191358"/>
    <n v="12467"/>
    <s v="nsenumerator"/>
    <n v="569832"/>
  </r>
  <r>
    <s v="2021-01-21T10:35:24.741+03:00"/>
    <s v="2021-01-21T11:07:36.993+03:00"/>
    <m/>
    <s v="سلاف سعيد"/>
    <s v="MRFS"/>
    <m/>
    <d v="2021-01-21T00:00:00"/>
    <x v="7"/>
    <s v="All"/>
    <x v="0"/>
    <n v="25"/>
    <x v="1"/>
    <x v="0"/>
    <x v="0"/>
    <x v="0"/>
    <d v="2018-01-21T00:00:00"/>
    <n v="1"/>
    <n v="0"/>
    <s v="Yes"/>
    <n v="0"/>
    <n v="0"/>
    <n v="2"/>
    <s v="2"/>
    <n v="0"/>
    <s v="2"/>
    <n v="0"/>
    <s v="2"/>
    <n v="4"/>
    <n v="0"/>
    <n v="0"/>
    <n v="1"/>
    <n v="1500"/>
    <n v="500"/>
    <s v="عمل الزوج ميكانيكي"/>
    <m/>
    <s v="Primary health care facility"/>
    <m/>
    <b v="1"/>
    <m/>
    <m/>
    <m/>
    <m/>
    <m/>
    <m/>
    <n v="20"/>
    <x v="0"/>
    <m/>
    <x v="0"/>
    <s v="مشفى حروق واطفال"/>
    <s v="Some types of medicines are not available in the market Inaccessible due to cost"/>
    <b v="1"/>
    <m/>
    <m/>
    <b v="1"/>
    <m/>
    <m/>
    <m/>
    <m/>
    <m/>
    <m/>
    <m/>
    <x v="0"/>
    <x v="0"/>
    <s v="التوعية بأمور النظافة والوقاية من الأمراض التنفسية"/>
    <x v="3"/>
    <s v="ممكن عمل مجموعة توعية للمخيم عن طريق الوتس لعدم قدرة العائلة على إستقبال العاملين بشكل دائم"/>
    <x v="0"/>
    <x v="0"/>
    <m/>
    <x v="0"/>
    <x v="0"/>
    <m/>
    <m/>
    <m/>
    <m/>
    <m/>
    <m/>
    <m/>
    <m/>
    <m/>
    <m/>
    <m/>
    <s v="Reproductive health medicines Antibiotic"/>
    <m/>
    <m/>
    <b v="1"/>
    <b v="1"/>
    <m/>
    <m/>
    <m/>
    <m/>
    <x v="0"/>
    <m/>
    <m/>
    <m/>
    <m/>
    <m/>
    <m/>
    <m/>
    <m/>
    <m/>
    <s v="Hospital for normal delivery"/>
    <m/>
    <m/>
    <m/>
    <m/>
    <m/>
    <b v="1"/>
    <m/>
    <m/>
    <m/>
    <m/>
    <m/>
    <x v="1"/>
    <m/>
    <m/>
    <m/>
    <m/>
    <m/>
    <m/>
    <m/>
    <m/>
    <m/>
    <m/>
    <m/>
    <x v="5"/>
    <x v="0"/>
    <x v="0"/>
    <m/>
    <s v="Vegetables (including leafy vegetables) Cereals or tubers (maize, porridge, rice, pasta, bread, rice, bulger, frikeh, kaak, pasta, indomy (noodles), manakish, thick grain-based porridge, potatoes, etc)"/>
    <b v="1"/>
    <m/>
    <b v="1"/>
    <m/>
    <m/>
    <m/>
    <m/>
    <m/>
    <m/>
    <m/>
    <m/>
    <s v="2"/>
    <s v="not divers"/>
    <s v="Cereals or tubers (maize, porridge, rice, pasta, bread, rice, bulger, frikeh, kaak, pasta, indomy (noodles), manakish, thick grain-based porridge, potatoes, etc) Vegetables (including leafy vegetables)"/>
    <b v="1"/>
    <m/>
    <b v="1"/>
    <m/>
    <m/>
    <m/>
    <m/>
    <m/>
    <m/>
    <m/>
    <m/>
    <s v="2"/>
    <s v="not divers"/>
    <x v="0"/>
    <m/>
    <s v="High food prices/no money to buy Other"/>
    <m/>
    <b v="1"/>
    <m/>
    <m/>
    <m/>
    <m/>
    <b v="1"/>
    <s v="بسبب قلة المال"/>
    <x v="0"/>
    <m/>
    <x v="0"/>
    <s v="High food prices/no money to buy Other"/>
    <b v="1"/>
    <m/>
    <m/>
    <m/>
    <b v="1"/>
    <s v="بسبب الوحام وعدم القابلية على الطعام"/>
    <x v="0"/>
    <x v="2"/>
    <x v="1"/>
    <m/>
    <m/>
    <s v="0"/>
    <s v="1"/>
    <x v="0"/>
    <x v="2"/>
    <x v="0"/>
    <x v="1"/>
    <x v="1"/>
    <m/>
    <m/>
    <m/>
    <m/>
    <m/>
    <m/>
    <m/>
    <m/>
    <m/>
    <x v="1"/>
    <x v="0"/>
    <s v="Fear Problems sleeping Econimic"/>
    <b v="1"/>
    <m/>
    <m/>
    <m/>
    <b v="1"/>
    <m/>
    <m/>
    <m/>
    <m/>
    <b v="1"/>
    <m/>
    <m/>
    <m/>
    <m/>
    <m/>
    <m/>
    <m/>
    <m/>
    <s v="Adult Men Adult Women"/>
    <b v="1"/>
    <b v="1"/>
    <m/>
    <m/>
    <s v="لأنهم يعانون من تسريب مياه من سقف الغرفة ويخافون من سقوط السقف أثناء المطر"/>
    <s v="Speaking to a family member Other"/>
    <b v="1"/>
    <m/>
    <m/>
    <m/>
    <m/>
    <m/>
    <m/>
    <m/>
    <m/>
    <b v="1"/>
    <s v="نوكل امرنا لله"/>
    <s v="Lack of awareness of the services"/>
    <m/>
    <m/>
    <m/>
    <m/>
    <b v="1"/>
    <m/>
    <m/>
    <m/>
    <m/>
    <x v="1"/>
    <m/>
    <s v="Health services Skills building services"/>
    <b v="1"/>
    <m/>
    <b v="1"/>
    <m/>
    <m/>
    <m/>
    <m/>
    <m/>
    <s v="بسبب المواصلات ورفض الاسرة"/>
    <s v="Do not know"/>
    <m/>
    <m/>
    <m/>
    <m/>
    <m/>
    <m/>
    <b v="1"/>
    <m/>
    <m/>
    <x v="2"/>
    <s v="لان الأقارب جميعهم يسكنون في اماكن قريبة"/>
    <s v="Kidnapping Physical abuse Other"/>
    <b v="1"/>
    <m/>
    <m/>
    <m/>
    <m/>
    <m/>
    <m/>
    <b v="1"/>
    <m/>
    <m/>
    <m/>
    <m/>
    <m/>
    <m/>
    <b v="1"/>
    <m/>
    <m/>
    <s v="مخاطر الطريق"/>
    <m/>
    <s v="Relatives Parents"/>
    <m/>
    <m/>
    <m/>
    <m/>
    <b v="1"/>
    <b v="1"/>
    <m/>
    <m/>
    <m/>
    <m/>
    <m/>
    <m/>
    <m/>
    <m/>
    <s v="Quraan Entertainement activities"/>
    <m/>
    <b v="1"/>
    <m/>
    <m/>
    <m/>
    <b v="1"/>
    <m/>
    <m/>
    <m/>
    <s v="Orphans living in the community Child-headed households"/>
    <m/>
    <m/>
    <b v="1"/>
    <b v="1"/>
    <m/>
    <m/>
    <m/>
    <x v="1"/>
    <m/>
    <s v="Lack of transportation"/>
    <m/>
    <m/>
    <b v="1"/>
    <m/>
    <m/>
    <m/>
    <m/>
    <m/>
    <m/>
    <m/>
    <x v="1"/>
    <m/>
    <m/>
    <x v="0"/>
    <m/>
    <m/>
    <x v="2"/>
    <m/>
    <s v="uuid:87541d2e-4798-46c8-b209-1b274abf3aed"/>
    <n v="73156718"/>
    <s v="87541d2e-4798-46c8-b209-1b274abf3aed"/>
    <d v="2021-01-21T13:10:40"/>
    <n v="227"/>
    <m/>
    <n v="-1"/>
    <m/>
    <m/>
    <s v="202101191358"/>
    <n v="1932"/>
    <s v="nsenumerator"/>
    <n v="569832"/>
  </r>
  <r>
    <s v="2021-01-21T11:12:14.383+03:00"/>
    <s v="2021-01-21T11:42:31.011+03:00"/>
    <m/>
    <s v="سلاف سعيد"/>
    <s v="MRFS"/>
    <m/>
    <d v="2021-01-21T00:00:00"/>
    <x v="7"/>
    <s v="All"/>
    <x v="0"/>
    <n v="27"/>
    <x v="1"/>
    <x v="0"/>
    <x v="0"/>
    <x v="0"/>
    <d v="2017-01-21T00:00:00"/>
    <n v="0"/>
    <n v="1"/>
    <s v="Yes"/>
    <n v="0"/>
    <n v="1"/>
    <n v="0"/>
    <s v="1"/>
    <n v="2"/>
    <s v="3"/>
    <n v="0"/>
    <s v="3"/>
    <n v="6"/>
    <n v="0"/>
    <n v="0"/>
    <n v="1"/>
    <n v="2000"/>
    <n v="700"/>
    <s v="عمل الزوج عامل حداد"/>
    <m/>
    <s v="Primary health care facility"/>
    <m/>
    <b v="1"/>
    <m/>
    <m/>
    <m/>
    <m/>
    <m/>
    <m/>
    <n v="15"/>
    <x v="0"/>
    <m/>
    <x v="0"/>
    <s v="مشفى حروق وعظمية وجلديةمعظم"/>
    <s v="Some types of medicines are not available in the market Inaccessible due to cost Other, specify"/>
    <b v="1"/>
    <m/>
    <m/>
    <b v="1"/>
    <m/>
    <m/>
    <m/>
    <b v="1"/>
    <m/>
    <m/>
    <s v="معظم الادوية غير متوفرة في مرفق الصحة"/>
    <x v="2"/>
    <x v="1"/>
    <m/>
    <x v="1"/>
    <m/>
    <x v="2"/>
    <x v="1"/>
    <m/>
    <x v="1"/>
    <x v="2"/>
    <m/>
    <m/>
    <m/>
    <m/>
    <m/>
    <m/>
    <m/>
    <m/>
    <m/>
    <m/>
    <m/>
    <s v="Non communicable diseases (NCD) drugs (chronic, cardiac, diabetes, hyper-tension, asthma) Antibiotic Pediatric medicine"/>
    <b v="1"/>
    <b v="1"/>
    <m/>
    <b v="1"/>
    <m/>
    <m/>
    <m/>
    <m/>
    <x v="0"/>
    <m/>
    <m/>
    <m/>
    <m/>
    <m/>
    <m/>
    <m/>
    <m/>
    <m/>
    <s v="Hospital for normal delivery"/>
    <m/>
    <m/>
    <m/>
    <m/>
    <m/>
    <b v="1"/>
    <m/>
    <m/>
    <m/>
    <m/>
    <m/>
    <x v="1"/>
    <m/>
    <m/>
    <m/>
    <m/>
    <m/>
    <m/>
    <m/>
    <m/>
    <m/>
    <m/>
    <m/>
    <x v="5"/>
    <x v="0"/>
    <x v="0"/>
    <m/>
    <m/>
    <m/>
    <m/>
    <m/>
    <m/>
    <m/>
    <m/>
    <m/>
    <m/>
    <m/>
    <m/>
    <m/>
    <s v="0"/>
    <s v="not divers"/>
    <s v="Cereals or tubers (maize, porridge, rice, pasta, bread, rice, bulger, frikeh, kaak, pasta, indomy (noodles), manakish, thick grain-based porridge, potatoes, etc) Milk and Milk Products (milk, yoghurt, cheese, etc)"/>
    <b v="1"/>
    <m/>
    <m/>
    <m/>
    <m/>
    <m/>
    <b v="1"/>
    <m/>
    <m/>
    <m/>
    <m/>
    <s v="2"/>
    <s v="not divers"/>
    <x v="0"/>
    <m/>
    <s v="High food prices/no money to buy"/>
    <m/>
    <b v="1"/>
    <m/>
    <m/>
    <m/>
    <m/>
    <m/>
    <m/>
    <x v="0"/>
    <m/>
    <x v="0"/>
    <s v="High food prices/no money to buy"/>
    <b v="1"/>
    <m/>
    <m/>
    <m/>
    <m/>
    <m/>
    <x v="2"/>
    <x v="0"/>
    <x v="1"/>
    <m/>
    <m/>
    <s v="1"/>
    <s v="0"/>
    <x v="0"/>
    <x v="0"/>
    <x v="0"/>
    <x v="0"/>
    <x v="3"/>
    <m/>
    <m/>
    <m/>
    <m/>
    <m/>
    <m/>
    <m/>
    <m/>
    <m/>
    <x v="0"/>
    <x v="0"/>
    <s v="Anger Family conflict Conflict within community"/>
    <m/>
    <b v="1"/>
    <m/>
    <m/>
    <m/>
    <m/>
    <b v="1"/>
    <m/>
    <m/>
    <m/>
    <b v="1"/>
    <m/>
    <m/>
    <m/>
    <m/>
    <m/>
    <m/>
    <m/>
    <s v="Adult Women Adult Men"/>
    <b v="1"/>
    <b v="1"/>
    <m/>
    <m/>
    <s v="بسبب الضغط لأنهم مسؤولين عن عائلة والمال لايلبي الاحتياجاتتأقلنا"/>
    <s v="Prayer Speaking to a family member Smoking"/>
    <b v="1"/>
    <m/>
    <m/>
    <b v="1"/>
    <m/>
    <m/>
    <b v="1"/>
    <m/>
    <m/>
    <m/>
    <m/>
    <s v="Accessibility Other"/>
    <m/>
    <m/>
    <b v="1"/>
    <m/>
    <m/>
    <b v="1"/>
    <m/>
    <m/>
    <s v="نحاول التأقلم"/>
    <x v="1"/>
    <m/>
    <s v="Extracurricular activities/women &amp; girls centers"/>
    <m/>
    <m/>
    <m/>
    <b v="1"/>
    <m/>
    <m/>
    <m/>
    <m/>
    <s v="لأنها غيرمتوفرة في المنطقة"/>
    <s v="Do not know"/>
    <m/>
    <m/>
    <m/>
    <m/>
    <m/>
    <m/>
    <b v="1"/>
    <m/>
    <m/>
    <x v="2"/>
    <s v="لغياب الأمان ولعدم توفر مواصلات"/>
    <s v="Kidnapping Being orphaned or losing care Sexual abuse Physical abuse"/>
    <b v="1"/>
    <m/>
    <m/>
    <m/>
    <m/>
    <m/>
    <m/>
    <b v="1"/>
    <m/>
    <b v="1"/>
    <b v="1"/>
    <m/>
    <m/>
    <m/>
    <m/>
    <m/>
    <m/>
    <m/>
    <m/>
    <s v="Parents School teachers"/>
    <m/>
    <m/>
    <m/>
    <b v="1"/>
    <b v="1"/>
    <m/>
    <m/>
    <m/>
    <m/>
    <m/>
    <m/>
    <m/>
    <m/>
    <m/>
    <s v="Awareness / educational activities / psychosocial support Hand crafts Entertainement activities"/>
    <m/>
    <m/>
    <b v="1"/>
    <m/>
    <b v="1"/>
    <b v="1"/>
    <m/>
    <m/>
    <m/>
    <s v="Children separated from their parents Orphans living in the community Child-headed households Children who have been associated with fighting forces"/>
    <b v="1"/>
    <m/>
    <b v="1"/>
    <b v="1"/>
    <b v="1"/>
    <m/>
    <m/>
    <x v="1"/>
    <m/>
    <s v="No services"/>
    <m/>
    <m/>
    <m/>
    <m/>
    <m/>
    <b v="1"/>
    <m/>
    <m/>
    <m/>
    <m/>
    <x v="1"/>
    <m/>
    <m/>
    <x v="0"/>
    <m/>
    <m/>
    <x v="2"/>
    <m/>
    <s v="uuid:06f139c6-447d-4d72-8702-3b8d746315f9"/>
    <n v="73156719"/>
    <s v="06f139c6-447d-4d72-8702-3b8d746315f9"/>
    <d v="2021-01-21T13:10:41"/>
    <n v="228"/>
    <m/>
    <n v="-1"/>
    <m/>
    <m/>
    <s v="202101191358"/>
    <n v="1817"/>
    <s v="nsenumerator"/>
    <n v="569832"/>
  </r>
  <r>
    <s v="2021-01-21T12:30:32.946+03:00"/>
    <s v="2021-01-21T12:46:55.387+03:00"/>
    <m/>
    <s v="سلاف سعيد"/>
    <s v="MRFS"/>
    <m/>
    <d v="2021-01-21T00:00:00"/>
    <x v="7"/>
    <s v="All"/>
    <x v="0"/>
    <n v="40"/>
    <x v="0"/>
    <x v="0"/>
    <x v="2"/>
    <x v="0"/>
    <d v="2016-01-21T00:00:00"/>
    <n v="0"/>
    <n v="1"/>
    <s v="Yes"/>
    <n v="0"/>
    <n v="0"/>
    <n v="0"/>
    <s v="0"/>
    <n v="2"/>
    <s v="2"/>
    <n v="2"/>
    <s v="4"/>
    <n v="6"/>
    <n v="1"/>
    <n v="1"/>
    <n v="0"/>
    <n v="1000"/>
    <n v="200"/>
    <s v="السلة الشهرية"/>
    <m/>
    <s v="Primary health care facility"/>
    <m/>
    <b v="1"/>
    <m/>
    <m/>
    <m/>
    <m/>
    <m/>
    <m/>
    <n v="22"/>
    <x v="0"/>
    <m/>
    <x v="0"/>
    <s v="مشفى حروق وعيادات كلى"/>
    <s v="Some types of medicines are not available in the market Other, specify"/>
    <b v="1"/>
    <m/>
    <m/>
    <m/>
    <m/>
    <m/>
    <m/>
    <b v="1"/>
    <m/>
    <m/>
    <s v="لايوجد مال"/>
    <x v="0"/>
    <x v="0"/>
    <s v="عملولنا جلسات توعية بالامراض"/>
    <x v="2"/>
    <m/>
    <x v="0"/>
    <x v="0"/>
    <m/>
    <x v="0"/>
    <x v="0"/>
    <m/>
    <m/>
    <m/>
    <m/>
    <m/>
    <m/>
    <m/>
    <m/>
    <m/>
    <m/>
    <m/>
    <s v="Non communicable diseases (NCD) drugs (chronic, cardiac, diabetes, hyper-tension, asthma) Antibiotic Pediatric medicine"/>
    <b v="1"/>
    <b v="1"/>
    <m/>
    <b v="1"/>
    <m/>
    <m/>
    <m/>
    <m/>
    <x v="0"/>
    <m/>
    <m/>
    <m/>
    <m/>
    <m/>
    <m/>
    <m/>
    <m/>
    <m/>
    <s v="Hospital for normal delivery"/>
    <m/>
    <m/>
    <m/>
    <m/>
    <m/>
    <b v="1"/>
    <m/>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s v="0"/>
    <s v="0"/>
    <x v="0"/>
    <x v="0"/>
    <x v="0"/>
    <x v="0"/>
    <x v="2"/>
    <s v="Financial issues Transportation issues"/>
    <m/>
    <b v="1"/>
    <b v="1"/>
    <m/>
    <m/>
    <m/>
    <m/>
    <m/>
    <x v="3"/>
    <x v="0"/>
    <s v="Fear moodwings Family conflict Problems Concentrating"/>
    <b v="1"/>
    <m/>
    <m/>
    <b v="1"/>
    <m/>
    <m/>
    <b v="1"/>
    <m/>
    <m/>
    <m/>
    <m/>
    <m/>
    <b v="1"/>
    <m/>
    <m/>
    <m/>
    <m/>
    <m/>
    <s v="Adult Women Children"/>
    <b v="1"/>
    <m/>
    <b v="1"/>
    <m/>
    <s v="لأنهم الاضعف"/>
    <s v="Prayer Speaking to a friend"/>
    <m/>
    <b v="1"/>
    <m/>
    <b v="1"/>
    <m/>
    <m/>
    <m/>
    <m/>
    <m/>
    <m/>
    <m/>
    <s v="Lack of awareness of the services"/>
    <m/>
    <m/>
    <m/>
    <m/>
    <b v="1"/>
    <m/>
    <m/>
    <m/>
    <m/>
    <x v="1"/>
    <m/>
    <s v="Extracurricular activities/women &amp; girls centers Skills building services"/>
    <m/>
    <m/>
    <b v="1"/>
    <b v="1"/>
    <m/>
    <m/>
    <m/>
    <m/>
    <s v="لانعرف أين تقدم"/>
    <s v="Educational services Skills building services"/>
    <m/>
    <b v="1"/>
    <b v="1"/>
    <m/>
    <m/>
    <m/>
    <m/>
    <m/>
    <s v="مدارس بعيدة"/>
    <x v="2"/>
    <s v="مافي أمان وعاداتنا مابتسمح"/>
    <s v="Kidnapping Early marriage Neglect"/>
    <b v="1"/>
    <m/>
    <m/>
    <m/>
    <m/>
    <m/>
    <b v="1"/>
    <m/>
    <b v="1"/>
    <m/>
    <m/>
    <m/>
    <m/>
    <m/>
    <m/>
    <m/>
    <m/>
    <m/>
    <m/>
    <s v="Siblings School teachers Parents"/>
    <m/>
    <b v="1"/>
    <m/>
    <b v="1"/>
    <b v="1"/>
    <m/>
    <m/>
    <m/>
    <m/>
    <m/>
    <m/>
    <m/>
    <m/>
    <m/>
    <s v="Hand crafts Awareness / educational activities / psychosocial support"/>
    <m/>
    <m/>
    <b v="1"/>
    <m/>
    <b v="1"/>
    <m/>
    <m/>
    <m/>
    <m/>
    <s v="Children separated from their parents Orphans living in the community Child-headed households"/>
    <b v="1"/>
    <m/>
    <b v="1"/>
    <b v="1"/>
    <m/>
    <m/>
    <m/>
    <x v="1"/>
    <m/>
    <s v="Lack of awareness Opening time not suitable for parents"/>
    <b v="1"/>
    <m/>
    <m/>
    <b v="1"/>
    <m/>
    <m/>
    <m/>
    <m/>
    <m/>
    <m/>
    <x v="1"/>
    <m/>
    <m/>
    <x v="2"/>
    <m/>
    <m/>
    <x v="1"/>
    <s v="ابني يعمل ليساعدني في المصروف"/>
    <s v="uuid:9cbe9e70-7faa-4eab-871c-3eaec7c26206"/>
    <n v="73156720"/>
    <s v="9cbe9e70-7faa-4eab-871c-3eaec7c26206"/>
    <d v="2021-01-21T13:10:41"/>
    <n v="229"/>
    <m/>
    <n v="-1"/>
    <m/>
    <m/>
    <s v="202101191358"/>
    <n v="983"/>
    <s v="nsenumerator"/>
    <n v="569832"/>
  </r>
  <r>
    <s v="2021-01-19T16:45:52.970+03:00"/>
    <s v="2021-01-21T16:04:54.637+03:00"/>
    <s v="2"/>
    <s v="Hanan Alkhder"/>
    <s v="MRFS"/>
    <m/>
    <d v="2021-01-21T00:00:00"/>
    <x v="12"/>
    <s v="All"/>
    <x v="0"/>
    <n v="49"/>
    <x v="0"/>
    <x v="0"/>
    <x v="0"/>
    <x v="0"/>
    <d v="2016-05-15T00:00:00"/>
    <n v="0"/>
    <n v="0"/>
    <s v="Yes"/>
    <n v="0"/>
    <n v="0"/>
    <n v="0"/>
    <s v="0"/>
    <n v="1"/>
    <s v="1"/>
    <n v="0"/>
    <s v="1"/>
    <n v="3"/>
    <n v="2"/>
    <n v="0"/>
    <n v="1"/>
    <n v="1000"/>
    <n v="350"/>
    <s v="بيع سلة غذائية الشهرية "/>
    <m/>
    <s v="Hospital Primary health care facility Specialist services Emergency services-ambulance"/>
    <b v="1"/>
    <b v="1"/>
    <b v="1"/>
    <b v="1"/>
    <m/>
    <m/>
    <m/>
    <m/>
    <n v="30"/>
    <x v="0"/>
    <m/>
    <x v="0"/>
    <s v="نعم :_x000a_ العيادة العينية - عيادة جلدية"/>
    <s v="Some types of medicines are not available in the market Inaccessible due to cost"/>
    <b v="1"/>
    <m/>
    <m/>
    <b v="1"/>
    <m/>
    <m/>
    <m/>
    <m/>
    <m/>
    <m/>
    <m/>
    <x v="2"/>
    <x v="1"/>
    <m/>
    <x v="1"/>
    <m/>
    <x v="0"/>
    <x v="0"/>
    <m/>
    <x v="0"/>
    <x v="0"/>
    <m/>
    <m/>
    <m/>
    <m/>
    <m/>
    <m/>
    <m/>
    <m/>
    <m/>
    <m/>
    <m/>
    <s v="Other"/>
    <m/>
    <m/>
    <m/>
    <m/>
    <b v="1"/>
    <m/>
    <m/>
    <s v="أدوية تتعلق بالأمراض الجلدية ( مراهم - بخاخ جلدي )"/>
    <x v="0"/>
    <m/>
    <m/>
    <m/>
    <m/>
    <m/>
    <m/>
    <m/>
    <m/>
    <m/>
    <s v="At private primary health care centre/hospital Hospital for normal delivery Hospital for surgery/ C-section"/>
    <m/>
    <m/>
    <m/>
    <m/>
    <b v="1"/>
    <b v="1"/>
    <b v="1"/>
    <m/>
    <m/>
    <m/>
    <m/>
    <x v="1"/>
    <m/>
    <m/>
    <m/>
    <m/>
    <m/>
    <m/>
    <m/>
    <m/>
    <m/>
    <m/>
    <m/>
    <x v="4"/>
    <x v="1"/>
    <x v="0"/>
    <m/>
    <m/>
    <m/>
    <m/>
    <m/>
    <m/>
    <m/>
    <m/>
    <m/>
    <m/>
    <m/>
    <m/>
    <m/>
    <s v="0"/>
    <s v="not divers"/>
    <m/>
    <m/>
    <m/>
    <m/>
    <m/>
    <m/>
    <m/>
    <m/>
    <m/>
    <m/>
    <m/>
    <m/>
    <s v="0"/>
    <s v="not divers"/>
    <x v="0"/>
    <m/>
    <s v="High food prices/no money to buy"/>
    <m/>
    <b v="1"/>
    <m/>
    <m/>
    <m/>
    <m/>
    <m/>
    <m/>
    <x v="0"/>
    <m/>
    <x v="0"/>
    <s v="High food prices/no money to buy"/>
    <b v="1"/>
    <m/>
    <m/>
    <m/>
    <m/>
    <m/>
    <x v="1"/>
    <x v="1"/>
    <x v="1"/>
    <m/>
    <m/>
    <s v="0"/>
    <s v="0"/>
    <x v="0"/>
    <x v="2"/>
    <x v="0"/>
    <x v="1"/>
    <x v="1"/>
    <m/>
    <m/>
    <m/>
    <m/>
    <m/>
    <m/>
    <m/>
    <m/>
    <m/>
    <x v="1"/>
    <x v="0"/>
    <s v="Fear Sadness Anxiety Family conflict"/>
    <b v="1"/>
    <m/>
    <b v="1"/>
    <m/>
    <m/>
    <b v="1"/>
    <b v="1"/>
    <m/>
    <m/>
    <m/>
    <m/>
    <m/>
    <m/>
    <m/>
    <m/>
    <m/>
    <m/>
    <m/>
    <s v="Adult Women Children"/>
    <b v="1"/>
    <m/>
    <b v="1"/>
    <m/>
    <s v="لان النساء والأطفال اكثر ضعفا بالمجمتع"/>
    <s v="Speaking to a family member Speaking to a friend Has professional consultation"/>
    <b v="1"/>
    <b v="1"/>
    <m/>
    <m/>
    <b v="1"/>
    <m/>
    <m/>
    <m/>
    <m/>
    <m/>
    <m/>
    <s v="Stigma"/>
    <b v="1"/>
    <m/>
    <m/>
    <m/>
    <m/>
    <m/>
    <m/>
    <m/>
    <m/>
    <x v="1"/>
    <m/>
    <s v="All services are accessible"/>
    <m/>
    <m/>
    <m/>
    <m/>
    <m/>
    <b v="1"/>
    <m/>
    <m/>
    <m/>
    <s v="All services are accessible"/>
    <m/>
    <m/>
    <m/>
    <m/>
    <m/>
    <b v="1"/>
    <m/>
    <m/>
    <m/>
    <x v="1"/>
    <m/>
    <s v="Kidnapping School dropout Physical abuse Being orphaned or losing care Child labour"/>
    <b v="1"/>
    <m/>
    <m/>
    <b v="1"/>
    <b v="1"/>
    <m/>
    <m/>
    <b v="1"/>
    <m/>
    <m/>
    <b v="1"/>
    <m/>
    <m/>
    <m/>
    <m/>
    <m/>
    <m/>
    <m/>
    <s v="بيع المواد الغذائية في الشوارع - بيع الدخان بين السيارات  - بيع الازهار على عربة "/>
    <s v="School teachers Parents Relatives"/>
    <m/>
    <m/>
    <m/>
    <b v="1"/>
    <b v="1"/>
    <b v="1"/>
    <m/>
    <m/>
    <m/>
    <m/>
    <m/>
    <m/>
    <m/>
    <m/>
    <s v="Sport activity Hand crafts Quraan Painting / re-creational activity Entertainement activities"/>
    <b v="1"/>
    <b v="1"/>
    <b v="1"/>
    <b v="1"/>
    <m/>
    <b v="1"/>
    <m/>
    <m/>
    <m/>
    <s v="I don't know"/>
    <m/>
    <m/>
    <m/>
    <m/>
    <m/>
    <m/>
    <b v="1"/>
    <x v="1"/>
    <m/>
    <s v="No barriers"/>
    <m/>
    <m/>
    <m/>
    <m/>
    <m/>
    <m/>
    <m/>
    <m/>
    <b v="1"/>
    <m/>
    <x v="1"/>
    <m/>
    <m/>
    <x v="0"/>
    <m/>
    <m/>
    <x v="2"/>
    <m/>
    <s v="uuid:ab00c0db-aba9-4f24-94d5-066e63baebfd"/>
    <n v="73156789"/>
    <s v="ab00c0db-aba9-4f24-94d5-066e63baebfd"/>
    <d v="2021-01-21T13:11:49"/>
    <n v="230"/>
    <m/>
    <n v="-1"/>
    <m/>
    <m/>
    <s v="202101191335"/>
    <n v="170342"/>
    <s v="nsenumerator"/>
    <n v="569832"/>
  </r>
  <r>
    <s v="2021-01-21T10:43:24.734+03:00"/>
    <s v="2021-01-21T16:09:25.374+03:00"/>
    <s v="0"/>
    <s v="Hanan Alkhder"/>
    <s v="MRFS"/>
    <m/>
    <d v="2021-01-21T00:00:00"/>
    <x v="12"/>
    <s v="All"/>
    <x v="0"/>
    <n v="40"/>
    <x v="0"/>
    <x v="0"/>
    <x v="0"/>
    <x v="0"/>
    <d v="2012-05-09T00:00:00"/>
    <n v="0"/>
    <n v="0"/>
    <s v="Yes"/>
    <n v="0"/>
    <n v="0"/>
    <n v="1"/>
    <s v="1"/>
    <n v="1"/>
    <s v="2"/>
    <n v="3"/>
    <s v="5"/>
    <n v="7"/>
    <n v="1"/>
    <n v="0"/>
    <n v="1"/>
    <n v="1000"/>
    <n v="350"/>
    <s v="بيع سلة الإغاثة الشهرية - الأم تعمل خياطة "/>
    <m/>
    <s v="Hospital Emergency services-ambulance Specialist services Primary health care facility"/>
    <b v="1"/>
    <b v="1"/>
    <b v="1"/>
    <b v="1"/>
    <m/>
    <m/>
    <m/>
    <m/>
    <n v="20"/>
    <x v="0"/>
    <m/>
    <x v="0"/>
    <s v="999"/>
    <s v="There are no significant difficulties"/>
    <m/>
    <m/>
    <m/>
    <m/>
    <m/>
    <m/>
    <m/>
    <m/>
    <m/>
    <b v="1"/>
    <m/>
    <x v="2"/>
    <x v="1"/>
    <m/>
    <x v="1"/>
    <m/>
    <x v="0"/>
    <x v="0"/>
    <m/>
    <x v="0"/>
    <x v="0"/>
    <m/>
    <m/>
    <m/>
    <m/>
    <m/>
    <m/>
    <m/>
    <m/>
    <m/>
    <m/>
    <m/>
    <s v="Drugs are mostly available"/>
    <m/>
    <m/>
    <m/>
    <m/>
    <m/>
    <m/>
    <b v="1"/>
    <m/>
    <x v="0"/>
    <m/>
    <m/>
    <m/>
    <m/>
    <m/>
    <m/>
    <m/>
    <m/>
    <m/>
    <s v="Hospital for normal delivery Hospital for surgery/ C-section"/>
    <m/>
    <m/>
    <m/>
    <m/>
    <m/>
    <b v="1"/>
    <b v="1"/>
    <m/>
    <m/>
    <m/>
    <m/>
    <x v="1"/>
    <m/>
    <m/>
    <m/>
    <m/>
    <m/>
    <m/>
    <m/>
    <m/>
    <m/>
    <m/>
    <m/>
    <x v="4"/>
    <x v="1"/>
    <x v="0"/>
    <m/>
    <m/>
    <m/>
    <m/>
    <m/>
    <m/>
    <m/>
    <m/>
    <m/>
    <m/>
    <m/>
    <m/>
    <m/>
    <s v="0"/>
    <s v="not divers"/>
    <s v="Condiments (spices, tea, coffee, sauces etc) or other miscellaneous food Cereals or tubers (maize, porridge, rice, pasta, bread, rice, bulger, frikeh, kaak, pasta, indomy (noodles), manakish, thick grain-based porridge, potatoes, etc)"/>
    <b v="1"/>
    <m/>
    <m/>
    <m/>
    <m/>
    <m/>
    <m/>
    <m/>
    <m/>
    <m/>
    <b v="1"/>
    <s v="2"/>
    <s v="not divers"/>
    <x v="0"/>
    <m/>
    <s v="High food prices/no money to buy"/>
    <m/>
    <b v="1"/>
    <m/>
    <m/>
    <m/>
    <m/>
    <m/>
    <m/>
    <x v="0"/>
    <m/>
    <x v="0"/>
    <s v="High food prices/no money to buy"/>
    <b v="1"/>
    <m/>
    <m/>
    <m/>
    <m/>
    <m/>
    <x v="0"/>
    <x v="2"/>
    <x v="1"/>
    <m/>
    <m/>
    <s v="0"/>
    <s v="0"/>
    <x v="0"/>
    <x v="2"/>
    <x v="0"/>
    <x v="1"/>
    <x v="1"/>
    <m/>
    <m/>
    <m/>
    <m/>
    <m/>
    <m/>
    <m/>
    <m/>
    <m/>
    <x v="1"/>
    <x v="0"/>
    <s v="Fear Sadness Anxiety Problems sleeping"/>
    <b v="1"/>
    <m/>
    <b v="1"/>
    <m/>
    <m/>
    <b v="1"/>
    <m/>
    <m/>
    <m/>
    <b v="1"/>
    <m/>
    <m/>
    <m/>
    <m/>
    <m/>
    <m/>
    <m/>
    <m/>
    <s v="Adult Women Children"/>
    <b v="1"/>
    <m/>
    <b v="1"/>
    <m/>
    <s v="بسبب وضع المعيشة السيء"/>
    <s v="Exercise Speaking to a family member"/>
    <b v="1"/>
    <m/>
    <b v="1"/>
    <m/>
    <m/>
    <m/>
    <m/>
    <m/>
    <m/>
    <m/>
    <m/>
    <s v="Stigma"/>
    <b v="1"/>
    <m/>
    <m/>
    <m/>
    <m/>
    <m/>
    <m/>
    <m/>
    <m/>
    <x v="1"/>
    <m/>
    <s v="All services are accessible"/>
    <m/>
    <m/>
    <m/>
    <m/>
    <m/>
    <b v="1"/>
    <m/>
    <m/>
    <m/>
    <s v="All services are accessible"/>
    <m/>
    <m/>
    <m/>
    <m/>
    <m/>
    <b v="1"/>
    <m/>
    <m/>
    <m/>
    <x v="1"/>
    <m/>
    <s v="Kidnapping Child labour"/>
    <b v="1"/>
    <m/>
    <m/>
    <m/>
    <b v="1"/>
    <m/>
    <m/>
    <m/>
    <m/>
    <m/>
    <m/>
    <m/>
    <m/>
    <m/>
    <m/>
    <m/>
    <m/>
    <m/>
    <s v="بيع علب بلاستيكية يتم جلبها من الطريق"/>
    <s v="Parents"/>
    <m/>
    <m/>
    <m/>
    <m/>
    <b v="1"/>
    <m/>
    <m/>
    <m/>
    <m/>
    <m/>
    <m/>
    <m/>
    <m/>
    <m/>
    <s v="Sport activity Quraan"/>
    <b v="1"/>
    <b v="1"/>
    <m/>
    <m/>
    <m/>
    <m/>
    <m/>
    <m/>
    <m/>
    <s v="Child-headed households Children who have been associated with fighting forces"/>
    <m/>
    <m/>
    <m/>
    <b v="1"/>
    <b v="1"/>
    <m/>
    <m/>
    <x v="1"/>
    <m/>
    <s v="No barriers"/>
    <m/>
    <m/>
    <m/>
    <m/>
    <m/>
    <m/>
    <m/>
    <m/>
    <b v="1"/>
    <m/>
    <x v="1"/>
    <m/>
    <m/>
    <x v="2"/>
    <m/>
    <m/>
    <x v="1"/>
    <s v="عن طريق بيع القطع البلاستيكية"/>
    <s v="uuid:caf825a1-6b01-43d6-8576-832c4bc3fa73"/>
    <n v="73156790"/>
    <s v="caf825a1-6b01-43d6-8576-832c4bc3fa73"/>
    <d v="2021-01-21T13:11:50"/>
    <n v="231"/>
    <m/>
    <n v="-1"/>
    <m/>
    <m/>
    <s v="202101191358"/>
    <n v="19561"/>
    <s v="nsenumerator"/>
    <n v="569832"/>
  </r>
  <r>
    <s v="2021-01-21T12:02:54.790+03:00"/>
    <s v="2021-01-21T16:13:44.368+03:00"/>
    <s v="0"/>
    <s v="Hanan Alkhder"/>
    <s v="MRFS"/>
    <m/>
    <d v="2021-01-21T00:00:00"/>
    <x v="12"/>
    <s v="All"/>
    <x v="0"/>
    <n v="21"/>
    <x v="1"/>
    <x v="0"/>
    <x v="0"/>
    <x v="0"/>
    <d v="2016-04-06T00:00:00"/>
    <n v="0"/>
    <n v="0"/>
    <s v="Yes"/>
    <n v="0"/>
    <n v="1"/>
    <n v="0"/>
    <s v="1"/>
    <n v="0"/>
    <s v="1"/>
    <n v="0"/>
    <s v="1"/>
    <n v="3"/>
    <n v="0"/>
    <n v="0"/>
    <n v="1"/>
    <n v="1100"/>
    <n v="600"/>
    <s v="بيع سلة الاغاثة -  آب الأسرة يعمل نجار ( محل موبيلا) "/>
    <m/>
    <s v="Hospital Primary health care facility Specialist services Emergency services-ambulance"/>
    <b v="1"/>
    <b v="1"/>
    <b v="1"/>
    <b v="1"/>
    <m/>
    <m/>
    <m/>
    <m/>
    <n v="20"/>
    <x v="0"/>
    <m/>
    <x v="0"/>
    <s v="999"/>
    <s v="There are no significant difficulties"/>
    <m/>
    <m/>
    <m/>
    <m/>
    <m/>
    <m/>
    <m/>
    <m/>
    <m/>
    <b v="1"/>
    <m/>
    <x v="2"/>
    <x v="1"/>
    <m/>
    <x v="1"/>
    <m/>
    <x v="0"/>
    <x v="0"/>
    <m/>
    <x v="0"/>
    <x v="0"/>
    <m/>
    <m/>
    <m/>
    <m/>
    <m/>
    <m/>
    <m/>
    <m/>
    <m/>
    <m/>
    <m/>
    <s v="Drugs are mostly available"/>
    <m/>
    <m/>
    <m/>
    <m/>
    <m/>
    <m/>
    <b v="1"/>
    <m/>
    <x v="0"/>
    <m/>
    <m/>
    <m/>
    <m/>
    <m/>
    <m/>
    <m/>
    <m/>
    <m/>
    <s v="Hospital for normal delivery Hospital for surgery/ C-section At private primary health care centre/hospital"/>
    <m/>
    <m/>
    <m/>
    <m/>
    <b v="1"/>
    <b v="1"/>
    <b v="1"/>
    <m/>
    <m/>
    <m/>
    <m/>
    <x v="1"/>
    <m/>
    <m/>
    <m/>
    <m/>
    <m/>
    <m/>
    <m/>
    <m/>
    <m/>
    <m/>
    <m/>
    <x v="4"/>
    <x v="1"/>
    <x v="0"/>
    <m/>
    <m/>
    <m/>
    <m/>
    <m/>
    <m/>
    <m/>
    <m/>
    <m/>
    <m/>
    <m/>
    <m/>
    <m/>
    <s v="0"/>
    <s v="not divers"/>
    <s v="Cereals or tubers (maize, porridge, rice, pasta, bread, rice, bulger, frikeh, kaak, pasta, indomy (noodles), manakish, thick grain-based porridge, potatoes, etc) Condiments (spices, tea, coffee, sauces etc) or other miscellaneous food Vegetables (including leafy vegetables)"/>
    <b v="1"/>
    <m/>
    <b v="1"/>
    <m/>
    <m/>
    <m/>
    <m/>
    <m/>
    <m/>
    <m/>
    <b v="1"/>
    <s v="3"/>
    <s v="not divers"/>
    <x v="2"/>
    <s v="لأن حليب الأم كافي"/>
    <s v="High food prices/no money to buy"/>
    <m/>
    <b v="1"/>
    <m/>
    <m/>
    <m/>
    <m/>
    <m/>
    <m/>
    <x v="0"/>
    <m/>
    <x v="0"/>
    <s v="High food prices/no money to buy"/>
    <b v="1"/>
    <m/>
    <m/>
    <m/>
    <m/>
    <m/>
    <x v="0"/>
    <x v="2"/>
    <x v="1"/>
    <m/>
    <m/>
    <s v="1"/>
    <s v="0"/>
    <x v="0"/>
    <x v="2"/>
    <x v="0"/>
    <x v="1"/>
    <x v="1"/>
    <m/>
    <m/>
    <m/>
    <m/>
    <m/>
    <m/>
    <m/>
    <m/>
    <m/>
    <x v="1"/>
    <x v="0"/>
    <s v="Fear Sadness Anxiety"/>
    <b v="1"/>
    <m/>
    <b v="1"/>
    <m/>
    <m/>
    <b v="1"/>
    <m/>
    <m/>
    <m/>
    <m/>
    <m/>
    <m/>
    <m/>
    <m/>
    <m/>
    <m/>
    <m/>
    <m/>
    <s v="Adult Women Children"/>
    <b v="1"/>
    <m/>
    <b v="1"/>
    <m/>
    <s v="بسبب ظروف المعيشة والنزوح من مكان الى أخر "/>
    <s v="Speaking to a family member Speaking to a friend Exercise Prayer Has professional consultation"/>
    <b v="1"/>
    <b v="1"/>
    <b v="1"/>
    <b v="1"/>
    <b v="1"/>
    <m/>
    <m/>
    <m/>
    <m/>
    <m/>
    <m/>
    <s v="No obstacles"/>
    <m/>
    <m/>
    <m/>
    <m/>
    <m/>
    <m/>
    <m/>
    <b v="1"/>
    <m/>
    <x v="1"/>
    <m/>
    <s v="All services are accessible"/>
    <m/>
    <m/>
    <m/>
    <m/>
    <m/>
    <b v="1"/>
    <m/>
    <m/>
    <m/>
    <s v="Skills building services Extracurricular activities/women &amp; girls centers"/>
    <m/>
    <m/>
    <b v="1"/>
    <b v="1"/>
    <m/>
    <m/>
    <m/>
    <m/>
    <s v="بسبب بعد المرافق عن مكان الإقامة"/>
    <x v="2"/>
    <s v="يجب وجود محرم مع النساء او الفتيات اثناء الخروج بسبب نظرة المجتمع لهن"/>
    <s v="Kidnapping School dropout Desire to join armed groups Neglect"/>
    <b v="1"/>
    <m/>
    <b v="1"/>
    <b v="1"/>
    <m/>
    <m/>
    <m/>
    <m/>
    <b v="1"/>
    <m/>
    <m/>
    <m/>
    <m/>
    <m/>
    <m/>
    <m/>
    <m/>
    <m/>
    <m/>
    <s v="Siblings Parents Relatives"/>
    <m/>
    <b v="1"/>
    <m/>
    <m/>
    <b v="1"/>
    <b v="1"/>
    <m/>
    <m/>
    <m/>
    <m/>
    <m/>
    <m/>
    <m/>
    <m/>
    <s v="Sport activity Hand crafts Entertainement activities"/>
    <b v="1"/>
    <m/>
    <b v="1"/>
    <m/>
    <m/>
    <b v="1"/>
    <m/>
    <m/>
    <m/>
    <s v="No, none of these"/>
    <m/>
    <m/>
    <m/>
    <m/>
    <m/>
    <b v="1"/>
    <m/>
    <x v="2"/>
    <s v="لانه صغير لايطابق عمر المدرسة"/>
    <s v="No barriers"/>
    <m/>
    <m/>
    <m/>
    <m/>
    <m/>
    <m/>
    <m/>
    <m/>
    <b v="1"/>
    <m/>
    <x v="1"/>
    <m/>
    <m/>
    <x v="0"/>
    <m/>
    <m/>
    <x v="2"/>
    <m/>
    <s v="uuid:65bf0a04-1725-43c7-9e10-f965f2d68eb0"/>
    <n v="73156791"/>
    <s v="65bf0a04-1725-43c7-9e10-f965f2d68eb0"/>
    <d v="2021-01-21T13:11:51"/>
    <n v="232"/>
    <m/>
    <n v="-1"/>
    <m/>
    <m/>
    <s v="202101191358"/>
    <n v="15050"/>
    <s v="nsenumerator"/>
    <n v="569832"/>
  </r>
  <r>
    <s v="2021-01-21T15:01:11.994+03:00"/>
    <s v="2021-01-21T16:17:36.494+03:00"/>
    <s v="0"/>
    <s v="Hanan Alkhder "/>
    <s v="MRFS"/>
    <m/>
    <d v="2021-01-21T00:00:00"/>
    <x v="12"/>
    <s v="All"/>
    <x v="0"/>
    <n v="19"/>
    <x v="1"/>
    <x v="0"/>
    <x v="0"/>
    <x v="0"/>
    <d v="2015-08-15T00:00:00"/>
    <n v="1"/>
    <n v="0"/>
    <s v="Yes"/>
    <n v="0"/>
    <n v="1"/>
    <n v="0"/>
    <s v="1"/>
    <n v="0"/>
    <s v="1"/>
    <n v="0"/>
    <s v="1"/>
    <n v="3"/>
    <n v="0"/>
    <n v="0"/>
    <n v="1"/>
    <n v="1000"/>
    <n v="600"/>
    <s v="عامل بناء "/>
    <m/>
    <s v="Hospital Primary health care facility Emergency services-ambulance Specialist services"/>
    <b v="1"/>
    <b v="1"/>
    <b v="1"/>
    <b v="1"/>
    <m/>
    <m/>
    <m/>
    <m/>
    <n v="20"/>
    <x v="0"/>
    <m/>
    <x v="0"/>
    <s v="999"/>
    <s v="There are no significant difficulties"/>
    <m/>
    <m/>
    <m/>
    <m/>
    <m/>
    <m/>
    <m/>
    <m/>
    <m/>
    <b v="1"/>
    <m/>
    <x v="0"/>
    <x v="0"/>
    <s v="جلسات توعية حول كوفيد 19 واتخاد التدابير والوقائية"/>
    <x v="0"/>
    <m/>
    <x v="0"/>
    <x v="0"/>
    <m/>
    <x v="0"/>
    <x v="0"/>
    <m/>
    <m/>
    <m/>
    <m/>
    <m/>
    <m/>
    <m/>
    <m/>
    <m/>
    <m/>
    <m/>
    <s v="Drugs are mostly available"/>
    <m/>
    <m/>
    <m/>
    <m/>
    <m/>
    <m/>
    <b v="1"/>
    <m/>
    <x v="0"/>
    <m/>
    <m/>
    <m/>
    <m/>
    <m/>
    <m/>
    <m/>
    <m/>
    <m/>
    <s v="Hospital for normal delivery Hospital for surgery/ C-section"/>
    <m/>
    <m/>
    <m/>
    <m/>
    <m/>
    <b v="1"/>
    <b v="1"/>
    <m/>
    <m/>
    <m/>
    <m/>
    <x v="1"/>
    <m/>
    <m/>
    <m/>
    <m/>
    <m/>
    <m/>
    <m/>
    <m/>
    <m/>
    <m/>
    <m/>
    <x v="4"/>
    <x v="2"/>
    <x v="2"/>
    <m/>
    <s v="Cereals or tubers (maize, porridge, rice, pasta, bread, rice, bulger, frikeh, kaak, pasta, indomy (noodles), manakish, thick grain-based porridge, potatoes, etc) Legumes and nuts e.g. hommos, fouls, beans, chick peas, lentils"/>
    <b v="1"/>
    <b v="1"/>
    <m/>
    <m/>
    <m/>
    <m/>
    <m/>
    <m/>
    <m/>
    <m/>
    <m/>
    <s v="2"/>
    <s v="not divers"/>
    <s v="Cereals or tubers (maize, porridge, rice, pasta, bread, rice, bulger, frikeh, kaak, pasta, indomy (noodles), manakish, thick grain-based porridge, potatoes, etc)"/>
    <b v="1"/>
    <m/>
    <m/>
    <m/>
    <m/>
    <m/>
    <m/>
    <m/>
    <m/>
    <m/>
    <m/>
    <s v="1"/>
    <s v="not divers"/>
    <x v="2"/>
    <s v="يجب ادخال الاغدية بالتدريج وكمية  وقوام مناسب . إختبار الحساسية من نوع الغداء"/>
    <s v="High food prices/no money to buy"/>
    <m/>
    <b v="1"/>
    <m/>
    <m/>
    <m/>
    <m/>
    <m/>
    <m/>
    <x v="0"/>
    <m/>
    <x v="0"/>
    <s v="High food prices/no money to buy"/>
    <b v="1"/>
    <m/>
    <m/>
    <m/>
    <m/>
    <m/>
    <x v="0"/>
    <x v="2"/>
    <x v="1"/>
    <m/>
    <m/>
    <s v="1"/>
    <s v="1"/>
    <x v="0"/>
    <x v="2"/>
    <x v="0"/>
    <x v="1"/>
    <x v="1"/>
    <m/>
    <m/>
    <m/>
    <m/>
    <m/>
    <m/>
    <m/>
    <m/>
    <m/>
    <x v="1"/>
    <x v="0"/>
    <s v="Fear Anxiety Anger Sadness"/>
    <b v="1"/>
    <b v="1"/>
    <b v="1"/>
    <m/>
    <m/>
    <b v="1"/>
    <m/>
    <m/>
    <m/>
    <m/>
    <m/>
    <m/>
    <m/>
    <m/>
    <m/>
    <m/>
    <m/>
    <m/>
    <s v="Adult Women Elderly Adult Men"/>
    <b v="1"/>
    <b v="1"/>
    <m/>
    <b v="1"/>
    <s v="من لوضع  المعيشي السيئ"/>
    <s v="Exercise Prayer Has professional consultation"/>
    <m/>
    <m/>
    <b v="1"/>
    <b v="1"/>
    <b v="1"/>
    <m/>
    <m/>
    <m/>
    <m/>
    <m/>
    <m/>
    <s v="Stigma"/>
    <b v="1"/>
    <m/>
    <m/>
    <m/>
    <m/>
    <m/>
    <m/>
    <m/>
    <m/>
    <x v="1"/>
    <m/>
    <s v="All services are accessible"/>
    <m/>
    <m/>
    <m/>
    <m/>
    <m/>
    <b v="1"/>
    <m/>
    <m/>
    <m/>
    <s v="All services are accessible"/>
    <m/>
    <m/>
    <m/>
    <m/>
    <m/>
    <b v="1"/>
    <m/>
    <m/>
    <m/>
    <x v="1"/>
    <m/>
    <s v="Neglect Being orphaned or losing care Kidnapping"/>
    <b v="1"/>
    <m/>
    <m/>
    <m/>
    <m/>
    <m/>
    <m/>
    <m/>
    <b v="1"/>
    <m/>
    <b v="1"/>
    <m/>
    <m/>
    <m/>
    <m/>
    <m/>
    <m/>
    <m/>
    <m/>
    <s v="Siblings Parents"/>
    <m/>
    <b v="1"/>
    <m/>
    <m/>
    <b v="1"/>
    <m/>
    <m/>
    <m/>
    <m/>
    <m/>
    <m/>
    <m/>
    <m/>
    <m/>
    <s v="Hand crafts Quraan"/>
    <m/>
    <b v="1"/>
    <b v="1"/>
    <m/>
    <m/>
    <m/>
    <m/>
    <m/>
    <m/>
    <s v="Orphans living in the community"/>
    <m/>
    <m/>
    <b v="1"/>
    <m/>
    <m/>
    <m/>
    <m/>
    <x v="1"/>
    <m/>
    <s v="Lack of transportation Opening time not suitable for parents"/>
    <m/>
    <m/>
    <b v="1"/>
    <b v="1"/>
    <m/>
    <m/>
    <m/>
    <m/>
    <m/>
    <m/>
    <x v="1"/>
    <m/>
    <m/>
    <x v="0"/>
    <m/>
    <m/>
    <x v="2"/>
    <m/>
    <s v="uuid:d10b4d3d-4e3d-4c37-b29b-4c9931a03877"/>
    <n v="73156796"/>
    <s v="d10b4d3d-4e3d-4c37-b29b-4c9931a03877"/>
    <d v="2021-01-21T13:11:52"/>
    <n v="233"/>
    <m/>
    <n v="-1"/>
    <m/>
    <m/>
    <s v="202101191358"/>
    <n v="4585"/>
    <s v="nsenumerator"/>
    <n v="569832"/>
  </r>
  <r>
    <s v="2021-01-21T09:28:49.281+03:00"/>
    <s v="2021-01-21T15:06:50.626+03:00"/>
    <s v="0"/>
    <s v="ختام الحسن"/>
    <s v="MRFS"/>
    <m/>
    <d v="2021-01-21T00:00:00"/>
    <x v="12"/>
    <s v="All"/>
    <x v="0"/>
    <n v="44"/>
    <x v="0"/>
    <x v="0"/>
    <x v="0"/>
    <x v="0"/>
    <d v="2014-09-01T00:00:00"/>
    <n v="0"/>
    <n v="0"/>
    <s v="Yes"/>
    <n v="0"/>
    <n v="0"/>
    <n v="1"/>
    <s v="1"/>
    <n v="1"/>
    <s v="2"/>
    <n v="3"/>
    <s v="5"/>
    <n v="7"/>
    <n v="1"/>
    <n v="1"/>
    <n v="1"/>
    <n v="1500"/>
    <n v="600"/>
    <s v="عمل الأم بالنسيج_ بيع إغاثة"/>
    <m/>
    <s v="Primary health care facility"/>
    <m/>
    <b v="1"/>
    <m/>
    <m/>
    <m/>
    <m/>
    <m/>
    <m/>
    <n v="10"/>
    <x v="0"/>
    <m/>
    <x v="0"/>
    <s v="999"/>
    <s v="There are no significant difficulties"/>
    <m/>
    <m/>
    <m/>
    <m/>
    <m/>
    <m/>
    <m/>
    <m/>
    <m/>
    <b v="1"/>
    <m/>
    <x v="2"/>
    <x v="1"/>
    <m/>
    <x v="1"/>
    <m/>
    <x v="0"/>
    <x v="0"/>
    <m/>
    <x v="0"/>
    <x v="0"/>
    <m/>
    <m/>
    <m/>
    <m/>
    <m/>
    <m/>
    <m/>
    <m/>
    <m/>
    <m/>
    <m/>
    <s v="Drugs are mostly available"/>
    <m/>
    <m/>
    <m/>
    <m/>
    <m/>
    <m/>
    <b v="1"/>
    <m/>
    <x v="0"/>
    <m/>
    <m/>
    <m/>
    <m/>
    <m/>
    <m/>
    <m/>
    <m/>
    <m/>
    <s v="Hospital for normal delivery Hospital for surgery/ C-section"/>
    <m/>
    <m/>
    <m/>
    <m/>
    <m/>
    <b v="1"/>
    <b v="1"/>
    <m/>
    <m/>
    <m/>
    <m/>
    <x v="1"/>
    <m/>
    <m/>
    <m/>
    <m/>
    <m/>
    <m/>
    <m/>
    <m/>
    <m/>
    <m/>
    <m/>
    <x v="4"/>
    <x v="2"/>
    <x v="3"/>
    <m/>
    <m/>
    <m/>
    <m/>
    <m/>
    <m/>
    <m/>
    <m/>
    <m/>
    <m/>
    <m/>
    <m/>
    <m/>
    <s v="0"/>
    <s v="not divers"/>
    <s v="Condiments (spices, tea, coffee, sauces etc) or other miscellaneous food Legumes and nuts e.g. hommos, fouls, beans, chick peas, lentils"/>
    <m/>
    <b v="1"/>
    <m/>
    <m/>
    <m/>
    <m/>
    <m/>
    <m/>
    <m/>
    <m/>
    <b v="1"/>
    <s v="2"/>
    <s v="not divers"/>
    <x v="2"/>
    <s v="إدخال الأغذية التكميلية بالتدريج "/>
    <s v="High food prices/no money to buy"/>
    <m/>
    <b v="1"/>
    <m/>
    <m/>
    <m/>
    <m/>
    <m/>
    <m/>
    <x v="0"/>
    <m/>
    <x v="0"/>
    <s v="High food prices/no money to buy Market is too far"/>
    <b v="1"/>
    <b v="1"/>
    <m/>
    <m/>
    <m/>
    <m/>
    <x v="0"/>
    <x v="2"/>
    <x v="1"/>
    <m/>
    <m/>
    <s v="0"/>
    <s v="0"/>
    <x v="0"/>
    <x v="2"/>
    <x v="0"/>
    <x v="1"/>
    <x v="1"/>
    <m/>
    <m/>
    <m/>
    <m/>
    <m/>
    <m/>
    <m/>
    <m/>
    <m/>
    <x v="1"/>
    <x v="0"/>
    <s v="Family conflict Econimic moodwings Fear"/>
    <b v="1"/>
    <m/>
    <m/>
    <b v="1"/>
    <b v="1"/>
    <m/>
    <b v="1"/>
    <m/>
    <m/>
    <m/>
    <m/>
    <m/>
    <m/>
    <m/>
    <m/>
    <m/>
    <m/>
    <m/>
    <s v="Elderly Children Adult Women"/>
    <b v="1"/>
    <m/>
    <b v="1"/>
    <b v="1"/>
    <s v="بسبب وضع المعيشة السيئ"/>
    <s v="Speaking to a family member Has professional consultation"/>
    <b v="1"/>
    <m/>
    <m/>
    <m/>
    <b v="1"/>
    <m/>
    <m/>
    <m/>
    <m/>
    <m/>
    <m/>
    <s v="Security"/>
    <m/>
    <b v="1"/>
    <m/>
    <m/>
    <m/>
    <m/>
    <m/>
    <m/>
    <m/>
    <x v="1"/>
    <m/>
    <s v="All services are accessible"/>
    <m/>
    <m/>
    <m/>
    <m/>
    <m/>
    <b v="1"/>
    <m/>
    <m/>
    <m/>
    <s v="All services are accessible"/>
    <m/>
    <m/>
    <m/>
    <m/>
    <m/>
    <b v="1"/>
    <m/>
    <m/>
    <m/>
    <x v="2"/>
    <s v="الخوف  _الرفقة السيئة"/>
    <s v="Desire to join armed groups School dropout"/>
    <m/>
    <m/>
    <b v="1"/>
    <b v="1"/>
    <m/>
    <m/>
    <m/>
    <m/>
    <m/>
    <m/>
    <m/>
    <m/>
    <m/>
    <m/>
    <m/>
    <m/>
    <m/>
    <m/>
    <m/>
    <s v="Parents"/>
    <m/>
    <m/>
    <m/>
    <m/>
    <b v="1"/>
    <m/>
    <m/>
    <m/>
    <m/>
    <m/>
    <m/>
    <m/>
    <m/>
    <m/>
    <s v="Sport activity Quraan"/>
    <b v="1"/>
    <b v="1"/>
    <m/>
    <m/>
    <m/>
    <m/>
    <m/>
    <m/>
    <m/>
    <s v="Children separated from their parents Child-headed households"/>
    <b v="1"/>
    <m/>
    <m/>
    <b v="1"/>
    <m/>
    <m/>
    <m/>
    <x v="1"/>
    <m/>
    <s v="Opening time not suitable for parents"/>
    <m/>
    <m/>
    <m/>
    <b v="1"/>
    <m/>
    <m/>
    <m/>
    <m/>
    <m/>
    <m/>
    <x v="1"/>
    <m/>
    <m/>
    <x v="2"/>
    <m/>
    <m/>
    <x v="1"/>
    <s v="عمل في مهنة حدادة"/>
    <s v="uuid:3e8450b8-db91-4134-b43b-1869a08b2364"/>
    <n v="73157045"/>
    <s v="3e8450b8-db91-4134-b43b-1869a08b2364"/>
    <d v="2021-01-21T13:14:40"/>
    <n v="234"/>
    <m/>
    <n v="-1"/>
    <m/>
    <m/>
    <s v="202101191358"/>
    <n v="20281"/>
    <s v="nsenumerator"/>
    <n v="569832"/>
  </r>
  <r>
    <s v="2021-01-21T10:23:52.027+03:00"/>
    <s v="2021-01-21T15:10:56.161+03:00"/>
    <s v="0"/>
    <s v="ختام الحسن"/>
    <s v="MRFS"/>
    <m/>
    <d v="2021-01-21T00:00:00"/>
    <x v="12"/>
    <s v="All"/>
    <x v="0"/>
    <n v="30"/>
    <x v="1"/>
    <x v="0"/>
    <x v="0"/>
    <x v="0"/>
    <d v="2015-04-14T00:00:00"/>
    <n v="1"/>
    <n v="0"/>
    <s v="Yes"/>
    <n v="1"/>
    <n v="0"/>
    <n v="1"/>
    <s v="1"/>
    <n v="1"/>
    <s v="3"/>
    <n v="0"/>
    <s v="3"/>
    <n v="5"/>
    <n v="0"/>
    <n v="0"/>
    <n v="0"/>
    <n v="1300"/>
    <n v="500"/>
    <s v="بيع سلة الإغاثة"/>
    <m/>
    <s v="Primary health care facility Specialist services Emergency services-ambulance"/>
    <m/>
    <b v="1"/>
    <b v="1"/>
    <b v="1"/>
    <m/>
    <m/>
    <m/>
    <m/>
    <n v="15"/>
    <x v="0"/>
    <m/>
    <x v="0"/>
    <s v="999"/>
    <s v="There are no significant difficulties"/>
    <m/>
    <m/>
    <m/>
    <m/>
    <m/>
    <m/>
    <m/>
    <m/>
    <m/>
    <b v="1"/>
    <m/>
    <x v="0"/>
    <x v="0"/>
    <s v="عن طريق جلسات تتعلق بعلاج بسوء التغدية _تغذية الرضع_ نظافة شخصية _"/>
    <x v="0"/>
    <m/>
    <x v="0"/>
    <x v="0"/>
    <m/>
    <x v="0"/>
    <x v="0"/>
    <m/>
    <m/>
    <m/>
    <m/>
    <m/>
    <m/>
    <m/>
    <m/>
    <m/>
    <m/>
    <m/>
    <s v="Drugs are mostly available"/>
    <m/>
    <m/>
    <m/>
    <m/>
    <m/>
    <m/>
    <b v="1"/>
    <m/>
    <x v="0"/>
    <m/>
    <m/>
    <m/>
    <m/>
    <m/>
    <m/>
    <m/>
    <m/>
    <m/>
    <s v="Hospital for normal delivery"/>
    <m/>
    <m/>
    <m/>
    <m/>
    <m/>
    <b v="1"/>
    <m/>
    <m/>
    <m/>
    <m/>
    <m/>
    <x v="2"/>
    <s v="Not enough milk"/>
    <m/>
    <m/>
    <m/>
    <b v="1"/>
    <m/>
    <m/>
    <m/>
    <m/>
    <m/>
    <m/>
    <x v="4"/>
    <x v="2"/>
    <x v="2"/>
    <m/>
    <s v="Legumes and nuts e.g. hommos, fouls, beans, chick peas, lentils Cereals or tubers (maize, porridge, rice, pasta, bread, rice, bulger, frikeh, kaak, pasta, indomy (noodles), manakish, thick grain-based porridge, potatoes, etc)"/>
    <b v="1"/>
    <b v="1"/>
    <m/>
    <m/>
    <m/>
    <m/>
    <m/>
    <m/>
    <m/>
    <m/>
    <m/>
    <s v="2"/>
    <s v="not divers"/>
    <s v="Vegetables (including leafy vegetables)"/>
    <m/>
    <m/>
    <b v="1"/>
    <m/>
    <m/>
    <m/>
    <m/>
    <m/>
    <m/>
    <m/>
    <m/>
    <s v="1"/>
    <s v="not divers"/>
    <x v="0"/>
    <m/>
    <s v="High food prices/no money to buy"/>
    <m/>
    <b v="1"/>
    <m/>
    <m/>
    <m/>
    <m/>
    <m/>
    <m/>
    <x v="0"/>
    <m/>
    <x v="0"/>
    <s v="High food prices/no money to buy"/>
    <b v="1"/>
    <m/>
    <m/>
    <m/>
    <m/>
    <m/>
    <x v="4"/>
    <x v="0"/>
    <x v="0"/>
    <m/>
    <m/>
    <s v="0"/>
    <s v="1"/>
    <x v="0"/>
    <x v="2"/>
    <x v="0"/>
    <x v="1"/>
    <x v="1"/>
    <m/>
    <m/>
    <m/>
    <m/>
    <m/>
    <m/>
    <m/>
    <m/>
    <m/>
    <x v="1"/>
    <x v="0"/>
    <s v="Fear Sadness Anxiety"/>
    <b v="1"/>
    <m/>
    <b v="1"/>
    <m/>
    <m/>
    <b v="1"/>
    <m/>
    <m/>
    <m/>
    <m/>
    <m/>
    <m/>
    <m/>
    <m/>
    <m/>
    <m/>
    <m/>
    <m/>
    <s v="Adult Women"/>
    <b v="1"/>
    <m/>
    <m/>
    <m/>
    <s v="الوضع الاجتماعي _الفقر _لأن النساء هم اكثر عرضة للخطر في المجتمع"/>
    <s v="Prayer Withdrawal/Isolation"/>
    <m/>
    <m/>
    <m/>
    <b v="1"/>
    <m/>
    <m/>
    <m/>
    <m/>
    <b v="1"/>
    <m/>
    <m/>
    <s v="Do not know"/>
    <m/>
    <m/>
    <m/>
    <m/>
    <m/>
    <m/>
    <b v="1"/>
    <m/>
    <m/>
    <x v="1"/>
    <m/>
    <s v="All services are accessible"/>
    <m/>
    <m/>
    <m/>
    <m/>
    <m/>
    <b v="1"/>
    <m/>
    <m/>
    <m/>
    <s v="Educational services"/>
    <m/>
    <b v="1"/>
    <m/>
    <m/>
    <m/>
    <m/>
    <m/>
    <m/>
    <s v="بسب نظرة المجتمع لها كونها فتاة في سن المراهقة"/>
    <x v="2"/>
    <s v="بسبب وجود فئات مختلفة في المجتمع (مناطق متعدد)"/>
    <s v="School dropout Kidnapping Neglect"/>
    <b v="1"/>
    <m/>
    <m/>
    <b v="1"/>
    <m/>
    <m/>
    <m/>
    <m/>
    <b v="1"/>
    <m/>
    <m/>
    <m/>
    <m/>
    <m/>
    <m/>
    <m/>
    <m/>
    <m/>
    <m/>
    <s v="Parents Relatives"/>
    <m/>
    <m/>
    <m/>
    <m/>
    <b v="1"/>
    <b v="1"/>
    <m/>
    <m/>
    <m/>
    <m/>
    <m/>
    <m/>
    <m/>
    <m/>
    <s v="Quraan"/>
    <m/>
    <b v="1"/>
    <m/>
    <m/>
    <m/>
    <m/>
    <m/>
    <m/>
    <m/>
    <s v="No, none of these"/>
    <m/>
    <m/>
    <m/>
    <m/>
    <m/>
    <b v="1"/>
    <m/>
    <x v="1"/>
    <m/>
    <s v="Lack of transportation Opening time not suitable for parents"/>
    <m/>
    <m/>
    <b v="1"/>
    <b v="1"/>
    <m/>
    <m/>
    <m/>
    <m/>
    <m/>
    <m/>
    <x v="1"/>
    <m/>
    <m/>
    <x v="0"/>
    <m/>
    <m/>
    <x v="2"/>
    <m/>
    <s v="uuid:8b77e98c-4c67-4767-a6aa-0d7759f915a0"/>
    <n v="73157047"/>
    <s v="8b77e98c-4c67-4767-a6aa-0d7759f915a0"/>
    <d v="2021-01-21T13:14:41"/>
    <n v="235"/>
    <m/>
    <n v="-1"/>
    <m/>
    <m/>
    <s v="202101191358"/>
    <n v="17224"/>
    <s v="nsenumerator"/>
    <n v="569832"/>
  </r>
  <r>
    <s v="2021-01-21T11:53:33.893+03:00"/>
    <s v="2021-01-21T15:11:49.506+03:00"/>
    <s v="0"/>
    <s v="ختام الحسن"/>
    <s v="MRFS"/>
    <m/>
    <d v="2021-01-21T00:00:00"/>
    <x v="12"/>
    <s v="All"/>
    <x v="0"/>
    <n v="28"/>
    <x v="1"/>
    <x v="0"/>
    <x v="0"/>
    <x v="0"/>
    <d v="2018-04-07T00:00:00"/>
    <n v="1"/>
    <n v="0"/>
    <s v="Yes"/>
    <n v="1"/>
    <n v="0"/>
    <n v="0"/>
    <s v="0"/>
    <n v="0"/>
    <s v="1"/>
    <n v="0"/>
    <s v="1"/>
    <n v="3"/>
    <n v="0"/>
    <n v="0"/>
    <n v="1"/>
    <n v="100"/>
    <n v="250"/>
    <s v="عمل الاب بأعمال حرة"/>
    <m/>
    <s v="Primary health care facility"/>
    <m/>
    <b v="1"/>
    <m/>
    <m/>
    <m/>
    <m/>
    <m/>
    <m/>
    <n v="25"/>
    <x v="0"/>
    <m/>
    <x v="0"/>
    <s v="999"/>
    <s v="There are no significant difficulties"/>
    <m/>
    <m/>
    <m/>
    <m/>
    <m/>
    <m/>
    <m/>
    <m/>
    <m/>
    <b v="1"/>
    <m/>
    <x v="0"/>
    <x v="2"/>
    <m/>
    <x v="0"/>
    <m/>
    <x v="2"/>
    <x v="1"/>
    <m/>
    <x v="1"/>
    <x v="2"/>
    <m/>
    <m/>
    <m/>
    <m/>
    <m/>
    <m/>
    <m/>
    <m/>
    <m/>
    <m/>
    <m/>
    <s v="Drugs are mostly available"/>
    <m/>
    <m/>
    <m/>
    <m/>
    <m/>
    <m/>
    <b v="1"/>
    <m/>
    <x v="0"/>
    <m/>
    <m/>
    <m/>
    <m/>
    <m/>
    <m/>
    <m/>
    <m/>
    <m/>
    <s v="At home alone"/>
    <b v="1"/>
    <m/>
    <m/>
    <m/>
    <m/>
    <m/>
    <m/>
    <m/>
    <m/>
    <m/>
    <s v="ولادة مفاجئه وعدم وجود مواصلات للدهاب لمشفى الولادة"/>
    <x v="0"/>
    <m/>
    <m/>
    <m/>
    <m/>
    <m/>
    <m/>
    <m/>
    <m/>
    <m/>
    <m/>
    <m/>
    <x v="4"/>
    <x v="2"/>
    <x v="3"/>
    <m/>
    <s v="Legumes and nuts e.g. hommos, fouls, beans, chick peas, lentils Cereals or tubers (maize, porridge, rice, pasta, bread, rice, bulger, frikeh, kaak, pasta, indomy (noodles), manakish, thick grain-based porridge, potatoes, etc)"/>
    <b v="1"/>
    <b v="1"/>
    <m/>
    <m/>
    <m/>
    <m/>
    <m/>
    <m/>
    <m/>
    <m/>
    <m/>
    <s v="2"/>
    <s v="not divers"/>
    <m/>
    <m/>
    <m/>
    <m/>
    <m/>
    <m/>
    <m/>
    <m/>
    <m/>
    <m/>
    <m/>
    <m/>
    <s v="0"/>
    <s v="not divers"/>
    <x v="0"/>
    <m/>
    <s v="High food prices/no money to buy"/>
    <m/>
    <b v="1"/>
    <m/>
    <m/>
    <m/>
    <m/>
    <m/>
    <m/>
    <x v="0"/>
    <m/>
    <x v="2"/>
    <m/>
    <m/>
    <m/>
    <m/>
    <m/>
    <m/>
    <m/>
    <x v="0"/>
    <x v="2"/>
    <x v="0"/>
    <m/>
    <m/>
    <s v="0"/>
    <s v="1"/>
    <x v="0"/>
    <x v="2"/>
    <x v="0"/>
    <x v="1"/>
    <x v="1"/>
    <m/>
    <m/>
    <m/>
    <m/>
    <m/>
    <m/>
    <m/>
    <m/>
    <m/>
    <x v="1"/>
    <x v="0"/>
    <s v="Fear Problems sleeping"/>
    <b v="1"/>
    <m/>
    <m/>
    <m/>
    <m/>
    <m/>
    <m/>
    <m/>
    <m/>
    <b v="1"/>
    <m/>
    <m/>
    <m/>
    <m/>
    <m/>
    <m/>
    <m/>
    <m/>
    <s v="Children"/>
    <m/>
    <m/>
    <b v="1"/>
    <m/>
    <s v="الفئة المستضعفة"/>
    <s v="Speaking to a family member Has professional consultation"/>
    <b v="1"/>
    <m/>
    <m/>
    <m/>
    <b v="1"/>
    <m/>
    <m/>
    <m/>
    <m/>
    <m/>
    <m/>
    <s v="No obstacles"/>
    <m/>
    <m/>
    <m/>
    <m/>
    <m/>
    <m/>
    <m/>
    <b v="1"/>
    <m/>
    <x v="1"/>
    <m/>
    <s v="All services are accessible"/>
    <m/>
    <m/>
    <m/>
    <m/>
    <m/>
    <b v="1"/>
    <m/>
    <m/>
    <m/>
    <s v="All services are accessible"/>
    <m/>
    <m/>
    <m/>
    <m/>
    <m/>
    <b v="1"/>
    <m/>
    <m/>
    <m/>
    <x v="1"/>
    <m/>
    <s v="Being orphaned or losing care Kidnapping"/>
    <b v="1"/>
    <m/>
    <m/>
    <m/>
    <m/>
    <m/>
    <m/>
    <m/>
    <m/>
    <m/>
    <b v="1"/>
    <m/>
    <m/>
    <m/>
    <m/>
    <m/>
    <m/>
    <m/>
    <m/>
    <s v="School teachers Community/social workers"/>
    <m/>
    <m/>
    <m/>
    <b v="1"/>
    <m/>
    <m/>
    <m/>
    <b v="1"/>
    <m/>
    <m/>
    <m/>
    <m/>
    <m/>
    <m/>
    <s v="Painting / re-creational activity Sport activity"/>
    <b v="1"/>
    <m/>
    <m/>
    <b v="1"/>
    <m/>
    <m/>
    <m/>
    <m/>
    <m/>
    <s v="Child-headed households"/>
    <m/>
    <m/>
    <m/>
    <b v="1"/>
    <m/>
    <m/>
    <m/>
    <x v="2"/>
    <s v="عمر الطفل غير مناسب لعمر المدرسة"/>
    <s v="Lack of transportation Opening time not suitable for parents"/>
    <m/>
    <m/>
    <b v="1"/>
    <b v="1"/>
    <m/>
    <m/>
    <m/>
    <m/>
    <m/>
    <m/>
    <x v="1"/>
    <m/>
    <m/>
    <x v="0"/>
    <m/>
    <m/>
    <x v="2"/>
    <m/>
    <s v="uuid:38281b63-650d-4ecd-92f4-0d18933f236e"/>
    <n v="73157049"/>
    <s v="38281b63-650d-4ecd-92f4-0d18933f236e"/>
    <d v="2021-01-21T13:14:42"/>
    <n v="236"/>
    <m/>
    <n v="-1"/>
    <m/>
    <m/>
    <s v="202101191358"/>
    <n v="11896"/>
    <s v="nsenumerator"/>
    <n v="569832"/>
  </r>
  <r>
    <s v="2021-01-21T12:23:41.046+03:00"/>
    <s v="2021-01-21T15:12:38.317+03:00"/>
    <s v="0"/>
    <s v="ختام الحسن"/>
    <s v="MRFS"/>
    <m/>
    <d v="2021-01-21T00:00:00"/>
    <x v="12"/>
    <s v="All"/>
    <x v="0"/>
    <n v="32"/>
    <x v="0"/>
    <x v="0"/>
    <x v="0"/>
    <x v="0"/>
    <d v="2014-03-03T00:00:00"/>
    <n v="1"/>
    <n v="1"/>
    <s v="Yes"/>
    <n v="0"/>
    <n v="1"/>
    <n v="0"/>
    <s v="1"/>
    <n v="0"/>
    <s v="1"/>
    <n v="0"/>
    <s v="1"/>
    <n v="4"/>
    <n v="0"/>
    <n v="0"/>
    <n v="0"/>
    <n v="600"/>
    <n v="150"/>
    <s v="بيع سلة الإغاثة الشهرية"/>
    <m/>
    <s v="Emergency services-ambulance Primary health care facility Specialist services Hospital"/>
    <b v="1"/>
    <b v="1"/>
    <b v="1"/>
    <b v="1"/>
    <m/>
    <m/>
    <m/>
    <m/>
    <n v="10"/>
    <x v="0"/>
    <m/>
    <x v="0"/>
    <s v="999"/>
    <s v="There are no significant difficulties"/>
    <m/>
    <m/>
    <m/>
    <m/>
    <m/>
    <m/>
    <m/>
    <m/>
    <m/>
    <b v="1"/>
    <m/>
    <x v="0"/>
    <x v="0"/>
    <s v="جلسات توعية صحية تتعلق بالنظافة الشخصية _ جلسات دعم نفسي واجتماعي"/>
    <x v="0"/>
    <m/>
    <x v="0"/>
    <x v="0"/>
    <m/>
    <x v="0"/>
    <x v="0"/>
    <m/>
    <m/>
    <m/>
    <m/>
    <m/>
    <m/>
    <m/>
    <m/>
    <m/>
    <m/>
    <m/>
    <s v="Drugs are mostly available"/>
    <m/>
    <m/>
    <m/>
    <m/>
    <m/>
    <m/>
    <b v="1"/>
    <m/>
    <x v="0"/>
    <m/>
    <m/>
    <m/>
    <m/>
    <m/>
    <m/>
    <m/>
    <m/>
    <m/>
    <s v="Hospital for surgery/ C-section Hospital for normal delivery At private primary health care centre/hospital"/>
    <m/>
    <m/>
    <m/>
    <m/>
    <b v="1"/>
    <b v="1"/>
    <b v="1"/>
    <m/>
    <m/>
    <m/>
    <m/>
    <x v="1"/>
    <m/>
    <m/>
    <m/>
    <m/>
    <m/>
    <m/>
    <m/>
    <m/>
    <m/>
    <m/>
    <m/>
    <x v="4"/>
    <x v="2"/>
    <x v="2"/>
    <m/>
    <s v="Cereals or tubers (maize, porridge, rice, pasta, bread, rice, bulger, frikeh, kaak, pasta, indomy (noodles), manakish, thick grain-based porridge, potatoes, etc) Legumes and nuts e.g. hommos, fouls, beans, chick peas, lentils"/>
    <b v="1"/>
    <b v="1"/>
    <m/>
    <m/>
    <m/>
    <m/>
    <m/>
    <m/>
    <m/>
    <m/>
    <m/>
    <s v="2"/>
    <s v="not divers"/>
    <s v="Cereals or tubers (maize, porridge, rice, pasta, bread, rice, bulger, frikeh, kaak, pasta, indomy (noodles), manakish, thick grain-based porridge, potatoes, etc)"/>
    <b v="1"/>
    <m/>
    <m/>
    <m/>
    <m/>
    <m/>
    <m/>
    <m/>
    <m/>
    <m/>
    <m/>
    <s v="1"/>
    <s v="not divers"/>
    <x v="2"/>
    <s v="كثرة التنوع بالأطعمة كل يوم مضرة بصحة الطفل"/>
    <s v="High food prices/no money to buy"/>
    <m/>
    <b v="1"/>
    <m/>
    <m/>
    <m/>
    <m/>
    <m/>
    <m/>
    <x v="0"/>
    <m/>
    <x v="0"/>
    <s v="High food prices/no money to buy"/>
    <b v="1"/>
    <m/>
    <m/>
    <m/>
    <m/>
    <m/>
    <x v="4"/>
    <x v="0"/>
    <x v="1"/>
    <m/>
    <m/>
    <s v="1"/>
    <s v="1"/>
    <x v="0"/>
    <x v="2"/>
    <x v="0"/>
    <x v="1"/>
    <x v="1"/>
    <m/>
    <m/>
    <m/>
    <m/>
    <m/>
    <m/>
    <m/>
    <m/>
    <m/>
    <x v="1"/>
    <x v="0"/>
    <s v="Fear Sadness Anxiety Hopelessness"/>
    <b v="1"/>
    <m/>
    <b v="1"/>
    <m/>
    <m/>
    <b v="1"/>
    <m/>
    <m/>
    <b v="1"/>
    <m/>
    <m/>
    <m/>
    <m/>
    <m/>
    <m/>
    <m/>
    <m/>
    <m/>
    <s v="Adult Women Children"/>
    <b v="1"/>
    <m/>
    <b v="1"/>
    <m/>
    <s v="لأنهم فئة مستهدفة"/>
    <s v="Has professional consultation Speaking to a friend Prayer"/>
    <m/>
    <b v="1"/>
    <m/>
    <b v="1"/>
    <b v="1"/>
    <m/>
    <m/>
    <m/>
    <m/>
    <m/>
    <m/>
    <s v="Stigma"/>
    <b v="1"/>
    <m/>
    <m/>
    <m/>
    <m/>
    <m/>
    <m/>
    <m/>
    <m/>
    <x v="1"/>
    <m/>
    <s v="Do not know"/>
    <m/>
    <m/>
    <m/>
    <m/>
    <m/>
    <m/>
    <b v="1"/>
    <m/>
    <m/>
    <s v="All services are accessible"/>
    <m/>
    <m/>
    <m/>
    <m/>
    <m/>
    <b v="1"/>
    <m/>
    <m/>
    <m/>
    <x v="1"/>
    <m/>
    <s v="School dropout Child labour"/>
    <m/>
    <m/>
    <m/>
    <b v="1"/>
    <b v="1"/>
    <m/>
    <m/>
    <m/>
    <m/>
    <m/>
    <m/>
    <m/>
    <m/>
    <m/>
    <m/>
    <m/>
    <m/>
    <m/>
    <s v="بيع المواد غذائية في الشارع_عامل بناء"/>
    <s v="Parents School teachers"/>
    <m/>
    <m/>
    <m/>
    <b v="1"/>
    <b v="1"/>
    <m/>
    <m/>
    <m/>
    <m/>
    <m/>
    <m/>
    <m/>
    <m/>
    <m/>
    <s v="Sport activity Quraan"/>
    <b v="1"/>
    <b v="1"/>
    <m/>
    <m/>
    <m/>
    <m/>
    <m/>
    <m/>
    <m/>
    <s v="I don't know"/>
    <m/>
    <m/>
    <m/>
    <m/>
    <m/>
    <m/>
    <b v="1"/>
    <x v="1"/>
    <m/>
    <s v="No barriers"/>
    <m/>
    <m/>
    <m/>
    <m/>
    <m/>
    <m/>
    <m/>
    <m/>
    <b v="1"/>
    <m/>
    <x v="1"/>
    <m/>
    <m/>
    <x v="0"/>
    <m/>
    <m/>
    <x v="2"/>
    <m/>
    <s v="uuid:bc9a6fa6-57b3-46c2-9dce-17197a6a79bc"/>
    <n v="73157051"/>
    <s v="bc9a6fa6-57b3-46c2-9dce-17197a6a79bc"/>
    <d v="2021-01-21T13:14:42"/>
    <n v="237"/>
    <m/>
    <n v="-1"/>
    <m/>
    <m/>
    <s v="202101191358"/>
    <n v="10137"/>
    <s v="nsenumerator"/>
    <n v="569832"/>
  </r>
  <r>
    <s v="2021-01-21T13:32:02.686+03:00"/>
    <s v="2021-01-21T15:13:31.246+03:00"/>
    <s v="0"/>
    <s v="حميده اليوسف"/>
    <s v="MRFS"/>
    <m/>
    <d v="2021-01-21T00:00:00"/>
    <x v="12"/>
    <s v="All"/>
    <x v="0"/>
    <n v="34"/>
    <x v="0"/>
    <x v="0"/>
    <x v="0"/>
    <x v="0"/>
    <d v="2014-03-01T00:00:00"/>
    <n v="1"/>
    <n v="0"/>
    <s v="Yes"/>
    <n v="0"/>
    <n v="1"/>
    <n v="1"/>
    <s v="2"/>
    <n v="2"/>
    <s v="4"/>
    <n v="0"/>
    <s v="4"/>
    <n v="6"/>
    <n v="0"/>
    <n v="1"/>
    <n v="1"/>
    <n v="1500"/>
    <n v="700"/>
    <s v="اب عامل مع سلل غذائيه"/>
    <m/>
    <s v="Hospital Primary health care facility Emergency services-ambulance"/>
    <b v="1"/>
    <b v="1"/>
    <m/>
    <b v="1"/>
    <m/>
    <m/>
    <m/>
    <m/>
    <n v="30"/>
    <x v="4"/>
    <m/>
    <x v="0"/>
    <s v="999"/>
    <s v="Some types of medicines are not available in the market Inaccessible due to cost Inaccessible due to transport or other logistical reason"/>
    <b v="1"/>
    <m/>
    <m/>
    <b v="1"/>
    <m/>
    <b v="1"/>
    <m/>
    <m/>
    <m/>
    <m/>
    <m/>
    <x v="0"/>
    <x v="0"/>
    <s v="جلسات عن مرض الكورونا وكيفيه الوقايه منه"/>
    <x v="3"/>
    <s v="بسبب اخذ التدابير الوقائيه"/>
    <x v="2"/>
    <x v="1"/>
    <m/>
    <x v="1"/>
    <x v="2"/>
    <m/>
    <m/>
    <m/>
    <m/>
    <m/>
    <m/>
    <m/>
    <m/>
    <m/>
    <m/>
    <m/>
    <s v="Other"/>
    <m/>
    <m/>
    <m/>
    <m/>
    <b v="1"/>
    <m/>
    <m/>
    <s v="ادويه امراض العين وتحاليل الطبيه"/>
    <x v="0"/>
    <m/>
    <m/>
    <m/>
    <m/>
    <m/>
    <m/>
    <m/>
    <m/>
    <m/>
    <s v="Hospital for normal delivery Hospital for surgery/ C-section"/>
    <m/>
    <m/>
    <m/>
    <m/>
    <m/>
    <b v="1"/>
    <b v="1"/>
    <m/>
    <m/>
    <m/>
    <m/>
    <x v="1"/>
    <m/>
    <m/>
    <m/>
    <m/>
    <m/>
    <m/>
    <m/>
    <m/>
    <m/>
    <m/>
    <m/>
    <x v="4"/>
    <x v="1"/>
    <x v="0"/>
    <m/>
    <s v="Legumes and nuts e.g. hommos, fouls, beans, chick peas, lentils Oil/Fat (oils, fats, butter, ghee etc) Condiments (spices, tea, coffee, sauces etc) or other miscellaneous food"/>
    <m/>
    <b v="1"/>
    <m/>
    <m/>
    <m/>
    <m/>
    <m/>
    <m/>
    <m/>
    <b v="1"/>
    <b v="1"/>
    <s v="3"/>
    <s v="not divers"/>
    <s v="Cereals or tubers (maize, porridge, rice, pasta, bread, rice, bulger, frikeh, kaak, pasta, indomy (noodles), manakish, thick grain-based porridge, potatoes, etc) Oil/Fat (oils, fats, butter, ghee etc)"/>
    <b v="1"/>
    <m/>
    <m/>
    <m/>
    <m/>
    <m/>
    <m/>
    <m/>
    <m/>
    <b v="1"/>
    <m/>
    <s v="2"/>
    <s v="not divers"/>
    <x v="3"/>
    <m/>
    <s v="High food prices/no money to buy Market is too far"/>
    <m/>
    <b v="1"/>
    <b v="1"/>
    <m/>
    <m/>
    <m/>
    <m/>
    <m/>
    <x v="0"/>
    <m/>
    <x v="0"/>
    <s v="High food prices/no money to buy Market is too far"/>
    <b v="1"/>
    <b v="1"/>
    <m/>
    <m/>
    <m/>
    <m/>
    <x v="4"/>
    <x v="0"/>
    <x v="1"/>
    <m/>
    <m/>
    <s v="1"/>
    <s v="1"/>
    <x v="0"/>
    <x v="2"/>
    <x v="0"/>
    <x v="1"/>
    <x v="1"/>
    <m/>
    <m/>
    <m/>
    <m/>
    <m/>
    <m/>
    <m/>
    <m/>
    <m/>
    <x v="1"/>
    <x v="0"/>
    <s v="Family conflict"/>
    <m/>
    <m/>
    <m/>
    <m/>
    <m/>
    <m/>
    <b v="1"/>
    <m/>
    <m/>
    <m/>
    <m/>
    <m/>
    <m/>
    <m/>
    <m/>
    <m/>
    <m/>
    <m/>
    <s v="Adult Women Children"/>
    <b v="1"/>
    <m/>
    <b v="1"/>
    <m/>
    <s v="بسبب الوضع المعيشي مما يجعل الوالد اكثر عصبيه ودائما على صراع مع العائله"/>
    <s v="Speaking to a family member Prayer"/>
    <b v="1"/>
    <m/>
    <m/>
    <b v="1"/>
    <m/>
    <m/>
    <m/>
    <m/>
    <m/>
    <m/>
    <m/>
    <s v="Do not know"/>
    <m/>
    <m/>
    <m/>
    <m/>
    <m/>
    <m/>
    <b v="1"/>
    <m/>
    <m/>
    <x v="2"/>
    <m/>
    <s v="Skills building services Extracurricular activities/women &amp; girls centers"/>
    <m/>
    <m/>
    <b v="1"/>
    <b v="1"/>
    <m/>
    <m/>
    <m/>
    <m/>
    <s v="بسبب تعصب الزوج"/>
    <s v="Skills building services Extracurricular activities/women &amp; girls centers"/>
    <m/>
    <m/>
    <b v="1"/>
    <b v="1"/>
    <m/>
    <m/>
    <m/>
    <m/>
    <s v="بسبب العادات والتقاليد"/>
    <x v="2"/>
    <s v="بسبب عدم الأمان وانتشار الخطف"/>
    <s v="Kidnapping Neglect"/>
    <b v="1"/>
    <m/>
    <m/>
    <m/>
    <m/>
    <m/>
    <m/>
    <m/>
    <b v="1"/>
    <m/>
    <m/>
    <m/>
    <m/>
    <m/>
    <m/>
    <m/>
    <m/>
    <m/>
    <m/>
    <s v="Women and Child support centers"/>
    <m/>
    <m/>
    <m/>
    <m/>
    <m/>
    <m/>
    <m/>
    <m/>
    <m/>
    <b v="1"/>
    <m/>
    <m/>
    <m/>
    <m/>
    <s v="Entertainement activities Awareness / educational activities / psychosocial support"/>
    <m/>
    <m/>
    <m/>
    <m/>
    <b v="1"/>
    <b v="1"/>
    <m/>
    <m/>
    <m/>
    <s v="Children separated from their parents Child-headed households"/>
    <b v="1"/>
    <m/>
    <m/>
    <b v="1"/>
    <m/>
    <m/>
    <m/>
    <x v="1"/>
    <m/>
    <s v="Do not know"/>
    <m/>
    <m/>
    <m/>
    <m/>
    <m/>
    <m/>
    <m/>
    <b v="1"/>
    <m/>
    <m/>
    <x v="1"/>
    <m/>
    <m/>
    <x v="0"/>
    <m/>
    <m/>
    <x v="2"/>
    <m/>
    <s v="uuid:4362b57c-e2f1-49fb-8468-4cea336c1b34"/>
    <n v="73157053"/>
    <s v="4362b57c-e2f1-49fb-8468-4cea336c1b34"/>
    <d v="2021-01-21T13:14:43"/>
    <n v="238"/>
    <m/>
    <n v="-1"/>
    <m/>
    <m/>
    <s v="202101191358"/>
    <n v="6089"/>
    <s v="nsenumerator"/>
    <n v="569832"/>
  </r>
  <r>
    <s v="2021-01-21T13:53:06.963+03:00"/>
    <s v="2021-01-21T14:11:20.827+03:00"/>
    <m/>
    <s v="حميده اليوسف"/>
    <s v="MRFS"/>
    <m/>
    <d v="2021-01-21T00:00:00"/>
    <x v="12"/>
    <s v="All"/>
    <x v="0"/>
    <n v="30"/>
    <x v="1"/>
    <x v="0"/>
    <x v="2"/>
    <x v="0"/>
    <d v="2013-05-01T00:00:00"/>
    <n v="0"/>
    <n v="1"/>
    <s v="Yes"/>
    <n v="1"/>
    <n v="0"/>
    <n v="1"/>
    <s v="1"/>
    <n v="0"/>
    <s v="2"/>
    <n v="1"/>
    <s v="3"/>
    <n v="5"/>
    <n v="1"/>
    <n v="0"/>
    <n v="0"/>
    <n v="1200"/>
    <n v="600"/>
    <s v="سلل غذائيه "/>
    <m/>
    <s v="Hospital Primary health care facility Emergency services-ambulance"/>
    <b v="1"/>
    <b v="1"/>
    <m/>
    <b v="1"/>
    <m/>
    <m/>
    <m/>
    <m/>
    <n v="60"/>
    <x v="0"/>
    <m/>
    <x v="0"/>
    <s v="999"/>
    <s v="Some types of medicines are not available in the market Inaccessible due to cost Inaccessible due to transport or other logistical reason"/>
    <b v="1"/>
    <m/>
    <m/>
    <b v="1"/>
    <m/>
    <b v="1"/>
    <m/>
    <m/>
    <m/>
    <m/>
    <m/>
    <x v="0"/>
    <x v="0"/>
    <s v="جلسات عن مرض الكورونا وامراض القمل والجرب"/>
    <x v="3"/>
    <s v="بسبب اخذ التدابير الوقائيه من الأمراض"/>
    <x v="2"/>
    <x v="1"/>
    <m/>
    <x v="1"/>
    <x v="2"/>
    <m/>
    <m/>
    <m/>
    <m/>
    <m/>
    <m/>
    <m/>
    <m/>
    <m/>
    <m/>
    <m/>
    <s v="Other"/>
    <m/>
    <m/>
    <m/>
    <m/>
    <b v="1"/>
    <m/>
    <m/>
    <s v="بعض التحاليل النمو"/>
    <x v="0"/>
    <m/>
    <m/>
    <m/>
    <m/>
    <m/>
    <m/>
    <m/>
    <m/>
    <m/>
    <s v="Hospital for normal delivery"/>
    <m/>
    <m/>
    <m/>
    <m/>
    <m/>
    <b v="1"/>
    <m/>
    <m/>
    <m/>
    <m/>
    <m/>
    <x v="2"/>
    <s v="Not enough milk"/>
    <m/>
    <m/>
    <m/>
    <b v="1"/>
    <m/>
    <m/>
    <m/>
    <m/>
    <m/>
    <m/>
    <x v="4"/>
    <x v="1"/>
    <x v="0"/>
    <m/>
    <m/>
    <m/>
    <m/>
    <m/>
    <m/>
    <m/>
    <m/>
    <m/>
    <m/>
    <m/>
    <m/>
    <m/>
    <s v="0"/>
    <s v="not divers"/>
    <s v="Vegetables (including leafy vegetables) Oil/Fat (oils, fats, butter, ghee etc) Condiments (spices, tea, coffee, sauces etc) or other miscellaneous food"/>
    <m/>
    <m/>
    <b v="1"/>
    <m/>
    <m/>
    <m/>
    <m/>
    <m/>
    <m/>
    <b v="1"/>
    <b v="1"/>
    <s v="3"/>
    <s v="not divers"/>
    <x v="0"/>
    <m/>
    <s v="High food prices/no money to buy Market is too far"/>
    <m/>
    <b v="1"/>
    <b v="1"/>
    <m/>
    <m/>
    <m/>
    <m/>
    <m/>
    <x v="0"/>
    <m/>
    <x v="0"/>
    <s v="High food prices/no money to buy Market is too far"/>
    <b v="1"/>
    <b v="1"/>
    <m/>
    <m/>
    <m/>
    <m/>
    <x v="0"/>
    <x v="2"/>
    <x v="0"/>
    <m/>
    <m/>
    <s v="0"/>
    <s v="0"/>
    <x v="2"/>
    <x v="1"/>
    <x v="1"/>
    <x v="3"/>
    <x v="0"/>
    <m/>
    <m/>
    <m/>
    <m/>
    <m/>
    <m/>
    <m/>
    <m/>
    <m/>
    <x v="2"/>
    <x v="1"/>
    <s v="Sadness Anxiety"/>
    <m/>
    <m/>
    <b v="1"/>
    <m/>
    <m/>
    <b v="1"/>
    <m/>
    <m/>
    <m/>
    <m/>
    <m/>
    <m/>
    <m/>
    <m/>
    <m/>
    <m/>
    <m/>
    <m/>
    <s v="Adult Women"/>
    <b v="1"/>
    <m/>
    <m/>
    <m/>
    <s v="بسبب تحمل مسؤوليه اكبر من طاقتها"/>
    <s v="Speaking to a friend"/>
    <m/>
    <b v="1"/>
    <m/>
    <m/>
    <m/>
    <m/>
    <m/>
    <m/>
    <m/>
    <m/>
    <m/>
    <s v="Do not know"/>
    <m/>
    <m/>
    <m/>
    <m/>
    <m/>
    <m/>
    <b v="1"/>
    <m/>
    <m/>
    <x v="2"/>
    <m/>
    <s v="Health services Skills building services Extracurricular activities/women &amp; girls centers"/>
    <b v="1"/>
    <m/>
    <b v="1"/>
    <b v="1"/>
    <m/>
    <m/>
    <m/>
    <m/>
    <s v="بسبب العادات والتقاليد"/>
    <s v="Health services Skills building services Extracurricular activities/women &amp; girls centers"/>
    <b v="1"/>
    <m/>
    <b v="1"/>
    <b v="1"/>
    <m/>
    <m/>
    <m/>
    <m/>
    <s v="بسبب العادات والتقاليد"/>
    <x v="2"/>
    <s v="بسبب عدم توفر الأمان"/>
    <s v="Child labour Neglect Being orphaned or losing care"/>
    <m/>
    <m/>
    <m/>
    <m/>
    <b v="1"/>
    <m/>
    <m/>
    <m/>
    <b v="1"/>
    <m/>
    <b v="1"/>
    <m/>
    <m/>
    <m/>
    <m/>
    <m/>
    <m/>
    <m/>
    <s v="صيانه دراجات ناريه"/>
    <s v="School teachers Relatives"/>
    <m/>
    <m/>
    <m/>
    <b v="1"/>
    <m/>
    <b v="1"/>
    <m/>
    <m/>
    <m/>
    <m/>
    <m/>
    <m/>
    <m/>
    <m/>
    <s v="Awareness / educational activities / psychosocial support Entertainement activities"/>
    <m/>
    <m/>
    <m/>
    <m/>
    <b v="1"/>
    <b v="1"/>
    <m/>
    <m/>
    <m/>
    <s v="Children separated from their parents Child-headed households"/>
    <b v="1"/>
    <m/>
    <m/>
    <b v="1"/>
    <m/>
    <m/>
    <m/>
    <x v="2"/>
    <s v="بسبب ترك المدرسه والعمل لجلب المال"/>
    <s v="Security problems Lack of transportation"/>
    <m/>
    <b v="1"/>
    <b v="1"/>
    <m/>
    <m/>
    <m/>
    <m/>
    <m/>
    <m/>
    <m/>
    <x v="1"/>
    <m/>
    <m/>
    <x v="2"/>
    <m/>
    <m/>
    <x v="1"/>
    <s v="بسبب عدم وجود معيل للعيله مما ادى الى ترك الطفل للمدرسه والعمل لكسب المال"/>
    <s v="uuid:ccfa2091-de43-4908-aee4-c92c07cade9a"/>
    <n v="73157054"/>
    <s v="ccfa2091-de43-4908-aee4-c92c07cade9a"/>
    <d v="2021-01-21T13:14:44"/>
    <n v="239"/>
    <m/>
    <n v="-1"/>
    <m/>
    <m/>
    <s v="202101191358"/>
    <n v="1094"/>
    <s v="nsenumerator"/>
    <n v="569832"/>
  </r>
  <r>
    <s v="2021-01-21T14:12:18.351+03:00"/>
    <s v="2021-01-21T14:28:10.378+03:00"/>
    <m/>
    <s v="حميده اليوسف"/>
    <s v="MRFS"/>
    <m/>
    <d v="2021-01-21T00:00:00"/>
    <x v="12"/>
    <s v="All"/>
    <x v="0"/>
    <n v="28"/>
    <x v="1"/>
    <x v="0"/>
    <x v="0"/>
    <x v="0"/>
    <d v="2015-06-24T00:00:00"/>
    <n v="1"/>
    <n v="0"/>
    <s v="Yes"/>
    <n v="1"/>
    <n v="1"/>
    <n v="1"/>
    <s v="2"/>
    <n v="2"/>
    <s v="5"/>
    <n v="0"/>
    <s v="5"/>
    <n v="7"/>
    <n v="0"/>
    <n v="0"/>
    <n v="1"/>
    <n v="2500"/>
    <n v="1250"/>
    <s v="عمل الوالد مع سلل غذائيه"/>
    <m/>
    <s v="Hospital Primary health care facility Emergency services-ambulance"/>
    <b v="1"/>
    <b v="1"/>
    <m/>
    <b v="1"/>
    <m/>
    <m/>
    <m/>
    <m/>
    <n v="30"/>
    <x v="4"/>
    <m/>
    <x v="0"/>
    <s v="عيادات عينيه وعيادات جلديه"/>
    <s v="Some types of medicines are not available in the market Inaccessible due to cost Inaccessible due to transport or other logistical reason"/>
    <b v="1"/>
    <m/>
    <m/>
    <b v="1"/>
    <m/>
    <b v="1"/>
    <m/>
    <m/>
    <m/>
    <m/>
    <m/>
    <x v="0"/>
    <x v="0"/>
    <s v="عن الكورونا والامراض الجلديه مثل الجرب والقمل "/>
    <x v="3"/>
    <s v="لعدم نقل العدوى "/>
    <x v="2"/>
    <x v="1"/>
    <m/>
    <x v="1"/>
    <x v="2"/>
    <m/>
    <m/>
    <m/>
    <m/>
    <m/>
    <m/>
    <m/>
    <m/>
    <m/>
    <m/>
    <m/>
    <s v="Other"/>
    <m/>
    <m/>
    <m/>
    <m/>
    <b v="1"/>
    <m/>
    <m/>
    <s v="تحاليل الطبيه وادويه لامراض العيون"/>
    <x v="0"/>
    <m/>
    <m/>
    <m/>
    <m/>
    <m/>
    <m/>
    <m/>
    <m/>
    <m/>
    <s v="Hospital for normal delivery Hospital for surgery/ C-section"/>
    <m/>
    <m/>
    <m/>
    <m/>
    <m/>
    <b v="1"/>
    <b v="1"/>
    <m/>
    <m/>
    <m/>
    <m/>
    <x v="0"/>
    <m/>
    <m/>
    <m/>
    <m/>
    <m/>
    <m/>
    <m/>
    <m/>
    <m/>
    <m/>
    <m/>
    <x v="4"/>
    <x v="2"/>
    <x v="2"/>
    <m/>
    <s v="Vegetables (including leafy vegetables) Fruit (all types)"/>
    <m/>
    <m/>
    <b v="1"/>
    <b v="1"/>
    <m/>
    <m/>
    <m/>
    <m/>
    <m/>
    <m/>
    <m/>
    <s v="2"/>
    <s v="not divers"/>
    <s v="Cereals or tubers (maize, porridge, rice, pasta, bread, rice, bulger, frikeh, kaak, pasta, indomy (noodles), manakish, thick grain-based porridge, potatoes, etc) Milk and Milk Products (milk, yoghurt, cheese, etc)"/>
    <b v="1"/>
    <m/>
    <m/>
    <m/>
    <m/>
    <m/>
    <b v="1"/>
    <m/>
    <m/>
    <m/>
    <m/>
    <s v="2"/>
    <s v="not divers"/>
    <x v="3"/>
    <m/>
    <s v="High food prices/no money to buy Market is too far"/>
    <m/>
    <b v="1"/>
    <b v="1"/>
    <m/>
    <m/>
    <m/>
    <m/>
    <m/>
    <x v="0"/>
    <m/>
    <x v="0"/>
    <s v="High food prices/no money to buy Market is not safe"/>
    <b v="1"/>
    <m/>
    <b v="1"/>
    <m/>
    <m/>
    <m/>
    <x v="0"/>
    <x v="2"/>
    <x v="0"/>
    <m/>
    <m/>
    <s v="1"/>
    <s v="1"/>
    <x v="3"/>
    <x v="1"/>
    <x v="1"/>
    <x v="1"/>
    <x v="1"/>
    <m/>
    <m/>
    <m/>
    <m/>
    <m/>
    <m/>
    <m/>
    <m/>
    <m/>
    <x v="1"/>
    <x v="0"/>
    <s v="Fear"/>
    <b v="1"/>
    <m/>
    <m/>
    <m/>
    <m/>
    <m/>
    <m/>
    <m/>
    <m/>
    <m/>
    <m/>
    <m/>
    <m/>
    <m/>
    <m/>
    <m/>
    <m/>
    <m/>
    <s v="Children"/>
    <m/>
    <m/>
    <b v="1"/>
    <m/>
    <s v="بسبب الوضع الغير أمن"/>
    <s v="Has professional consultation"/>
    <m/>
    <m/>
    <m/>
    <m/>
    <b v="1"/>
    <m/>
    <m/>
    <m/>
    <m/>
    <m/>
    <m/>
    <s v="Do not know"/>
    <m/>
    <m/>
    <m/>
    <m/>
    <m/>
    <m/>
    <b v="1"/>
    <m/>
    <m/>
    <x v="1"/>
    <m/>
    <s v="Skills building services Educational services Extracurricular activities/women &amp; girls centers"/>
    <m/>
    <b v="1"/>
    <b v="1"/>
    <b v="1"/>
    <m/>
    <m/>
    <m/>
    <m/>
    <s v="بسبب رفض الزوج"/>
    <s v="Educational services Skills building services Extracurricular activities/women &amp; girls centers"/>
    <m/>
    <b v="1"/>
    <b v="1"/>
    <b v="1"/>
    <m/>
    <m/>
    <m/>
    <m/>
    <s v="بسبب رفض الزوج"/>
    <x v="2"/>
    <s v="بسبب عدم توفر الأمان والعادات والتقاليد"/>
    <s v="Kidnapping Being orphaned or losing care"/>
    <b v="1"/>
    <m/>
    <m/>
    <m/>
    <m/>
    <m/>
    <m/>
    <m/>
    <m/>
    <m/>
    <b v="1"/>
    <m/>
    <m/>
    <m/>
    <m/>
    <m/>
    <m/>
    <m/>
    <m/>
    <s v="Parents Women and Child support centers"/>
    <m/>
    <m/>
    <m/>
    <m/>
    <b v="1"/>
    <m/>
    <m/>
    <m/>
    <m/>
    <b v="1"/>
    <m/>
    <m/>
    <m/>
    <m/>
    <s v="Awareness / educational activities / psychosocial support Entertainement activities"/>
    <m/>
    <m/>
    <m/>
    <m/>
    <b v="1"/>
    <b v="1"/>
    <m/>
    <m/>
    <m/>
    <s v="Children separated from their parents Child-headed households"/>
    <b v="1"/>
    <m/>
    <m/>
    <b v="1"/>
    <m/>
    <m/>
    <m/>
    <x v="1"/>
    <m/>
    <s v="Lack of transportation Opening time not suitable for parents"/>
    <m/>
    <m/>
    <b v="1"/>
    <b v="1"/>
    <m/>
    <m/>
    <m/>
    <m/>
    <m/>
    <m/>
    <x v="1"/>
    <m/>
    <m/>
    <x v="0"/>
    <m/>
    <m/>
    <x v="2"/>
    <m/>
    <s v="uuid:2907f6a7-59e5-4ec4-9c59-fd0b601ceffb"/>
    <n v="73157057"/>
    <s v="2907f6a7-59e5-4ec4-9c59-fd0b601ceffb"/>
    <d v="2021-01-21T13:14:44"/>
    <n v="240"/>
    <m/>
    <n v="-1"/>
    <m/>
    <m/>
    <s v="202101191358"/>
    <n v="952"/>
    <s v="nsenumerator"/>
    <n v="569832"/>
  </r>
  <r>
    <s v="2021-01-21T14:29:00.397+03:00"/>
    <s v="2021-01-21T14:41:59.063+03:00"/>
    <m/>
    <s v="حميده اليوسف"/>
    <s v="MRFS"/>
    <m/>
    <d v="2021-01-21T00:00:00"/>
    <x v="12"/>
    <s v="All"/>
    <x v="0"/>
    <n v="20"/>
    <x v="1"/>
    <x v="0"/>
    <x v="0"/>
    <x v="0"/>
    <d v="2016-01-21T00:00:00"/>
    <n v="1"/>
    <n v="0"/>
    <s v="No"/>
    <m/>
    <m/>
    <m/>
    <m/>
    <m/>
    <m/>
    <m/>
    <m/>
    <n v="2"/>
    <n v="0"/>
    <m/>
    <n v="1"/>
    <n v="1000"/>
    <n v="500"/>
    <s v="عمل الزوج"/>
    <m/>
    <s v="Hospital Primary health care facility Emergency services-ambulance"/>
    <b v="1"/>
    <b v="1"/>
    <m/>
    <b v="1"/>
    <m/>
    <m/>
    <m/>
    <m/>
    <n v="999"/>
    <x v="4"/>
    <m/>
    <x v="0"/>
    <s v="999"/>
    <s v="Inaccessible due to cost Inaccessible due to transport or other logistical reason"/>
    <m/>
    <m/>
    <m/>
    <b v="1"/>
    <m/>
    <b v="1"/>
    <m/>
    <m/>
    <m/>
    <m/>
    <m/>
    <x v="0"/>
    <x v="0"/>
    <s v="جلسات عن الكورونا وامراض الجلديه"/>
    <x v="3"/>
    <s v="بسبب منع العدوى بين المرضى"/>
    <x v="2"/>
    <x v="1"/>
    <m/>
    <x v="1"/>
    <x v="2"/>
    <m/>
    <m/>
    <m/>
    <m/>
    <m/>
    <m/>
    <m/>
    <m/>
    <m/>
    <m/>
    <m/>
    <s v="Other"/>
    <m/>
    <m/>
    <m/>
    <m/>
    <b v="1"/>
    <m/>
    <m/>
    <s v="مراهم جلديه وتحاليل طبيه"/>
    <x v="0"/>
    <m/>
    <m/>
    <m/>
    <m/>
    <m/>
    <m/>
    <m/>
    <m/>
    <m/>
    <s v="Hospital for normal delivery Hospital for surgery/ C-section"/>
    <m/>
    <m/>
    <m/>
    <m/>
    <m/>
    <b v="1"/>
    <b v="1"/>
    <m/>
    <m/>
    <m/>
    <m/>
    <x v="1"/>
    <m/>
    <m/>
    <m/>
    <m/>
    <m/>
    <m/>
    <m/>
    <m/>
    <m/>
    <m/>
    <m/>
    <x v="4"/>
    <x v="2"/>
    <x v="1"/>
    <m/>
    <s v="Vegetables (including leafy vegetables) Fruit (all types) Oil/Fat (oils, fats, butter, ghee etc) Condiments (spices, tea, coffee, sauces etc) or other miscellaneous food"/>
    <m/>
    <m/>
    <b v="1"/>
    <b v="1"/>
    <m/>
    <m/>
    <m/>
    <m/>
    <m/>
    <b v="1"/>
    <b v="1"/>
    <s v="4"/>
    <s v="not divers"/>
    <m/>
    <m/>
    <m/>
    <m/>
    <m/>
    <m/>
    <m/>
    <m/>
    <m/>
    <m/>
    <m/>
    <m/>
    <s v="0"/>
    <s v="not divers"/>
    <x v="3"/>
    <m/>
    <s v="High food prices/no money to buy Market is too far"/>
    <m/>
    <b v="1"/>
    <b v="1"/>
    <m/>
    <m/>
    <m/>
    <m/>
    <m/>
    <x v="0"/>
    <m/>
    <x v="0"/>
    <s v="High food prices/no money to buy Market is too far"/>
    <b v="1"/>
    <b v="1"/>
    <m/>
    <m/>
    <m/>
    <m/>
    <x v="1"/>
    <x v="1"/>
    <x v="1"/>
    <m/>
    <m/>
    <m/>
    <s v="1"/>
    <x v="0"/>
    <x v="2"/>
    <x v="0"/>
    <x v="1"/>
    <x v="1"/>
    <m/>
    <m/>
    <m/>
    <m/>
    <m/>
    <m/>
    <m/>
    <m/>
    <m/>
    <x v="1"/>
    <x v="0"/>
    <s v="Problems sleeping moodwings Inability to carry out work or daily tasks"/>
    <m/>
    <m/>
    <m/>
    <b v="1"/>
    <m/>
    <m/>
    <m/>
    <m/>
    <m/>
    <b v="1"/>
    <m/>
    <b v="1"/>
    <m/>
    <m/>
    <m/>
    <m/>
    <m/>
    <m/>
    <s v="Adult Women"/>
    <b v="1"/>
    <m/>
    <m/>
    <m/>
    <s v="بسبب الحمل والحاله النفسيه"/>
    <s v="Has professional consultation"/>
    <m/>
    <m/>
    <m/>
    <m/>
    <b v="1"/>
    <m/>
    <m/>
    <m/>
    <m/>
    <m/>
    <m/>
    <s v="Lack of awareness of the services"/>
    <m/>
    <m/>
    <m/>
    <m/>
    <b v="1"/>
    <m/>
    <m/>
    <m/>
    <m/>
    <x v="2"/>
    <m/>
    <s v="Skills building services Extracurricular activities/women &amp; girls centers"/>
    <m/>
    <m/>
    <b v="1"/>
    <b v="1"/>
    <m/>
    <m/>
    <m/>
    <m/>
    <s v="بسبب العادات والتقاليد"/>
    <s v="Skills building services Extracurricular activities/women &amp; girls centers"/>
    <m/>
    <m/>
    <b v="1"/>
    <b v="1"/>
    <m/>
    <m/>
    <m/>
    <m/>
    <s v="بسبب العادات والتقاليد"/>
    <x v="2"/>
    <s v="بسبب عدم توفر الأمان والطمأنينه"/>
    <s v="Child labour School dropout Kidnapping"/>
    <b v="1"/>
    <m/>
    <m/>
    <b v="1"/>
    <b v="1"/>
    <m/>
    <m/>
    <m/>
    <m/>
    <m/>
    <m/>
    <m/>
    <m/>
    <m/>
    <m/>
    <m/>
    <m/>
    <m/>
    <s v="صيانه دراجات الناريه واعمال الباطون واعمال بالعماره"/>
    <s v="Community/social workers Women and Child support centers"/>
    <m/>
    <m/>
    <m/>
    <m/>
    <m/>
    <m/>
    <m/>
    <b v="1"/>
    <m/>
    <b v="1"/>
    <m/>
    <m/>
    <m/>
    <m/>
    <s v="Hand crafts Awareness / educational activities / psychosocial support Entertainement activities"/>
    <m/>
    <m/>
    <b v="1"/>
    <m/>
    <b v="1"/>
    <b v="1"/>
    <m/>
    <m/>
    <m/>
    <s v="Children separated from their parents"/>
    <b v="1"/>
    <m/>
    <m/>
    <m/>
    <m/>
    <m/>
    <m/>
    <x v="0"/>
    <m/>
    <m/>
    <m/>
    <m/>
    <m/>
    <m/>
    <m/>
    <m/>
    <m/>
    <m/>
    <m/>
    <m/>
    <x v="0"/>
    <m/>
    <m/>
    <x v="0"/>
    <m/>
    <m/>
    <x v="0"/>
    <m/>
    <s v="uuid:6a5a4107-4216-4b53-9f37-fdfb62552215"/>
    <n v="73157058"/>
    <s v="6a5a4107-4216-4b53-9f37-fdfb62552215"/>
    <d v="2021-01-21T13:14:45"/>
    <n v="241"/>
    <m/>
    <n v="-1"/>
    <m/>
    <m/>
    <s v="202101191358"/>
    <n v="779"/>
    <s v="nsenumerator"/>
    <n v="569832"/>
  </r>
  <r>
    <s v="2021-01-21T14:42:56.855+03:00"/>
    <s v="2021-01-21T14:57:42.824+03:00"/>
    <m/>
    <s v="حميده اليوسف"/>
    <s v="MRFS"/>
    <m/>
    <d v="2021-01-21T00:00:00"/>
    <x v="12"/>
    <s v="All"/>
    <x v="0"/>
    <n v="36"/>
    <x v="0"/>
    <x v="0"/>
    <x v="0"/>
    <x v="0"/>
    <d v="2016-03-01T00:00:00"/>
    <n v="2"/>
    <n v="1"/>
    <s v="Yes"/>
    <n v="0"/>
    <n v="1"/>
    <n v="0"/>
    <s v="1"/>
    <n v="0"/>
    <s v="1"/>
    <n v="0"/>
    <s v="1"/>
    <n v="5"/>
    <n v="2"/>
    <n v="0"/>
    <n v="1"/>
    <n v="2000"/>
    <n v="1000"/>
    <s v="عمل الأب بمحل سمانه وسلل غذائيه"/>
    <m/>
    <s v="Hospital Primary health care facility Emergency services-ambulance"/>
    <b v="1"/>
    <b v="1"/>
    <m/>
    <b v="1"/>
    <m/>
    <m/>
    <m/>
    <m/>
    <n v="999"/>
    <x v="0"/>
    <m/>
    <x v="0"/>
    <s v="999"/>
    <s v="Most types of medicines are not available in the market Inaccessible due to cost Inaccessible due to transport or other logistical reason"/>
    <m/>
    <b v="1"/>
    <m/>
    <b v="1"/>
    <m/>
    <b v="1"/>
    <m/>
    <m/>
    <m/>
    <m/>
    <m/>
    <x v="0"/>
    <x v="0"/>
    <s v="جلسه عن الأمراض المعديه والكورونا والوقايه منها"/>
    <x v="2"/>
    <m/>
    <x v="2"/>
    <x v="1"/>
    <m/>
    <x v="1"/>
    <x v="2"/>
    <m/>
    <m/>
    <m/>
    <m/>
    <m/>
    <m/>
    <m/>
    <m/>
    <m/>
    <m/>
    <m/>
    <s v="I don't know"/>
    <m/>
    <m/>
    <m/>
    <m/>
    <m/>
    <b v="1"/>
    <m/>
    <m/>
    <x v="0"/>
    <m/>
    <m/>
    <m/>
    <m/>
    <m/>
    <m/>
    <m/>
    <m/>
    <m/>
    <s v="Hospital for normal delivery Hospital for surgery/ C-section"/>
    <m/>
    <m/>
    <m/>
    <m/>
    <m/>
    <b v="1"/>
    <b v="1"/>
    <m/>
    <m/>
    <m/>
    <m/>
    <x v="1"/>
    <m/>
    <m/>
    <m/>
    <m/>
    <m/>
    <m/>
    <m/>
    <m/>
    <m/>
    <m/>
    <m/>
    <x v="3"/>
    <x v="1"/>
    <x v="0"/>
    <m/>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x v="3"/>
    <m/>
    <s v="High food prices/no money to buy Market is too far"/>
    <m/>
    <b v="1"/>
    <b v="1"/>
    <m/>
    <m/>
    <m/>
    <m/>
    <m/>
    <x v="0"/>
    <m/>
    <x v="0"/>
    <s v="High food prices/no money to buy Market is too far"/>
    <b v="1"/>
    <b v="1"/>
    <m/>
    <m/>
    <m/>
    <m/>
    <x v="0"/>
    <x v="2"/>
    <x v="1"/>
    <m/>
    <m/>
    <s v="1"/>
    <s v="2"/>
    <x v="3"/>
    <x v="1"/>
    <x v="1"/>
    <x v="1"/>
    <x v="1"/>
    <m/>
    <m/>
    <m/>
    <m/>
    <m/>
    <m/>
    <m/>
    <m/>
    <m/>
    <x v="1"/>
    <x v="0"/>
    <s v="Fear Sadness Family conflict"/>
    <b v="1"/>
    <m/>
    <b v="1"/>
    <m/>
    <m/>
    <m/>
    <b v="1"/>
    <m/>
    <m/>
    <m/>
    <m/>
    <m/>
    <m/>
    <m/>
    <m/>
    <m/>
    <m/>
    <m/>
    <s v="Adult Women Adult Men"/>
    <b v="1"/>
    <b v="1"/>
    <m/>
    <m/>
    <s v="بسبب الوضع المعيشي السيئ وعدم تلبيه احتياجات المنزل"/>
    <s v="Speaking to a friend Prayer"/>
    <m/>
    <b v="1"/>
    <m/>
    <b v="1"/>
    <m/>
    <m/>
    <m/>
    <m/>
    <m/>
    <m/>
    <m/>
    <s v="Do not know"/>
    <m/>
    <m/>
    <m/>
    <m/>
    <m/>
    <m/>
    <b v="1"/>
    <m/>
    <m/>
    <x v="2"/>
    <m/>
    <s v="Skills building services Extracurricular activities/women &amp; girls centers Educational services"/>
    <m/>
    <b v="1"/>
    <b v="1"/>
    <b v="1"/>
    <m/>
    <m/>
    <m/>
    <m/>
    <s v="بسبب بعد المسافه والعادات والتقاليد"/>
    <s v="Educational services Skills building services Extracurricular activities/women &amp; girls centers"/>
    <m/>
    <b v="1"/>
    <b v="1"/>
    <b v="1"/>
    <m/>
    <m/>
    <m/>
    <m/>
    <s v="بعد المسافات والعادات والتقاليد"/>
    <x v="2"/>
    <s v="بسبب الخطف وعدم الأمان في المخيمات"/>
    <s v="Kidnapping Early marriage Neglect Psychological stress"/>
    <b v="1"/>
    <m/>
    <m/>
    <m/>
    <m/>
    <m/>
    <b v="1"/>
    <m/>
    <b v="1"/>
    <m/>
    <m/>
    <m/>
    <m/>
    <b v="1"/>
    <m/>
    <m/>
    <m/>
    <m/>
    <m/>
    <s v="School teachers Women and Child support centers"/>
    <m/>
    <m/>
    <m/>
    <b v="1"/>
    <m/>
    <m/>
    <m/>
    <m/>
    <m/>
    <b v="1"/>
    <m/>
    <m/>
    <m/>
    <m/>
    <s v="Hand crafts Awareness / educational activities / psychosocial support Entertainement activities"/>
    <m/>
    <m/>
    <b v="1"/>
    <m/>
    <b v="1"/>
    <b v="1"/>
    <m/>
    <m/>
    <m/>
    <s v="Children separated from their parents Child-headed households"/>
    <b v="1"/>
    <m/>
    <m/>
    <b v="1"/>
    <m/>
    <m/>
    <m/>
    <x v="1"/>
    <m/>
    <s v="Lack of awareness Lack of transportation"/>
    <b v="1"/>
    <m/>
    <b v="1"/>
    <m/>
    <m/>
    <m/>
    <m/>
    <m/>
    <m/>
    <m/>
    <x v="1"/>
    <m/>
    <m/>
    <x v="0"/>
    <m/>
    <m/>
    <x v="2"/>
    <m/>
    <s v="uuid:2b81f9f1-75d7-457d-9ef5-60e802a31f4a"/>
    <n v="73157061"/>
    <s v="2b81f9f1-75d7-457d-9ef5-60e802a31f4a"/>
    <d v="2021-01-21T13:14:46"/>
    <n v="242"/>
    <m/>
    <n v="-1"/>
    <m/>
    <m/>
    <s v="202101191358"/>
    <n v="886"/>
    <s v="nsenumerator"/>
    <n v="569832"/>
  </r>
  <r>
    <s v="2021-01-21T10:17:42.710+02:00"/>
    <s v="2021-01-21T14:17:57.028+02:00"/>
    <s v="0"/>
    <s v="عزام الرحال"/>
    <s v="MRFS"/>
    <m/>
    <d v="2021-01-21T00:00:00"/>
    <x v="11"/>
    <s v="All"/>
    <x v="0"/>
    <n v="65"/>
    <x v="3"/>
    <x v="1"/>
    <x v="0"/>
    <x v="0"/>
    <d v="2019-12-02T00:00:00"/>
    <n v="0"/>
    <n v="0"/>
    <s v="No"/>
    <m/>
    <m/>
    <m/>
    <m/>
    <m/>
    <m/>
    <m/>
    <m/>
    <n v="2"/>
    <n v="2"/>
    <m/>
    <n v="0"/>
    <n v="1000"/>
    <n v="0"/>
    <m/>
    <s v="من بيع الاغنام ومشتقاتها من البان واجبان"/>
    <s v="No services"/>
    <m/>
    <m/>
    <m/>
    <m/>
    <m/>
    <m/>
    <b v="1"/>
    <m/>
    <m/>
    <x v="1"/>
    <m/>
    <x v="3"/>
    <s v="مستوصف ودكتور"/>
    <s v="Inaccessible due to cost"/>
    <m/>
    <m/>
    <m/>
    <b v="1"/>
    <m/>
    <m/>
    <m/>
    <m/>
    <m/>
    <m/>
    <m/>
    <x v="2"/>
    <x v="1"/>
    <m/>
    <x v="1"/>
    <m/>
    <x v="0"/>
    <x v="0"/>
    <m/>
    <x v="0"/>
    <x v="0"/>
    <m/>
    <m/>
    <m/>
    <m/>
    <m/>
    <m/>
    <m/>
    <m/>
    <m/>
    <m/>
    <m/>
    <s v="Non communicable diseases (NCD) drugs (chronic, cardiac, diabetes, hyper-tension, asthma)"/>
    <b v="1"/>
    <m/>
    <m/>
    <m/>
    <m/>
    <m/>
    <m/>
    <m/>
    <x v="2"/>
    <s v="Financial issues"/>
    <m/>
    <b v="1"/>
    <m/>
    <m/>
    <m/>
    <m/>
    <m/>
    <m/>
    <s v="Hospital for normal delivery"/>
    <m/>
    <m/>
    <m/>
    <m/>
    <m/>
    <b v="1"/>
    <m/>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m/>
    <s v="0"/>
    <x v="2"/>
    <x v="1"/>
    <x v="1"/>
    <x v="3"/>
    <x v="0"/>
    <m/>
    <m/>
    <m/>
    <m/>
    <m/>
    <m/>
    <m/>
    <m/>
    <m/>
    <x v="3"/>
    <x v="0"/>
    <s v="Econimic Inability to carry out work or daily tasks"/>
    <m/>
    <m/>
    <m/>
    <m/>
    <b v="1"/>
    <m/>
    <m/>
    <m/>
    <m/>
    <m/>
    <m/>
    <b v="1"/>
    <m/>
    <m/>
    <m/>
    <m/>
    <m/>
    <m/>
    <s v="Adult Men"/>
    <m/>
    <b v="1"/>
    <m/>
    <m/>
    <s v="لصعوبة المعيشه والبيئه المحيطه وقلة الاحتياجات الضروريه"/>
    <s v="Prayer"/>
    <m/>
    <m/>
    <m/>
    <b v="1"/>
    <m/>
    <m/>
    <m/>
    <m/>
    <m/>
    <m/>
    <m/>
    <s v="Accessibility Lack of awareness of the services"/>
    <m/>
    <m/>
    <b v="1"/>
    <m/>
    <b v="1"/>
    <m/>
    <m/>
    <m/>
    <m/>
    <x v="1"/>
    <m/>
    <s v="Skills building services Health services"/>
    <b v="1"/>
    <m/>
    <b v="1"/>
    <m/>
    <m/>
    <m/>
    <m/>
    <m/>
    <s v="لعدم توفرها في المنطقه"/>
    <s v="Skills building services Extracurricular activities/women &amp; girls centers Health services"/>
    <b v="1"/>
    <m/>
    <b v="1"/>
    <b v="1"/>
    <m/>
    <m/>
    <m/>
    <m/>
    <s v="لقلة الوعي وعدم توافرها في المنطقه"/>
    <x v="1"/>
    <m/>
    <s v="School dropout Neglect Early marriage"/>
    <m/>
    <m/>
    <m/>
    <b v="1"/>
    <m/>
    <m/>
    <b v="1"/>
    <m/>
    <b v="1"/>
    <m/>
    <m/>
    <m/>
    <m/>
    <m/>
    <m/>
    <m/>
    <m/>
    <m/>
    <m/>
    <s v="Siblings Parents Relatives"/>
    <m/>
    <b v="1"/>
    <m/>
    <m/>
    <b v="1"/>
    <b v="1"/>
    <m/>
    <m/>
    <m/>
    <m/>
    <m/>
    <m/>
    <m/>
    <m/>
    <s v="Hand crafts Entertainement activities Awareness / educational activities / psychosocial support"/>
    <m/>
    <m/>
    <b v="1"/>
    <m/>
    <b v="1"/>
    <b v="1"/>
    <m/>
    <m/>
    <m/>
    <s v="I don't know"/>
    <m/>
    <m/>
    <m/>
    <m/>
    <m/>
    <m/>
    <b v="1"/>
    <x v="0"/>
    <m/>
    <m/>
    <m/>
    <m/>
    <m/>
    <m/>
    <m/>
    <m/>
    <m/>
    <m/>
    <m/>
    <m/>
    <x v="0"/>
    <m/>
    <m/>
    <x v="0"/>
    <m/>
    <m/>
    <x v="0"/>
    <m/>
    <s v="uuid:fbc5a09b-f490-4af0-a3b6-f4dd376b0e69"/>
    <n v="73157183"/>
    <s v="fbc5a09b-f490-4af0-a3b6-f4dd376b0e69"/>
    <d v="2021-01-21T13:17:10"/>
    <n v="243"/>
    <m/>
    <n v="-1"/>
    <m/>
    <m/>
    <s v="202101191358"/>
    <n v="14415"/>
    <s v="nsenumerator"/>
    <n v="569832"/>
  </r>
  <r>
    <s v="2021-01-21T10:40:21.879+02:00"/>
    <s v="2021-01-21T12:18:05.978+02:00"/>
    <s v="0"/>
    <s v="عزام الرحال"/>
    <s v="MRFS"/>
    <m/>
    <d v="2021-01-21T00:00:00"/>
    <x v="11"/>
    <s v="All"/>
    <x v="0"/>
    <n v="41"/>
    <x v="0"/>
    <x v="1"/>
    <x v="0"/>
    <x v="0"/>
    <d v="2019-12-02T00:00:00"/>
    <n v="1"/>
    <n v="0"/>
    <s v="Yes"/>
    <n v="0"/>
    <n v="1"/>
    <n v="2"/>
    <s v="3"/>
    <n v="2"/>
    <s v="5"/>
    <n v="3"/>
    <s v="8"/>
    <n v="10"/>
    <n v="0"/>
    <n v="0"/>
    <n v="0"/>
    <n v="1200"/>
    <n v="0"/>
    <m/>
    <s v="من اغنام كانت لديهم سابقا قامو ببيعها من اجل المعيشه"/>
    <s v="No services"/>
    <m/>
    <m/>
    <m/>
    <m/>
    <m/>
    <m/>
    <b v="1"/>
    <m/>
    <m/>
    <x v="1"/>
    <m/>
    <x v="2"/>
    <s v="بحاجه الى خدمات طبيه ولكنها غير موجوده"/>
    <s v="Inaccessible due to cost"/>
    <m/>
    <m/>
    <m/>
    <b v="1"/>
    <m/>
    <m/>
    <m/>
    <m/>
    <m/>
    <m/>
    <m/>
    <x v="2"/>
    <x v="1"/>
    <m/>
    <x v="1"/>
    <m/>
    <x v="0"/>
    <x v="0"/>
    <m/>
    <x v="0"/>
    <x v="0"/>
    <m/>
    <m/>
    <m/>
    <m/>
    <m/>
    <m/>
    <m/>
    <m/>
    <m/>
    <m/>
    <m/>
    <s v="Pediatric medicine Antibiotic"/>
    <m/>
    <b v="1"/>
    <m/>
    <b v="1"/>
    <m/>
    <m/>
    <m/>
    <m/>
    <x v="3"/>
    <m/>
    <m/>
    <m/>
    <m/>
    <m/>
    <m/>
    <m/>
    <m/>
    <m/>
    <s v="Hospital for normal delivery"/>
    <m/>
    <m/>
    <m/>
    <m/>
    <m/>
    <b v="1"/>
    <m/>
    <m/>
    <m/>
    <m/>
    <m/>
    <x v="1"/>
    <m/>
    <m/>
    <m/>
    <m/>
    <m/>
    <m/>
    <m/>
    <m/>
    <m/>
    <m/>
    <m/>
    <x v="5"/>
    <x v="0"/>
    <x v="0"/>
    <m/>
    <s v="Legumes and nuts e.g. hommos, fouls, beans, chick peas, lentils Vegetables (including leafy vegetables) Milk and Milk Products (milk, yoghurt, cheese, etc)"/>
    <m/>
    <b v="1"/>
    <b v="1"/>
    <m/>
    <m/>
    <m/>
    <b v="1"/>
    <m/>
    <m/>
    <m/>
    <m/>
    <s v="3"/>
    <s v="not divers"/>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x v="0"/>
    <m/>
    <s v="High food prices/no money to buy"/>
    <m/>
    <b v="1"/>
    <m/>
    <m/>
    <m/>
    <m/>
    <m/>
    <m/>
    <x v="0"/>
    <m/>
    <x v="2"/>
    <m/>
    <m/>
    <m/>
    <m/>
    <m/>
    <m/>
    <m/>
    <x v="2"/>
    <x v="2"/>
    <x v="1"/>
    <m/>
    <m/>
    <s v="1"/>
    <s v="1"/>
    <x v="0"/>
    <x v="2"/>
    <x v="0"/>
    <x v="1"/>
    <x v="1"/>
    <m/>
    <m/>
    <m/>
    <m/>
    <m/>
    <m/>
    <m/>
    <m/>
    <m/>
    <x v="1"/>
    <x v="0"/>
    <s v="Econimic"/>
    <m/>
    <m/>
    <m/>
    <m/>
    <b v="1"/>
    <m/>
    <m/>
    <m/>
    <m/>
    <m/>
    <m/>
    <m/>
    <m/>
    <m/>
    <m/>
    <m/>
    <m/>
    <m/>
    <s v="Adult Men"/>
    <m/>
    <b v="1"/>
    <m/>
    <m/>
    <s v="بسبب الظروف المعيشيه الصعبه وقلت الخدمات والضغوط النفسيه"/>
    <s v="Prayer"/>
    <m/>
    <m/>
    <m/>
    <b v="1"/>
    <m/>
    <m/>
    <m/>
    <m/>
    <m/>
    <m/>
    <m/>
    <s v="Accessibility"/>
    <m/>
    <m/>
    <b v="1"/>
    <m/>
    <m/>
    <m/>
    <m/>
    <m/>
    <m/>
    <x v="1"/>
    <m/>
    <s v="Health services Educational services Skills building services"/>
    <b v="1"/>
    <b v="1"/>
    <b v="1"/>
    <m/>
    <m/>
    <m/>
    <m/>
    <m/>
    <s v="قلة الوعي وعدم توفر الخدمات"/>
    <s v="Skills building services Educational services"/>
    <m/>
    <b v="1"/>
    <b v="1"/>
    <m/>
    <m/>
    <m/>
    <m/>
    <m/>
    <s v="صعوبه في المواصلات وعدم وجود مراكز لبناء المهارات"/>
    <x v="1"/>
    <m/>
    <s v="School dropout Neglect Early marriage"/>
    <m/>
    <m/>
    <m/>
    <b v="1"/>
    <m/>
    <m/>
    <b v="1"/>
    <m/>
    <b v="1"/>
    <m/>
    <m/>
    <m/>
    <m/>
    <m/>
    <m/>
    <m/>
    <m/>
    <m/>
    <m/>
    <s v="Parents Siblings"/>
    <m/>
    <b v="1"/>
    <m/>
    <m/>
    <b v="1"/>
    <m/>
    <m/>
    <m/>
    <m/>
    <m/>
    <m/>
    <m/>
    <m/>
    <m/>
    <s v="Hand crafts Awareness / educational activities / psychosocial support Entertainement activities"/>
    <m/>
    <m/>
    <b v="1"/>
    <m/>
    <b v="1"/>
    <b v="1"/>
    <m/>
    <m/>
    <m/>
    <s v="No, none of these"/>
    <m/>
    <m/>
    <m/>
    <m/>
    <m/>
    <b v="1"/>
    <m/>
    <x v="2"/>
    <s v="لعدم توفر مواصلات وبعد المسافه"/>
    <s v="Lack of awareness Lack of transportation"/>
    <b v="1"/>
    <m/>
    <b v="1"/>
    <m/>
    <m/>
    <m/>
    <m/>
    <m/>
    <m/>
    <m/>
    <x v="1"/>
    <m/>
    <m/>
    <x v="2"/>
    <m/>
    <m/>
    <x v="2"/>
    <m/>
    <s v="uuid:cc57faab-9dbb-49ba-8d99-c6a551a94ade"/>
    <n v="73157185"/>
    <s v="cc57faab-9dbb-49ba-8d99-c6a551a94ade"/>
    <d v="2021-01-21T13:17:11"/>
    <n v="244"/>
    <m/>
    <n v="-1"/>
    <m/>
    <m/>
    <s v="202101191358"/>
    <n v="5864"/>
    <s v="nsenumerator"/>
    <n v="569832"/>
  </r>
  <r>
    <s v="2021-01-21T11:51:38.109+02:00"/>
    <s v="2021-01-21T12:18:39.809+02:00"/>
    <s v="0"/>
    <s v="عزام الرحال"/>
    <s v="MRFS"/>
    <m/>
    <d v="2021-01-21T00:00:00"/>
    <x v="11"/>
    <s v="All"/>
    <x v="0"/>
    <n v="48"/>
    <x v="0"/>
    <x v="1"/>
    <x v="0"/>
    <x v="0"/>
    <d v="2020-01-07T00:00:00"/>
    <n v="0"/>
    <n v="0"/>
    <s v="Yes"/>
    <n v="0"/>
    <n v="1"/>
    <n v="1"/>
    <s v="2"/>
    <n v="4"/>
    <s v="6"/>
    <n v="2"/>
    <s v="8"/>
    <n v="10"/>
    <n v="1"/>
    <n v="0"/>
    <n v="0"/>
    <n v="1000"/>
    <n v="0"/>
    <m/>
    <s v="لايوجد مدخول"/>
    <s v="No services"/>
    <m/>
    <m/>
    <m/>
    <m/>
    <m/>
    <m/>
    <b v="1"/>
    <m/>
    <m/>
    <x v="1"/>
    <m/>
    <x v="2"/>
    <s v="مركز طبي"/>
    <s v="Inaccessible due to cost Inaccessible due to transport or other logistical reason"/>
    <m/>
    <m/>
    <m/>
    <b v="1"/>
    <m/>
    <b v="1"/>
    <m/>
    <m/>
    <m/>
    <m/>
    <m/>
    <x v="2"/>
    <x v="1"/>
    <m/>
    <x v="1"/>
    <m/>
    <x v="2"/>
    <x v="1"/>
    <m/>
    <x v="2"/>
    <x v="0"/>
    <m/>
    <m/>
    <m/>
    <m/>
    <m/>
    <m/>
    <m/>
    <m/>
    <m/>
    <m/>
    <m/>
    <s v="Pediatric medicine Non communicable diseases (NCD) drugs (chronic, cardiac, diabetes, hyper-tension, asthma)"/>
    <b v="1"/>
    <b v="1"/>
    <m/>
    <m/>
    <m/>
    <m/>
    <m/>
    <m/>
    <x v="2"/>
    <s v="Financial issues"/>
    <m/>
    <b v="1"/>
    <m/>
    <m/>
    <m/>
    <m/>
    <m/>
    <m/>
    <s v="At home with skilled birth attendant"/>
    <m/>
    <b v="1"/>
    <m/>
    <m/>
    <m/>
    <m/>
    <m/>
    <m/>
    <m/>
    <m/>
    <s v="صعوبة المواصلات"/>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x v="0"/>
    <m/>
    <s v="High food prices/no money to buy"/>
    <m/>
    <b v="1"/>
    <m/>
    <m/>
    <m/>
    <m/>
    <m/>
    <m/>
    <x v="0"/>
    <m/>
    <x v="2"/>
    <m/>
    <m/>
    <m/>
    <m/>
    <m/>
    <m/>
    <m/>
    <x v="2"/>
    <x v="2"/>
    <x v="1"/>
    <m/>
    <m/>
    <s v="1"/>
    <s v="0"/>
    <x v="0"/>
    <x v="0"/>
    <x v="2"/>
    <x v="2"/>
    <x v="0"/>
    <m/>
    <m/>
    <m/>
    <m/>
    <m/>
    <m/>
    <m/>
    <m/>
    <m/>
    <x v="3"/>
    <x v="0"/>
    <s v="Econimic Anxiety"/>
    <m/>
    <m/>
    <m/>
    <m/>
    <b v="1"/>
    <b v="1"/>
    <m/>
    <m/>
    <m/>
    <m/>
    <m/>
    <m/>
    <m/>
    <m/>
    <m/>
    <m/>
    <m/>
    <m/>
    <s v="Adult Men"/>
    <m/>
    <b v="1"/>
    <m/>
    <m/>
    <s v="لصعوبة المعيشه وقلة اليد العامله"/>
    <s v="Speaking to a family member"/>
    <b v="1"/>
    <m/>
    <m/>
    <m/>
    <m/>
    <m/>
    <m/>
    <m/>
    <m/>
    <m/>
    <m/>
    <s v="Accessibility Availability"/>
    <m/>
    <m/>
    <b v="1"/>
    <b v="1"/>
    <m/>
    <m/>
    <m/>
    <m/>
    <m/>
    <x v="1"/>
    <m/>
    <s v="Skills building services Health services Educational services"/>
    <b v="1"/>
    <b v="1"/>
    <b v="1"/>
    <m/>
    <m/>
    <m/>
    <m/>
    <m/>
    <s v="لعدم وجود المواصلات"/>
    <s v="Skills building services"/>
    <m/>
    <m/>
    <b v="1"/>
    <m/>
    <m/>
    <m/>
    <m/>
    <m/>
    <s v="لسوء المواصلات وقلة الوعي"/>
    <x v="1"/>
    <m/>
    <s v="Early marriage Neglect School dropout"/>
    <m/>
    <m/>
    <m/>
    <b v="1"/>
    <m/>
    <m/>
    <b v="1"/>
    <m/>
    <b v="1"/>
    <m/>
    <m/>
    <m/>
    <m/>
    <m/>
    <m/>
    <m/>
    <m/>
    <m/>
    <m/>
    <s v="Community/social workers Women and Child support centers"/>
    <m/>
    <m/>
    <m/>
    <m/>
    <m/>
    <m/>
    <m/>
    <b v="1"/>
    <m/>
    <b v="1"/>
    <m/>
    <m/>
    <m/>
    <m/>
    <s v="Hand crafts Awareness / educational activities / psychosocial support Entertainement activities"/>
    <m/>
    <m/>
    <b v="1"/>
    <m/>
    <b v="1"/>
    <b v="1"/>
    <m/>
    <m/>
    <m/>
    <s v="No, none of these"/>
    <m/>
    <m/>
    <m/>
    <m/>
    <m/>
    <b v="1"/>
    <m/>
    <x v="2"/>
    <s v="لايوجد مواصلات ولا مدارس قريبه على المنطقه"/>
    <s v="Lack of awareness Lack of transportation"/>
    <b v="1"/>
    <m/>
    <b v="1"/>
    <m/>
    <m/>
    <m/>
    <m/>
    <m/>
    <m/>
    <m/>
    <x v="1"/>
    <m/>
    <m/>
    <x v="2"/>
    <m/>
    <m/>
    <x v="2"/>
    <m/>
    <s v="uuid:71e12b28-0b1f-4510-a065-8a6d64167340"/>
    <n v="73157187"/>
    <s v="71e12b28-0b1f-4510-a065-8a6d64167340"/>
    <d v="2021-01-21T13:17:12"/>
    <n v="245"/>
    <m/>
    <n v="-1"/>
    <m/>
    <m/>
    <s v="202101191358"/>
    <n v="1621"/>
    <s v="nsenumerator"/>
    <n v="569832"/>
  </r>
  <r>
    <s v="2021-01-21T13:53:53.925+02:00"/>
    <s v="2021-01-21T14:17:14.230+02:00"/>
    <m/>
    <s v="عزام الرحال"/>
    <s v="MRFS"/>
    <m/>
    <d v="2021-01-21T00:00:00"/>
    <x v="11"/>
    <s v="All"/>
    <x v="0"/>
    <n v="43"/>
    <x v="0"/>
    <x v="1"/>
    <x v="0"/>
    <x v="1"/>
    <m/>
    <n v="0"/>
    <n v="0"/>
    <s v="Yes"/>
    <n v="0"/>
    <n v="1"/>
    <n v="2"/>
    <s v="3"/>
    <n v="3"/>
    <s v="6"/>
    <n v="3"/>
    <s v="9"/>
    <n v="11"/>
    <n v="0"/>
    <n v="0"/>
    <n v="0"/>
    <n v="2000"/>
    <n v="1000"/>
    <s v="اعمال حره"/>
    <m/>
    <s v="Hospital Emergency services-ambulance Primary health care facility Specialist services"/>
    <b v="1"/>
    <b v="1"/>
    <b v="1"/>
    <b v="1"/>
    <m/>
    <m/>
    <m/>
    <m/>
    <n v="30"/>
    <x v="5"/>
    <m/>
    <x v="0"/>
    <s v="لايوجد"/>
    <s v="Inaccessible due to cost"/>
    <m/>
    <m/>
    <m/>
    <b v="1"/>
    <m/>
    <m/>
    <m/>
    <m/>
    <m/>
    <m/>
    <m/>
    <x v="3"/>
    <x v="1"/>
    <m/>
    <x v="1"/>
    <m/>
    <x v="0"/>
    <x v="0"/>
    <m/>
    <x v="0"/>
    <x v="0"/>
    <m/>
    <m/>
    <m/>
    <m/>
    <m/>
    <m/>
    <m/>
    <m/>
    <m/>
    <m/>
    <m/>
    <s v="Antibiotic"/>
    <m/>
    <m/>
    <m/>
    <b v="1"/>
    <m/>
    <m/>
    <m/>
    <m/>
    <x v="0"/>
    <m/>
    <m/>
    <m/>
    <m/>
    <m/>
    <m/>
    <m/>
    <m/>
    <m/>
    <s v="Hospital for normal delivery"/>
    <m/>
    <m/>
    <m/>
    <m/>
    <m/>
    <b v="1"/>
    <m/>
    <m/>
    <m/>
    <m/>
    <m/>
    <x v="1"/>
    <m/>
    <m/>
    <m/>
    <m/>
    <m/>
    <m/>
    <m/>
    <m/>
    <m/>
    <m/>
    <m/>
    <x v="2"/>
    <x v="0"/>
    <x v="0"/>
    <m/>
    <m/>
    <m/>
    <m/>
    <m/>
    <m/>
    <m/>
    <m/>
    <m/>
    <m/>
    <m/>
    <m/>
    <m/>
    <s v="0"/>
    <s v="not divers"/>
    <s v="Cereals or tubers (maize, porridge, rice, pasta, bread, rice, bulger, frikeh, kaak, pasta, indomy (noodles), manakish, thick grain-based porridge, potatoes, etc) Vegetables (including leafy vegetables) Legumes and nuts e.g. hommos, fouls, beans, chick peas, lentils Condiments (spices, tea, coffee, sauces etc) or other miscellaneous food"/>
    <b v="1"/>
    <b v="1"/>
    <b v="1"/>
    <m/>
    <m/>
    <m/>
    <m/>
    <m/>
    <m/>
    <m/>
    <b v="1"/>
    <s v="4"/>
    <s v="diverse"/>
    <x v="3"/>
    <m/>
    <s v="High food prices/no money to buy"/>
    <m/>
    <b v="1"/>
    <m/>
    <m/>
    <m/>
    <m/>
    <m/>
    <m/>
    <x v="0"/>
    <m/>
    <x v="2"/>
    <m/>
    <m/>
    <m/>
    <m/>
    <m/>
    <m/>
    <m/>
    <x v="0"/>
    <x v="2"/>
    <x v="1"/>
    <m/>
    <m/>
    <s v="1"/>
    <s v="0"/>
    <x v="0"/>
    <x v="2"/>
    <x v="0"/>
    <x v="1"/>
    <x v="1"/>
    <m/>
    <m/>
    <m/>
    <m/>
    <m/>
    <m/>
    <m/>
    <m/>
    <m/>
    <x v="1"/>
    <x v="0"/>
    <s v="Econimic"/>
    <m/>
    <m/>
    <m/>
    <m/>
    <b v="1"/>
    <m/>
    <m/>
    <m/>
    <m/>
    <m/>
    <m/>
    <m/>
    <m/>
    <m/>
    <m/>
    <m/>
    <m/>
    <m/>
    <s v="Adult Men"/>
    <m/>
    <b v="1"/>
    <m/>
    <m/>
    <s v="بسبب غلاء الاسعار وصعوبة المعيشه "/>
    <s v="Speaking to a family member"/>
    <b v="1"/>
    <m/>
    <m/>
    <m/>
    <m/>
    <m/>
    <m/>
    <m/>
    <m/>
    <m/>
    <m/>
    <s v="Accessibility Availability"/>
    <m/>
    <m/>
    <b v="1"/>
    <b v="1"/>
    <m/>
    <m/>
    <m/>
    <m/>
    <m/>
    <x v="1"/>
    <m/>
    <s v="Do not know"/>
    <m/>
    <m/>
    <m/>
    <m/>
    <m/>
    <m/>
    <b v="1"/>
    <m/>
    <m/>
    <s v="All services are accessible"/>
    <m/>
    <m/>
    <m/>
    <m/>
    <m/>
    <b v="1"/>
    <m/>
    <m/>
    <m/>
    <x v="1"/>
    <m/>
    <s v="No dangers"/>
    <m/>
    <m/>
    <m/>
    <m/>
    <m/>
    <m/>
    <m/>
    <m/>
    <m/>
    <m/>
    <m/>
    <m/>
    <m/>
    <m/>
    <m/>
    <b v="1"/>
    <m/>
    <m/>
    <m/>
    <s v="Community/social workers Women and Child support centers"/>
    <m/>
    <m/>
    <m/>
    <m/>
    <m/>
    <m/>
    <m/>
    <b v="1"/>
    <m/>
    <b v="1"/>
    <m/>
    <m/>
    <m/>
    <m/>
    <s v="Awareness / educational activities / psychosocial support Entertainement activities Painting / re-creational activity"/>
    <m/>
    <m/>
    <m/>
    <b v="1"/>
    <b v="1"/>
    <b v="1"/>
    <m/>
    <m/>
    <m/>
    <s v="No, none of these"/>
    <m/>
    <m/>
    <m/>
    <m/>
    <m/>
    <b v="1"/>
    <m/>
    <x v="1"/>
    <m/>
    <s v="No barriers"/>
    <m/>
    <m/>
    <m/>
    <m/>
    <m/>
    <m/>
    <m/>
    <m/>
    <b v="1"/>
    <m/>
    <x v="1"/>
    <m/>
    <m/>
    <x v="2"/>
    <m/>
    <m/>
    <x v="2"/>
    <m/>
    <s v="uuid:22af5a71-16c1-46b3-96c3-053afe1a9526"/>
    <n v="73157188"/>
    <s v="22af5a71-16c1-46b3-96c3-053afe1a9526"/>
    <d v="2021-01-21T13:17:13"/>
    <n v="246"/>
    <m/>
    <n v="-1"/>
    <m/>
    <m/>
    <s v="202101191358"/>
    <n v="1401"/>
    <s v="nsenumerator"/>
    <n v="569832"/>
  </r>
  <r>
    <s v="2021-01-21T11:53:45.182+03:00"/>
    <s v="2021-01-21T12:20:56.689+03:00"/>
    <m/>
    <s v="نوره ضبع"/>
    <s v="MRFS"/>
    <m/>
    <d v="2021-01-21T00:00:00"/>
    <x v="8"/>
    <s v="All"/>
    <x v="0"/>
    <n v="50"/>
    <x v="0"/>
    <x v="0"/>
    <x v="0"/>
    <x v="0"/>
    <d v="2019-01-11T00:00:00"/>
    <n v="0"/>
    <n v="0"/>
    <s v="Yes"/>
    <n v="0"/>
    <n v="0"/>
    <n v="2"/>
    <s v="2"/>
    <n v="4"/>
    <s v="6"/>
    <n v="0"/>
    <s v="6"/>
    <n v="13"/>
    <n v="0"/>
    <n v="0"/>
    <n v="0"/>
    <n v="300"/>
    <n v="300"/>
    <s v="السلة الغذائية"/>
    <m/>
    <s v="Other"/>
    <m/>
    <m/>
    <m/>
    <m/>
    <b v="1"/>
    <m/>
    <m/>
    <s v="نقطة طبية"/>
    <n v="30"/>
    <x v="4"/>
    <m/>
    <x v="0"/>
    <s v="مستوصف"/>
    <s v="Inaccessible due to cost"/>
    <m/>
    <m/>
    <m/>
    <b v="1"/>
    <m/>
    <m/>
    <m/>
    <m/>
    <m/>
    <m/>
    <m/>
    <x v="0"/>
    <x v="0"/>
    <s v="غير منتظم"/>
    <x v="3"/>
    <s v="عن طريق الوتس اب "/>
    <x v="0"/>
    <x v="0"/>
    <m/>
    <x v="0"/>
    <x v="0"/>
    <m/>
    <m/>
    <m/>
    <m/>
    <m/>
    <m/>
    <m/>
    <m/>
    <m/>
    <m/>
    <m/>
    <s v="Pediatric medicine"/>
    <m/>
    <b v="1"/>
    <m/>
    <m/>
    <m/>
    <m/>
    <m/>
    <m/>
    <x v="0"/>
    <m/>
    <m/>
    <m/>
    <m/>
    <m/>
    <m/>
    <m/>
    <m/>
    <m/>
    <s v="Public primary health care facility"/>
    <m/>
    <m/>
    <m/>
    <b v="1"/>
    <m/>
    <m/>
    <m/>
    <m/>
    <m/>
    <m/>
    <m/>
    <x v="1"/>
    <m/>
    <m/>
    <m/>
    <m/>
    <m/>
    <m/>
    <m/>
    <m/>
    <m/>
    <m/>
    <m/>
    <x v="5"/>
    <x v="0"/>
    <x v="0"/>
    <m/>
    <m/>
    <m/>
    <m/>
    <m/>
    <m/>
    <m/>
    <m/>
    <m/>
    <m/>
    <m/>
    <m/>
    <m/>
    <s v="0"/>
    <s v="not divers"/>
    <s v="Cereals or tubers (maize, porridge, rice, pasta, bread, rice, bulger, frikeh, kaak, pasta, indomy (noodles), manakish, thick grain-based porridge, potatoes, etc)"/>
    <b v="1"/>
    <m/>
    <m/>
    <m/>
    <m/>
    <m/>
    <m/>
    <m/>
    <m/>
    <m/>
    <m/>
    <s v="1"/>
    <s v="not divers"/>
    <x v="2"/>
    <s v="غير ملائم التنوع للطفل الصغير"/>
    <s v="High food prices/no money to buy"/>
    <m/>
    <b v="1"/>
    <m/>
    <m/>
    <m/>
    <m/>
    <m/>
    <m/>
    <x v="0"/>
    <m/>
    <x v="0"/>
    <s v="High food prices/no money to buy"/>
    <b v="1"/>
    <m/>
    <m/>
    <m/>
    <m/>
    <m/>
    <x v="0"/>
    <x v="2"/>
    <x v="1"/>
    <m/>
    <m/>
    <s v="0"/>
    <s v="0"/>
    <x v="0"/>
    <x v="2"/>
    <x v="0"/>
    <x v="1"/>
    <x v="1"/>
    <m/>
    <m/>
    <m/>
    <m/>
    <m/>
    <m/>
    <m/>
    <m/>
    <m/>
    <x v="1"/>
    <x v="0"/>
    <s v="No problems"/>
    <m/>
    <m/>
    <m/>
    <m/>
    <m/>
    <m/>
    <m/>
    <m/>
    <m/>
    <m/>
    <m/>
    <m/>
    <m/>
    <m/>
    <m/>
    <b v="1"/>
    <m/>
    <m/>
    <m/>
    <m/>
    <m/>
    <m/>
    <m/>
    <m/>
    <m/>
    <m/>
    <m/>
    <m/>
    <m/>
    <m/>
    <m/>
    <m/>
    <m/>
    <m/>
    <m/>
    <m/>
    <s v="Lack of awareness of the services"/>
    <m/>
    <m/>
    <m/>
    <m/>
    <b v="1"/>
    <m/>
    <m/>
    <m/>
    <m/>
    <x v="1"/>
    <m/>
    <s v="Educational services Health services"/>
    <b v="1"/>
    <b v="1"/>
    <m/>
    <m/>
    <m/>
    <m/>
    <m/>
    <m/>
    <s v="بسبب البعد"/>
    <s v="Educational services"/>
    <m/>
    <b v="1"/>
    <m/>
    <m/>
    <m/>
    <m/>
    <m/>
    <m/>
    <s v="بسبب البعد وعدم الامان"/>
    <x v="2"/>
    <s v="بسبب البعد المكاني"/>
    <s v="School dropout"/>
    <m/>
    <m/>
    <m/>
    <b v="1"/>
    <m/>
    <m/>
    <m/>
    <m/>
    <m/>
    <m/>
    <m/>
    <m/>
    <m/>
    <m/>
    <m/>
    <m/>
    <m/>
    <m/>
    <m/>
    <s v="Relatives"/>
    <m/>
    <m/>
    <m/>
    <m/>
    <m/>
    <b v="1"/>
    <m/>
    <m/>
    <m/>
    <m/>
    <m/>
    <m/>
    <m/>
    <m/>
    <s v="Awareness / educational activities / psychosocial support Sport activity"/>
    <b v="1"/>
    <m/>
    <m/>
    <m/>
    <b v="1"/>
    <m/>
    <m/>
    <m/>
    <m/>
    <s v="Orphans living in the community"/>
    <m/>
    <m/>
    <b v="1"/>
    <m/>
    <m/>
    <m/>
    <m/>
    <x v="1"/>
    <m/>
    <s v="Lack of transportation"/>
    <m/>
    <m/>
    <b v="1"/>
    <m/>
    <m/>
    <m/>
    <m/>
    <m/>
    <m/>
    <m/>
    <x v="1"/>
    <m/>
    <m/>
    <x v="0"/>
    <m/>
    <m/>
    <x v="2"/>
    <m/>
    <s v="uuid:14064551-2485-4080-92f9-06496b3760b2"/>
    <n v="73157230"/>
    <s v="14064551-2485-4080-92f9-06496b3760b2"/>
    <d v="2021-01-21T13:18:36"/>
    <n v="247"/>
    <m/>
    <n v="-1"/>
    <m/>
    <m/>
    <s v="202101191358"/>
    <n v="1631"/>
    <s v="nsenumerator"/>
    <n v="569832"/>
  </r>
  <r>
    <s v="2021-01-21T12:25:20.012+03:00"/>
    <s v="2021-01-21T12:51:14.242+03:00"/>
    <m/>
    <s v="نوره ضبع"/>
    <s v="MRFS"/>
    <m/>
    <d v="2021-01-21T00:00:00"/>
    <x v="8"/>
    <s v="All"/>
    <x v="0"/>
    <n v="33"/>
    <x v="0"/>
    <x v="0"/>
    <x v="0"/>
    <x v="0"/>
    <d v="2018-01-04T00:00:00"/>
    <n v="1"/>
    <n v="0"/>
    <s v="Yes"/>
    <n v="1"/>
    <n v="1"/>
    <n v="1"/>
    <s v="2"/>
    <n v="0"/>
    <s v="3"/>
    <n v="0"/>
    <s v="3"/>
    <n v="4"/>
    <n v="0"/>
    <n v="0"/>
    <n v="0"/>
    <n v="500"/>
    <n v="100"/>
    <s v="المعونة الشهرية - عمل الزوج ان امكن"/>
    <m/>
    <s v="No services"/>
    <m/>
    <m/>
    <m/>
    <m/>
    <m/>
    <m/>
    <b v="1"/>
    <m/>
    <m/>
    <x v="1"/>
    <m/>
    <x v="2"/>
    <s v="مستوصف"/>
    <s v="Inaccessible due to cost"/>
    <m/>
    <m/>
    <m/>
    <b v="1"/>
    <m/>
    <m/>
    <m/>
    <m/>
    <m/>
    <m/>
    <m/>
    <x v="0"/>
    <x v="0"/>
    <s v="نعم زيادة الوعي"/>
    <x v="3"/>
    <s v="الوتس اب "/>
    <x v="2"/>
    <x v="1"/>
    <m/>
    <x v="1"/>
    <x v="2"/>
    <m/>
    <m/>
    <m/>
    <m/>
    <m/>
    <m/>
    <m/>
    <m/>
    <m/>
    <m/>
    <m/>
    <s v="Non communicable diseases (NCD) drugs (chronic, cardiac, diabetes, hyper-tension, asthma) Reproductive health medicines"/>
    <b v="1"/>
    <m/>
    <b v="1"/>
    <m/>
    <m/>
    <m/>
    <m/>
    <m/>
    <x v="2"/>
    <s v="Transportation issues"/>
    <m/>
    <m/>
    <m/>
    <b v="1"/>
    <m/>
    <m/>
    <m/>
    <m/>
    <s v="Public primary health care facility"/>
    <m/>
    <m/>
    <m/>
    <b v="1"/>
    <m/>
    <m/>
    <m/>
    <m/>
    <m/>
    <m/>
    <m/>
    <x v="2"/>
    <s v="New pregnancy"/>
    <m/>
    <m/>
    <m/>
    <m/>
    <m/>
    <m/>
    <b v="1"/>
    <m/>
    <m/>
    <m/>
    <x v="5"/>
    <x v="0"/>
    <x v="0"/>
    <m/>
    <s v="Cereals or tubers (maize, porridge, rice, pasta, bread, rice, bulger, frikeh, kaak, pasta, indomy (noodles), manakish, thick grain-based porridge, potatoes, etc) Legumes and nuts e.g. hommos, fouls, beans, chick peas, lentils"/>
    <b v="1"/>
    <b v="1"/>
    <m/>
    <m/>
    <m/>
    <m/>
    <m/>
    <m/>
    <m/>
    <m/>
    <m/>
    <s v="2"/>
    <s v="not divers"/>
    <s v="Cereals or tubers (maize, porridge, rice, pasta, bread, rice, bulger, frikeh, kaak, pasta, indomy (noodles), manakish, thick grain-based porridge, potatoes, etc) Legumes and nuts e.g. hommos, fouls, beans, chick peas, lentils"/>
    <b v="1"/>
    <b v="1"/>
    <m/>
    <m/>
    <m/>
    <m/>
    <m/>
    <m/>
    <m/>
    <m/>
    <m/>
    <s v="2"/>
    <s v="not divers"/>
    <x v="2"/>
    <s v="لينمو بشكل جيد"/>
    <s v="High food prices/no money to buy"/>
    <m/>
    <b v="1"/>
    <m/>
    <m/>
    <m/>
    <m/>
    <m/>
    <m/>
    <x v="0"/>
    <m/>
    <x v="0"/>
    <s v="High food prices/no money to buy"/>
    <b v="1"/>
    <m/>
    <m/>
    <m/>
    <m/>
    <m/>
    <x v="0"/>
    <x v="0"/>
    <x v="0"/>
    <m/>
    <m/>
    <s v="1"/>
    <s v="1"/>
    <x v="0"/>
    <x v="2"/>
    <x v="0"/>
    <x v="1"/>
    <x v="1"/>
    <m/>
    <m/>
    <m/>
    <m/>
    <m/>
    <m/>
    <m/>
    <m/>
    <m/>
    <x v="1"/>
    <x v="0"/>
    <s v="Problems sleeping Fear"/>
    <b v="1"/>
    <m/>
    <m/>
    <m/>
    <m/>
    <m/>
    <m/>
    <m/>
    <m/>
    <b v="1"/>
    <m/>
    <m/>
    <m/>
    <m/>
    <m/>
    <m/>
    <m/>
    <m/>
    <s v="Children"/>
    <m/>
    <m/>
    <b v="1"/>
    <m/>
    <s v="لانهم الاضعف"/>
    <s v="Has professional consultation"/>
    <m/>
    <m/>
    <m/>
    <m/>
    <b v="1"/>
    <m/>
    <m/>
    <m/>
    <m/>
    <m/>
    <m/>
    <s v="Stigma"/>
    <b v="1"/>
    <m/>
    <m/>
    <m/>
    <m/>
    <m/>
    <m/>
    <m/>
    <m/>
    <x v="1"/>
    <m/>
    <s v="Educational services"/>
    <m/>
    <b v="1"/>
    <m/>
    <m/>
    <m/>
    <m/>
    <m/>
    <m/>
    <s v="البعد المكاني"/>
    <s v="Educational services Health services"/>
    <b v="1"/>
    <b v="1"/>
    <m/>
    <m/>
    <m/>
    <m/>
    <m/>
    <m/>
    <s v="البعد المكاني"/>
    <x v="1"/>
    <m/>
    <s v="Kidnapping School dropout Being orphaned or losing care"/>
    <b v="1"/>
    <m/>
    <m/>
    <b v="1"/>
    <m/>
    <m/>
    <m/>
    <m/>
    <m/>
    <m/>
    <b v="1"/>
    <m/>
    <m/>
    <m/>
    <m/>
    <m/>
    <m/>
    <m/>
    <m/>
    <s v="Relatives"/>
    <m/>
    <m/>
    <m/>
    <m/>
    <m/>
    <b v="1"/>
    <m/>
    <m/>
    <m/>
    <m/>
    <m/>
    <m/>
    <m/>
    <m/>
    <s v="Quraan Painting / re-creational activity Awareness / educational activities / psychosocial support"/>
    <m/>
    <b v="1"/>
    <m/>
    <b v="1"/>
    <b v="1"/>
    <m/>
    <m/>
    <m/>
    <m/>
    <s v="Orphans living in the community"/>
    <m/>
    <m/>
    <b v="1"/>
    <m/>
    <m/>
    <m/>
    <m/>
    <x v="1"/>
    <m/>
    <s v="Lack of transportation"/>
    <m/>
    <m/>
    <b v="1"/>
    <m/>
    <m/>
    <m/>
    <m/>
    <m/>
    <m/>
    <m/>
    <x v="1"/>
    <m/>
    <m/>
    <x v="0"/>
    <m/>
    <m/>
    <x v="2"/>
    <m/>
    <s v="uuid:8ea57931-55fc-4dbe-88aa-ad61093d231b"/>
    <n v="73157231"/>
    <s v="8ea57931-55fc-4dbe-88aa-ad61093d231b"/>
    <d v="2021-01-21T13:18:37"/>
    <n v="248"/>
    <m/>
    <n v="-1"/>
    <m/>
    <m/>
    <s v="202101191358"/>
    <n v="1554"/>
    <s v="nsenumerator"/>
    <n v="569832"/>
  </r>
  <r>
    <s v="2021-01-21T12:52:45.709+03:00"/>
    <s v="2021-01-21T13:13:25.959+03:00"/>
    <m/>
    <s v="نوره ضبع"/>
    <s v="MRFS"/>
    <m/>
    <d v="2021-01-21T00:00:00"/>
    <x v="8"/>
    <s v="All"/>
    <x v="0"/>
    <n v="24"/>
    <x v="1"/>
    <x v="0"/>
    <x v="0"/>
    <x v="0"/>
    <d v="2018-01-17T00:00:00"/>
    <n v="0"/>
    <n v="0"/>
    <s v="Yes"/>
    <n v="0"/>
    <n v="0"/>
    <n v="2"/>
    <s v="2"/>
    <n v="1"/>
    <s v="3"/>
    <n v="0"/>
    <s v="3"/>
    <n v="5"/>
    <n v="0"/>
    <n v="0"/>
    <n v="1"/>
    <n v="700"/>
    <n v="100"/>
    <s v="عمل الزوج"/>
    <m/>
    <s v="Primary health care facility"/>
    <m/>
    <b v="1"/>
    <m/>
    <m/>
    <m/>
    <m/>
    <m/>
    <m/>
    <n v="30"/>
    <x v="4"/>
    <m/>
    <x v="2"/>
    <s v="مستوصف"/>
    <s v="Inaccessible due to security risks"/>
    <m/>
    <m/>
    <m/>
    <m/>
    <b v="1"/>
    <m/>
    <m/>
    <m/>
    <m/>
    <m/>
    <m/>
    <x v="0"/>
    <x v="0"/>
    <s v="زيادة الوعي"/>
    <x v="0"/>
    <m/>
    <x v="0"/>
    <x v="0"/>
    <m/>
    <x v="0"/>
    <x v="0"/>
    <m/>
    <m/>
    <m/>
    <m/>
    <m/>
    <m/>
    <m/>
    <m/>
    <m/>
    <m/>
    <m/>
    <s v="Pediatric medicine"/>
    <m/>
    <b v="1"/>
    <m/>
    <m/>
    <m/>
    <m/>
    <m/>
    <m/>
    <x v="3"/>
    <m/>
    <m/>
    <m/>
    <m/>
    <m/>
    <m/>
    <m/>
    <m/>
    <m/>
    <s v="Public primary health care facility"/>
    <m/>
    <m/>
    <m/>
    <b v="1"/>
    <m/>
    <m/>
    <m/>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
    <b v="1"/>
    <m/>
    <m/>
    <m/>
    <m/>
    <m/>
    <m/>
    <x v="0"/>
    <m/>
    <x v="0"/>
    <s v="High food prices/no money to buy"/>
    <b v="1"/>
    <m/>
    <m/>
    <m/>
    <m/>
    <m/>
    <x v="0"/>
    <x v="2"/>
    <x v="1"/>
    <m/>
    <m/>
    <s v="0"/>
    <s v="0"/>
    <x v="0"/>
    <x v="2"/>
    <x v="0"/>
    <x v="1"/>
    <x v="1"/>
    <m/>
    <m/>
    <m/>
    <m/>
    <m/>
    <m/>
    <m/>
    <m/>
    <m/>
    <x v="1"/>
    <x v="0"/>
    <s v="Fear Anger Sadness"/>
    <b v="1"/>
    <b v="1"/>
    <b v="1"/>
    <m/>
    <m/>
    <m/>
    <m/>
    <m/>
    <m/>
    <m/>
    <m/>
    <m/>
    <m/>
    <m/>
    <m/>
    <m/>
    <m/>
    <m/>
    <s v="Adult Men"/>
    <m/>
    <b v="1"/>
    <m/>
    <m/>
    <s v="هو الكسؤول عن تلبية احتياج العائلة"/>
    <s v="Prayer"/>
    <m/>
    <m/>
    <m/>
    <b v="1"/>
    <m/>
    <m/>
    <m/>
    <m/>
    <m/>
    <m/>
    <m/>
    <s v="Stigma"/>
    <b v="1"/>
    <m/>
    <m/>
    <m/>
    <m/>
    <m/>
    <m/>
    <m/>
    <m/>
    <x v="1"/>
    <m/>
    <s v="Educational services"/>
    <m/>
    <b v="1"/>
    <m/>
    <m/>
    <m/>
    <m/>
    <m/>
    <m/>
    <s v="بسبب البعد المكاني"/>
    <s v="Educational services"/>
    <m/>
    <b v="1"/>
    <m/>
    <m/>
    <m/>
    <m/>
    <m/>
    <m/>
    <s v="البعد المكاني"/>
    <x v="2"/>
    <s v="بسبب الوضع الامني"/>
    <s v="Kidnapping"/>
    <b v="1"/>
    <m/>
    <m/>
    <m/>
    <m/>
    <m/>
    <m/>
    <m/>
    <m/>
    <m/>
    <m/>
    <m/>
    <m/>
    <m/>
    <m/>
    <m/>
    <m/>
    <m/>
    <m/>
    <s v="Relatives"/>
    <m/>
    <m/>
    <m/>
    <m/>
    <m/>
    <b v="1"/>
    <m/>
    <m/>
    <m/>
    <m/>
    <m/>
    <m/>
    <m/>
    <m/>
    <s v="Quraan Awareness / educational activities / psychosocial support"/>
    <m/>
    <b v="1"/>
    <m/>
    <m/>
    <b v="1"/>
    <m/>
    <m/>
    <m/>
    <m/>
    <s v="Orphans living in the community"/>
    <m/>
    <m/>
    <b v="1"/>
    <m/>
    <m/>
    <m/>
    <m/>
    <x v="1"/>
    <m/>
    <s v="Lack of transportation Security problems"/>
    <m/>
    <b v="1"/>
    <b v="1"/>
    <m/>
    <m/>
    <m/>
    <m/>
    <m/>
    <m/>
    <m/>
    <x v="1"/>
    <m/>
    <m/>
    <x v="0"/>
    <m/>
    <m/>
    <x v="2"/>
    <m/>
    <s v="uuid:c98d6117-63ac-49e1-b621-026906cccf92"/>
    <n v="73157233"/>
    <s v="c98d6117-63ac-49e1-b621-026906cccf92"/>
    <d v="2021-01-21T13:18:38"/>
    <n v="249"/>
    <m/>
    <n v="-1"/>
    <m/>
    <m/>
    <s v="202101191358"/>
    <n v="1240"/>
    <s v="nsenumerator"/>
    <n v="569832"/>
  </r>
  <r>
    <s v="2021-01-21T13:42:19.451+03:00"/>
    <s v="2021-01-21T14:03:56.368+03:00"/>
    <m/>
    <s v="نوره ضبع"/>
    <s v="MRFS"/>
    <m/>
    <d v="2021-01-21T00:00:00"/>
    <x v="8"/>
    <s v="All"/>
    <x v="0"/>
    <n v="40"/>
    <x v="0"/>
    <x v="0"/>
    <x v="0"/>
    <x v="0"/>
    <d v="2013-01-18T00:00:00"/>
    <n v="0"/>
    <n v="0"/>
    <s v="Yes"/>
    <n v="0"/>
    <n v="0"/>
    <n v="2"/>
    <s v="2"/>
    <n v="2"/>
    <s v="4"/>
    <n v="3"/>
    <s v="7"/>
    <n v="10"/>
    <n v="0"/>
    <n v="0"/>
    <n v="0"/>
    <n v="1000"/>
    <n v="200"/>
    <s v="عمل الزوج"/>
    <m/>
    <s v="Primary health care facility"/>
    <m/>
    <b v="1"/>
    <m/>
    <m/>
    <m/>
    <m/>
    <m/>
    <m/>
    <n v="30"/>
    <x v="4"/>
    <m/>
    <x v="2"/>
    <s v="مستوصف - نقطة طبية"/>
    <s v="Inaccessible due to cost"/>
    <m/>
    <m/>
    <m/>
    <b v="1"/>
    <m/>
    <m/>
    <m/>
    <m/>
    <m/>
    <m/>
    <m/>
    <x v="0"/>
    <x v="0"/>
    <s v="زيادة الوعي وتعليمات"/>
    <x v="0"/>
    <m/>
    <x v="2"/>
    <x v="1"/>
    <m/>
    <x v="1"/>
    <x v="2"/>
    <m/>
    <m/>
    <m/>
    <m/>
    <m/>
    <m/>
    <m/>
    <m/>
    <m/>
    <m/>
    <m/>
    <s v="Pediatric medicine Antibiotic"/>
    <m/>
    <b v="1"/>
    <m/>
    <b v="1"/>
    <m/>
    <m/>
    <m/>
    <m/>
    <x v="0"/>
    <m/>
    <m/>
    <m/>
    <m/>
    <m/>
    <m/>
    <m/>
    <m/>
    <m/>
    <s v="Public primary health care facility"/>
    <m/>
    <m/>
    <m/>
    <b v="1"/>
    <m/>
    <m/>
    <m/>
    <m/>
    <m/>
    <m/>
    <m/>
    <x v="1"/>
    <m/>
    <m/>
    <m/>
    <m/>
    <m/>
    <m/>
    <m/>
    <m/>
    <m/>
    <m/>
    <m/>
    <x v="4"/>
    <x v="1"/>
    <x v="0"/>
    <m/>
    <m/>
    <m/>
    <m/>
    <m/>
    <m/>
    <m/>
    <m/>
    <m/>
    <m/>
    <m/>
    <m/>
    <m/>
    <s v="0"/>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
    <b v="1"/>
    <m/>
    <m/>
    <m/>
    <m/>
    <m/>
    <m/>
    <x v="0"/>
    <m/>
    <x v="0"/>
    <s v="High food prices/no money to buy"/>
    <b v="1"/>
    <m/>
    <m/>
    <m/>
    <m/>
    <m/>
    <x v="0"/>
    <x v="2"/>
    <x v="1"/>
    <m/>
    <m/>
    <s v="0"/>
    <s v="0"/>
    <x v="0"/>
    <x v="2"/>
    <x v="0"/>
    <x v="1"/>
    <x v="1"/>
    <m/>
    <m/>
    <m/>
    <m/>
    <m/>
    <m/>
    <m/>
    <m/>
    <m/>
    <x v="1"/>
    <x v="0"/>
    <s v="Anger Hopelessness"/>
    <m/>
    <b v="1"/>
    <m/>
    <m/>
    <m/>
    <m/>
    <m/>
    <m/>
    <b v="1"/>
    <m/>
    <m/>
    <m/>
    <m/>
    <m/>
    <m/>
    <m/>
    <m/>
    <m/>
    <s v="Adult Women"/>
    <b v="1"/>
    <m/>
    <m/>
    <m/>
    <s v="الفئة الضعيفة"/>
    <s v="Speaking to a family member"/>
    <b v="1"/>
    <m/>
    <m/>
    <m/>
    <m/>
    <m/>
    <m/>
    <m/>
    <m/>
    <m/>
    <m/>
    <s v="Stigma"/>
    <b v="1"/>
    <m/>
    <m/>
    <m/>
    <m/>
    <m/>
    <m/>
    <m/>
    <m/>
    <x v="1"/>
    <m/>
    <s v="Educational services Health services"/>
    <b v="1"/>
    <b v="1"/>
    <m/>
    <m/>
    <m/>
    <m/>
    <m/>
    <m/>
    <s v="البعد المكاني والامان"/>
    <s v="Educational services"/>
    <m/>
    <b v="1"/>
    <m/>
    <m/>
    <m/>
    <m/>
    <m/>
    <m/>
    <s v="بسبب الامن"/>
    <x v="2"/>
    <s v="الوضع الامني"/>
    <s v="Kidnapping School dropout"/>
    <b v="1"/>
    <m/>
    <m/>
    <b v="1"/>
    <m/>
    <m/>
    <m/>
    <m/>
    <m/>
    <m/>
    <m/>
    <m/>
    <m/>
    <m/>
    <m/>
    <m/>
    <m/>
    <m/>
    <m/>
    <s v="Relatives"/>
    <m/>
    <m/>
    <m/>
    <m/>
    <m/>
    <b v="1"/>
    <m/>
    <m/>
    <m/>
    <m/>
    <m/>
    <m/>
    <m/>
    <m/>
    <s v="Quraan Awareness / educational activities / psychosocial support Entertainement activities"/>
    <m/>
    <b v="1"/>
    <m/>
    <m/>
    <b v="1"/>
    <b v="1"/>
    <m/>
    <m/>
    <m/>
    <s v="Orphans living in the community"/>
    <m/>
    <m/>
    <b v="1"/>
    <m/>
    <m/>
    <m/>
    <m/>
    <x v="1"/>
    <m/>
    <s v="Security problems Lack of transportation"/>
    <m/>
    <b v="1"/>
    <b v="1"/>
    <m/>
    <m/>
    <m/>
    <m/>
    <m/>
    <m/>
    <m/>
    <x v="1"/>
    <m/>
    <m/>
    <x v="2"/>
    <m/>
    <m/>
    <x v="2"/>
    <m/>
    <s v="uuid:bab6c696-fa91-4de2-b2fc-f34985943458"/>
    <n v="73157235"/>
    <s v="bab6c696-fa91-4de2-b2fc-f34985943458"/>
    <d v="2021-01-21T13:18:39"/>
    <n v="250"/>
    <m/>
    <n v="-1"/>
    <m/>
    <m/>
    <s v="202101191358"/>
    <n v="1297"/>
    <s v="nsenumerator"/>
    <n v="569832"/>
  </r>
  <r>
    <s v="2021-01-21T10:45:52.929+03:00"/>
    <s v="2021-01-25T18:27:18.277+02:00"/>
    <s v="4.362098935183894"/>
    <s v="افراح الحجازي"/>
    <s v="MRFS"/>
    <m/>
    <d v="2021-01-21T00:00:00"/>
    <x v="13"/>
    <s v="All"/>
    <x v="0"/>
    <n v="20"/>
    <x v="1"/>
    <x v="0"/>
    <x v="0"/>
    <x v="0"/>
    <d v="2016-04-08T00:00:00"/>
    <n v="1"/>
    <n v="0"/>
    <s v="Yes"/>
    <n v="1"/>
    <n v="0"/>
    <n v="1"/>
    <s v="1"/>
    <n v="1"/>
    <s v="3"/>
    <n v="0"/>
    <s v="3"/>
    <n v="5"/>
    <n v="1"/>
    <n v="1"/>
    <n v="0"/>
    <n v="500"/>
    <n v="150"/>
    <s v="فاعل خير"/>
    <m/>
    <s v="No services"/>
    <m/>
    <m/>
    <m/>
    <m/>
    <m/>
    <m/>
    <b v="1"/>
    <m/>
    <m/>
    <x v="1"/>
    <m/>
    <x v="2"/>
    <s v="نعم"/>
    <s v="Some types of medicines are not available in the market Inaccessible due to cost"/>
    <b v="1"/>
    <m/>
    <m/>
    <b v="1"/>
    <m/>
    <m/>
    <m/>
    <m/>
    <m/>
    <m/>
    <m/>
    <x v="0"/>
    <x v="0"/>
    <s v="جاء فريق سيما وتحدث عن الكورونة وطرق الوقاية"/>
    <x v="0"/>
    <m/>
    <x v="2"/>
    <x v="1"/>
    <m/>
    <x v="1"/>
    <x v="2"/>
    <m/>
    <m/>
    <m/>
    <m/>
    <m/>
    <m/>
    <m/>
    <m/>
    <m/>
    <m/>
    <m/>
    <s v="Non communicable diseases (NCD) drugs (chronic, cardiac, diabetes, hyper-tension, asthma) Pediatric medicine Other"/>
    <b v="1"/>
    <b v="1"/>
    <m/>
    <m/>
    <b v="1"/>
    <m/>
    <m/>
    <s v="ادوية  نيتروفان"/>
    <x v="0"/>
    <m/>
    <m/>
    <m/>
    <m/>
    <m/>
    <m/>
    <m/>
    <m/>
    <m/>
    <s v="Hospital for surgery/ C-section Hospital for normal delivery"/>
    <m/>
    <m/>
    <m/>
    <m/>
    <m/>
    <b v="1"/>
    <b v="1"/>
    <m/>
    <m/>
    <m/>
    <m/>
    <x v="2"/>
    <s v="Not enough milk"/>
    <m/>
    <m/>
    <m/>
    <b v="1"/>
    <m/>
    <m/>
    <m/>
    <m/>
    <m/>
    <m/>
    <x v="5"/>
    <x v="0"/>
    <x v="0"/>
    <m/>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x v="0"/>
    <m/>
    <s v="High food prices/no money to buy Other Market is too far"/>
    <m/>
    <b v="1"/>
    <b v="1"/>
    <m/>
    <m/>
    <m/>
    <b v="1"/>
    <s v="لا يوجد مال"/>
    <x v="0"/>
    <m/>
    <x v="0"/>
    <s v="High food prices/no money to buy Market is too far"/>
    <b v="1"/>
    <b v="1"/>
    <m/>
    <m/>
    <m/>
    <m/>
    <x v="0"/>
    <x v="2"/>
    <x v="0"/>
    <m/>
    <m/>
    <s v="0"/>
    <s v="1"/>
    <x v="0"/>
    <x v="2"/>
    <x v="0"/>
    <x v="1"/>
    <x v="1"/>
    <m/>
    <m/>
    <m/>
    <m/>
    <m/>
    <m/>
    <m/>
    <m/>
    <m/>
    <x v="1"/>
    <x v="0"/>
    <s v="Sadness"/>
    <m/>
    <m/>
    <b v="1"/>
    <m/>
    <m/>
    <m/>
    <m/>
    <m/>
    <m/>
    <m/>
    <m/>
    <m/>
    <m/>
    <m/>
    <m/>
    <m/>
    <m/>
    <m/>
    <s v="Adult Women Adult Men Children"/>
    <b v="1"/>
    <b v="1"/>
    <b v="1"/>
    <m/>
    <s v="بسبب النزوح"/>
    <s v="Other Prayer Speaking to a family member Speaking to a friend"/>
    <b v="1"/>
    <b v="1"/>
    <m/>
    <b v="1"/>
    <m/>
    <m/>
    <m/>
    <m/>
    <m/>
    <b v="1"/>
    <s v="العمل"/>
    <s v="Stigma Lack of awareness of the services"/>
    <b v="1"/>
    <m/>
    <m/>
    <m/>
    <b v="1"/>
    <m/>
    <m/>
    <m/>
    <m/>
    <x v="1"/>
    <m/>
    <s v="Educational services Skills building services"/>
    <m/>
    <b v="1"/>
    <b v="1"/>
    <m/>
    <m/>
    <m/>
    <m/>
    <m/>
    <s v="لا يوجد أي خدمات في المخيم"/>
    <s v="Educational services Health services Skills building services"/>
    <b v="1"/>
    <b v="1"/>
    <b v="1"/>
    <m/>
    <m/>
    <m/>
    <m/>
    <m/>
    <s v="لا يوجد أي خدمات في المخيم"/>
    <x v="2"/>
    <s v="لا يوجد أمان"/>
    <s v="Child labour"/>
    <m/>
    <m/>
    <m/>
    <m/>
    <b v="1"/>
    <m/>
    <m/>
    <m/>
    <m/>
    <m/>
    <m/>
    <m/>
    <m/>
    <m/>
    <m/>
    <m/>
    <m/>
    <m/>
    <s v="يعملون في قطاف الزيتون"/>
    <s v="Parents Relatives"/>
    <m/>
    <m/>
    <m/>
    <m/>
    <b v="1"/>
    <b v="1"/>
    <m/>
    <m/>
    <m/>
    <m/>
    <m/>
    <m/>
    <m/>
    <m/>
    <s v="Sport activity Quraan Painting / re-creational activity Entertainement activities"/>
    <b v="1"/>
    <b v="1"/>
    <m/>
    <b v="1"/>
    <m/>
    <b v="1"/>
    <m/>
    <m/>
    <m/>
    <s v="No, none of these"/>
    <m/>
    <m/>
    <m/>
    <m/>
    <m/>
    <b v="1"/>
    <m/>
    <x v="1"/>
    <m/>
    <s v="No services"/>
    <m/>
    <m/>
    <m/>
    <m/>
    <m/>
    <b v="1"/>
    <m/>
    <m/>
    <m/>
    <m/>
    <x v="1"/>
    <m/>
    <m/>
    <x v="0"/>
    <m/>
    <m/>
    <x v="2"/>
    <m/>
    <s v="uuid:53967a65-e2d3-4b71-818c-ea54dc903c93"/>
    <n v="73157544"/>
    <s v="53967a65-e2d3-4b71-818c-ea54dc903c93"/>
    <d v="2021-01-21T13:27:34"/>
    <n v="251"/>
    <m/>
    <n v="-1"/>
    <m/>
    <m/>
    <s v="202101191358"/>
    <n v="373286"/>
    <s v="nsenumerator"/>
    <n v="569832"/>
  </r>
  <r>
    <s v="2021-01-21T09:54:47.936+02:00"/>
    <s v="2021-01-21T10:42:32.749+02:00"/>
    <m/>
    <s v="محمد بلال"/>
    <s v="MRFS"/>
    <m/>
    <d v="2021-01-21T00:00:00"/>
    <x v="13"/>
    <s v="All"/>
    <x v="0"/>
    <n v="42"/>
    <x v="0"/>
    <x v="1"/>
    <x v="0"/>
    <x v="0"/>
    <d v="2018-01-10T00:00:00"/>
    <n v="1"/>
    <n v="1"/>
    <s v="Yes"/>
    <n v="0"/>
    <n v="1"/>
    <n v="1"/>
    <s v="2"/>
    <n v="1"/>
    <s v="3"/>
    <n v="0"/>
    <s v="3"/>
    <n v="8"/>
    <n v="1"/>
    <n v="0"/>
    <n v="0"/>
    <n v="700"/>
    <n v="100"/>
    <s v="المواد الاغاثية"/>
    <m/>
    <s v="Hospital"/>
    <b v="1"/>
    <m/>
    <m/>
    <m/>
    <m/>
    <m/>
    <m/>
    <m/>
    <n v="10"/>
    <x v="0"/>
    <m/>
    <x v="2"/>
    <s v="مشفى توليد / مشفى جراحي / مشفى عيون"/>
    <s v="Inaccessible due to cost Not available in the market at all"/>
    <m/>
    <m/>
    <b v="1"/>
    <b v="1"/>
    <m/>
    <m/>
    <m/>
    <m/>
    <m/>
    <m/>
    <m/>
    <x v="0"/>
    <x v="0"/>
    <s v="التوعية حول مخاطر كورونا واساليب الوقاية"/>
    <x v="0"/>
    <m/>
    <x v="2"/>
    <x v="2"/>
    <s v="اعطاء الدواء بشكل فردي ضمن المنزل"/>
    <x v="0"/>
    <x v="0"/>
    <m/>
    <m/>
    <m/>
    <m/>
    <m/>
    <m/>
    <m/>
    <m/>
    <m/>
    <m/>
    <m/>
    <s v="Reproductive health medicines Pediatric medicine Non communicable diseases (NCD) drugs (chronic, cardiac, diabetes, hyper-tension, asthma) Antibiotic"/>
    <b v="1"/>
    <b v="1"/>
    <b v="1"/>
    <b v="1"/>
    <m/>
    <m/>
    <m/>
    <m/>
    <x v="2"/>
    <s v="Financial issues"/>
    <m/>
    <b v="1"/>
    <m/>
    <m/>
    <m/>
    <m/>
    <m/>
    <m/>
    <s v="Hospital for surgery/ C-section"/>
    <m/>
    <m/>
    <m/>
    <m/>
    <m/>
    <m/>
    <b v="1"/>
    <m/>
    <m/>
    <m/>
    <m/>
    <x v="1"/>
    <m/>
    <m/>
    <m/>
    <m/>
    <m/>
    <m/>
    <m/>
    <m/>
    <m/>
    <m/>
    <m/>
    <x v="5"/>
    <x v="0"/>
    <x v="0"/>
    <m/>
    <s v="Fruit (all types) Eggs Condiments (spices, tea, coffee, sauces etc) or other miscellaneous food"/>
    <m/>
    <m/>
    <m/>
    <b v="1"/>
    <m/>
    <m/>
    <m/>
    <b v="1"/>
    <m/>
    <m/>
    <b v="1"/>
    <s v="3"/>
    <s v="not divers"/>
    <s v="Fruit (all types) Eggs Condiments (spices, tea, coffee, sauces etc) or other miscellaneous food"/>
    <m/>
    <m/>
    <m/>
    <b v="1"/>
    <m/>
    <m/>
    <m/>
    <b v="1"/>
    <m/>
    <m/>
    <b v="1"/>
    <s v="3"/>
    <s v="not divers"/>
    <x v="0"/>
    <m/>
    <s v="High food prices/no money to buy"/>
    <m/>
    <b v="1"/>
    <m/>
    <m/>
    <m/>
    <m/>
    <m/>
    <m/>
    <x v="0"/>
    <m/>
    <x v="0"/>
    <s v="High food prices/no money to buy"/>
    <b v="1"/>
    <m/>
    <m/>
    <m/>
    <m/>
    <m/>
    <x v="2"/>
    <x v="2"/>
    <x v="1"/>
    <m/>
    <m/>
    <s v="1"/>
    <s v="1"/>
    <x v="0"/>
    <x v="2"/>
    <x v="0"/>
    <x v="1"/>
    <x v="1"/>
    <m/>
    <m/>
    <m/>
    <m/>
    <m/>
    <m/>
    <m/>
    <m/>
    <m/>
    <x v="1"/>
    <x v="0"/>
    <s v="Anger Sadness moodwings Econimic Anxiety Conflict within community"/>
    <m/>
    <b v="1"/>
    <b v="1"/>
    <b v="1"/>
    <b v="1"/>
    <b v="1"/>
    <m/>
    <m/>
    <m/>
    <m/>
    <b v="1"/>
    <m/>
    <m/>
    <m/>
    <m/>
    <m/>
    <m/>
    <m/>
    <s v="Elderly"/>
    <m/>
    <m/>
    <m/>
    <b v="1"/>
    <s v="التفكير الزائد بالعائلة "/>
    <s v="Prayer Speaking to a family member Smoking"/>
    <b v="1"/>
    <m/>
    <m/>
    <b v="1"/>
    <m/>
    <m/>
    <b v="1"/>
    <m/>
    <m/>
    <m/>
    <m/>
    <s v="Stigma"/>
    <b v="1"/>
    <m/>
    <m/>
    <m/>
    <m/>
    <m/>
    <m/>
    <m/>
    <m/>
    <x v="1"/>
    <m/>
    <s v="Educational services Skills building services Extracurricular activities/women &amp; girls centers"/>
    <m/>
    <b v="1"/>
    <b v="1"/>
    <b v="1"/>
    <m/>
    <m/>
    <m/>
    <m/>
    <s v="لا توجد هذه الخدمات "/>
    <s v="Extracurricular activities/women &amp; girls centers"/>
    <m/>
    <m/>
    <m/>
    <b v="1"/>
    <m/>
    <m/>
    <m/>
    <m/>
    <s v="عقلية الوالدين"/>
    <x v="1"/>
    <m/>
    <s v="School dropout Kidnapping Desire to join armed groups Begging Child labour Being orphaned or losing care Physical or psychological disabilities due to the war Psychological stress"/>
    <b v="1"/>
    <m/>
    <b v="1"/>
    <b v="1"/>
    <b v="1"/>
    <b v="1"/>
    <m/>
    <m/>
    <m/>
    <m/>
    <b v="1"/>
    <m/>
    <b v="1"/>
    <b v="1"/>
    <m/>
    <m/>
    <m/>
    <m/>
    <s v="عامل يومية"/>
    <s v="Parents"/>
    <m/>
    <m/>
    <m/>
    <m/>
    <b v="1"/>
    <m/>
    <m/>
    <m/>
    <m/>
    <m/>
    <m/>
    <m/>
    <m/>
    <m/>
    <s v="Quraan Awareness / educational activities / psychosocial support Hand crafts Sport activity"/>
    <b v="1"/>
    <b v="1"/>
    <b v="1"/>
    <m/>
    <b v="1"/>
    <m/>
    <m/>
    <m/>
    <m/>
    <s v="Orphans living in the community Children who have been associated with fighting forces"/>
    <m/>
    <m/>
    <b v="1"/>
    <m/>
    <b v="1"/>
    <m/>
    <m/>
    <x v="2"/>
    <s v="اعمار بعض الاطفال تحت سن المدرسة"/>
    <s v="Security problems Distrust of staff or their activities"/>
    <m/>
    <b v="1"/>
    <m/>
    <m/>
    <b v="1"/>
    <m/>
    <m/>
    <m/>
    <m/>
    <m/>
    <x v="1"/>
    <m/>
    <m/>
    <x v="0"/>
    <m/>
    <m/>
    <x v="2"/>
    <m/>
    <s v="uuid:c719bfb3-f056-45ad-9ebb-c8e9b1972e94"/>
    <n v="73157546"/>
    <s v="c719bfb3-f056-45ad-9ebb-c8e9b1972e94"/>
    <d v="2021-01-21T13:27:35"/>
    <n v="252"/>
    <m/>
    <n v="-1"/>
    <m/>
    <m/>
    <s v="202101191358"/>
    <n v="2865"/>
    <s v="nsenumerator"/>
    <n v="569832"/>
  </r>
  <r>
    <s v="2021-01-21T12:51:25.202+03:00"/>
    <s v="2021-01-21T13:24:23.307+03:00"/>
    <m/>
    <s v="افراح الحجازي "/>
    <s v="MRFS"/>
    <m/>
    <d v="2021-01-21T00:00:00"/>
    <x v="13"/>
    <s v="All"/>
    <x v="0"/>
    <n v="30"/>
    <x v="1"/>
    <x v="0"/>
    <x v="0"/>
    <x v="0"/>
    <d v="2019-01-21T00:00:00"/>
    <n v="1"/>
    <n v="0"/>
    <s v="Yes"/>
    <n v="0"/>
    <n v="2"/>
    <n v="2"/>
    <s v="4"/>
    <n v="4"/>
    <s v="8"/>
    <n v="0"/>
    <s v="8"/>
    <n v="10"/>
    <n v="0"/>
    <n v="0"/>
    <n v="1"/>
    <n v="600"/>
    <n v="100"/>
    <s v="تجارة "/>
    <m/>
    <s v="Primary health care facility"/>
    <m/>
    <b v="1"/>
    <m/>
    <m/>
    <m/>
    <m/>
    <m/>
    <m/>
    <n v="30"/>
    <x v="0"/>
    <m/>
    <x v="0"/>
    <s v="نعم"/>
    <s v="Some types of medicines are not available in the market"/>
    <b v="1"/>
    <m/>
    <m/>
    <m/>
    <m/>
    <m/>
    <m/>
    <m/>
    <m/>
    <m/>
    <m/>
    <x v="3"/>
    <x v="1"/>
    <m/>
    <x v="1"/>
    <m/>
    <x v="2"/>
    <x v="1"/>
    <m/>
    <x v="1"/>
    <x v="2"/>
    <m/>
    <m/>
    <m/>
    <m/>
    <m/>
    <m/>
    <m/>
    <m/>
    <m/>
    <m/>
    <m/>
    <s v="Pediatric medicine Antibiotic Non communicable diseases (NCD) drugs (chronic, cardiac, diabetes, hyper-tension, asthma)"/>
    <b v="1"/>
    <b v="1"/>
    <m/>
    <b v="1"/>
    <m/>
    <m/>
    <m/>
    <m/>
    <x v="0"/>
    <m/>
    <m/>
    <m/>
    <m/>
    <m/>
    <m/>
    <m/>
    <m/>
    <m/>
    <s v="Hospital for surgery/ C-section"/>
    <m/>
    <m/>
    <m/>
    <m/>
    <m/>
    <m/>
    <b v="1"/>
    <m/>
    <m/>
    <m/>
    <m/>
    <x v="1"/>
    <m/>
    <m/>
    <m/>
    <m/>
    <m/>
    <m/>
    <m/>
    <m/>
    <m/>
    <m/>
    <m/>
    <x v="4"/>
    <x v="1"/>
    <x v="0"/>
    <m/>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s v="Cereals or tubers (maize, porridge, rice, pasta, bread, rice, bulger, frikeh, kaak, pasta, indomy (noodles), manakish, thick grain-based porridge, potatoes, etc) Oil/Fat (oils, fats, butter, ghee etc) Condiments (spices, tea, coffee, sauces etc) or other miscellaneous food Fruit (all types)"/>
    <b v="1"/>
    <m/>
    <m/>
    <b v="1"/>
    <m/>
    <m/>
    <m/>
    <m/>
    <m/>
    <b v="1"/>
    <b v="1"/>
    <s v="4"/>
    <s v="diverse"/>
    <x v="0"/>
    <m/>
    <s v="High food prices/no money to buy Market is too far"/>
    <m/>
    <b v="1"/>
    <b v="1"/>
    <m/>
    <m/>
    <m/>
    <m/>
    <m/>
    <x v="0"/>
    <m/>
    <x v="2"/>
    <m/>
    <m/>
    <m/>
    <m/>
    <m/>
    <m/>
    <m/>
    <x v="0"/>
    <x v="0"/>
    <x v="1"/>
    <m/>
    <m/>
    <s v="2"/>
    <s v="1"/>
    <x v="0"/>
    <x v="2"/>
    <x v="0"/>
    <x v="1"/>
    <x v="1"/>
    <m/>
    <m/>
    <m/>
    <m/>
    <m/>
    <m/>
    <m/>
    <m/>
    <m/>
    <x v="1"/>
    <x v="0"/>
    <s v="Anger Sadness Hopelessness"/>
    <m/>
    <b v="1"/>
    <b v="1"/>
    <m/>
    <m/>
    <m/>
    <m/>
    <m/>
    <b v="1"/>
    <m/>
    <m/>
    <m/>
    <m/>
    <m/>
    <m/>
    <m/>
    <m/>
    <m/>
    <s v="Children"/>
    <m/>
    <m/>
    <b v="1"/>
    <m/>
    <s v="بسبب النزوح والخوف"/>
    <s v="Prayer"/>
    <m/>
    <m/>
    <m/>
    <b v="1"/>
    <m/>
    <m/>
    <m/>
    <m/>
    <m/>
    <m/>
    <m/>
    <s v="Stigma"/>
    <b v="1"/>
    <m/>
    <m/>
    <m/>
    <m/>
    <m/>
    <m/>
    <m/>
    <m/>
    <x v="1"/>
    <m/>
    <s v="Health services Educational services Skills building services Extracurricular activities/women &amp; girls centers"/>
    <b v="1"/>
    <b v="1"/>
    <b v="1"/>
    <b v="1"/>
    <m/>
    <m/>
    <m/>
    <m/>
    <s v="لا يوجد أي مركز للتعليم"/>
    <s v="Health services Educational services Skills building services"/>
    <b v="1"/>
    <b v="1"/>
    <b v="1"/>
    <m/>
    <m/>
    <m/>
    <m/>
    <m/>
    <s v="لا يوجد أي مركز"/>
    <x v="2"/>
    <s v="لا يوجد أمان  وخوف من الخطف"/>
    <s v="Kidnapping Desire to join armed groups School dropout Child labour Physical abuse"/>
    <b v="1"/>
    <m/>
    <b v="1"/>
    <b v="1"/>
    <b v="1"/>
    <m/>
    <m/>
    <b v="1"/>
    <m/>
    <m/>
    <m/>
    <m/>
    <m/>
    <m/>
    <m/>
    <m/>
    <m/>
    <m/>
    <s v="في الحدادة"/>
    <s v="Parents"/>
    <m/>
    <m/>
    <m/>
    <m/>
    <b v="1"/>
    <m/>
    <m/>
    <m/>
    <m/>
    <m/>
    <m/>
    <m/>
    <m/>
    <m/>
    <s v="Sport activity Entertainement activities Quraan Hand crafts"/>
    <b v="1"/>
    <b v="1"/>
    <b v="1"/>
    <m/>
    <m/>
    <b v="1"/>
    <m/>
    <m/>
    <m/>
    <s v="Orphans living in the community Child-headed households Children who have been associated with fighting forces"/>
    <m/>
    <m/>
    <b v="1"/>
    <b v="1"/>
    <b v="1"/>
    <m/>
    <m/>
    <x v="2"/>
    <s v="لا يوجد مدرسة للتعليم"/>
    <s v="Lack of awareness Lack of transportation"/>
    <b v="1"/>
    <m/>
    <b v="1"/>
    <m/>
    <m/>
    <m/>
    <m/>
    <m/>
    <m/>
    <m/>
    <x v="1"/>
    <m/>
    <m/>
    <x v="0"/>
    <m/>
    <m/>
    <x v="2"/>
    <m/>
    <s v="uuid:a91e76cc-3ab9-48a8-a290-c659f1565168"/>
    <n v="73157547"/>
    <s v="a91e76cc-3ab9-48a8-a290-c659f1565168"/>
    <d v="2021-01-21T13:27:35"/>
    <n v="253"/>
    <m/>
    <n v="-1"/>
    <m/>
    <m/>
    <s v="202101191358"/>
    <n v="1978"/>
    <s v="nsenumerator"/>
    <n v="569832"/>
  </r>
  <r>
    <s v="2021-01-21T10:55:46.648+02:00"/>
    <s v="2021-01-21T11:31:57.099+02:00"/>
    <m/>
    <s v="محمد بلال"/>
    <s v="MRFS"/>
    <m/>
    <d v="2021-01-21T00:00:00"/>
    <x v="13"/>
    <s v="All"/>
    <x v="0"/>
    <n v="61"/>
    <x v="3"/>
    <x v="1"/>
    <x v="0"/>
    <x v="0"/>
    <d v="2019-01-14T00:00:00"/>
    <n v="2"/>
    <n v="1"/>
    <s v="Yes"/>
    <n v="1"/>
    <n v="2"/>
    <n v="6"/>
    <s v="8"/>
    <n v="7"/>
    <s v="16"/>
    <n v="0"/>
    <s v="16"/>
    <n v="30"/>
    <n v="0"/>
    <n v="0"/>
    <n v="0"/>
    <n v="3500"/>
    <n v="700"/>
    <s v="معونة المنظمات"/>
    <m/>
    <s v="Hospital"/>
    <b v="1"/>
    <m/>
    <m/>
    <m/>
    <m/>
    <m/>
    <m/>
    <m/>
    <n v="10"/>
    <x v="4"/>
    <m/>
    <x v="2"/>
    <s v="مستوصف جوال "/>
    <s v="Other, specify Inaccessible due to cost"/>
    <m/>
    <m/>
    <m/>
    <b v="1"/>
    <m/>
    <m/>
    <m/>
    <b v="1"/>
    <m/>
    <m/>
    <s v="لا يقدمون الأدوية المجانية فقط راشيتات طبية"/>
    <x v="0"/>
    <x v="0"/>
    <s v="اساليب الوقاية حول كورونا"/>
    <x v="0"/>
    <m/>
    <x v="0"/>
    <x v="0"/>
    <m/>
    <x v="0"/>
    <x v="0"/>
    <m/>
    <m/>
    <m/>
    <m/>
    <m/>
    <m/>
    <m/>
    <m/>
    <m/>
    <m/>
    <m/>
    <s v="Non communicable diseases (NCD) drugs (chronic, cardiac, diabetes, hyper-tension, asthma)"/>
    <b v="1"/>
    <m/>
    <m/>
    <m/>
    <m/>
    <m/>
    <m/>
    <m/>
    <x v="0"/>
    <m/>
    <m/>
    <m/>
    <m/>
    <m/>
    <m/>
    <m/>
    <m/>
    <m/>
    <s v="Hospital for surgery/ C-section"/>
    <m/>
    <m/>
    <m/>
    <m/>
    <m/>
    <m/>
    <b v="1"/>
    <m/>
    <m/>
    <m/>
    <m/>
    <x v="2"/>
    <s v="Not enough milk"/>
    <m/>
    <m/>
    <m/>
    <b v="1"/>
    <m/>
    <m/>
    <m/>
    <m/>
    <m/>
    <m/>
    <x v="5"/>
    <x v="0"/>
    <x v="0"/>
    <m/>
    <s v="Cereals or tubers (maize, porridge, rice, pasta, bread, rice, bulger, frikeh, kaak, pasta, indomy (noodles), manakish, thick grain-based porridge, potatoes, etc) Legumes and nuts e.g. hommos, fouls, beans, chick peas, lentils Vegetables (including leafy vegetables) Condiments (spices, tea, coffee, sauces etc) or other miscellaneous food"/>
    <b v="1"/>
    <b v="1"/>
    <b v="1"/>
    <m/>
    <m/>
    <m/>
    <m/>
    <m/>
    <m/>
    <m/>
    <b v="1"/>
    <s v="4"/>
    <s v="not divers"/>
    <s v="Cereals or tubers (maize, porridge, rice, pasta, bread, rice, bulger, frikeh, kaak, pasta, indomy (noodles), manakish, thick grain-based porridge, potatoes, etc) Legumes and nuts e.g. hommos, fouls, beans, chick peas, lentils Vegetables (including leafy vegetables) Condiments (spices, tea, coffee, sauces etc) or other miscellaneous food"/>
    <b v="1"/>
    <b v="1"/>
    <b v="1"/>
    <m/>
    <m/>
    <m/>
    <m/>
    <m/>
    <m/>
    <m/>
    <b v="1"/>
    <s v="4"/>
    <s v="diverse"/>
    <x v="0"/>
    <m/>
    <s v="High food prices/no money to buy"/>
    <m/>
    <b v="1"/>
    <m/>
    <m/>
    <m/>
    <m/>
    <m/>
    <m/>
    <x v="0"/>
    <m/>
    <x v="0"/>
    <s v="High food prices/no money to buy"/>
    <b v="1"/>
    <m/>
    <m/>
    <m/>
    <m/>
    <m/>
    <x v="4"/>
    <x v="2"/>
    <x v="0"/>
    <m/>
    <m/>
    <s v="2"/>
    <s v="2"/>
    <x v="2"/>
    <x v="1"/>
    <x v="1"/>
    <x v="2"/>
    <x v="2"/>
    <s v="Do not know"/>
    <m/>
    <m/>
    <m/>
    <m/>
    <m/>
    <b v="1"/>
    <m/>
    <m/>
    <x v="0"/>
    <x v="0"/>
    <s v="Sadness Problems Concentrating"/>
    <m/>
    <m/>
    <b v="1"/>
    <m/>
    <m/>
    <m/>
    <m/>
    <m/>
    <m/>
    <m/>
    <m/>
    <m/>
    <b v="1"/>
    <m/>
    <m/>
    <m/>
    <m/>
    <m/>
    <s v="Children"/>
    <m/>
    <m/>
    <b v="1"/>
    <m/>
    <s v="غياب مقدم الرعاية"/>
    <s v="Prayer Speaking to a family member"/>
    <b v="1"/>
    <m/>
    <m/>
    <b v="1"/>
    <m/>
    <m/>
    <m/>
    <m/>
    <m/>
    <m/>
    <m/>
    <s v="No obstacles"/>
    <m/>
    <m/>
    <m/>
    <m/>
    <m/>
    <m/>
    <m/>
    <b v="1"/>
    <m/>
    <x v="1"/>
    <m/>
    <s v="Educational services"/>
    <m/>
    <b v="1"/>
    <m/>
    <m/>
    <m/>
    <m/>
    <m/>
    <m/>
    <s v="لا يوجد خدمات ضمن المخيم"/>
    <s v="Educational services"/>
    <m/>
    <b v="1"/>
    <m/>
    <m/>
    <m/>
    <m/>
    <m/>
    <m/>
    <s v="لا يوجد خدمات تعليمية ضمن المخيم"/>
    <x v="1"/>
    <m/>
    <s v="Kidnapping School dropout Child labour"/>
    <b v="1"/>
    <m/>
    <m/>
    <b v="1"/>
    <b v="1"/>
    <m/>
    <m/>
    <m/>
    <m/>
    <m/>
    <m/>
    <m/>
    <m/>
    <m/>
    <m/>
    <m/>
    <m/>
    <m/>
    <s v="اعمال يومية شاقة"/>
    <s v="Parents"/>
    <m/>
    <m/>
    <m/>
    <m/>
    <b v="1"/>
    <m/>
    <m/>
    <m/>
    <m/>
    <m/>
    <m/>
    <m/>
    <m/>
    <m/>
    <s v="Awareness / educational activities / psychosocial support Sport activity"/>
    <b v="1"/>
    <m/>
    <m/>
    <m/>
    <b v="1"/>
    <m/>
    <m/>
    <m/>
    <m/>
    <s v="Orphans living in the community Children who have been associated with fighting forces"/>
    <m/>
    <m/>
    <b v="1"/>
    <m/>
    <b v="1"/>
    <m/>
    <m/>
    <x v="2"/>
    <s v="لا يوجد كفاءات "/>
    <s v="Lack of transportation Distrust of staff or their activities"/>
    <m/>
    <m/>
    <b v="1"/>
    <m/>
    <b v="1"/>
    <m/>
    <m/>
    <m/>
    <m/>
    <m/>
    <x v="2"/>
    <n v="8"/>
    <s v="من اجل العمل"/>
    <x v="0"/>
    <m/>
    <m/>
    <x v="1"/>
    <s v="العمل من اجل المعيشة "/>
    <s v="uuid:3f888c90-56d8-49c0-bf7e-d35e07f90bca"/>
    <n v="73157548"/>
    <s v="3f888c90-56d8-49c0-bf7e-d35e07f90bca"/>
    <d v="2021-01-21T13:27:36"/>
    <n v="254"/>
    <m/>
    <n v="-1"/>
    <m/>
    <m/>
    <s v="202101191358"/>
    <n v="2171"/>
    <s v="nsenumerator"/>
    <n v="569832"/>
  </r>
  <r>
    <s v="2021-01-21T13:24:32.109+03:00"/>
    <s v="2021-01-21T13:46:48.341+03:00"/>
    <m/>
    <s v="افراح الحجازي"/>
    <s v="MRFS"/>
    <m/>
    <d v="2021-01-21T00:00:00"/>
    <x v="13"/>
    <s v="All"/>
    <x v="0"/>
    <n v="45"/>
    <x v="0"/>
    <x v="0"/>
    <x v="3"/>
    <x v="0"/>
    <d v="2019-02-11T00:00:00"/>
    <n v="1"/>
    <n v="0"/>
    <s v="Yes"/>
    <n v="0"/>
    <n v="1"/>
    <n v="0"/>
    <s v="1"/>
    <n v="0"/>
    <s v="1"/>
    <n v="0"/>
    <s v="1"/>
    <n v="2"/>
    <n v="0"/>
    <n v="0"/>
    <n v="1"/>
    <n v="200"/>
    <n v="100"/>
    <s v="مساعدة من الاهل"/>
    <m/>
    <s v="Primary health care facility"/>
    <m/>
    <b v="1"/>
    <m/>
    <m/>
    <m/>
    <m/>
    <m/>
    <m/>
    <n v="30"/>
    <x v="0"/>
    <m/>
    <x v="0"/>
    <s v="نعم"/>
    <s v="Some types of medicines are not available in the market Inaccessible due to cost"/>
    <b v="1"/>
    <m/>
    <m/>
    <b v="1"/>
    <m/>
    <m/>
    <m/>
    <m/>
    <m/>
    <m/>
    <m/>
    <x v="0"/>
    <x v="0"/>
    <s v="جلسة عن الكورونا"/>
    <x v="2"/>
    <m/>
    <x v="3"/>
    <x v="0"/>
    <m/>
    <x v="0"/>
    <x v="0"/>
    <m/>
    <m/>
    <m/>
    <m/>
    <m/>
    <m/>
    <m/>
    <m/>
    <m/>
    <m/>
    <m/>
    <s v="Antibiotic Pediatric medicine"/>
    <m/>
    <b v="1"/>
    <m/>
    <b v="1"/>
    <m/>
    <m/>
    <m/>
    <m/>
    <x v="0"/>
    <m/>
    <m/>
    <m/>
    <m/>
    <m/>
    <m/>
    <m/>
    <m/>
    <m/>
    <s v="Hospital for normal delivery"/>
    <m/>
    <m/>
    <m/>
    <m/>
    <m/>
    <b v="1"/>
    <m/>
    <m/>
    <m/>
    <m/>
    <m/>
    <x v="1"/>
    <m/>
    <m/>
    <m/>
    <m/>
    <m/>
    <m/>
    <m/>
    <m/>
    <m/>
    <m/>
    <m/>
    <x v="4"/>
    <x v="1"/>
    <x v="0"/>
    <m/>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x v="0"/>
    <m/>
    <s v="High food prices/no money to buy Market is too far"/>
    <m/>
    <b v="1"/>
    <b v="1"/>
    <m/>
    <m/>
    <m/>
    <m/>
    <m/>
    <x v="0"/>
    <m/>
    <x v="0"/>
    <s v="High food prices/no money to buy Market is too far"/>
    <b v="1"/>
    <b v="1"/>
    <m/>
    <m/>
    <m/>
    <m/>
    <x v="0"/>
    <x v="2"/>
    <x v="1"/>
    <m/>
    <m/>
    <s v="1"/>
    <s v="1"/>
    <x v="0"/>
    <x v="0"/>
    <x v="0"/>
    <x v="0"/>
    <x v="3"/>
    <m/>
    <m/>
    <m/>
    <m/>
    <m/>
    <m/>
    <m/>
    <m/>
    <m/>
    <x v="2"/>
    <x v="1"/>
    <s v="Fear Sadness Anxiety Problems sleeping"/>
    <b v="1"/>
    <m/>
    <b v="1"/>
    <m/>
    <m/>
    <b v="1"/>
    <m/>
    <m/>
    <m/>
    <b v="1"/>
    <m/>
    <m/>
    <m/>
    <m/>
    <m/>
    <m/>
    <m/>
    <m/>
    <s v="Adult Women"/>
    <b v="1"/>
    <m/>
    <m/>
    <m/>
    <s v="بسبب الضرب والرعب"/>
    <s v="Prayer Speaking to a family member"/>
    <b v="1"/>
    <m/>
    <m/>
    <b v="1"/>
    <m/>
    <m/>
    <m/>
    <m/>
    <m/>
    <m/>
    <m/>
    <s v="Stigma Lack of awareness of the services"/>
    <b v="1"/>
    <m/>
    <m/>
    <m/>
    <b v="1"/>
    <m/>
    <m/>
    <m/>
    <m/>
    <x v="1"/>
    <m/>
    <s v="Health services Educational services"/>
    <b v="1"/>
    <b v="1"/>
    <m/>
    <m/>
    <m/>
    <m/>
    <m/>
    <m/>
    <s v="لا يوجد مراكز"/>
    <s v="Health services Educational services"/>
    <b v="1"/>
    <b v="1"/>
    <m/>
    <m/>
    <m/>
    <m/>
    <m/>
    <m/>
    <s v="لا يوجد مراكز"/>
    <x v="2"/>
    <s v="بسبب العادات والتقاليد"/>
    <s v="Kidnapping Child labour School dropout Early marriage"/>
    <b v="1"/>
    <m/>
    <m/>
    <b v="1"/>
    <b v="1"/>
    <m/>
    <b v="1"/>
    <m/>
    <m/>
    <m/>
    <m/>
    <m/>
    <m/>
    <m/>
    <m/>
    <m/>
    <m/>
    <m/>
    <s v="التقاط الحطب"/>
    <s v="Parents"/>
    <m/>
    <m/>
    <m/>
    <m/>
    <b v="1"/>
    <m/>
    <m/>
    <m/>
    <m/>
    <m/>
    <m/>
    <m/>
    <m/>
    <m/>
    <s v="Sport activity Hand crafts Quraan Entertainement activities"/>
    <b v="1"/>
    <b v="1"/>
    <b v="1"/>
    <m/>
    <m/>
    <b v="1"/>
    <m/>
    <m/>
    <m/>
    <s v="Children separated from their parents Orphans living in the community Children who have been associated with fighting forces"/>
    <b v="1"/>
    <m/>
    <b v="1"/>
    <m/>
    <b v="1"/>
    <m/>
    <m/>
    <x v="2"/>
    <s v="لا توجد مدرسة"/>
    <s v="Lack of transportation"/>
    <m/>
    <m/>
    <b v="1"/>
    <m/>
    <m/>
    <m/>
    <m/>
    <m/>
    <m/>
    <m/>
    <x v="1"/>
    <m/>
    <m/>
    <x v="0"/>
    <m/>
    <m/>
    <x v="2"/>
    <m/>
    <s v="uuid:1b622310-80d0-42ef-aa5a-34b6850bcf7d"/>
    <n v="73157549"/>
    <s v="1b622310-80d0-42ef-aa5a-34b6850bcf7d"/>
    <d v="2021-01-21T13:27:36"/>
    <n v="255"/>
    <m/>
    <n v="-1"/>
    <m/>
    <m/>
    <s v="202101191358"/>
    <n v="1336"/>
    <s v="nsenumerator"/>
    <n v="569832"/>
  </r>
  <r>
    <s v="2021-01-21T12:01:21.238+02:00"/>
    <s v="2021-01-21T13:02:35.930+02:00"/>
    <s v="0"/>
    <s v="محمد بلال"/>
    <s v="MRFS"/>
    <m/>
    <d v="2021-01-21T00:00:00"/>
    <x v="13"/>
    <s v="All"/>
    <x v="0"/>
    <n v="41"/>
    <x v="0"/>
    <x v="1"/>
    <x v="0"/>
    <x v="0"/>
    <d v="2020-01-21T00:00:00"/>
    <n v="1"/>
    <n v="0"/>
    <s v="Yes"/>
    <n v="1"/>
    <n v="2"/>
    <n v="1"/>
    <s v="3"/>
    <n v="0"/>
    <s v="4"/>
    <n v="0"/>
    <s v="4"/>
    <n v="6"/>
    <n v="0"/>
    <n v="0"/>
    <n v="1"/>
    <n v="1400"/>
    <n v="400"/>
    <s v="الأغاثة"/>
    <m/>
    <s v="Primary health care facility"/>
    <m/>
    <b v="1"/>
    <m/>
    <m/>
    <m/>
    <m/>
    <m/>
    <m/>
    <n v="10"/>
    <x v="0"/>
    <m/>
    <x v="0"/>
    <s v="جراحة عظمية/مفاصل_قسم جلدية مختص"/>
    <s v="Inaccessible due to cost Not available in the market at all"/>
    <m/>
    <m/>
    <b v="1"/>
    <b v="1"/>
    <m/>
    <m/>
    <m/>
    <m/>
    <m/>
    <m/>
    <m/>
    <x v="0"/>
    <x v="0"/>
    <s v="التوعية حول اساليب وقاية من الكورونا وتوزيع مواد للوقاية"/>
    <x v="0"/>
    <m/>
    <x v="0"/>
    <x v="0"/>
    <m/>
    <x v="0"/>
    <x v="0"/>
    <m/>
    <m/>
    <m/>
    <m/>
    <m/>
    <m/>
    <m/>
    <m/>
    <m/>
    <m/>
    <m/>
    <s v="Non communicable diseases (NCD) drugs (chronic, cardiac, diabetes, hyper-tension, asthma) Pediatric medicine Antibiotic"/>
    <b v="1"/>
    <b v="1"/>
    <m/>
    <b v="1"/>
    <m/>
    <m/>
    <m/>
    <m/>
    <x v="0"/>
    <m/>
    <m/>
    <m/>
    <m/>
    <m/>
    <m/>
    <m/>
    <m/>
    <m/>
    <s v="Hospital for surgery/ C-section"/>
    <m/>
    <m/>
    <m/>
    <m/>
    <m/>
    <m/>
    <b v="1"/>
    <m/>
    <m/>
    <m/>
    <m/>
    <x v="2"/>
    <s v="Not enough milk"/>
    <m/>
    <m/>
    <m/>
    <b v="1"/>
    <m/>
    <m/>
    <m/>
    <m/>
    <m/>
    <m/>
    <x v="2"/>
    <x v="0"/>
    <x v="0"/>
    <m/>
    <s v="Cereals or tubers (maize, porridge, rice, pasta, bread, rice, bulger, frikeh, kaak, pasta, indomy (noodles), manakish, thick grain-based porridge, potatoes, etc) Vegetables (including leafy vegetables) Condiments (spices, tea, coffee, sauces etc) or other miscellaneous food"/>
    <b v="1"/>
    <m/>
    <b v="1"/>
    <m/>
    <m/>
    <m/>
    <m/>
    <m/>
    <m/>
    <m/>
    <b v="1"/>
    <s v="3"/>
    <s v="not divers"/>
    <s v="Cereals or tubers (maize, porridge, rice, pasta, bread, rice, bulger, frikeh, kaak, pasta, indomy (noodles), manakish, thick grain-based porridge, potatoes, etc) Vegetables (including leafy vegetables) Condiments (spices, tea, coffee, sauces etc) or other miscellaneous food"/>
    <b v="1"/>
    <m/>
    <b v="1"/>
    <m/>
    <m/>
    <m/>
    <m/>
    <m/>
    <m/>
    <m/>
    <b v="1"/>
    <s v="3"/>
    <s v="not divers"/>
    <x v="0"/>
    <m/>
    <s v="High food prices/no money to buy"/>
    <m/>
    <b v="1"/>
    <m/>
    <m/>
    <m/>
    <m/>
    <m/>
    <m/>
    <x v="0"/>
    <m/>
    <x v="0"/>
    <s v="High food prices/no money to buy"/>
    <b v="1"/>
    <m/>
    <m/>
    <m/>
    <m/>
    <m/>
    <x v="2"/>
    <x v="0"/>
    <x v="0"/>
    <m/>
    <m/>
    <s v="2"/>
    <s v="1"/>
    <x v="2"/>
    <x v="1"/>
    <x v="1"/>
    <x v="0"/>
    <x v="2"/>
    <s v="Transportation issues Financial issues"/>
    <m/>
    <b v="1"/>
    <b v="1"/>
    <m/>
    <m/>
    <m/>
    <m/>
    <m/>
    <x v="3"/>
    <x v="0"/>
    <s v="Fear Anger Sadness moodwings Econimic Family conflict Changes in Appetite Problems sleeping Problems Concentrating Inability to carry out work or daily tasks"/>
    <b v="1"/>
    <b v="1"/>
    <b v="1"/>
    <b v="1"/>
    <b v="1"/>
    <m/>
    <b v="1"/>
    <b v="1"/>
    <m/>
    <b v="1"/>
    <m/>
    <b v="1"/>
    <b v="1"/>
    <m/>
    <m/>
    <m/>
    <m/>
    <m/>
    <s v="Adult Men"/>
    <m/>
    <b v="1"/>
    <m/>
    <m/>
    <s v="لانه مسؤل عن العائلة"/>
    <s v="Prayer Speaking to a family member Smoking"/>
    <b v="1"/>
    <m/>
    <m/>
    <b v="1"/>
    <m/>
    <m/>
    <b v="1"/>
    <m/>
    <m/>
    <m/>
    <m/>
    <s v="Availability"/>
    <m/>
    <m/>
    <m/>
    <b v="1"/>
    <m/>
    <m/>
    <m/>
    <m/>
    <m/>
    <x v="1"/>
    <m/>
    <s v="Educational services Skills building services Extracurricular activities/women &amp; girls centers"/>
    <m/>
    <b v="1"/>
    <b v="1"/>
    <b v="1"/>
    <m/>
    <m/>
    <m/>
    <m/>
    <s v="عدم توفر الخدمة"/>
    <s v="Educational services Skills building services Extracurricular activities/women &amp; girls centers"/>
    <m/>
    <b v="1"/>
    <b v="1"/>
    <b v="1"/>
    <m/>
    <m/>
    <m/>
    <m/>
    <s v="عدم توفر الخدمة"/>
    <x v="2"/>
    <s v="الوضع الأمني"/>
    <s v="School dropout Kidnapping Desire to join armed groups Child labour Begging Early marriage Being orphaned or losing care Physical or psychological disabilities due to the war Psychological stress"/>
    <b v="1"/>
    <m/>
    <b v="1"/>
    <b v="1"/>
    <b v="1"/>
    <b v="1"/>
    <b v="1"/>
    <m/>
    <m/>
    <m/>
    <b v="1"/>
    <m/>
    <b v="1"/>
    <b v="1"/>
    <m/>
    <m/>
    <m/>
    <m/>
    <s v="الاعمال الشاقة"/>
    <s v="Parents Relatives Doctor"/>
    <m/>
    <m/>
    <m/>
    <m/>
    <b v="1"/>
    <b v="1"/>
    <m/>
    <m/>
    <m/>
    <m/>
    <b v="1"/>
    <m/>
    <m/>
    <m/>
    <s v="Quraan Awareness / educational activities / psychosocial support Sport activity"/>
    <b v="1"/>
    <b v="1"/>
    <m/>
    <m/>
    <b v="1"/>
    <m/>
    <m/>
    <m/>
    <m/>
    <s v="Children separated from their parents Orphans living in the community Children who have been associated with fighting forces"/>
    <b v="1"/>
    <m/>
    <b v="1"/>
    <m/>
    <b v="1"/>
    <m/>
    <m/>
    <x v="2"/>
    <s v="لا اعلم"/>
    <s v="Lack of transportation Security problems Lack of awareness"/>
    <b v="1"/>
    <b v="1"/>
    <b v="1"/>
    <m/>
    <m/>
    <m/>
    <m/>
    <m/>
    <m/>
    <m/>
    <x v="1"/>
    <m/>
    <m/>
    <x v="0"/>
    <m/>
    <m/>
    <x v="2"/>
    <m/>
    <s v="uuid:fa4ea170-0296-458e-86c5-590740f4171b"/>
    <n v="73157551"/>
    <s v="fa4ea170-0296-458e-86c5-590740f4171b"/>
    <d v="2021-01-21T13:27:37"/>
    <n v="256"/>
    <m/>
    <n v="-1"/>
    <m/>
    <m/>
    <s v="202101191358"/>
    <n v="3674"/>
    <s v="nsenumerator"/>
    <n v="569832"/>
  </r>
  <r>
    <s v="2021-01-21T14:10:57.819+03:00"/>
    <s v="2021-01-21T14:32:48.091+03:00"/>
    <m/>
    <s v=" افراح الحجازي"/>
    <s v="MRFS"/>
    <m/>
    <d v="2021-01-21T00:00:00"/>
    <x v="13"/>
    <s v="All"/>
    <x v="0"/>
    <n v="20"/>
    <x v="1"/>
    <x v="0"/>
    <x v="0"/>
    <x v="0"/>
    <d v="2019-11-14T00:00:00"/>
    <n v="0"/>
    <n v="1"/>
    <s v="Yes"/>
    <n v="0"/>
    <n v="1"/>
    <n v="1"/>
    <s v="2"/>
    <n v="1"/>
    <s v="3"/>
    <n v="0"/>
    <s v="3"/>
    <n v="6"/>
    <n v="0"/>
    <n v="1"/>
    <n v="0"/>
    <n v="150"/>
    <n v="100"/>
    <s v="صدقة "/>
    <m/>
    <s v="No services"/>
    <m/>
    <m/>
    <m/>
    <m/>
    <m/>
    <m/>
    <b v="1"/>
    <m/>
    <m/>
    <x v="1"/>
    <m/>
    <x v="3"/>
    <s v="نعم"/>
    <s v="Some types of medicines are not available in the market Inaccessible due to cost"/>
    <b v="1"/>
    <m/>
    <m/>
    <b v="1"/>
    <m/>
    <m/>
    <m/>
    <m/>
    <m/>
    <m/>
    <m/>
    <x v="0"/>
    <x v="0"/>
    <s v="جلسة عن الكورونا وطرق الوقاية"/>
    <x v="2"/>
    <m/>
    <x v="0"/>
    <x v="0"/>
    <m/>
    <x v="0"/>
    <x v="0"/>
    <m/>
    <m/>
    <m/>
    <m/>
    <m/>
    <m/>
    <m/>
    <m/>
    <m/>
    <m/>
    <m/>
    <s v="Antibiotic Pediatric medicine Other"/>
    <m/>
    <b v="1"/>
    <m/>
    <b v="1"/>
    <b v="1"/>
    <m/>
    <m/>
    <s v="ادوية من أجل الضمور"/>
    <x v="3"/>
    <m/>
    <m/>
    <m/>
    <m/>
    <m/>
    <m/>
    <m/>
    <m/>
    <m/>
    <s v="Hospital for normal delivery"/>
    <m/>
    <m/>
    <m/>
    <m/>
    <m/>
    <b v="1"/>
    <m/>
    <m/>
    <m/>
    <m/>
    <m/>
    <x v="1"/>
    <m/>
    <m/>
    <m/>
    <m/>
    <m/>
    <m/>
    <m/>
    <m/>
    <m/>
    <m/>
    <m/>
    <x v="4"/>
    <x v="2"/>
    <x v="4"/>
    <s v="٤"/>
    <m/>
    <m/>
    <m/>
    <m/>
    <m/>
    <m/>
    <m/>
    <m/>
    <m/>
    <m/>
    <m/>
    <m/>
    <s v="0"/>
    <s v="not divers"/>
    <s v="Oil/Fat (oils, fats, butter, ghee etc) Condiments (spices, tea, coffee, sauces etc) or other miscellaneous food Cereals or tubers (maize, porridge, rice, pasta, bread, rice, bulger, frikeh, kaak, pasta, indomy (noodles), manakish, thick grain-based porridge, potatoes, etc)"/>
    <b v="1"/>
    <m/>
    <m/>
    <m/>
    <m/>
    <m/>
    <m/>
    <m/>
    <m/>
    <b v="1"/>
    <b v="1"/>
    <s v="3"/>
    <s v="not divers"/>
    <x v="0"/>
    <m/>
    <s v="High food prices/no money to buy"/>
    <m/>
    <b v="1"/>
    <m/>
    <m/>
    <m/>
    <m/>
    <m/>
    <m/>
    <x v="0"/>
    <m/>
    <x v="2"/>
    <m/>
    <m/>
    <m/>
    <m/>
    <m/>
    <m/>
    <m/>
    <x v="4"/>
    <x v="0"/>
    <x v="1"/>
    <m/>
    <m/>
    <s v="1"/>
    <s v="0"/>
    <x v="2"/>
    <x v="1"/>
    <x v="1"/>
    <x v="3"/>
    <x v="0"/>
    <m/>
    <m/>
    <m/>
    <m/>
    <m/>
    <m/>
    <m/>
    <m/>
    <m/>
    <x v="3"/>
    <x v="0"/>
    <s v="Anger Sadness Anxiety"/>
    <m/>
    <b v="1"/>
    <b v="1"/>
    <m/>
    <m/>
    <b v="1"/>
    <m/>
    <m/>
    <m/>
    <m/>
    <m/>
    <m/>
    <m/>
    <m/>
    <m/>
    <m/>
    <m/>
    <m/>
    <s v="Adult Women"/>
    <b v="1"/>
    <m/>
    <m/>
    <m/>
    <s v="بسبب الضغط النفسي الكبير "/>
    <s v="Speaking to a friend Speaking to a family member"/>
    <b v="1"/>
    <b v="1"/>
    <m/>
    <m/>
    <m/>
    <m/>
    <m/>
    <m/>
    <m/>
    <m/>
    <m/>
    <s v="Do not know"/>
    <m/>
    <m/>
    <m/>
    <m/>
    <m/>
    <m/>
    <b v="1"/>
    <m/>
    <m/>
    <x v="3"/>
    <s v="الوصمة "/>
    <s v="Health services Educational services Skills building services"/>
    <b v="1"/>
    <b v="1"/>
    <b v="1"/>
    <m/>
    <m/>
    <m/>
    <m/>
    <m/>
    <s v="لا يوجد مراكز"/>
    <s v="Health services Educational services Skills building services"/>
    <b v="1"/>
    <b v="1"/>
    <b v="1"/>
    <m/>
    <m/>
    <m/>
    <m/>
    <m/>
    <s v="لايوجد"/>
    <x v="2"/>
    <s v="خوف من الخطف"/>
    <s v="Do not know"/>
    <m/>
    <m/>
    <m/>
    <m/>
    <m/>
    <m/>
    <m/>
    <m/>
    <m/>
    <m/>
    <m/>
    <m/>
    <m/>
    <m/>
    <m/>
    <m/>
    <b v="1"/>
    <m/>
    <m/>
    <s v="Parents"/>
    <m/>
    <m/>
    <m/>
    <m/>
    <b v="1"/>
    <m/>
    <m/>
    <m/>
    <m/>
    <m/>
    <m/>
    <m/>
    <m/>
    <m/>
    <s v="Sport activity Quraan Hand crafts Entertainement activities"/>
    <b v="1"/>
    <b v="1"/>
    <b v="1"/>
    <m/>
    <m/>
    <b v="1"/>
    <m/>
    <m/>
    <m/>
    <s v="Orphans living in the community"/>
    <m/>
    <m/>
    <b v="1"/>
    <m/>
    <m/>
    <m/>
    <m/>
    <x v="2"/>
    <s v="لا توجد مدارس "/>
    <s v="Lack of awareness Lack of transportation"/>
    <b v="1"/>
    <m/>
    <b v="1"/>
    <m/>
    <m/>
    <m/>
    <m/>
    <m/>
    <m/>
    <m/>
    <x v="1"/>
    <m/>
    <m/>
    <x v="0"/>
    <m/>
    <m/>
    <x v="2"/>
    <m/>
    <s v="uuid:3db25dd2-fe79-4150-9f12-d6a474753eac"/>
    <n v="73157552"/>
    <s v="3db25dd2-fe79-4150-9f12-d6a474753eac"/>
    <d v="2021-01-21T13:27:37"/>
    <n v="257"/>
    <m/>
    <n v="-1"/>
    <m/>
    <m/>
    <s v="202101191358"/>
    <n v="1311"/>
    <s v="nsenumerator"/>
    <n v="569832"/>
  </r>
  <r>
    <s v="2021-01-21T13:19:42.888+02:00"/>
    <s v="2021-01-21T13:48:40.372+02:00"/>
    <s v="0"/>
    <s v="محمد بلال"/>
    <s v="MRFS"/>
    <m/>
    <d v="2021-01-21T00:00:00"/>
    <x v="13"/>
    <s v="All"/>
    <x v="0"/>
    <n v="36"/>
    <x v="0"/>
    <x v="1"/>
    <x v="0"/>
    <x v="0"/>
    <d v="2018-01-17T00:00:00"/>
    <n v="0"/>
    <n v="0"/>
    <s v="Yes"/>
    <n v="0"/>
    <n v="0"/>
    <n v="2"/>
    <s v="2"/>
    <n v="2"/>
    <s v="4"/>
    <n v="0"/>
    <s v="4"/>
    <n v="6"/>
    <n v="0"/>
    <n v="0"/>
    <n v="1"/>
    <n v="700"/>
    <n v="100"/>
    <s v="السلة الغذائية"/>
    <m/>
    <s v="Primary health care facility"/>
    <m/>
    <b v="1"/>
    <m/>
    <m/>
    <m/>
    <m/>
    <m/>
    <m/>
    <n v="7"/>
    <x v="4"/>
    <m/>
    <x v="2"/>
    <s v="مستوصف طبي / مشفى عيون / مشفى جراحي تخصصي"/>
    <s v="Inaccessible due to cost Other, specify"/>
    <m/>
    <m/>
    <m/>
    <b v="1"/>
    <m/>
    <m/>
    <m/>
    <b v="1"/>
    <m/>
    <m/>
    <s v="الادوية تركية غير فعالة"/>
    <x v="0"/>
    <x v="0"/>
    <s v="التوعية حول الوقاية من كورونا / سوء تغذية وكيفية التعامل مع الاطفال الذين بحاجة الى تغذية"/>
    <x v="0"/>
    <m/>
    <x v="2"/>
    <x v="2"/>
    <s v="لا يوجد عيادة متخصصة"/>
    <x v="0"/>
    <x v="0"/>
    <m/>
    <m/>
    <m/>
    <m/>
    <m/>
    <m/>
    <m/>
    <m/>
    <m/>
    <m/>
    <m/>
    <s v="Non communicable diseases (NCD) drugs (chronic, cardiac, diabetes, hyper-tension, asthma) Pediatric medicine Reproductive health medicines Antibiotic"/>
    <b v="1"/>
    <b v="1"/>
    <b v="1"/>
    <b v="1"/>
    <m/>
    <m/>
    <m/>
    <m/>
    <x v="2"/>
    <s v="No services available"/>
    <m/>
    <m/>
    <m/>
    <m/>
    <b v="1"/>
    <m/>
    <m/>
    <m/>
    <s v="Hospital for normal delivery"/>
    <m/>
    <m/>
    <m/>
    <m/>
    <m/>
    <b v="1"/>
    <m/>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Eggs Condiments (spices, tea, coffee, sauces etc) or other miscellaneous food Oil/Fat (oils, fats, butter, ghee etc)"/>
    <b v="1"/>
    <b v="1"/>
    <m/>
    <m/>
    <m/>
    <m/>
    <m/>
    <b v="1"/>
    <m/>
    <b v="1"/>
    <b v="1"/>
    <s v="5"/>
    <s v="diverse"/>
    <x v="0"/>
    <m/>
    <s v="High food prices/no money to buy"/>
    <m/>
    <b v="1"/>
    <m/>
    <m/>
    <m/>
    <m/>
    <m/>
    <m/>
    <x v="0"/>
    <m/>
    <x v="0"/>
    <s v="High food prices/no money to buy"/>
    <b v="1"/>
    <m/>
    <m/>
    <m/>
    <m/>
    <m/>
    <x v="0"/>
    <x v="2"/>
    <x v="1"/>
    <m/>
    <m/>
    <s v="0"/>
    <s v="0"/>
    <x v="0"/>
    <x v="2"/>
    <x v="0"/>
    <x v="1"/>
    <x v="1"/>
    <m/>
    <m/>
    <m/>
    <m/>
    <m/>
    <m/>
    <m/>
    <m/>
    <m/>
    <x v="1"/>
    <x v="0"/>
    <s v="Econimic Anger Sadness"/>
    <m/>
    <b v="1"/>
    <b v="1"/>
    <m/>
    <b v="1"/>
    <m/>
    <m/>
    <m/>
    <m/>
    <m/>
    <m/>
    <m/>
    <m/>
    <m/>
    <m/>
    <m/>
    <m/>
    <m/>
    <s v="Adult Men"/>
    <m/>
    <b v="1"/>
    <m/>
    <m/>
    <s v="رب الاسرة"/>
    <s v="Withdrawal/Isolation"/>
    <m/>
    <m/>
    <m/>
    <m/>
    <m/>
    <m/>
    <m/>
    <m/>
    <b v="1"/>
    <m/>
    <m/>
    <s v="Accessibility Lack of awareness of the services"/>
    <m/>
    <m/>
    <b v="1"/>
    <m/>
    <b v="1"/>
    <m/>
    <m/>
    <m/>
    <m/>
    <x v="1"/>
    <m/>
    <s v="Educational services Skills building services Extracurricular activities/women &amp; girls centers"/>
    <m/>
    <b v="1"/>
    <b v="1"/>
    <b v="1"/>
    <m/>
    <m/>
    <m/>
    <m/>
    <s v="عدم التفرغ"/>
    <s v="All services are accessible"/>
    <m/>
    <m/>
    <m/>
    <m/>
    <m/>
    <b v="1"/>
    <m/>
    <m/>
    <m/>
    <x v="2"/>
    <s v="ثقافة المجتمع / الوضع الامني"/>
    <s v="Kidnapping Physical abuse Physical or psychological disabilities due to the war Psychological stress"/>
    <b v="1"/>
    <m/>
    <m/>
    <m/>
    <m/>
    <m/>
    <m/>
    <b v="1"/>
    <m/>
    <m/>
    <m/>
    <m/>
    <b v="1"/>
    <b v="1"/>
    <m/>
    <m/>
    <m/>
    <m/>
    <m/>
    <s v="Parents Community/social workers Women and Child support centers"/>
    <m/>
    <m/>
    <m/>
    <m/>
    <b v="1"/>
    <m/>
    <m/>
    <b v="1"/>
    <m/>
    <b v="1"/>
    <m/>
    <m/>
    <m/>
    <m/>
    <s v="Quraan Awareness / educational activities / psychosocial support Painting / re-creational activity"/>
    <m/>
    <b v="1"/>
    <m/>
    <b v="1"/>
    <b v="1"/>
    <m/>
    <m/>
    <m/>
    <m/>
    <s v="Children living on the street Orphans living in the community Child-headed households"/>
    <m/>
    <b v="1"/>
    <b v="1"/>
    <b v="1"/>
    <m/>
    <m/>
    <m/>
    <x v="1"/>
    <m/>
    <s v="Lack of transportation"/>
    <m/>
    <m/>
    <b v="1"/>
    <m/>
    <m/>
    <m/>
    <m/>
    <m/>
    <m/>
    <m/>
    <x v="1"/>
    <m/>
    <m/>
    <x v="0"/>
    <m/>
    <m/>
    <x v="2"/>
    <m/>
    <s v="uuid:b074a232-aa51-4853-93a3-7e5fbc25e775"/>
    <n v="73157553"/>
    <s v="b074a232-aa51-4853-93a3-7e5fbc25e775"/>
    <d v="2021-01-21T13:27:38"/>
    <n v="258"/>
    <m/>
    <n v="-1"/>
    <m/>
    <m/>
    <s v="202101191358"/>
    <n v="1738"/>
    <s v="nsenumerator"/>
    <n v="569832"/>
  </r>
  <r>
    <s v="2021-01-21T15:08:42.336+03:00"/>
    <s v="2021-01-21T16:21:09.362+03:00"/>
    <s v="0"/>
    <s v="افراح الحجازي"/>
    <s v="MRFS"/>
    <m/>
    <d v="2021-01-21T00:00:00"/>
    <x v="13"/>
    <s v="All"/>
    <x v="0"/>
    <n v="18"/>
    <x v="1"/>
    <x v="0"/>
    <x v="0"/>
    <x v="1"/>
    <m/>
    <n v="1"/>
    <n v="0"/>
    <s v="No"/>
    <m/>
    <m/>
    <m/>
    <m/>
    <m/>
    <m/>
    <m/>
    <m/>
    <n v="2"/>
    <n v="0"/>
    <m/>
    <n v="1"/>
    <n v="300"/>
    <n v="400"/>
    <s v="عامل توعية صحية"/>
    <m/>
    <s v="Hospital Emergency services-ambulance"/>
    <b v="1"/>
    <m/>
    <m/>
    <b v="1"/>
    <m/>
    <m/>
    <m/>
    <m/>
    <n v="10"/>
    <x v="0"/>
    <m/>
    <x v="0"/>
    <s v="999"/>
    <s v="There are no significant difficulties"/>
    <m/>
    <m/>
    <m/>
    <m/>
    <m/>
    <m/>
    <m/>
    <m/>
    <m/>
    <b v="1"/>
    <m/>
    <x v="2"/>
    <x v="1"/>
    <m/>
    <x v="1"/>
    <m/>
    <x v="0"/>
    <x v="0"/>
    <m/>
    <x v="0"/>
    <x v="0"/>
    <m/>
    <m/>
    <m/>
    <m/>
    <m/>
    <m/>
    <m/>
    <m/>
    <m/>
    <m/>
    <m/>
    <s v="I don't know"/>
    <m/>
    <m/>
    <m/>
    <m/>
    <m/>
    <b v="1"/>
    <m/>
    <m/>
    <x v="0"/>
    <m/>
    <m/>
    <m/>
    <m/>
    <m/>
    <m/>
    <m/>
    <m/>
    <m/>
    <s v="Hospital for surgery/ C-section"/>
    <m/>
    <m/>
    <m/>
    <m/>
    <m/>
    <m/>
    <b v="1"/>
    <m/>
    <m/>
    <m/>
    <m/>
    <x v="1"/>
    <m/>
    <m/>
    <m/>
    <m/>
    <m/>
    <m/>
    <m/>
    <m/>
    <m/>
    <m/>
    <m/>
    <x v="2"/>
    <x v="0"/>
    <x v="0"/>
    <m/>
    <s v="Cereals or tubers (maize, porridge, rice, pasta, bread, rice, bulger, frikeh, kaak, pasta, indomy (noodles), manakish, thick grain-based porridge, potatoes, etc) Condiments (spices, tea, coffee, sauces etc) or other miscellaneous food Oil/Fat (oils, fats, butter, ghee etc) Milk and Milk Products (milk, yoghurt, cheese, etc)"/>
    <b v="1"/>
    <m/>
    <m/>
    <m/>
    <m/>
    <m/>
    <b v="1"/>
    <m/>
    <m/>
    <b v="1"/>
    <b v="1"/>
    <s v="4"/>
    <s v="not divers"/>
    <m/>
    <m/>
    <m/>
    <m/>
    <m/>
    <m/>
    <m/>
    <m/>
    <m/>
    <m/>
    <m/>
    <m/>
    <s v="0"/>
    <s v="not divers"/>
    <x v="3"/>
    <m/>
    <s v="High food prices/no money to buy"/>
    <m/>
    <b v="1"/>
    <m/>
    <m/>
    <m/>
    <m/>
    <m/>
    <m/>
    <x v="0"/>
    <m/>
    <x v="2"/>
    <m/>
    <m/>
    <m/>
    <m/>
    <m/>
    <m/>
    <m/>
    <x v="1"/>
    <x v="1"/>
    <x v="1"/>
    <m/>
    <m/>
    <m/>
    <s v="1"/>
    <x v="0"/>
    <x v="2"/>
    <x v="0"/>
    <x v="1"/>
    <x v="1"/>
    <m/>
    <m/>
    <m/>
    <m/>
    <m/>
    <m/>
    <m/>
    <m/>
    <m/>
    <x v="1"/>
    <x v="0"/>
    <s v="No problems"/>
    <m/>
    <m/>
    <m/>
    <m/>
    <m/>
    <m/>
    <m/>
    <m/>
    <m/>
    <m/>
    <m/>
    <m/>
    <m/>
    <m/>
    <m/>
    <b v="1"/>
    <m/>
    <m/>
    <m/>
    <m/>
    <m/>
    <m/>
    <m/>
    <m/>
    <m/>
    <m/>
    <m/>
    <m/>
    <m/>
    <m/>
    <m/>
    <m/>
    <m/>
    <m/>
    <m/>
    <m/>
    <s v="Do not know"/>
    <m/>
    <m/>
    <m/>
    <m/>
    <m/>
    <m/>
    <b v="1"/>
    <m/>
    <m/>
    <x v="3"/>
    <s v="لا توجد عندي اي مشكلة"/>
    <s v="Do not know"/>
    <m/>
    <m/>
    <m/>
    <m/>
    <m/>
    <m/>
    <b v="1"/>
    <m/>
    <m/>
    <s v="Do not know"/>
    <m/>
    <m/>
    <m/>
    <m/>
    <m/>
    <m/>
    <b v="1"/>
    <m/>
    <m/>
    <x v="2"/>
    <s v="لان المجتمع لا يسمح"/>
    <s v="Do not know"/>
    <m/>
    <m/>
    <m/>
    <m/>
    <m/>
    <m/>
    <m/>
    <m/>
    <m/>
    <m/>
    <m/>
    <m/>
    <m/>
    <m/>
    <m/>
    <m/>
    <b v="1"/>
    <m/>
    <m/>
    <s v="Parents"/>
    <m/>
    <m/>
    <m/>
    <m/>
    <b v="1"/>
    <m/>
    <m/>
    <m/>
    <m/>
    <m/>
    <m/>
    <m/>
    <m/>
    <m/>
    <s v="Sport activity Quraan"/>
    <b v="1"/>
    <b v="1"/>
    <m/>
    <m/>
    <m/>
    <m/>
    <m/>
    <m/>
    <m/>
    <s v="I don't know"/>
    <m/>
    <m/>
    <m/>
    <m/>
    <m/>
    <m/>
    <b v="1"/>
    <x v="0"/>
    <m/>
    <m/>
    <m/>
    <m/>
    <m/>
    <m/>
    <m/>
    <m/>
    <m/>
    <m/>
    <m/>
    <m/>
    <x v="0"/>
    <m/>
    <m/>
    <x v="0"/>
    <m/>
    <m/>
    <x v="0"/>
    <m/>
    <s v="uuid:3fda2dfc-f155-4294-bf2c-3d60cc5da8fd"/>
    <n v="73157554"/>
    <s v="3fda2dfc-f155-4294-bf2c-3d60cc5da8fd"/>
    <d v="2021-01-21T13:27:38"/>
    <n v="259"/>
    <m/>
    <n v="-1"/>
    <m/>
    <m/>
    <s v="202101191358"/>
    <n v="4347"/>
    <s v="nsenumerator"/>
    <n v="569832"/>
  </r>
  <r>
    <s v="2021-01-21T14:01:51.784+02:00"/>
    <s v="2021-01-21T15:32:21.436+02:00"/>
    <s v="0"/>
    <s v="محمد بلال"/>
    <s v="MRFS"/>
    <m/>
    <d v="2021-01-21T00:00:00"/>
    <x v="13"/>
    <s v="All"/>
    <x v="0"/>
    <n v="43"/>
    <x v="0"/>
    <x v="1"/>
    <x v="0"/>
    <x v="1"/>
    <m/>
    <n v="0"/>
    <n v="1"/>
    <s v="Yes"/>
    <n v="0"/>
    <n v="2"/>
    <n v="1"/>
    <s v="3"/>
    <n v="2"/>
    <s v="5"/>
    <n v="0"/>
    <s v="5"/>
    <n v="8"/>
    <n v="0"/>
    <n v="0"/>
    <n v="1"/>
    <n v="1400"/>
    <n v="800"/>
    <s v="عمل خاص / محل خضروات"/>
    <m/>
    <s v="Hospital"/>
    <b v="1"/>
    <m/>
    <m/>
    <m/>
    <m/>
    <m/>
    <m/>
    <m/>
    <n v="15"/>
    <x v="4"/>
    <m/>
    <x v="0"/>
    <s v="999"/>
    <s v="Inaccessible due to cost Some types of medicines are not available in the market"/>
    <b v="1"/>
    <m/>
    <m/>
    <b v="1"/>
    <m/>
    <m/>
    <m/>
    <m/>
    <m/>
    <m/>
    <m/>
    <x v="0"/>
    <x v="0"/>
    <s v="رقم دكتور عبر النت للاستشارات مياس"/>
    <x v="3"/>
    <s v="للحد من انتشار كورونا"/>
    <x v="0"/>
    <x v="0"/>
    <m/>
    <x v="0"/>
    <x v="0"/>
    <m/>
    <m/>
    <m/>
    <m/>
    <m/>
    <m/>
    <m/>
    <m/>
    <m/>
    <m/>
    <m/>
    <s v="Non communicable diseases (NCD) drugs (chronic, cardiac, diabetes, hyper-tension, asthma)"/>
    <b v="1"/>
    <m/>
    <m/>
    <m/>
    <m/>
    <m/>
    <m/>
    <m/>
    <x v="0"/>
    <m/>
    <m/>
    <m/>
    <m/>
    <m/>
    <m/>
    <m/>
    <m/>
    <m/>
    <s v="Hospital for normal delivery"/>
    <m/>
    <m/>
    <m/>
    <m/>
    <m/>
    <b v="1"/>
    <m/>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Fruit (all types) Vegetables (including leafy vegetables) Milk and Milk Products (milk, yoghurt, cheese, etc) Meat, Poultry, Offal (beef, goat, lamb, poultry), etc) Eggs Condiments (spices, tea, coffee, sauces etc) or other miscellaneous food"/>
    <b v="1"/>
    <b v="1"/>
    <b v="1"/>
    <b v="1"/>
    <b v="1"/>
    <m/>
    <b v="1"/>
    <b v="1"/>
    <m/>
    <m/>
    <b v="1"/>
    <s v="8"/>
    <s v="diverse"/>
    <x v="0"/>
    <m/>
    <s v="High food prices/no money to buy"/>
    <m/>
    <b v="1"/>
    <m/>
    <m/>
    <m/>
    <m/>
    <m/>
    <m/>
    <x v="0"/>
    <m/>
    <x v="0"/>
    <s v="High food prices/no money to buy"/>
    <b v="1"/>
    <m/>
    <m/>
    <m/>
    <m/>
    <m/>
    <x v="0"/>
    <x v="2"/>
    <x v="1"/>
    <m/>
    <m/>
    <s v="2"/>
    <s v="0"/>
    <x v="0"/>
    <x v="2"/>
    <x v="0"/>
    <x v="1"/>
    <x v="1"/>
    <m/>
    <m/>
    <m/>
    <m/>
    <m/>
    <m/>
    <m/>
    <m/>
    <m/>
    <x v="1"/>
    <x v="0"/>
    <s v="Anger Econimic Family conflict Problems sleeping"/>
    <m/>
    <b v="1"/>
    <m/>
    <m/>
    <b v="1"/>
    <m/>
    <b v="1"/>
    <m/>
    <m/>
    <b v="1"/>
    <m/>
    <m/>
    <m/>
    <m/>
    <m/>
    <m/>
    <m/>
    <m/>
    <s v="Elderly"/>
    <m/>
    <m/>
    <m/>
    <b v="1"/>
    <s v="بس التقدم بالعمر وعدم القدرة على تحمل ضغوطات الحياة"/>
    <s v="Prayer"/>
    <m/>
    <m/>
    <m/>
    <b v="1"/>
    <m/>
    <m/>
    <m/>
    <m/>
    <m/>
    <m/>
    <m/>
    <s v="Stigma Lack of awareness of the services"/>
    <b v="1"/>
    <m/>
    <m/>
    <m/>
    <b v="1"/>
    <m/>
    <m/>
    <m/>
    <m/>
    <x v="1"/>
    <m/>
    <s v="Educational services Skills building services"/>
    <m/>
    <b v="1"/>
    <b v="1"/>
    <m/>
    <m/>
    <m/>
    <m/>
    <m/>
    <s v="عدم التفرغ"/>
    <s v="Educational services Skills building services"/>
    <m/>
    <b v="1"/>
    <b v="1"/>
    <m/>
    <m/>
    <m/>
    <m/>
    <m/>
    <s v="قلة الأمان"/>
    <x v="2"/>
    <s v="قلة الامان"/>
    <s v="School dropout Child labour Begging Early marriage Physical abuse Neglect Being orphaned or losing care Physical or psychological disabilities due to the war Psychological stress"/>
    <m/>
    <m/>
    <m/>
    <b v="1"/>
    <b v="1"/>
    <b v="1"/>
    <b v="1"/>
    <b v="1"/>
    <b v="1"/>
    <m/>
    <b v="1"/>
    <m/>
    <b v="1"/>
    <b v="1"/>
    <m/>
    <m/>
    <m/>
    <m/>
    <s v="المهن الخطيرة"/>
    <s v="Parents Community/social workers"/>
    <m/>
    <m/>
    <m/>
    <m/>
    <b v="1"/>
    <m/>
    <m/>
    <b v="1"/>
    <m/>
    <m/>
    <m/>
    <m/>
    <m/>
    <m/>
    <s v="Awareness / educational activities / psychosocial support Quraan"/>
    <m/>
    <b v="1"/>
    <m/>
    <m/>
    <b v="1"/>
    <m/>
    <m/>
    <m/>
    <m/>
    <s v="Children living on the street Orphans living in the community Child-headed households"/>
    <m/>
    <b v="1"/>
    <b v="1"/>
    <b v="1"/>
    <m/>
    <m/>
    <m/>
    <x v="1"/>
    <m/>
    <s v="Lack of transportation"/>
    <m/>
    <m/>
    <b v="1"/>
    <m/>
    <m/>
    <m/>
    <m/>
    <m/>
    <m/>
    <m/>
    <x v="2"/>
    <n v="1"/>
    <s v="العمل"/>
    <x v="0"/>
    <m/>
    <m/>
    <x v="2"/>
    <m/>
    <s v="uuid:344a0808-27de-4f9c-9d40-b5de564e2b1d"/>
    <n v="73157555"/>
    <s v="344a0808-27de-4f9c-9d40-b5de564e2b1d"/>
    <d v="2021-01-21T13:27:38"/>
    <n v="260"/>
    <m/>
    <n v="-1"/>
    <m/>
    <m/>
    <s v="202101191358"/>
    <n v="5430"/>
    <s v="nsenumerator"/>
    <n v="569832"/>
  </r>
  <r>
    <s v="2021-01-21T15:31:45.448+03:00"/>
    <s v="2021-01-21T16:21:21.978+03:00"/>
    <s v="0"/>
    <s v="افراح الحجازي"/>
    <s v="MRFS"/>
    <m/>
    <d v="2021-01-21T00:00:00"/>
    <x v="13"/>
    <s v="All"/>
    <x v="0"/>
    <n v="53"/>
    <x v="2"/>
    <x v="0"/>
    <x v="2"/>
    <x v="1"/>
    <m/>
    <n v="0"/>
    <n v="0"/>
    <s v="No"/>
    <m/>
    <m/>
    <m/>
    <m/>
    <m/>
    <m/>
    <m/>
    <m/>
    <n v="5"/>
    <n v="0"/>
    <m/>
    <n v="1"/>
    <n v="1400"/>
    <n v="500"/>
    <s v="محل تجاري"/>
    <m/>
    <s v="Hospital Emergency services-ambulance"/>
    <b v="1"/>
    <m/>
    <m/>
    <b v="1"/>
    <m/>
    <m/>
    <m/>
    <m/>
    <n v="30"/>
    <x v="0"/>
    <m/>
    <x v="3"/>
    <s v="نعم"/>
    <s v="Some types of medicines are not available in the market Inaccessible due to cost"/>
    <b v="1"/>
    <m/>
    <m/>
    <b v="1"/>
    <m/>
    <m/>
    <m/>
    <m/>
    <m/>
    <m/>
    <m/>
    <x v="2"/>
    <x v="1"/>
    <m/>
    <x v="1"/>
    <m/>
    <x v="0"/>
    <x v="0"/>
    <m/>
    <x v="0"/>
    <x v="0"/>
    <m/>
    <m/>
    <m/>
    <m/>
    <m/>
    <m/>
    <m/>
    <m/>
    <m/>
    <m/>
    <m/>
    <s v="Non communicable diseases (NCD) drugs (chronic, cardiac, diabetes, hyper-tension, asthma) Antibiotic"/>
    <b v="1"/>
    <m/>
    <m/>
    <b v="1"/>
    <m/>
    <m/>
    <m/>
    <m/>
    <x v="0"/>
    <m/>
    <m/>
    <m/>
    <m/>
    <m/>
    <m/>
    <m/>
    <m/>
    <m/>
    <s v="Hospital for surgery/ C-section"/>
    <m/>
    <m/>
    <m/>
    <m/>
    <m/>
    <m/>
    <b v="1"/>
    <m/>
    <m/>
    <m/>
    <m/>
    <x v="1"/>
    <m/>
    <m/>
    <m/>
    <m/>
    <m/>
    <m/>
    <m/>
    <m/>
    <m/>
    <m/>
    <m/>
    <x v="5"/>
    <x v="0"/>
    <x v="0"/>
    <m/>
    <m/>
    <m/>
    <m/>
    <m/>
    <m/>
    <m/>
    <m/>
    <m/>
    <m/>
    <m/>
    <m/>
    <m/>
    <s v="0"/>
    <s v="not divers"/>
    <m/>
    <m/>
    <m/>
    <m/>
    <m/>
    <m/>
    <m/>
    <m/>
    <m/>
    <m/>
    <m/>
    <m/>
    <s v="0"/>
    <s v="not divers"/>
    <x v="0"/>
    <m/>
    <s v="High food prices/no money to buy"/>
    <m/>
    <b v="1"/>
    <m/>
    <m/>
    <m/>
    <m/>
    <m/>
    <m/>
    <x v="0"/>
    <m/>
    <x v="0"/>
    <s v="High food prices/no money to buy Food is not available"/>
    <b v="1"/>
    <m/>
    <m/>
    <b v="1"/>
    <m/>
    <m/>
    <x v="1"/>
    <x v="1"/>
    <x v="1"/>
    <m/>
    <m/>
    <m/>
    <s v="0"/>
    <x v="0"/>
    <x v="2"/>
    <x v="0"/>
    <x v="1"/>
    <x v="1"/>
    <m/>
    <m/>
    <m/>
    <m/>
    <m/>
    <m/>
    <m/>
    <m/>
    <m/>
    <x v="1"/>
    <x v="0"/>
    <s v="Anxiety Sadness Problems sleeping"/>
    <m/>
    <m/>
    <b v="1"/>
    <m/>
    <m/>
    <b v="1"/>
    <m/>
    <m/>
    <m/>
    <b v="1"/>
    <m/>
    <m/>
    <m/>
    <m/>
    <m/>
    <m/>
    <m/>
    <m/>
    <s v="Adult Women"/>
    <b v="1"/>
    <m/>
    <m/>
    <m/>
    <s v="خوف ع الاولاد"/>
    <s v="Speaking to a friend Speaking to a family member Prayer"/>
    <b v="1"/>
    <b v="1"/>
    <m/>
    <b v="1"/>
    <m/>
    <m/>
    <m/>
    <m/>
    <m/>
    <m/>
    <m/>
    <s v="Stigma Lack of awareness of the services"/>
    <b v="1"/>
    <m/>
    <m/>
    <m/>
    <b v="1"/>
    <m/>
    <m/>
    <m/>
    <m/>
    <x v="1"/>
    <m/>
    <s v="Do not know"/>
    <m/>
    <m/>
    <m/>
    <m/>
    <m/>
    <m/>
    <b v="1"/>
    <m/>
    <m/>
    <s v="Do not know"/>
    <m/>
    <m/>
    <m/>
    <m/>
    <m/>
    <m/>
    <b v="1"/>
    <m/>
    <m/>
    <x v="1"/>
    <m/>
    <s v="Kidnapping School dropout Child labour"/>
    <b v="1"/>
    <m/>
    <m/>
    <b v="1"/>
    <b v="1"/>
    <m/>
    <m/>
    <m/>
    <m/>
    <m/>
    <m/>
    <m/>
    <m/>
    <m/>
    <m/>
    <m/>
    <m/>
    <m/>
    <s v="حلاقة"/>
    <s v="Parents"/>
    <m/>
    <m/>
    <m/>
    <m/>
    <b v="1"/>
    <m/>
    <m/>
    <m/>
    <m/>
    <m/>
    <m/>
    <m/>
    <m/>
    <m/>
    <s v="Sport activity Entertainement activities Hand crafts"/>
    <b v="1"/>
    <m/>
    <b v="1"/>
    <m/>
    <m/>
    <b v="1"/>
    <m/>
    <m/>
    <m/>
    <s v="No, none of these"/>
    <m/>
    <m/>
    <m/>
    <m/>
    <m/>
    <b v="1"/>
    <m/>
    <x v="0"/>
    <m/>
    <m/>
    <m/>
    <m/>
    <m/>
    <m/>
    <m/>
    <m/>
    <m/>
    <m/>
    <m/>
    <m/>
    <x v="0"/>
    <m/>
    <m/>
    <x v="0"/>
    <m/>
    <m/>
    <x v="0"/>
    <m/>
    <s v="uuid:480a926a-2b24-4c8e-80a2-8ce2029cc2ae"/>
    <n v="73157556"/>
    <s v="480a926a-2b24-4c8e-80a2-8ce2029cc2ae"/>
    <d v="2021-01-21T13:27:39"/>
    <n v="261"/>
    <m/>
    <n v="-1"/>
    <m/>
    <m/>
    <s v="202101191358"/>
    <n v="2976"/>
    <s v="nsenumerator"/>
    <n v="569832"/>
  </r>
  <r>
    <s v="2021-01-21T14:46:49.103+02:00"/>
    <s v="2021-01-21T15:32:31.635+02:00"/>
    <s v="0"/>
    <s v="محمد بلال"/>
    <s v="MRFS"/>
    <m/>
    <d v="2021-01-21T00:00:00"/>
    <x v="13"/>
    <s v="All"/>
    <x v="0"/>
    <n v="27"/>
    <x v="1"/>
    <x v="1"/>
    <x v="4"/>
    <x v="1"/>
    <m/>
    <n v="0"/>
    <n v="0"/>
    <s v="No"/>
    <m/>
    <m/>
    <m/>
    <m/>
    <m/>
    <m/>
    <m/>
    <m/>
    <n v="5"/>
    <n v="0"/>
    <m/>
    <n v="2"/>
    <n v="2100"/>
    <n v="1500"/>
    <s v="عمل خاص / تجارة"/>
    <m/>
    <s v="Hospital"/>
    <b v="1"/>
    <m/>
    <m/>
    <m/>
    <m/>
    <m/>
    <m/>
    <m/>
    <n v="20"/>
    <x v="4"/>
    <m/>
    <x v="0"/>
    <s v="مشفى عيون / خدمات دعم نفسي اجتماعي"/>
    <s v="Some types of medicines are not available in the market Most types of medicines are not available in the market Expired medicine"/>
    <b v="1"/>
    <b v="1"/>
    <m/>
    <m/>
    <m/>
    <m/>
    <b v="1"/>
    <m/>
    <m/>
    <m/>
    <m/>
    <x v="0"/>
    <x v="0"/>
    <s v="توعية بمواضيع صحية"/>
    <x v="0"/>
    <m/>
    <x v="0"/>
    <x v="0"/>
    <m/>
    <x v="0"/>
    <x v="0"/>
    <m/>
    <m/>
    <m/>
    <m/>
    <m/>
    <m/>
    <m/>
    <m/>
    <m/>
    <m/>
    <m/>
    <s v="Non communicable diseases (NCD) drugs (chronic, cardiac, diabetes, hyper-tension, asthma) Pediatric medicine Reproductive health medicines"/>
    <b v="1"/>
    <b v="1"/>
    <b v="1"/>
    <m/>
    <m/>
    <m/>
    <m/>
    <m/>
    <x v="0"/>
    <m/>
    <m/>
    <m/>
    <m/>
    <m/>
    <m/>
    <m/>
    <m/>
    <m/>
    <s v="Hospital for normal delivery"/>
    <m/>
    <m/>
    <m/>
    <m/>
    <m/>
    <b v="1"/>
    <m/>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m/>
    <s v="0"/>
    <x v="0"/>
    <x v="2"/>
    <x v="0"/>
    <x v="1"/>
    <x v="1"/>
    <m/>
    <m/>
    <m/>
    <m/>
    <m/>
    <m/>
    <m/>
    <m/>
    <m/>
    <x v="1"/>
    <x v="0"/>
    <s v="Fear Anger Sadness moodwings Econimic Anxiety Changes in Appetite Problems sleeping"/>
    <b v="1"/>
    <b v="1"/>
    <b v="1"/>
    <b v="1"/>
    <b v="1"/>
    <b v="1"/>
    <m/>
    <b v="1"/>
    <m/>
    <b v="1"/>
    <m/>
    <m/>
    <m/>
    <m/>
    <m/>
    <m/>
    <m/>
    <m/>
    <s v="Adult Women"/>
    <b v="1"/>
    <m/>
    <m/>
    <m/>
    <s v="كثرة التفكير في تدبر امر العائلة"/>
    <s v="Speaking to a family member Prayer Withdrawal/Isolation"/>
    <b v="1"/>
    <m/>
    <m/>
    <b v="1"/>
    <m/>
    <m/>
    <m/>
    <m/>
    <b v="1"/>
    <m/>
    <m/>
    <s v="Lack of awareness of the services Accessibility"/>
    <m/>
    <m/>
    <b v="1"/>
    <m/>
    <b v="1"/>
    <m/>
    <m/>
    <m/>
    <m/>
    <x v="1"/>
    <m/>
    <s v="Educational services Skills building services Extracurricular activities/women &amp; girls centers"/>
    <m/>
    <b v="1"/>
    <b v="1"/>
    <b v="1"/>
    <m/>
    <m/>
    <m/>
    <m/>
    <s v="قلة الامان"/>
    <s v="Educational services Skills building services Extracurricular activities/women &amp; girls centers"/>
    <m/>
    <b v="1"/>
    <b v="1"/>
    <b v="1"/>
    <m/>
    <m/>
    <m/>
    <m/>
    <s v="قلة المعرفة بوجودها"/>
    <x v="1"/>
    <m/>
    <s v="Kidnapping School dropout Child labour Physical or psychological disabilities due to the war Psychological stress Sexual abuse Neglect Physical abuse Early marriage"/>
    <b v="1"/>
    <m/>
    <m/>
    <b v="1"/>
    <b v="1"/>
    <m/>
    <b v="1"/>
    <b v="1"/>
    <b v="1"/>
    <b v="1"/>
    <m/>
    <m/>
    <b v="1"/>
    <b v="1"/>
    <m/>
    <m/>
    <m/>
    <m/>
    <s v="الاعمال التي لا تحفظ له كرامته"/>
    <s v="Siblings Parents Relatives Community/social workers"/>
    <m/>
    <b v="1"/>
    <m/>
    <m/>
    <b v="1"/>
    <b v="1"/>
    <m/>
    <b v="1"/>
    <m/>
    <m/>
    <m/>
    <m/>
    <m/>
    <m/>
    <s v="Sport activity Awareness / educational activities / psychosocial support Entertainement activities"/>
    <b v="1"/>
    <m/>
    <m/>
    <m/>
    <b v="1"/>
    <b v="1"/>
    <m/>
    <m/>
    <m/>
    <s v="Children living on the street Orphans living in the community Children who have been associated with fighting forces Child-headed households Children separated from their parents"/>
    <b v="1"/>
    <b v="1"/>
    <b v="1"/>
    <b v="1"/>
    <b v="1"/>
    <m/>
    <m/>
    <x v="0"/>
    <m/>
    <m/>
    <m/>
    <m/>
    <m/>
    <m/>
    <m/>
    <m/>
    <m/>
    <m/>
    <m/>
    <m/>
    <x v="0"/>
    <m/>
    <m/>
    <x v="0"/>
    <m/>
    <m/>
    <x v="0"/>
    <m/>
    <s v="uuid:948e242a-b380-4b24-b1a4-bb9274d74de6"/>
    <n v="73157557"/>
    <s v="948e242a-b380-4b24-b1a4-bb9274d74de6"/>
    <d v="2021-01-21T13:27:39"/>
    <n v="262"/>
    <m/>
    <n v="-1"/>
    <m/>
    <m/>
    <s v="202101191358"/>
    <n v="2742"/>
    <s v="nsenumerator"/>
    <n v="569832"/>
  </r>
  <r>
    <s v="2021-01-21T09:44:52.156+02:00"/>
    <s v="2021-01-21T10:11:41.089+02:00"/>
    <m/>
    <s v="ثناء الخلف"/>
    <s v="MRFS"/>
    <m/>
    <d v="2021-01-21T00:00:00"/>
    <x v="13"/>
    <s v="All"/>
    <x v="0"/>
    <n v="29"/>
    <x v="1"/>
    <x v="0"/>
    <x v="4"/>
    <x v="0"/>
    <d v="2019-03-03T00:00:00"/>
    <n v="0"/>
    <n v="2"/>
    <s v="Yes"/>
    <n v="0"/>
    <n v="0"/>
    <n v="1"/>
    <s v="1"/>
    <n v="2"/>
    <s v="3"/>
    <n v="0"/>
    <s v="3"/>
    <n v="8"/>
    <n v="2"/>
    <n v="0"/>
    <n v="0"/>
    <n v="700"/>
    <n v="350"/>
    <s v="معونات احيانا نحتاج الا استلاف من الأقارب "/>
    <m/>
    <s v="Hospital Primary health care facility"/>
    <b v="1"/>
    <b v="1"/>
    <m/>
    <m/>
    <m/>
    <m/>
    <m/>
    <m/>
    <n v="30"/>
    <x v="0"/>
    <m/>
    <x v="3"/>
    <s v="عينية وجراحة وسنية"/>
    <s v="Inaccessible due to cost Most types of medicines are not available in the market Inaccessible due to transport or other logistical reason"/>
    <m/>
    <b v="1"/>
    <m/>
    <b v="1"/>
    <m/>
    <b v="1"/>
    <m/>
    <m/>
    <m/>
    <m/>
    <m/>
    <x v="0"/>
    <x v="0"/>
    <s v="الوقاية من الكورونا"/>
    <x v="0"/>
    <m/>
    <x v="2"/>
    <x v="1"/>
    <m/>
    <x v="2"/>
    <x v="0"/>
    <m/>
    <m/>
    <m/>
    <m/>
    <m/>
    <m/>
    <m/>
    <m/>
    <m/>
    <m/>
    <m/>
    <s v="Non communicable diseases (NCD) drugs (chronic, cardiac, diabetes, hyper-tension, asthma) Antibiotic"/>
    <b v="1"/>
    <m/>
    <m/>
    <b v="1"/>
    <m/>
    <m/>
    <m/>
    <m/>
    <x v="0"/>
    <m/>
    <m/>
    <m/>
    <m/>
    <m/>
    <m/>
    <m/>
    <m/>
    <m/>
    <s v="Hospital for normal delivery"/>
    <m/>
    <m/>
    <m/>
    <m/>
    <m/>
    <b v="1"/>
    <m/>
    <m/>
    <m/>
    <m/>
    <m/>
    <x v="1"/>
    <m/>
    <m/>
    <m/>
    <m/>
    <m/>
    <m/>
    <m/>
    <m/>
    <m/>
    <m/>
    <m/>
    <x v="3"/>
    <x v="1"/>
    <x v="0"/>
    <m/>
    <m/>
    <m/>
    <m/>
    <m/>
    <m/>
    <m/>
    <m/>
    <m/>
    <m/>
    <m/>
    <m/>
    <m/>
    <s v="0"/>
    <s v="not divers"/>
    <s v="Cereals or tubers (maize, porridge, rice, pasta, bread, rice, bulger, frikeh, kaak, pasta, indomy (noodles), manakish, thick grain-based porridge, potatoes, etc) Vegetables (including leafy vegetables) Meat, Poultry, Offal (beef, goat, lamb, poultry), etc)"/>
    <b v="1"/>
    <m/>
    <b v="1"/>
    <m/>
    <b v="1"/>
    <m/>
    <m/>
    <m/>
    <m/>
    <m/>
    <m/>
    <s v="3"/>
    <s v="not divers"/>
    <x v="0"/>
    <m/>
    <s v="High food prices/no money to buy Food is not available"/>
    <m/>
    <b v="1"/>
    <m/>
    <m/>
    <b v="1"/>
    <m/>
    <m/>
    <m/>
    <x v="0"/>
    <m/>
    <x v="0"/>
    <s v="High food prices/no money to buy Food is not available"/>
    <b v="1"/>
    <m/>
    <m/>
    <b v="1"/>
    <m/>
    <m/>
    <x v="3"/>
    <x v="0"/>
    <x v="1"/>
    <m/>
    <m/>
    <s v="0"/>
    <s v="0"/>
    <x v="0"/>
    <x v="2"/>
    <x v="0"/>
    <x v="1"/>
    <x v="1"/>
    <m/>
    <m/>
    <m/>
    <m/>
    <m/>
    <m/>
    <m/>
    <m/>
    <m/>
    <x v="1"/>
    <x v="0"/>
    <s v="Anger moodwings Econimic Family conflict Problems sleeping"/>
    <m/>
    <b v="1"/>
    <m/>
    <b v="1"/>
    <b v="1"/>
    <m/>
    <b v="1"/>
    <m/>
    <m/>
    <b v="1"/>
    <m/>
    <m/>
    <m/>
    <m/>
    <m/>
    <m/>
    <m/>
    <m/>
    <s v="Elderly Adult Women"/>
    <b v="1"/>
    <m/>
    <m/>
    <b v="1"/>
    <s v="لانه اقل ضعفا"/>
    <s v="Prayer Speaking to a family member"/>
    <b v="1"/>
    <m/>
    <m/>
    <b v="1"/>
    <m/>
    <m/>
    <m/>
    <m/>
    <m/>
    <m/>
    <m/>
    <s v="Stigma Lack of awareness of the services"/>
    <b v="1"/>
    <m/>
    <m/>
    <m/>
    <b v="1"/>
    <m/>
    <m/>
    <m/>
    <m/>
    <x v="2"/>
    <m/>
    <s v="Skills building services Educational services Extracurricular activities/women &amp; girls centers"/>
    <m/>
    <b v="1"/>
    <b v="1"/>
    <b v="1"/>
    <m/>
    <m/>
    <m/>
    <m/>
    <s v="العادات والتقاليد"/>
    <s v="Educational services Skills building services"/>
    <m/>
    <b v="1"/>
    <b v="1"/>
    <m/>
    <m/>
    <m/>
    <m/>
    <m/>
    <s v="بعد المراكز وعادات وتقاليد"/>
    <x v="2"/>
    <s v="وصمة والعادات والتقاليد"/>
    <s v="Child labour Begging Early marriage Neglect"/>
    <m/>
    <m/>
    <m/>
    <m/>
    <b v="1"/>
    <b v="1"/>
    <b v="1"/>
    <m/>
    <b v="1"/>
    <m/>
    <m/>
    <m/>
    <m/>
    <m/>
    <m/>
    <m/>
    <m/>
    <m/>
    <s v="اعمال بناء والتحطيب واعمل صيانه"/>
    <s v="Relatives Parents"/>
    <m/>
    <m/>
    <m/>
    <m/>
    <b v="1"/>
    <b v="1"/>
    <m/>
    <m/>
    <m/>
    <m/>
    <m/>
    <m/>
    <m/>
    <m/>
    <s v="Quraan Hand crafts Entertainement activities"/>
    <m/>
    <b v="1"/>
    <b v="1"/>
    <m/>
    <m/>
    <b v="1"/>
    <m/>
    <m/>
    <m/>
    <s v="Child-headed households Orphans living in the community"/>
    <m/>
    <m/>
    <b v="1"/>
    <b v="1"/>
    <m/>
    <m/>
    <m/>
    <x v="1"/>
    <m/>
    <s v="No services"/>
    <m/>
    <m/>
    <m/>
    <m/>
    <m/>
    <b v="1"/>
    <m/>
    <m/>
    <m/>
    <m/>
    <x v="2"/>
    <n v="4"/>
    <s v="بسبب ضيق المنزل يلعبون في خارج الخيمه"/>
    <x v="0"/>
    <m/>
    <m/>
    <x v="2"/>
    <m/>
    <s v="uuid:d82eb1d5-94f0-49f0-b42e-35771e728fac"/>
    <n v="73157600"/>
    <s v="d82eb1d5-94f0-49f0-b42e-35771e728fac"/>
    <d v="2021-01-21T13:28:28"/>
    <n v="263"/>
    <m/>
    <n v="-1"/>
    <m/>
    <m/>
    <s v="202101191358"/>
    <n v="1609"/>
    <s v="nsenumerator"/>
    <n v="569832"/>
  </r>
  <r>
    <s v="2021-01-21T10:27:31.155+02:00"/>
    <s v="2021-01-21T10:42:49.775+02:00"/>
    <m/>
    <s v="ثناء الخلف"/>
    <s v="MRFS"/>
    <m/>
    <d v="2021-01-21T00:00:00"/>
    <x v="13"/>
    <s v="All"/>
    <x v="0"/>
    <n v="34"/>
    <x v="0"/>
    <x v="0"/>
    <x v="0"/>
    <x v="0"/>
    <d v="2019-04-10T00:00:00"/>
    <n v="1"/>
    <n v="0"/>
    <s v="Yes"/>
    <n v="0"/>
    <n v="1"/>
    <n v="1"/>
    <s v="2"/>
    <n v="3"/>
    <s v="5"/>
    <n v="1"/>
    <s v="6"/>
    <n v="8"/>
    <n v="0"/>
    <n v="0"/>
    <n v="1"/>
    <n v="800"/>
    <n v="400"/>
    <s v="عمل الزوج"/>
    <m/>
    <s v="Hospital Primary health care facility Emergency services-ambulance"/>
    <b v="1"/>
    <b v="1"/>
    <m/>
    <b v="1"/>
    <m/>
    <m/>
    <m/>
    <m/>
    <n v="5"/>
    <x v="4"/>
    <m/>
    <x v="0"/>
    <s v="جلدية ولقاحات وعظمية"/>
    <s v="Most types of medicines are not available in the market Inaccessible due to cost Inaccessible due to transport or other logistical reason"/>
    <m/>
    <b v="1"/>
    <m/>
    <b v="1"/>
    <m/>
    <b v="1"/>
    <m/>
    <m/>
    <m/>
    <m/>
    <m/>
    <x v="0"/>
    <x v="0"/>
    <s v="الوقاية من الكورونا "/>
    <x v="0"/>
    <m/>
    <x v="2"/>
    <x v="1"/>
    <m/>
    <x v="2"/>
    <x v="0"/>
    <m/>
    <m/>
    <m/>
    <m/>
    <m/>
    <m/>
    <m/>
    <m/>
    <m/>
    <m/>
    <m/>
    <s v="Non communicable diseases (NCD) drugs (chronic, cardiac, diabetes, hyper-tension, asthma) Pediatric medicine"/>
    <b v="1"/>
    <b v="1"/>
    <m/>
    <m/>
    <m/>
    <m/>
    <m/>
    <m/>
    <x v="0"/>
    <m/>
    <m/>
    <m/>
    <m/>
    <m/>
    <m/>
    <m/>
    <m/>
    <m/>
    <s v="At home with skilled birth attendant Hospital for normal delivery"/>
    <m/>
    <b v="1"/>
    <m/>
    <m/>
    <m/>
    <b v="1"/>
    <m/>
    <m/>
    <m/>
    <m/>
    <s v="صعوبة الوصول"/>
    <x v="1"/>
    <m/>
    <m/>
    <m/>
    <m/>
    <m/>
    <m/>
    <m/>
    <m/>
    <m/>
    <m/>
    <m/>
    <x v="4"/>
    <x v="1"/>
    <x v="0"/>
    <m/>
    <s v="Cereals or tubers (maize, porridge, rice, pasta, bread, rice, bulger, frikeh, kaak, pasta, indomy (noodles), manakish, thick grain-based porridge, potatoes, etc) Vegetables (including leafy vegetables) Legumes and nuts e.g. hommos, fouls, beans, chick peas, lentils Oil/Fat (oils, fats, butter, ghee etc) Sugar, Honey, sugar products"/>
    <b v="1"/>
    <b v="1"/>
    <b v="1"/>
    <m/>
    <m/>
    <m/>
    <m/>
    <m/>
    <b v="1"/>
    <b v="1"/>
    <m/>
    <s v="5"/>
    <s v="diverse"/>
    <s v="Cereals or tubers (maize, porridge, rice, pasta, bread, rice, bulger, frikeh, kaak, pasta, indomy (noodles), manakish, thick grain-based porridge, potatoes, etc) Vegetables (including leafy vegetables) Milk and Milk Products (milk, yoghurt, cheese, etc)"/>
    <b v="1"/>
    <m/>
    <b v="1"/>
    <m/>
    <m/>
    <m/>
    <b v="1"/>
    <m/>
    <m/>
    <m/>
    <m/>
    <s v="3"/>
    <s v="not divers"/>
    <x v="2"/>
    <s v="حليب ثدي يكفي"/>
    <s v="High food prices/no money to buy Child will not eat certain foods"/>
    <m/>
    <b v="1"/>
    <m/>
    <m/>
    <m/>
    <b v="1"/>
    <m/>
    <m/>
    <x v="0"/>
    <m/>
    <x v="0"/>
    <s v="High food prices/no money to buy Market is too far"/>
    <b v="1"/>
    <b v="1"/>
    <m/>
    <m/>
    <m/>
    <m/>
    <x v="4"/>
    <x v="0"/>
    <x v="1"/>
    <m/>
    <m/>
    <s v="1"/>
    <s v="1"/>
    <x v="0"/>
    <x v="2"/>
    <x v="0"/>
    <x v="1"/>
    <x v="1"/>
    <m/>
    <m/>
    <m/>
    <m/>
    <m/>
    <m/>
    <m/>
    <m/>
    <m/>
    <x v="1"/>
    <x v="0"/>
    <s v="Anger moodwings Econimic Anxiety Changes in Appetite Hopelessness"/>
    <m/>
    <b v="1"/>
    <m/>
    <b v="1"/>
    <b v="1"/>
    <b v="1"/>
    <m/>
    <b v="1"/>
    <b v="1"/>
    <m/>
    <m/>
    <m/>
    <m/>
    <m/>
    <m/>
    <m/>
    <m/>
    <m/>
    <s v="Children Adult Women"/>
    <b v="1"/>
    <m/>
    <b v="1"/>
    <m/>
    <s v="الان اكثر عرضة لخطر "/>
    <s v="Prayer Speaking to a family member"/>
    <b v="1"/>
    <m/>
    <m/>
    <b v="1"/>
    <m/>
    <m/>
    <m/>
    <m/>
    <m/>
    <m/>
    <m/>
    <s v="Security Accessibility"/>
    <m/>
    <b v="1"/>
    <b v="1"/>
    <m/>
    <m/>
    <m/>
    <m/>
    <m/>
    <m/>
    <x v="1"/>
    <m/>
    <s v="Extracurricular activities/women &amp; girls centers Skills building services"/>
    <m/>
    <m/>
    <b v="1"/>
    <b v="1"/>
    <m/>
    <m/>
    <m/>
    <m/>
    <s v="بعد المسافة لانها متوفرة في المدينة"/>
    <s v="Educational services Skills building services Extracurricular activities/women &amp; girls centers"/>
    <m/>
    <b v="1"/>
    <b v="1"/>
    <b v="1"/>
    <m/>
    <m/>
    <m/>
    <m/>
    <s v="الوصمة والعادات والتقاليد"/>
    <x v="2"/>
    <s v="الوضع الأمني"/>
    <s v="School dropout Child labour Early marriage"/>
    <m/>
    <m/>
    <m/>
    <b v="1"/>
    <b v="1"/>
    <m/>
    <b v="1"/>
    <m/>
    <m/>
    <m/>
    <m/>
    <m/>
    <m/>
    <m/>
    <m/>
    <m/>
    <m/>
    <m/>
    <s v="اعمال صيانة السيارات"/>
    <s v="Parents Neighbours"/>
    <m/>
    <m/>
    <b v="1"/>
    <m/>
    <b v="1"/>
    <m/>
    <m/>
    <m/>
    <m/>
    <m/>
    <m/>
    <m/>
    <m/>
    <m/>
    <s v="Entertainement activities Hand crafts"/>
    <m/>
    <m/>
    <b v="1"/>
    <m/>
    <m/>
    <b v="1"/>
    <m/>
    <m/>
    <m/>
    <s v="Children who have been associated with fighting forces"/>
    <m/>
    <m/>
    <m/>
    <m/>
    <b v="1"/>
    <m/>
    <m/>
    <x v="2"/>
    <s v="عماله الاطفال"/>
    <s v="Lack of awareness Lack of transportation"/>
    <b v="1"/>
    <m/>
    <b v="1"/>
    <m/>
    <m/>
    <m/>
    <m/>
    <m/>
    <m/>
    <m/>
    <x v="1"/>
    <m/>
    <m/>
    <x v="1"/>
    <n v="3"/>
    <s v="اليأس وكره الواقع"/>
    <x v="1"/>
    <s v="تامين الدخل للعائلة"/>
    <s v="uuid:0e059321-2db5-495e-8727-c4e53d63440a"/>
    <n v="73157602"/>
    <s v="0e059321-2db5-495e-8727-c4e53d63440a"/>
    <d v="2021-01-21T13:28:28"/>
    <n v="264"/>
    <m/>
    <n v="-1"/>
    <m/>
    <m/>
    <s v="202101191358"/>
    <n v="918"/>
    <s v="nsenumerator"/>
    <n v="569832"/>
  </r>
  <r>
    <s v="2021-01-21T11:06:40.174+02:00"/>
    <s v="2021-01-21T11:18:42.254+02:00"/>
    <m/>
    <s v="ثناء الخلف"/>
    <s v="MRFS"/>
    <m/>
    <d v="2021-01-21T00:00:00"/>
    <x v="13"/>
    <s v="All"/>
    <x v="0"/>
    <n v="50"/>
    <x v="0"/>
    <x v="0"/>
    <x v="0"/>
    <x v="0"/>
    <d v="2019-04-01T00:00:00"/>
    <n v="0"/>
    <n v="1"/>
    <s v="Yes"/>
    <n v="0"/>
    <n v="0"/>
    <n v="1"/>
    <s v="1"/>
    <n v="3"/>
    <s v="4"/>
    <n v="2"/>
    <s v="6"/>
    <n v="8"/>
    <n v="1"/>
    <n v="0"/>
    <n v="2"/>
    <n v="600"/>
    <n v="300"/>
    <s v="عمل الام وبنتها"/>
    <m/>
    <s v="Hospital Primary health care facility"/>
    <b v="1"/>
    <b v="1"/>
    <m/>
    <m/>
    <m/>
    <m/>
    <m/>
    <m/>
    <n v="25"/>
    <x v="0"/>
    <m/>
    <x v="0"/>
    <s v="عيادات عصبية لان لديها ولد مريض عصبي الصرع"/>
    <s v="Most types of medicines are not available in the market Inaccessible due to cost Inaccessible due to security risks"/>
    <m/>
    <b v="1"/>
    <m/>
    <b v="1"/>
    <b v="1"/>
    <m/>
    <m/>
    <m/>
    <m/>
    <m/>
    <m/>
    <x v="3"/>
    <x v="1"/>
    <m/>
    <x v="1"/>
    <m/>
    <x v="3"/>
    <x v="0"/>
    <m/>
    <x v="0"/>
    <x v="0"/>
    <m/>
    <m/>
    <m/>
    <m/>
    <m/>
    <m/>
    <m/>
    <m/>
    <m/>
    <m/>
    <m/>
    <s v="Non communicable diseases (NCD) drugs (chronic, cardiac, diabetes, hyper-tension, asthma) Other"/>
    <b v="1"/>
    <m/>
    <m/>
    <m/>
    <b v="1"/>
    <m/>
    <m/>
    <s v="أدوية عصبي "/>
    <x v="0"/>
    <m/>
    <m/>
    <m/>
    <m/>
    <m/>
    <m/>
    <m/>
    <m/>
    <m/>
    <s v="Hospital for normal delivery"/>
    <m/>
    <m/>
    <m/>
    <m/>
    <m/>
    <b v="1"/>
    <m/>
    <m/>
    <m/>
    <m/>
    <m/>
    <x v="1"/>
    <m/>
    <m/>
    <m/>
    <m/>
    <m/>
    <m/>
    <m/>
    <m/>
    <m/>
    <m/>
    <m/>
    <x v="2"/>
    <x v="0"/>
    <x v="0"/>
    <m/>
    <m/>
    <m/>
    <m/>
    <m/>
    <m/>
    <m/>
    <m/>
    <m/>
    <m/>
    <m/>
    <m/>
    <m/>
    <s v="0"/>
    <s v="not divers"/>
    <s v="Cereals or tubers (maize, porridge, rice, pasta, bread, rice, bulger, frikeh, kaak, pasta, indomy (noodles), manakish, thick grain-based porridge, potatoes, etc) Sugar, Honey, sugar products Oil/Fat (oils, fats, butter, ghee etc) Condiments (spices, tea, coffee, sauces etc) or other miscellaneous food"/>
    <b v="1"/>
    <m/>
    <m/>
    <m/>
    <m/>
    <m/>
    <m/>
    <m/>
    <b v="1"/>
    <b v="1"/>
    <b v="1"/>
    <s v="4"/>
    <s v="diverse"/>
    <x v="3"/>
    <m/>
    <s v="High food prices/no money to buy Market is too far Food is not available"/>
    <m/>
    <b v="1"/>
    <b v="1"/>
    <m/>
    <b v="1"/>
    <m/>
    <m/>
    <m/>
    <x v="0"/>
    <m/>
    <x v="0"/>
    <s v="High food prices/no money to buy Market is too far"/>
    <b v="1"/>
    <b v="1"/>
    <m/>
    <m/>
    <m/>
    <m/>
    <x v="3"/>
    <x v="3"/>
    <x v="1"/>
    <m/>
    <m/>
    <s v="0"/>
    <s v="0"/>
    <x v="2"/>
    <x v="1"/>
    <x v="1"/>
    <x v="4"/>
    <x v="3"/>
    <m/>
    <m/>
    <m/>
    <m/>
    <m/>
    <m/>
    <m/>
    <m/>
    <m/>
    <x v="3"/>
    <x v="0"/>
    <s v="Fear Anger moodwings Family conflict Econimic Inability to carry out work or daily tasks"/>
    <b v="1"/>
    <b v="1"/>
    <m/>
    <b v="1"/>
    <b v="1"/>
    <m/>
    <b v="1"/>
    <m/>
    <m/>
    <m/>
    <m/>
    <b v="1"/>
    <m/>
    <m/>
    <m/>
    <m/>
    <m/>
    <m/>
    <s v="Adult Men Elderly"/>
    <m/>
    <b v="1"/>
    <m/>
    <b v="1"/>
    <s v="عدم القدرة على التاقلم"/>
    <s v="Smoking Withdrawal/Isolation"/>
    <m/>
    <m/>
    <m/>
    <m/>
    <m/>
    <m/>
    <b v="1"/>
    <m/>
    <b v="1"/>
    <m/>
    <m/>
    <s v="Accessibility Security Stigma"/>
    <b v="1"/>
    <b v="1"/>
    <b v="1"/>
    <m/>
    <m/>
    <m/>
    <m/>
    <m/>
    <m/>
    <x v="1"/>
    <m/>
    <s v="Skills building services Extracurricular activities/women &amp; girls centers"/>
    <m/>
    <m/>
    <b v="1"/>
    <b v="1"/>
    <m/>
    <m/>
    <m/>
    <m/>
    <s v="قلة الأمان"/>
    <s v="Educational services Extracurricular activities/women &amp; girls centers"/>
    <m/>
    <b v="1"/>
    <m/>
    <b v="1"/>
    <m/>
    <m/>
    <m/>
    <m/>
    <s v="بعد المسافة وصمة"/>
    <x v="2"/>
    <s v="قلة الأمان"/>
    <s v="School dropout Child labour Physical abuse Neglect Alcohol/substance misuse"/>
    <m/>
    <m/>
    <m/>
    <b v="1"/>
    <b v="1"/>
    <m/>
    <m/>
    <b v="1"/>
    <b v="1"/>
    <m/>
    <m/>
    <b v="1"/>
    <m/>
    <m/>
    <m/>
    <m/>
    <m/>
    <m/>
    <s v="التحطيب والصيانة"/>
    <s v="Neighbours Relatives"/>
    <m/>
    <m/>
    <b v="1"/>
    <m/>
    <m/>
    <b v="1"/>
    <m/>
    <m/>
    <m/>
    <m/>
    <m/>
    <m/>
    <m/>
    <m/>
    <s v="Hand crafts Painting / re-creational activity"/>
    <m/>
    <m/>
    <b v="1"/>
    <b v="1"/>
    <m/>
    <m/>
    <m/>
    <m/>
    <m/>
    <s v="No, none of these"/>
    <m/>
    <m/>
    <m/>
    <m/>
    <m/>
    <b v="1"/>
    <m/>
    <x v="2"/>
    <s v="عماله الاطفال"/>
    <s v="Lack of awareness Lack of transportation"/>
    <b v="1"/>
    <m/>
    <b v="1"/>
    <m/>
    <m/>
    <m/>
    <m/>
    <m/>
    <m/>
    <m/>
    <x v="1"/>
    <m/>
    <m/>
    <x v="2"/>
    <m/>
    <m/>
    <x v="1"/>
    <s v="عمال بناء"/>
    <s v="uuid:0d422a87-65f5-41d4-b12f-ed7ef723a20c"/>
    <n v="73157603"/>
    <s v="0d422a87-65f5-41d4-b12f-ed7ef723a20c"/>
    <d v="2021-01-21T13:28:29"/>
    <n v="265"/>
    <m/>
    <n v="-1"/>
    <m/>
    <m/>
    <s v="202101191358"/>
    <n v="722"/>
    <s v="nsenumerator"/>
    <n v="569832"/>
  </r>
  <r>
    <s v="2021-01-21T11:51:17.436+02:00"/>
    <s v="2021-01-21T12:05:53.320+02:00"/>
    <m/>
    <s v="30"/>
    <s v="MRFS"/>
    <m/>
    <d v="2021-01-21T00:00:00"/>
    <x v="13"/>
    <s v="All"/>
    <x v="0"/>
    <n v="22"/>
    <x v="1"/>
    <x v="0"/>
    <x v="0"/>
    <x v="0"/>
    <d v="2019-03-04T00:00:00"/>
    <n v="1"/>
    <n v="0"/>
    <s v="Yes"/>
    <n v="1"/>
    <n v="2"/>
    <n v="0"/>
    <s v="2"/>
    <n v="0"/>
    <s v="3"/>
    <n v="0"/>
    <s v="3"/>
    <n v="5"/>
    <n v="0"/>
    <n v="1"/>
    <n v="0"/>
    <n v="400"/>
    <n v="200"/>
    <s v="سلة غذائية ولم نفايات "/>
    <m/>
    <s v="No services"/>
    <m/>
    <m/>
    <m/>
    <m/>
    <m/>
    <m/>
    <b v="1"/>
    <m/>
    <m/>
    <x v="1"/>
    <m/>
    <x v="2"/>
    <s v="مراكز صحية بشكل كامل"/>
    <s v="Most types of medicines are not available in the market Inaccessible due to cost Inaccessible due to transport or other logistical reason"/>
    <m/>
    <b v="1"/>
    <m/>
    <b v="1"/>
    <m/>
    <b v="1"/>
    <m/>
    <m/>
    <m/>
    <m/>
    <m/>
    <x v="2"/>
    <x v="1"/>
    <m/>
    <x v="1"/>
    <m/>
    <x v="0"/>
    <x v="0"/>
    <m/>
    <x v="0"/>
    <x v="0"/>
    <m/>
    <m/>
    <m/>
    <m/>
    <m/>
    <m/>
    <m/>
    <m/>
    <m/>
    <m/>
    <m/>
    <s v="Non communicable diseases (NCD) drugs (chronic, cardiac, diabetes, hyper-tension, asthma) Pediatric medicine"/>
    <b v="1"/>
    <b v="1"/>
    <m/>
    <m/>
    <m/>
    <m/>
    <m/>
    <m/>
    <x v="2"/>
    <s v="Transportation issues Financial issues"/>
    <m/>
    <b v="1"/>
    <m/>
    <b v="1"/>
    <m/>
    <m/>
    <m/>
    <m/>
    <s v="Hospital for normal delivery"/>
    <m/>
    <m/>
    <m/>
    <m/>
    <m/>
    <b v="1"/>
    <m/>
    <m/>
    <m/>
    <m/>
    <m/>
    <x v="2"/>
    <s v="Not enough milk Other"/>
    <m/>
    <m/>
    <m/>
    <b v="1"/>
    <m/>
    <m/>
    <m/>
    <m/>
    <b v="1"/>
    <s v="معتقدات خاطئة"/>
    <x v="5"/>
    <x v="0"/>
    <x v="0"/>
    <m/>
    <s v="Cereals or tubers (maize, porridge, rice, pasta, bread, rice, bulger, frikeh, kaak, pasta, indomy (noodles), manakish, thick grain-based porridge, potatoes, etc) Condiments (spices, tea, coffee, sauces etc) or other miscellaneous food Oil/Fat (oils, fats, butter, ghee etc)"/>
    <b v="1"/>
    <m/>
    <m/>
    <m/>
    <m/>
    <m/>
    <m/>
    <m/>
    <m/>
    <b v="1"/>
    <b v="1"/>
    <s v="3"/>
    <s v="not divers"/>
    <s v="Cereals or tubers (maize, porridge, rice, pasta, bread, rice, bulger, frikeh, kaak, pasta, indomy (noodles), manakish, thick grain-based porridge, potatoes, etc) Legumes and nuts e.g. hommos, fouls, beans, chick peas, lentils Oil/Fat (oils, fats, butter, ghee etc) Condiments (spices, tea, coffee, sauces etc) or other miscellaneous food"/>
    <b v="1"/>
    <b v="1"/>
    <m/>
    <m/>
    <m/>
    <m/>
    <m/>
    <m/>
    <m/>
    <b v="1"/>
    <b v="1"/>
    <s v="4"/>
    <s v="diverse"/>
    <x v="2"/>
    <s v="الطفل لا يحتاج إلى الحليب"/>
    <s v="High food prices/no money to buy Market is not safe Food is not available"/>
    <m/>
    <b v="1"/>
    <m/>
    <b v="1"/>
    <b v="1"/>
    <m/>
    <m/>
    <m/>
    <x v="0"/>
    <m/>
    <x v="0"/>
    <s v="High food prices/no money to buy Market is not safe"/>
    <b v="1"/>
    <m/>
    <b v="1"/>
    <m/>
    <m/>
    <m/>
    <x v="2"/>
    <x v="2"/>
    <x v="0"/>
    <m/>
    <m/>
    <s v="2"/>
    <s v="1"/>
    <x v="2"/>
    <x v="1"/>
    <x v="1"/>
    <x v="3"/>
    <x v="2"/>
    <s v="No services Other"/>
    <m/>
    <m/>
    <m/>
    <b v="1"/>
    <b v="1"/>
    <m/>
    <m/>
    <s v="يحتاج إلى مفصل"/>
    <x v="3"/>
    <x v="0"/>
    <s v="Anger Changes in Appetite Hopelessness Problems sleeping Econimic Anxiety Sadness"/>
    <m/>
    <b v="1"/>
    <b v="1"/>
    <m/>
    <b v="1"/>
    <b v="1"/>
    <m/>
    <b v="1"/>
    <b v="1"/>
    <b v="1"/>
    <m/>
    <m/>
    <m/>
    <m/>
    <m/>
    <m/>
    <m/>
    <m/>
    <s v="Adult Men Adult Women"/>
    <b v="1"/>
    <b v="1"/>
    <m/>
    <m/>
    <s v="الزوج لأنه مصاب المراة نتيجة الظروف المالية"/>
    <s v="Smoking Withdrawal/Isolation"/>
    <m/>
    <m/>
    <m/>
    <m/>
    <m/>
    <m/>
    <b v="1"/>
    <m/>
    <b v="1"/>
    <m/>
    <m/>
    <s v="Availability Accessibility"/>
    <m/>
    <m/>
    <b v="1"/>
    <b v="1"/>
    <m/>
    <m/>
    <m/>
    <m/>
    <m/>
    <x v="2"/>
    <m/>
    <s v="Extracurricular activities/women &amp; girls centers Educational services Skills building services Health services"/>
    <b v="1"/>
    <b v="1"/>
    <b v="1"/>
    <b v="1"/>
    <m/>
    <m/>
    <m/>
    <m/>
    <s v="بعد المسافة"/>
    <s v="Skills building services Extracurricular activities/women &amp; girls centers"/>
    <m/>
    <m/>
    <b v="1"/>
    <b v="1"/>
    <m/>
    <m/>
    <m/>
    <m/>
    <s v="الموصلات والأمان"/>
    <x v="1"/>
    <m/>
    <s v="School dropout Child labour Physical abuse Neglect Psychological stress"/>
    <m/>
    <m/>
    <m/>
    <b v="1"/>
    <b v="1"/>
    <m/>
    <m/>
    <b v="1"/>
    <b v="1"/>
    <m/>
    <m/>
    <m/>
    <m/>
    <b v="1"/>
    <m/>
    <m/>
    <m/>
    <m/>
    <s v="لم النفايات"/>
    <s v="Do not know"/>
    <m/>
    <m/>
    <m/>
    <m/>
    <m/>
    <m/>
    <m/>
    <m/>
    <m/>
    <m/>
    <m/>
    <m/>
    <b v="1"/>
    <m/>
    <s v="Awareness / educational activities / psychosocial support Entertainement activities"/>
    <m/>
    <m/>
    <m/>
    <m/>
    <b v="1"/>
    <b v="1"/>
    <m/>
    <m/>
    <m/>
    <s v="Orphans living in the community Children who have been associated with fighting forces"/>
    <m/>
    <m/>
    <b v="1"/>
    <m/>
    <b v="1"/>
    <m/>
    <m/>
    <x v="2"/>
    <s v="لا يوجد اطفال لعمر المطلوب"/>
    <s v="Lack of awareness Security problems Lack of transportation"/>
    <b v="1"/>
    <b v="1"/>
    <b v="1"/>
    <m/>
    <m/>
    <m/>
    <m/>
    <m/>
    <m/>
    <m/>
    <x v="1"/>
    <m/>
    <m/>
    <x v="0"/>
    <m/>
    <m/>
    <x v="2"/>
    <m/>
    <s v="uuid:10196147-30b2-4db8-96a7-00e9f06fb7cb"/>
    <n v="73157604"/>
    <s v="10196147-30b2-4db8-96a7-00e9f06fb7cb"/>
    <d v="2021-01-21T13:28:30"/>
    <n v="266"/>
    <m/>
    <n v="-1"/>
    <m/>
    <m/>
    <s v="202101191358"/>
    <n v="876"/>
    <s v="nsenumerator"/>
    <n v="569832"/>
  </r>
  <r>
    <s v="2021-01-21T12:51:01.551+02:00"/>
    <s v="2021-01-21T12:57:39.659+02:00"/>
    <m/>
    <s v="ثناء الخلف"/>
    <s v="MRFS"/>
    <m/>
    <d v="2021-01-21T00:00:00"/>
    <x v="13"/>
    <s v="All"/>
    <x v="0"/>
    <n v="22"/>
    <x v="1"/>
    <x v="1"/>
    <x v="0"/>
    <x v="0"/>
    <d v="2019-06-30T00:00:00"/>
    <n v="1"/>
    <n v="0"/>
    <s v="No"/>
    <m/>
    <m/>
    <m/>
    <m/>
    <m/>
    <m/>
    <m/>
    <m/>
    <n v="2"/>
    <n v="0"/>
    <m/>
    <n v="1"/>
    <n v="500"/>
    <n v="250"/>
    <s v="عمل الزوج "/>
    <m/>
    <s v="Hospital Primary health care facility"/>
    <b v="1"/>
    <b v="1"/>
    <m/>
    <m/>
    <m/>
    <m/>
    <m/>
    <m/>
    <n v="30"/>
    <x v="0"/>
    <m/>
    <x v="0"/>
    <s v="جراحه عامه"/>
    <s v="Some types of medicines are not available in the market Inaccessible due to cost Inaccessible due to transport or other logistical reason"/>
    <b v="1"/>
    <m/>
    <m/>
    <b v="1"/>
    <m/>
    <b v="1"/>
    <m/>
    <m/>
    <m/>
    <m/>
    <m/>
    <x v="3"/>
    <x v="1"/>
    <m/>
    <x v="1"/>
    <m/>
    <x v="0"/>
    <x v="0"/>
    <m/>
    <x v="0"/>
    <x v="0"/>
    <m/>
    <m/>
    <m/>
    <m/>
    <m/>
    <m/>
    <m/>
    <m/>
    <m/>
    <m/>
    <m/>
    <s v="I don't know"/>
    <m/>
    <m/>
    <m/>
    <m/>
    <m/>
    <b v="1"/>
    <m/>
    <m/>
    <x v="0"/>
    <m/>
    <m/>
    <m/>
    <m/>
    <m/>
    <m/>
    <m/>
    <m/>
    <m/>
    <s v="Hospital for normal delivery"/>
    <m/>
    <m/>
    <m/>
    <m/>
    <m/>
    <b v="1"/>
    <m/>
    <m/>
    <m/>
    <m/>
    <m/>
    <x v="1"/>
    <m/>
    <m/>
    <m/>
    <m/>
    <m/>
    <m/>
    <m/>
    <m/>
    <m/>
    <m/>
    <m/>
    <x v="2"/>
    <x v="0"/>
    <x v="0"/>
    <m/>
    <s v="Legumes and nuts e.g. hommos, fouls, beans, chick peas, lentils Vegetables (including leafy vegetables) Meat, Poultry, Offal (beef, goat, lamb, poultry), etc) Oil/Fat (oils, fats, butter, ghee etc)"/>
    <m/>
    <b v="1"/>
    <b v="1"/>
    <m/>
    <b v="1"/>
    <m/>
    <m/>
    <m/>
    <m/>
    <b v="1"/>
    <m/>
    <s v="4"/>
    <s v="not divers"/>
    <m/>
    <m/>
    <m/>
    <m/>
    <m/>
    <m/>
    <m/>
    <m/>
    <m/>
    <m/>
    <m/>
    <m/>
    <s v="0"/>
    <s v="not divers"/>
    <x v="3"/>
    <m/>
    <s v="High food prices/no money to buy Market is too far"/>
    <m/>
    <b v="1"/>
    <b v="1"/>
    <m/>
    <m/>
    <m/>
    <m/>
    <m/>
    <x v="0"/>
    <m/>
    <x v="0"/>
    <s v="High food prices/no money to buy"/>
    <b v="1"/>
    <m/>
    <m/>
    <m/>
    <m/>
    <m/>
    <x v="1"/>
    <x v="1"/>
    <x v="1"/>
    <m/>
    <m/>
    <m/>
    <s v="1"/>
    <x v="0"/>
    <x v="2"/>
    <x v="0"/>
    <x v="1"/>
    <x v="1"/>
    <m/>
    <m/>
    <m/>
    <m/>
    <m/>
    <m/>
    <m/>
    <m/>
    <m/>
    <x v="1"/>
    <x v="0"/>
    <s v="No problems"/>
    <m/>
    <m/>
    <m/>
    <m/>
    <m/>
    <m/>
    <m/>
    <m/>
    <m/>
    <m/>
    <m/>
    <m/>
    <m/>
    <m/>
    <m/>
    <b v="1"/>
    <m/>
    <m/>
    <m/>
    <m/>
    <m/>
    <m/>
    <m/>
    <m/>
    <m/>
    <m/>
    <m/>
    <m/>
    <m/>
    <m/>
    <m/>
    <m/>
    <m/>
    <m/>
    <m/>
    <m/>
    <s v="Lack of awareness of the services Accessibility Stigma"/>
    <b v="1"/>
    <m/>
    <b v="1"/>
    <m/>
    <b v="1"/>
    <m/>
    <m/>
    <m/>
    <m/>
    <x v="2"/>
    <m/>
    <s v="Do not know"/>
    <m/>
    <m/>
    <m/>
    <m/>
    <m/>
    <m/>
    <b v="1"/>
    <m/>
    <m/>
    <s v="Do not know"/>
    <m/>
    <m/>
    <m/>
    <m/>
    <m/>
    <m/>
    <b v="1"/>
    <m/>
    <m/>
    <x v="2"/>
    <s v="وجود في المجتمع فئات مختلفة"/>
    <s v="Child labour Begging Early marriage"/>
    <m/>
    <m/>
    <m/>
    <m/>
    <b v="1"/>
    <b v="1"/>
    <b v="1"/>
    <m/>
    <m/>
    <m/>
    <m/>
    <m/>
    <m/>
    <m/>
    <m/>
    <m/>
    <m/>
    <m/>
    <s v="عمال في بيع الاكلات السريعة"/>
    <s v="Do not know"/>
    <m/>
    <m/>
    <m/>
    <m/>
    <m/>
    <m/>
    <m/>
    <m/>
    <m/>
    <m/>
    <m/>
    <m/>
    <b v="1"/>
    <m/>
    <s v="Sport activity Painting / re-creational activity Entertainement activities"/>
    <b v="1"/>
    <m/>
    <m/>
    <b v="1"/>
    <m/>
    <b v="1"/>
    <m/>
    <m/>
    <m/>
    <s v="I don't know"/>
    <m/>
    <m/>
    <m/>
    <m/>
    <m/>
    <m/>
    <b v="1"/>
    <x v="0"/>
    <m/>
    <m/>
    <m/>
    <m/>
    <m/>
    <m/>
    <m/>
    <m/>
    <m/>
    <m/>
    <m/>
    <m/>
    <x v="0"/>
    <m/>
    <m/>
    <x v="0"/>
    <m/>
    <m/>
    <x v="0"/>
    <m/>
    <s v="uuid:1b6d13e7-c9bb-458b-aacd-e4e436a7b241"/>
    <n v="73157607"/>
    <s v="1b6d13e7-c9bb-458b-aacd-e4e436a7b241"/>
    <d v="2021-01-21T13:28:30"/>
    <n v="267"/>
    <m/>
    <n v="-1"/>
    <m/>
    <m/>
    <s v="202101191358"/>
    <n v="398"/>
    <s v="nsenumerator"/>
    <n v="569832"/>
  </r>
  <r>
    <s v="2021-01-21T13:50:10.620+02:00"/>
    <s v="2021-01-21T15:20:57.198+02:00"/>
    <s v="0"/>
    <s v="ثناء الخلف"/>
    <s v="MRFS"/>
    <m/>
    <d v="2021-01-21T00:00:00"/>
    <x v="13"/>
    <s v="All"/>
    <x v="0"/>
    <n v="29"/>
    <x v="1"/>
    <x v="0"/>
    <x v="0"/>
    <x v="1"/>
    <m/>
    <n v="1"/>
    <n v="0"/>
    <s v="Yes"/>
    <n v="0"/>
    <n v="1"/>
    <n v="2"/>
    <s v="3"/>
    <n v="0"/>
    <s v="3"/>
    <n v="0"/>
    <s v="3"/>
    <n v="5"/>
    <n v="0"/>
    <n v="0"/>
    <n v="1"/>
    <n v="600"/>
    <n v="300"/>
    <s v="عمل الزوج"/>
    <m/>
    <s v="Hospital Primary health care facility Specialist services Emergency services-ambulance"/>
    <b v="1"/>
    <b v="1"/>
    <b v="1"/>
    <b v="1"/>
    <m/>
    <m/>
    <m/>
    <m/>
    <n v="5"/>
    <x v="0"/>
    <m/>
    <x v="0"/>
    <s v="كل شي متوفر"/>
    <s v="Some types of medicines are not available in the market Inaccessible due to cost"/>
    <b v="1"/>
    <m/>
    <m/>
    <b v="1"/>
    <m/>
    <m/>
    <m/>
    <m/>
    <m/>
    <m/>
    <m/>
    <x v="0"/>
    <x v="0"/>
    <s v="نعم مفيدة وخصوصا الوقاية من الكورونا"/>
    <x v="3"/>
    <s v="عن طريق مجموعات الواتس"/>
    <x v="2"/>
    <x v="2"/>
    <s v="لم اصب"/>
    <x v="0"/>
    <x v="0"/>
    <m/>
    <m/>
    <m/>
    <m/>
    <m/>
    <m/>
    <m/>
    <m/>
    <m/>
    <m/>
    <m/>
    <s v="Non communicable diseases (NCD) drugs (chronic, cardiac, diabetes, hyper-tension, asthma) Reproductive health medicines"/>
    <b v="1"/>
    <m/>
    <b v="1"/>
    <m/>
    <m/>
    <m/>
    <m/>
    <m/>
    <x v="0"/>
    <m/>
    <m/>
    <m/>
    <m/>
    <m/>
    <m/>
    <m/>
    <m/>
    <m/>
    <s v="Hospital for normal delivery"/>
    <m/>
    <m/>
    <m/>
    <m/>
    <m/>
    <b v="1"/>
    <m/>
    <m/>
    <m/>
    <m/>
    <m/>
    <x v="1"/>
    <m/>
    <m/>
    <m/>
    <m/>
    <m/>
    <m/>
    <m/>
    <m/>
    <m/>
    <m/>
    <m/>
    <x v="4"/>
    <x v="1"/>
    <x v="0"/>
    <m/>
    <s v="Cereals or tubers (maize, porridge, rice, pasta, bread, rice, bulger, frikeh, kaak, pasta, indomy (noodles), manakish, thick grain-based porridge, potatoes, etc) Legumes and nuts e.g. hommos, fouls, beans, chick peas, lentils Vegetables (including leafy vegetables) Oil/Fat (oils, fats, butter, ghee etc) Condiments (spices, tea, coffee, sauces etc) or other miscellaneous food"/>
    <b v="1"/>
    <b v="1"/>
    <b v="1"/>
    <m/>
    <m/>
    <m/>
    <m/>
    <m/>
    <m/>
    <b v="1"/>
    <b v="1"/>
    <s v="5"/>
    <s v="diverse"/>
    <s v="Cereals or tubers (maize, porridge, rice, pasta, bread, rice, bulger, frikeh, kaak, pasta, indomy (noodles), manakish, thick grain-based porridge, potatoes, etc) Legumes and nuts e.g. hommos, fouls, beans, chick peas, lentils Milk and Milk Products (milk, yoghurt, cheese, etc)"/>
    <b v="1"/>
    <b v="1"/>
    <m/>
    <m/>
    <m/>
    <m/>
    <b v="1"/>
    <m/>
    <m/>
    <m/>
    <m/>
    <s v="3"/>
    <s v="not divers"/>
    <x v="0"/>
    <m/>
    <s v="High food prices/no money to buy"/>
    <m/>
    <b v="1"/>
    <m/>
    <m/>
    <m/>
    <m/>
    <m/>
    <m/>
    <x v="0"/>
    <m/>
    <x v="0"/>
    <s v="High food prices/no money to buy Food is not available"/>
    <b v="1"/>
    <m/>
    <m/>
    <b v="1"/>
    <m/>
    <m/>
    <x v="0"/>
    <x v="2"/>
    <x v="1"/>
    <m/>
    <m/>
    <s v="1"/>
    <s v="1"/>
    <x v="0"/>
    <x v="2"/>
    <x v="0"/>
    <x v="1"/>
    <x v="1"/>
    <m/>
    <m/>
    <m/>
    <m/>
    <m/>
    <m/>
    <m/>
    <m/>
    <m/>
    <x v="1"/>
    <x v="0"/>
    <s v="moodwings Anxiety Problems sleeping"/>
    <m/>
    <m/>
    <m/>
    <b v="1"/>
    <m/>
    <b v="1"/>
    <m/>
    <m/>
    <m/>
    <b v="1"/>
    <m/>
    <m/>
    <m/>
    <m/>
    <m/>
    <m/>
    <m/>
    <m/>
    <s v="Elderly"/>
    <m/>
    <m/>
    <m/>
    <b v="1"/>
    <s v="لان ظروف صعبة عدم قدرة على التاقلم"/>
    <s v="Speaking to a friend Speaking to a family member"/>
    <b v="1"/>
    <b v="1"/>
    <m/>
    <m/>
    <m/>
    <m/>
    <m/>
    <m/>
    <m/>
    <m/>
    <m/>
    <s v="Lack of awareness of the services"/>
    <m/>
    <m/>
    <m/>
    <m/>
    <b v="1"/>
    <m/>
    <m/>
    <m/>
    <m/>
    <x v="1"/>
    <m/>
    <s v="Extracurricular activities/women &amp; girls centers"/>
    <m/>
    <m/>
    <m/>
    <b v="1"/>
    <m/>
    <m/>
    <m/>
    <m/>
    <s v="لعدم وجود مراكز خدمه كافية"/>
    <s v="Extracurricular activities/women &amp; girls centers Skills building services"/>
    <m/>
    <m/>
    <b v="1"/>
    <b v="1"/>
    <m/>
    <m/>
    <m/>
    <m/>
    <s v="الحاجة إلى مرافق"/>
    <x v="1"/>
    <m/>
    <s v="No dangers"/>
    <m/>
    <m/>
    <m/>
    <m/>
    <m/>
    <m/>
    <m/>
    <m/>
    <m/>
    <m/>
    <m/>
    <m/>
    <m/>
    <m/>
    <m/>
    <b v="1"/>
    <m/>
    <m/>
    <m/>
    <s v="School teachers Women and Child support centers"/>
    <m/>
    <m/>
    <m/>
    <b v="1"/>
    <m/>
    <m/>
    <m/>
    <m/>
    <m/>
    <b v="1"/>
    <m/>
    <m/>
    <m/>
    <m/>
    <s v="Hand crafts Awareness / educational activities / psychosocial support"/>
    <m/>
    <m/>
    <b v="1"/>
    <m/>
    <b v="1"/>
    <m/>
    <m/>
    <m/>
    <m/>
    <s v="I don't know"/>
    <m/>
    <m/>
    <m/>
    <m/>
    <m/>
    <m/>
    <b v="1"/>
    <x v="2"/>
    <s v="لم يصبح بعمر المناسب"/>
    <s v="Opening time not suitable for parents Lack of awareness"/>
    <b v="1"/>
    <m/>
    <m/>
    <b v="1"/>
    <m/>
    <m/>
    <m/>
    <m/>
    <m/>
    <m/>
    <x v="1"/>
    <m/>
    <m/>
    <x v="0"/>
    <m/>
    <m/>
    <x v="2"/>
    <m/>
    <s v="uuid:4d7131a9-db14-4ff1-9e57-05f4f9c5f316"/>
    <n v="73157609"/>
    <s v="4d7131a9-db14-4ff1-9e57-05f4f9c5f316"/>
    <d v="2021-01-21T13:28:31"/>
    <n v="268"/>
    <m/>
    <n v="-1"/>
    <m/>
    <m/>
    <s v="202101191358"/>
    <n v="5447"/>
    <s v="nsenumerator"/>
    <n v="569832"/>
  </r>
  <r>
    <s v="2021-01-21T14:03:26.318+02:00"/>
    <s v="2021-01-21T15:21:37.188+02:00"/>
    <s v="0"/>
    <s v="ثناء الخلف"/>
    <s v="MRFS"/>
    <m/>
    <d v="2021-01-21T00:00:00"/>
    <x v="13"/>
    <s v="All"/>
    <x v="0"/>
    <n v="24"/>
    <x v="1"/>
    <x v="0"/>
    <x v="4"/>
    <x v="1"/>
    <m/>
    <n v="0"/>
    <n v="0"/>
    <s v="Yes"/>
    <n v="0"/>
    <n v="0"/>
    <n v="0"/>
    <s v="0"/>
    <n v="2"/>
    <s v="2"/>
    <n v="1"/>
    <s v="3"/>
    <n v="7"/>
    <n v="1"/>
    <n v="0"/>
    <n v="2"/>
    <n v="800"/>
    <n v="400"/>
    <s v="عمل الفتيات البالغات في الاسرة"/>
    <m/>
    <s v="Hospital Primary health care facility Emergency services-ambulance"/>
    <b v="1"/>
    <b v="1"/>
    <m/>
    <b v="1"/>
    <m/>
    <m/>
    <m/>
    <m/>
    <n v="35"/>
    <x v="0"/>
    <m/>
    <x v="0"/>
    <s v="جلدية وسنية"/>
    <s v="Some types of medicines are not available in the market Not available in the market at all Inaccessible due to cost"/>
    <b v="1"/>
    <m/>
    <b v="1"/>
    <b v="1"/>
    <m/>
    <m/>
    <m/>
    <m/>
    <m/>
    <m/>
    <m/>
    <x v="2"/>
    <x v="1"/>
    <m/>
    <x v="1"/>
    <m/>
    <x v="0"/>
    <x v="0"/>
    <m/>
    <x v="0"/>
    <x v="0"/>
    <m/>
    <m/>
    <m/>
    <m/>
    <m/>
    <m/>
    <m/>
    <m/>
    <m/>
    <m/>
    <m/>
    <s v="Non communicable diseases (NCD) drugs (chronic, cardiac, diabetes, hyper-tension, asthma) Antibiotic"/>
    <b v="1"/>
    <m/>
    <m/>
    <b v="1"/>
    <m/>
    <m/>
    <m/>
    <m/>
    <x v="0"/>
    <m/>
    <m/>
    <m/>
    <m/>
    <m/>
    <m/>
    <m/>
    <m/>
    <m/>
    <s v="Hospital for normal delivery"/>
    <m/>
    <m/>
    <m/>
    <m/>
    <m/>
    <b v="1"/>
    <m/>
    <m/>
    <m/>
    <m/>
    <m/>
    <x v="1"/>
    <m/>
    <m/>
    <m/>
    <m/>
    <m/>
    <m/>
    <m/>
    <m/>
    <m/>
    <m/>
    <m/>
    <x v="2"/>
    <x v="0"/>
    <x v="0"/>
    <m/>
    <m/>
    <m/>
    <m/>
    <m/>
    <m/>
    <m/>
    <m/>
    <m/>
    <m/>
    <m/>
    <m/>
    <m/>
    <s v="0"/>
    <s v="not divers"/>
    <m/>
    <m/>
    <m/>
    <m/>
    <m/>
    <m/>
    <m/>
    <m/>
    <m/>
    <m/>
    <m/>
    <m/>
    <s v="0"/>
    <s v="not divers"/>
    <x v="0"/>
    <m/>
    <s v="High food prices/no money to buy Food is not available"/>
    <m/>
    <b v="1"/>
    <m/>
    <m/>
    <b v="1"/>
    <m/>
    <m/>
    <m/>
    <x v="0"/>
    <m/>
    <x v="0"/>
    <s v="High food prices/no money to buy"/>
    <b v="1"/>
    <m/>
    <m/>
    <m/>
    <m/>
    <m/>
    <x v="1"/>
    <x v="1"/>
    <x v="1"/>
    <m/>
    <m/>
    <s v="0"/>
    <s v="0"/>
    <x v="0"/>
    <x v="2"/>
    <x v="0"/>
    <x v="1"/>
    <x v="1"/>
    <m/>
    <m/>
    <m/>
    <m/>
    <m/>
    <m/>
    <m/>
    <m/>
    <m/>
    <x v="1"/>
    <x v="0"/>
    <s v="Fear moodwings Econimic Hopelessness"/>
    <b v="1"/>
    <m/>
    <m/>
    <b v="1"/>
    <b v="1"/>
    <m/>
    <m/>
    <m/>
    <b v="1"/>
    <m/>
    <m/>
    <m/>
    <m/>
    <m/>
    <m/>
    <m/>
    <m/>
    <m/>
    <s v="Adult Women"/>
    <b v="1"/>
    <m/>
    <m/>
    <m/>
    <s v="بسبب حمل اعباء البيت والتكاليف"/>
    <s v="Withdrawal/Isolation"/>
    <m/>
    <m/>
    <m/>
    <m/>
    <m/>
    <m/>
    <m/>
    <m/>
    <b v="1"/>
    <m/>
    <m/>
    <s v="Accessibility Security Stigma"/>
    <b v="1"/>
    <b v="1"/>
    <b v="1"/>
    <m/>
    <m/>
    <m/>
    <m/>
    <m/>
    <m/>
    <x v="3"/>
    <s v="الام لا ترغب في خروج بناتها"/>
    <s v="Skills building services Extracurricular activities/women &amp; girls centers"/>
    <m/>
    <m/>
    <b v="1"/>
    <b v="1"/>
    <m/>
    <m/>
    <m/>
    <m/>
    <s v="العادات والتقاليد وقلة في الامان"/>
    <s v="Extracurricular activities/women &amp; girls centers Skills building services Educational services"/>
    <m/>
    <b v="1"/>
    <b v="1"/>
    <b v="1"/>
    <m/>
    <m/>
    <m/>
    <m/>
    <s v="قلة الأمان"/>
    <x v="2"/>
    <s v="وضع الأمني"/>
    <s v="School dropout Kidnapping Sexual abuse"/>
    <b v="1"/>
    <m/>
    <m/>
    <b v="1"/>
    <m/>
    <m/>
    <m/>
    <m/>
    <m/>
    <b v="1"/>
    <m/>
    <m/>
    <m/>
    <m/>
    <m/>
    <m/>
    <m/>
    <m/>
    <m/>
    <s v="Relatives Siblings"/>
    <m/>
    <b v="1"/>
    <m/>
    <m/>
    <m/>
    <b v="1"/>
    <m/>
    <m/>
    <m/>
    <m/>
    <m/>
    <m/>
    <m/>
    <m/>
    <s v="Do not know"/>
    <m/>
    <m/>
    <m/>
    <m/>
    <m/>
    <m/>
    <m/>
    <b v="1"/>
    <m/>
    <s v="I don't know"/>
    <m/>
    <m/>
    <m/>
    <m/>
    <m/>
    <m/>
    <b v="1"/>
    <x v="2"/>
    <s v="قلة الأمان في المجتمع المحيط"/>
    <s v="Lack of awareness Lack of transportation Security problems Distrust of staff or their activities"/>
    <b v="1"/>
    <b v="1"/>
    <b v="1"/>
    <m/>
    <b v="1"/>
    <m/>
    <m/>
    <m/>
    <m/>
    <m/>
    <x v="2"/>
    <n v="7"/>
    <s v="لان لايستطيع الخروج من المنزل"/>
    <x v="2"/>
    <m/>
    <m/>
    <x v="2"/>
    <m/>
    <s v="uuid:bcf3ba0f-e750-4268-acbe-9aec1a58be5d"/>
    <n v="73157610"/>
    <s v="bcf3ba0f-e750-4268-acbe-9aec1a58be5d"/>
    <d v="2021-01-21T13:28:32"/>
    <n v="269"/>
    <m/>
    <n v="-1"/>
    <m/>
    <m/>
    <s v="202101191358"/>
    <n v="4691"/>
    <s v="nsenumerator"/>
    <n v="569832"/>
  </r>
  <r>
    <s v="2021-01-21T12:51:06.974+03:00"/>
    <s v="2021-01-21T15:27:54.306+03:00"/>
    <s v="0"/>
    <s v="هشام الشيخ"/>
    <s v="MRFS"/>
    <m/>
    <d v="2021-01-21T00:00:00"/>
    <x v="13"/>
    <s v="All"/>
    <x v="0"/>
    <n v="37"/>
    <x v="0"/>
    <x v="1"/>
    <x v="0"/>
    <x v="1"/>
    <m/>
    <n v="1"/>
    <n v="0"/>
    <s v="Yes"/>
    <n v="1"/>
    <n v="0"/>
    <n v="2"/>
    <s v="2"/>
    <n v="0"/>
    <s v="3"/>
    <n v="1"/>
    <s v="4"/>
    <n v="7"/>
    <n v="1"/>
    <n v="0"/>
    <n v="1"/>
    <n v="800"/>
    <n v="150"/>
    <s v="أعمال بناء وزراعة"/>
    <m/>
    <s v="Hospital Primary health care facility"/>
    <b v="1"/>
    <b v="1"/>
    <m/>
    <m/>
    <m/>
    <m/>
    <m/>
    <m/>
    <n v="15"/>
    <x v="4"/>
    <m/>
    <x v="3"/>
    <s v="999"/>
    <s v="Some types of medicines are not available in the market"/>
    <b v="1"/>
    <m/>
    <m/>
    <m/>
    <m/>
    <m/>
    <m/>
    <m/>
    <m/>
    <m/>
    <m/>
    <x v="3"/>
    <x v="1"/>
    <m/>
    <x v="1"/>
    <m/>
    <x v="2"/>
    <x v="2"/>
    <s v="لم اعاني منها"/>
    <x v="0"/>
    <x v="0"/>
    <m/>
    <m/>
    <m/>
    <m/>
    <m/>
    <m/>
    <m/>
    <m/>
    <m/>
    <m/>
    <m/>
    <s v="Non communicable diseases (NCD) drugs (chronic, cardiac, diabetes, hyper-tension, asthma) Antibiotic Pediatric medicine"/>
    <b v="1"/>
    <b v="1"/>
    <m/>
    <b v="1"/>
    <m/>
    <m/>
    <m/>
    <m/>
    <x v="0"/>
    <m/>
    <m/>
    <m/>
    <m/>
    <m/>
    <m/>
    <m/>
    <m/>
    <m/>
    <s v="Hospital for normal delivery"/>
    <m/>
    <m/>
    <m/>
    <m/>
    <m/>
    <b v="1"/>
    <m/>
    <m/>
    <m/>
    <m/>
    <m/>
    <x v="0"/>
    <m/>
    <m/>
    <m/>
    <m/>
    <m/>
    <m/>
    <m/>
    <m/>
    <m/>
    <m/>
    <m/>
    <x v="3"/>
    <x v="1"/>
    <x v="0"/>
    <m/>
    <s v="Cereals or tubers (maize, porridge, rice, pasta, bread, rice, bulger, frikeh, kaak, pasta, indomy (noodles), manakish, thick grain-based porridge, potatoes, etc) Vegetables (including leafy vegetables)"/>
    <b v="1"/>
    <m/>
    <b v="1"/>
    <m/>
    <m/>
    <m/>
    <m/>
    <m/>
    <m/>
    <m/>
    <m/>
    <s v="2"/>
    <s v="not divers"/>
    <s v="Cereals or tubers (maize, porridge, rice, pasta, bread, rice, bulger, frikeh, kaak, pasta, indomy (noodles), manakish, thick grain-based porridge, potatoes, etc) Vegetables (including leafy vegetables)"/>
    <b v="1"/>
    <m/>
    <b v="1"/>
    <m/>
    <m/>
    <m/>
    <m/>
    <m/>
    <m/>
    <m/>
    <m/>
    <s v="2"/>
    <s v="not divers"/>
    <x v="0"/>
    <m/>
    <s v="High food prices/no money to buy"/>
    <m/>
    <b v="1"/>
    <m/>
    <m/>
    <m/>
    <m/>
    <m/>
    <m/>
    <x v="0"/>
    <m/>
    <x v="3"/>
    <m/>
    <m/>
    <m/>
    <m/>
    <m/>
    <m/>
    <m/>
    <x v="0"/>
    <x v="2"/>
    <x v="0"/>
    <m/>
    <m/>
    <s v="0"/>
    <s v="1"/>
    <x v="0"/>
    <x v="2"/>
    <x v="0"/>
    <x v="1"/>
    <x v="1"/>
    <m/>
    <m/>
    <m/>
    <m/>
    <m/>
    <m/>
    <m/>
    <m/>
    <m/>
    <x v="1"/>
    <x v="0"/>
    <s v="Anger Problems sleeping Family conflict Problems Concentrating"/>
    <m/>
    <b v="1"/>
    <m/>
    <m/>
    <m/>
    <m/>
    <b v="1"/>
    <m/>
    <m/>
    <b v="1"/>
    <m/>
    <m/>
    <b v="1"/>
    <m/>
    <m/>
    <m/>
    <m/>
    <m/>
    <s v="Elderly Children"/>
    <m/>
    <m/>
    <b v="1"/>
    <b v="1"/>
    <s v="بسبب كبار السن وصغار السن يحتاجون اهتمام زائد"/>
    <s v="Speaking to a friend Other"/>
    <m/>
    <b v="1"/>
    <m/>
    <m/>
    <m/>
    <m/>
    <m/>
    <m/>
    <m/>
    <b v="1"/>
    <s v="المشي خارج المخيم"/>
    <s v="Lack of awareness of the services Accessibility"/>
    <m/>
    <m/>
    <b v="1"/>
    <m/>
    <b v="1"/>
    <m/>
    <m/>
    <m/>
    <m/>
    <x v="1"/>
    <m/>
    <s v="Skills building services Extracurricular activities/women &amp; girls centers"/>
    <m/>
    <m/>
    <b v="1"/>
    <b v="1"/>
    <m/>
    <m/>
    <m/>
    <m/>
    <s v="عدم وجود خدمة في المخيم تعرض عليهم"/>
    <s v="Skills building services Extracurricular activities/women &amp; girls centers"/>
    <m/>
    <m/>
    <b v="1"/>
    <b v="1"/>
    <m/>
    <m/>
    <m/>
    <m/>
    <s v="عدم وجود خدمة في المخيم تعرض عليهم"/>
    <x v="1"/>
    <m/>
    <s v="Early marriage Physical abuse Neglect Hired by armed groups"/>
    <m/>
    <b v="1"/>
    <m/>
    <m/>
    <m/>
    <m/>
    <b v="1"/>
    <b v="1"/>
    <b v="1"/>
    <m/>
    <m/>
    <m/>
    <m/>
    <m/>
    <m/>
    <m/>
    <m/>
    <m/>
    <m/>
    <s v="Religious leaders Relatives Doctor"/>
    <b v="1"/>
    <m/>
    <m/>
    <m/>
    <m/>
    <b v="1"/>
    <m/>
    <m/>
    <m/>
    <m/>
    <b v="1"/>
    <m/>
    <m/>
    <m/>
    <s v="Painting / re-creational activity Awareness / educational activities / psychosocial support"/>
    <m/>
    <m/>
    <m/>
    <b v="1"/>
    <b v="1"/>
    <m/>
    <m/>
    <m/>
    <m/>
    <s v="Child-headed households"/>
    <m/>
    <m/>
    <m/>
    <b v="1"/>
    <m/>
    <m/>
    <m/>
    <x v="1"/>
    <m/>
    <s v="Lack of transportation Lack of awareness"/>
    <b v="1"/>
    <m/>
    <b v="1"/>
    <m/>
    <m/>
    <m/>
    <m/>
    <m/>
    <m/>
    <m/>
    <x v="1"/>
    <m/>
    <m/>
    <x v="2"/>
    <m/>
    <m/>
    <x v="2"/>
    <m/>
    <s v="uuid:36bf0f5a-56d8-4d71-83ea-f0ab1d90c1ee"/>
    <n v="73157623"/>
    <s v="36bf0f5a-56d8-4d71-83ea-f0ab1d90c1ee"/>
    <d v="2021-01-21T13:28:47"/>
    <n v="270"/>
    <m/>
    <n v="-1"/>
    <m/>
    <m/>
    <s v="202101191358"/>
    <n v="9408"/>
    <s v="nsenumerator"/>
    <n v="569832"/>
  </r>
  <r>
    <s v="2021-01-21T13:47:21.777+03:00"/>
    <s v="2021-01-21T15:22:16.419+03:00"/>
    <s v="0"/>
    <s v="هشام الشيخ"/>
    <s v="MRFS"/>
    <m/>
    <d v="2021-01-21T00:00:00"/>
    <x v="13"/>
    <s v="All"/>
    <x v="0"/>
    <n v="24"/>
    <x v="1"/>
    <x v="1"/>
    <x v="0"/>
    <x v="1"/>
    <m/>
    <n v="0"/>
    <n v="2"/>
    <s v="No"/>
    <m/>
    <m/>
    <m/>
    <m/>
    <m/>
    <m/>
    <m/>
    <m/>
    <n v="2"/>
    <n v="2"/>
    <m/>
    <n v="1"/>
    <n v="1000"/>
    <n v="300"/>
    <s v="محل البسة"/>
    <m/>
    <s v="Hospital Primary health care facility"/>
    <b v="1"/>
    <b v="1"/>
    <m/>
    <m/>
    <m/>
    <m/>
    <m/>
    <m/>
    <n v="10"/>
    <x v="4"/>
    <m/>
    <x v="3"/>
    <s v="999"/>
    <s v="Some types of medicines are not available in the market"/>
    <b v="1"/>
    <m/>
    <m/>
    <m/>
    <m/>
    <m/>
    <m/>
    <m/>
    <m/>
    <m/>
    <m/>
    <x v="3"/>
    <x v="1"/>
    <m/>
    <x v="1"/>
    <m/>
    <x v="2"/>
    <x v="2"/>
    <s v="لم اصاب بذلك"/>
    <x v="0"/>
    <x v="0"/>
    <m/>
    <m/>
    <m/>
    <m/>
    <m/>
    <m/>
    <m/>
    <m/>
    <m/>
    <m/>
    <m/>
    <s v="Non communicable diseases (NCD) drugs (chronic, cardiac, diabetes, hyper-tension, asthma) Antibiotic"/>
    <b v="1"/>
    <m/>
    <m/>
    <b v="1"/>
    <m/>
    <m/>
    <m/>
    <m/>
    <x v="0"/>
    <m/>
    <m/>
    <m/>
    <m/>
    <m/>
    <m/>
    <m/>
    <m/>
    <m/>
    <s v="Hospital for normal delivery Public primary health care facility"/>
    <m/>
    <m/>
    <m/>
    <b v="1"/>
    <m/>
    <b v="1"/>
    <m/>
    <m/>
    <m/>
    <m/>
    <m/>
    <x v="1"/>
    <m/>
    <m/>
    <m/>
    <m/>
    <m/>
    <m/>
    <m/>
    <m/>
    <m/>
    <m/>
    <m/>
    <x v="2"/>
    <x v="0"/>
    <x v="0"/>
    <m/>
    <m/>
    <m/>
    <m/>
    <m/>
    <m/>
    <m/>
    <m/>
    <m/>
    <m/>
    <m/>
    <m/>
    <m/>
    <s v="0"/>
    <s v="not divers"/>
    <m/>
    <m/>
    <m/>
    <m/>
    <m/>
    <m/>
    <m/>
    <m/>
    <m/>
    <m/>
    <m/>
    <m/>
    <s v="0"/>
    <s v="not divers"/>
    <x v="3"/>
    <m/>
    <s v="High food prices/no money to buy"/>
    <m/>
    <b v="1"/>
    <m/>
    <m/>
    <m/>
    <m/>
    <m/>
    <m/>
    <x v="0"/>
    <m/>
    <x v="0"/>
    <s v="High food prices/no money to buy"/>
    <b v="1"/>
    <m/>
    <m/>
    <m/>
    <m/>
    <m/>
    <x v="1"/>
    <x v="1"/>
    <x v="1"/>
    <m/>
    <m/>
    <m/>
    <s v="0"/>
    <x v="0"/>
    <x v="2"/>
    <x v="0"/>
    <x v="1"/>
    <x v="1"/>
    <m/>
    <m/>
    <m/>
    <m/>
    <m/>
    <m/>
    <m/>
    <m/>
    <m/>
    <x v="1"/>
    <x v="0"/>
    <s v="moodwings Anger Problems sleeping Problems Concentrating"/>
    <m/>
    <b v="1"/>
    <m/>
    <b v="1"/>
    <m/>
    <m/>
    <m/>
    <m/>
    <m/>
    <b v="1"/>
    <m/>
    <m/>
    <b v="1"/>
    <m/>
    <m/>
    <m/>
    <m/>
    <m/>
    <s v="Adult Men Elderly"/>
    <m/>
    <b v="1"/>
    <m/>
    <b v="1"/>
    <s v="زيادة المسؤولية_x000a_والحاجة الى الاهتمام"/>
    <s v="Smoking Withdrawal/Isolation"/>
    <m/>
    <m/>
    <m/>
    <m/>
    <m/>
    <m/>
    <b v="1"/>
    <m/>
    <b v="1"/>
    <m/>
    <m/>
    <s v="Lack of awareness of the services Stigma"/>
    <b v="1"/>
    <m/>
    <m/>
    <m/>
    <b v="1"/>
    <m/>
    <m/>
    <m/>
    <m/>
    <x v="1"/>
    <m/>
    <s v="All services are accessible"/>
    <m/>
    <m/>
    <m/>
    <m/>
    <m/>
    <b v="1"/>
    <m/>
    <m/>
    <m/>
    <s v="All services are accessible"/>
    <m/>
    <m/>
    <m/>
    <m/>
    <m/>
    <b v="1"/>
    <m/>
    <m/>
    <m/>
    <x v="1"/>
    <m/>
    <s v="Physical abuse Neglect Hired by armed groups"/>
    <m/>
    <b v="1"/>
    <m/>
    <m/>
    <m/>
    <m/>
    <m/>
    <b v="1"/>
    <b v="1"/>
    <m/>
    <m/>
    <m/>
    <m/>
    <m/>
    <m/>
    <m/>
    <m/>
    <m/>
    <m/>
    <s v="School teachers Relatives Doctor"/>
    <m/>
    <m/>
    <m/>
    <b v="1"/>
    <m/>
    <b v="1"/>
    <m/>
    <m/>
    <m/>
    <m/>
    <b v="1"/>
    <m/>
    <m/>
    <m/>
    <s v="Hand crafts Painting / re-creational activity Awareness / educational activities / psychosocial support Quraan"/>
    <m/>
    <b v="1"/>
    <b v="1"/>
    <b v="1"/>
    <b v="1"/>
    <m/>
    <m/>
    <m/>
    <m/>
    <s v="Child-headed households Children who have been associated with fighting forces"/>
    <m/>
    <m/>
    <m/>
    <b v="1"/>
    <b v="1"/>
    <m/>
    <m/>
    <x v="0"/>
    <m/>
    <m/>
    <m/>
    <m/>
    <m/>
    <m/>
    <m/>
    <m/>
    <m/>
    <m/>
    <m/>
    <m/>
    <x v="0"/>
    <m/>
    <m/>
    <x v="0"/>
    <m/>
    <m/>
    <x v="0"/>
    <m/>
    <s v="uuid:c5acd647-ad36-4075-813e-946560509638"/>
    <n v="73157626"/>
    <s v="c5acd647-ad36-4075-813e-946560509638"/>
    <d v="2021-01-21T13:28:48"/>
    <n v="271"/>
    <m/>
    <n v="-1"/>
    <m/>
    <m/>
    <s v="202101191358"/>
    <n v="5695"/>
    <s v="nsenumerator"/>
    <n v="569832"/>
  </r>
  <r>
    <s v="2021-01-21T10:12:13.406+03:00"/>
    <s v="2021-01-21T14:33:54.781+03:00"/>
    <s v="0"/>
    <s v="هشام الشيخ"/>
    <s v="MRFS"/>
    <m/>
    <d v="2021-01-21T00:00:00"/>
    <x v="13"/>
    <s v="All"/>
    <x v="0"/>
    <n v="35"/>
    <x v="0"/>
    <x v="1"/>
    <x v="0"/>
    <x v="0"/>
    <d v="2018-12-01T00:00:00"/>
    <n v="1"/>
    <n v="0"/>
    <s v="Yes"/>
    <n v="0"/>
    <n v="0"/>
    <n v="2"/>
    <s v="2"/>
    <n v="3"/>
    <s v="5"/>
    <n v="0"/>
    <s v="5"/>
    <n v="6"/>
    <n v="0"/>
    <n v="0"/>
    <n v="1"/>
    <n v="1300"/>
    <n v="200"/>
    <s v="عامل يومية"/>
    <m/>
    <s v="Hospital Primary health care facility"/>
    <b v="1"/>
    <b v="1"/>
    <m/>
    <m/>
    <m/>
    <m/>
    <m/>
    <m/>
    <n v="10"/>
    <x v="0"/>
    <m/>
    <x v="0"/>
    <s v="الحاجة إلى وجود خدمة سماعات ونظارات للاطفال"/>
    <s v="Most types of medicines are not available in the market Other, specify"/>
    <m/>
    <b v="1"/>
    <m/>
    <m/>
    <m/>
    <m/>
    <m/>
    <b v="1"/>
    <m/>
    <m/>
    <s v="فساد بمركز الخدمة الطبية"/>
    <x v="0"/>
    <x v="2"/>
    <m/>
    <x v="2"/>
    <m/>
    <x v="2"/>
    <x v="1"/>
    <m/>
    <x v="1"/>
    <x v="2"/>
    <m/>
    <m/>
    <m/>
    <m/>
    <m/>
    <m/>
    <m/>
    <m/>
    <m/>
    <m/>
    <m/>
    <s v="Pediatric medicine Non communicable diseases (NCD) drugs (chronic, cardiac, diabetes, hyper-tension, asthma)"/>
    <b v="1"/>
    <b v="1"/>
    <m/>
    <m/>
    <m/>
    <m/>
    <m/>
    <m/>
    <x v="0"/>
    <m/>
    <m/>
    <m/>
    <m/>
    <m/>
    <m/>
    <m/>
    <m/>
    <m/>
    <s v="Hospital for normal delivery"/>
    <m/>
    <m/>
    <m/>
    <m/>
    <m/>
    <b v="1"/>
    <m/>
    <m/>
    <m/>
    <m/>
    <m/>
    <x v="1"/>
    <m/>
    <m/>
    <m/>
    <m/>
    <m/>
    <m/>
    <m/>
    <m/>
    <m/>
    <m/>
    <m/>
    <x v="4"/>
    <x v="1"/>
    <x v="0"/>
    <m/>
    <s v="Cereals or tubers (maize, porridge, rice, pasta, bread, rice, bulger, frikeh, kaak, pasta, indomy (noodles), manakish, thick grain-based porridge, potatoes, etc) Milk and Milk Products (milk, yoghurt, cheese, etc)"/>
    <b v="1"/>
    <m/>
    <m/>
    <m/>
    <m/>
    <m/>
    <b v="1"/>
    <m/>
    <m/>
    <m/>
    <m/>
    <s v="2"/>
    <s v="not divers"/>
    <s v="Cereals or tubers (maize, porridge, rice, pasta, bread, rice, bulger, frikeh, kaak, pasta, indomy (noodles), manakish, thick grain-based porridge, potatoes, etc) Eggs"/>
    <b v="1"/>
    <m/>
    <m/>
    <m/>
    <m/>
    <m/>
    <m/>
    <b v="1"/>
    <m/>
    <m/>
    <m/>
    <s v="2"/>
    <s v="not divers"/>
    <x v="0"/>
    <m/>
    <s v="High food prices/no money to buy"/>
    <m/>
    <b v="1"/>
    <m/>
    <m/>
    <m/>
    <m/>
    <m/>
    <m/>
    <x v="0"/>
    <m/>
    <x v="2"/>
    <m/>
    <m/>
    <m/>
    <m/>
    <m/>
    <m/>
    <m/>
    <x v="0"/>
    <x v="3"/>
    <x v="1"/>
    <m/>
    <m/>
    <s v="0"/>
    <s v="1"/>
    <x v="0"/>
    <x v="2"/>
    <x v="0"/>
    <x v="1"/>
    <x v="1"/>
    <m/>
    <m/>
    <m/>
    <m/>
    <m/>
    <m/>
    <m/>
    <m/>
    <m/>
    <x v="1"/>
    <x v="0"/>
    <s v="Fear Anger Family conflict Problems sleeping"/>
    <b v="1"/>
    <b v="1"/>
    <m/>
    <m/>
    <m/>
    <m/>
    <b v="1"/>
    <m/>
    <m/>
    <b v="1"/>
    <m/>
    <m/>
    <m/>
    <m/>
    <m/>
    <m/>
    <m/>
    <m/>
    <s v="Adult Men Children"/>
    <m/>
    <b v="1"/>
    <b v="1"/>
    <m/>
    <s v="لان الأطفال صغار_x000a_والكبير بحمل نفسه فوق طاقته كثر التفكير"/>
    <s v="Speaking to a friend Speaking to a family member Prayer"/>
    <b v="1"/>
    <b v="1"/>
    <m/>
    <b v="1"/>
    <m/>
    <m/>
    <m/>
    <m/>
    <m/>
    <m/>
    <m/>
    <s v="Stigma Accessibility"/>
    <b v="1"/>
    <m/>
    <b v="1"/>
    <m/>
    <m/>
    <m/>
    <m/>
    <m/>
    <m/>
    <x v="1"/>
    <m/>
    <s v="Skills building services Extracurricular activities/women &amp; girls centers"/>
    <m/>
    <m/>
    <b v="1"/>
    <b v="1"/>
    <m/>
    <m/>
    <m/>
    <m/>
    <s v="عدم وجود خدمة في المخيم"/>
    <s v="Skills building services Extracurricular activities/women &amp; girls centers"/>
    <m/>
    <m/>
    <b v="1"/>
    <b v="1"/>
    <m/>
    <m/>
    <m/>
    <m/>
    <s v="عدم وجود خدمة في المخيم"/>
    <x v="1"/>
    <m/>
    <s v="Physical abuse Neglect School dropout Physical or psychological disabilities due to the war"/>
    <m/>
    <m/>
    <m/>
    <b v="1"/>
    <m/>
    <m/>
    <m/>
    <b v="1"/>
    <b v="1"/>
    <m/>
    <m/>
    <m/>
    <b v="1"/>
    <m/>
    <m/>
    <m/>
    <m/>
    <m/>
    <m/>
    <s v="School teachers Community leaders (trusted people in the community)"/>
    <m/>
    <m/>
    <m/>
    <b v="1"/>
    <m/>
    <m/>
    <m/>
    <m/>
    <b v="1"/>
    <m/>
    <m/>
    <m/>
    <m/>
    <m/>
    <s v="Awareness / educational activities / psychosocial support Hand crafts"/>
    <m/>
    <m/>
    <b v="1"/>
    <m/>
    <b v="1"/>
    <m/>
    <m/>
    <m/>
    <m/>
    <s v="Child-headed households"/>
    <m/>
    <m/>
    <m/>
    <b v="1"/>
    <m/>
    <m/>
    <m/>
    <x v="1"/>
    <m/>
    <s v="Distrust of staff or their activities Lack of transportation"/>
    <m/>
    <m/>
    <b v="1"/>
    <m/>
    <b v="1"/>
    <m/>
    <m/>
    <m/>
    <m/>
    <m/>
    <x v="1"/>
    <m/>
    <m/>
    <x v="0"/>
    <m/>
    <m/>
    <x v="2"/>
    <m/>
    <s v="uuid:78c3051c-6c20-4cfa-bd7c-5aa414cee927"/>
    <n v="73157731"/>
    <s v="78c3051c-6c20-4cfa-bd7c-5aa414cee927"/>
    <d v="2021-01-21T13:30:33"/>
    <n v="272"/>
    <m/>
    <n v="-1"/>
    <m/>
    <m/>
    <s v="202101191358"/>
    <n v="15701"/>
    <s v="nsenumerator"/>
    <n v="569832"/>
  </r>
  <r>
    <s v="2021-01-21T10:33:47.634+03:00"/>
    <s v="2021-01-21T14:34:16.383+03:00"/>
    <s v="0"/>
    <s v="هشام الشيخ"/>
    <s v="MRFS"/>
    <m/>
    <d v="2021-01-21T00:00:00"/>
    <x v="13"/>
    <s v="All"/>
    <x v="0"/>
    <n v="70"/>
    <x v="3"/>
    <x v="1"/>
    <x v="4"/>
    <x v="0"/>
    <d v="2014-01-21T00:00:00"/>
    <n v="0"/>
    <n v="2"/>
    <s v="No"/>
    <m/>
    <m/>
    <m/>
    <m/>
    <m/>
    <m/>
    <m/>
    <m/>
    <n v="5"/>
    <n v="0"/>
    <m/>
    <n v="2"/>
    <n v="1200"/>
    <n v="100"/>
    <s v="أعمال زراعية من قبل النساء"/>
    <m/>
    <s v="Hospital Primary health care facility"/>
    <b v="1"/>
    <b v="1"/>
    <m/>
    <m/>
    <m/>
    <m/>
    <m/>
    <m/>
    <n v="10"/>
    <x v="4"/>
    <m/>
    <x v="3"/>
    <s v="999"/>
    <s v="Some types of medicines are not available in the market"/>
    <b v="1"/>
    <m/>
    <m/>
    <m/>
    <m/>
    <m/>
    <m/>
    <m/>
    <m/>
    <m/>
    <m/>
    <x v="0"/>
    <x v="2"/>
    <m/>
    <x v="2"/>
    <m/>
    <x v="2"/>
    <x v="1"/>
    <m/>
    <x v="1"/>
    <x v="2"/>
    <m/>
    <m/>
    <m/>
    <m/>
    <m/>
    <m/>
    <m/>
    <m/>
    <m/>
    <m/>
    <m/>
    <s v="Non communicable diseases (NCD) drugs (chronic, cardiac, diabetes, hyper-tension, asthma) Pediatric medicine"/>
    <b v="1"/>
    <b v="1"/>
    <m/>
    <m/>
    <m/>
    <m/>
    <m/>
    <m/>
    <x v="0"/>
    <m/>
    <m/>
    <m/>
    <m/>
    <m/>
    <m/>
    <m/>
    <m/>
    <m/>
    <s v="Hospital for normal delivery Public primary health care facility"/>
    <m/>
    <m/>
    <m/>
    <b v="1"/>
    <m/>
    <b v="1"/>
    <m/>
    <m/>
    <m/>
    <m/>
    <m/>
    <x v="1"/>
    <m/>
    <m/>
    <m/>
    <m/>
    <m/>
    <m/>
    <m/>
    <m/>
    <m/>
    <m/>
    <m/>
    <x v="3"/>
    <x v="2"/>
    <x v="3"/>
    <m/>
    <m/>
    <m/>
    <m/>
    <m/>
    <m/>
    <m/>
    <m/>
    <m/>
    <m/>
    <m/>
    <m/>
    <m/>
    <s v="0"/>
    <s v="not divers"/>
    <m/>
    <m/>
    <m/>
    <m/>
    <m/>
    <m/>
    <m/>
    <m/>
    <m/>
    <m/>
    <m/>
    <m/>
    <s v="0"/>
    <s v="not divers"/>
    <x v="3"/>
    <m/>
    <s v="High food prices/no money to buy"/>
    <m/>
    <b v="1"/>
    <m/>
    <m/>
    <m/>
    <m/>
    <m/>
    <m/>
    <x v="3"/>
    <m/>
    <x v="2"/>
    <m/>
    <m/>
    <m/>
    <m/>
    <m/>
    <m/>
    <m/>
    <x v="1"/>
    <x v="1"/>
    <x v="1"/>
    <m/>
    <m/>
    <m/>
    <s v="0"/>
    <x v="0"/>
    <x v="2"/>
    <x v="0"/>
    <x v="1"/>
    <x v="1"/>
    <m/>
    <m/>
    <m/>
    <m/>
    <m/>
    <m/>
    <m/>
    <m/>
    <m/>
    <x v="1"/>
    <x v="0"/>
    <s v="Anger Econimic Anxiety Problems sleeping"/>
    <m/>
    <b v="1"/>
    <m/>
    <m/>
    <b v="1"/>
    <b v="1"/>
    <m/>
    <m/>
    <m/>
    <b v="1"/>
    <m/>
    <m/>
    <m/>
    <m/>
    <m/>
    <m/>
    <m/>
    <m/>
    <s v="Elderly Adult Women"/>
    <b v="1"/>
    <m/>
    <m/>
    <b v="1"/>
    <s v="ناتج عن زيادة الضغط والمسؤوليات"/>
    <s v="Speaking to a family member Prayer"/>
    <b v="1"/>
    <m/>
    <m/>
    <b v="1"/>
    <m/>
    <m/>
    <m/>
    <m/>
    <m/>
    <m/>
    <m/>
    <s v="Lack of awareness of the services Stigma"/>
    <b v="1"/>
    <m/>
    <m/>
    <m/>
    <b v="1"/>
    <m/>
    <m/>
    <m/>
    <m/>
    <x v="1"/>
    <m/>
    <s v="Skills building services Extracurricular activities/women &amp; girls centers"/>
    <m/>
    <m/>
    <b v="1"/>
    <b v="1"/>
    <m/>
    <m/>
    <m/>
    <m/>
    <s v="عدم وجود خدمة في المخيم"/>
    <s v="Skills building services Extracurricular activities/women &amp; girls centers"/>
    <m/>
    <m/>
    <b v="1"/>
    <b v="1"/>
    <m/>
    <m/>
    <m/>
    <m/>
    <s v="عدم وجود خدمة في المخيم"/>
    <x v="1"/>
    <m/>
    <s v="Neglect School dropout Psychological stress"/>
    <m/>
    <m/>
    <m/>
    <b v="1"/>
    <m/>
    <m/>
    <m/>
    <m/>
    <b v="1"/>
    <m/>
    <m/>
    <m/>
    <m/>
    <b v="1"/>
    <m/>
    <m/>
    <m/>
    <m/>
    <m/>
    <s v="School teachers Community leaders (trusted people in the community)"/>
    <m/>
    <m/>
    <m/>
    <b v="1"/>
    <m/>
    <m/>
    <m/>
    <m/>
    <b v="1"/>
    <m/>
    <m/>
    <m/>
    <m/>
    <m/>
    <s v="Awareness / educational activities / psychosocial support Hand crafts Quraan"/>
    <m/>
    <b v="1"/>
    <b v="1"/>
    <m/>
    <b v="1"/>
    <m/>
    <m/>
    <m/>
    <m/>
    <s v="Child-headed households"/>
    <m/>
    <m/>
    <m/>
    <b v="1"/>
    <m/>
    <m/>
    <m/>
    <x v="0"/>
    <m/>
    <m/>
    <m/>
    <m/>
    <m/>
    <m/>
    <m/>
    <m/>
    <m/>
    <m/>
    <m/>
    <m/>
    <x v="0"/>
    <m/>
    <m/>
    <x v="0"/>
    <m/>
    <m/>
    <x v="0"/>
    <m/>
    <s v="uuid:09846eb0-6590-4012-aab8-13c6afac5742"/>
    <n v="73157733"/>
    <s v="09846eb0-6590-4012-aab8-13c6afac5742"/>
    <d v="2021-01-21T13:30:34"/>
    <n v="273"/>
    <m/>
    <n v="-1"/>
    <m/>
    <m/>
    <s v="202101191358"/>
    <n v="14429"/>
    <s v="nsenumerator"/>
    <n v="569832"/>
  </r>
  <r>
    <s v="2021-01-21T10:47:27.221+03:00"/>
    <s v="2021-01-21T14:34:56.070+03:00"/>
    <s v="0"/>
    <s v="هشام الشيخ"/>
    <s v="MRFS"/>
    <m/>
    <d v="2021-01-21T00:00:00"/>
    <x v="13"/>
    <s v="All"/>
    <x v="0"/>
    <n v="55"/>
    <x v="2"/>
    <x v="1"/>
    <x v="0"/>
    <x v="0"/>
    <d v="2015-01-21T00:00:00"/>
    <n v="0"/>
    <n v="0"/>
    <s v="Yes"/>
    <n v="0"/>
    <n v="0"/>
    <n v="0"/>
    <s v="0"/>
    <n v="1"/>
    <s v="1"/>
    <n v="3"/>
    <s v="4"/>
    <n v="4"/>
    <n v="2"/>
    <n v="0"/>
    <n v="1"/>
    <n v="900"/>
    <n v="200"/>
    <s v="عمل حر"/>
    <m/>
    <s v="Hospital Primary health care facility"/>
    <b v="1"/>
    <b v="1"/>
    <m/>
    <m/>
    <m/>
    <m/>
    <m/>
    <m/>
    <n v="10"/>
    <x v="4"/>
    <m/>
    <x v="0"/>
    <s v="999"/>
    <s v="Some types of medicines are not available in the market"/>
    <b v="1"/>
    <m/>
    <m/>
    <m/>
    <m/>
    <m/>
    <m/>
    <m/>
    <m/>
    <m/>
    <m/>
    <x v="0"/>
    <x v="2"/>
    <m/>
    <x v="2"/>
    <m/>
    <x v="2"/>
    <x v="2"/>
    <s v="لم أتعرض للإصابة بها"/>
    <x v="0"/>
    <x v="0"/>
    <m/>
    <m/>
    <m/>
    <m/>
    <m/>
    <m/>
    <m/>
    <m/>
    <m/>
    <m/>
    <m/>
    <s v="Non communicable diseases (NCD) drugs (chronic, cardiac, diabetes, hyper-tension, asthma) Antibiotic Pediatric medicine"/>
    <b v="1"/>
    <b v="1"/>
    <m/>
    <b v="1"/>
    <m/>
    <m/>
    <m/>
    <m/>
    <x v="0"/>
    <m/>
    <m/>
    <m/>
    <m/>
    <m/>
    <m/>
    <m/>
    <m/>
    <m/>
    <s v="Hospital for normal delivery Public primary health care facility"/>
    <m/>
    <m/>
    <m/>
    <b v="1"/>
    <m/>
    <b v="1"/>
    <m/>
    <m/>
    <m/>
    <m/>
    <m/>
    <x v="1"/>
    <m/>
    <m/>
    <m/>
    <m/>
    <m/>
    <m/>
    <m/>
    <m/>
    <m/>
    <m/>
    <m/>
    <x v="5"/>
    <x v="0"/>
    <x v="0"/>
    <m/>
    <m/>
    <m/>
    <m/>
    <m/>
    <m/>
    <m/>
    <m/>
    <m/>
    <m/>
    <m/>
    <m/>
    <m/>
    <s v="0"/>
    <s v="not divers"/>
    <m/>
    <m/>
    <m/>
    <m/>
    <m/>
    <m/>
    <m/>
    <m/>
    <m/>
    <m/>
    <m/>
    <m/>
    <s v="0"/>
    <s v="not divers"/>
    <x v="3"/>
    <m/>
    <s v="High food prices/no money to buy"/>
    <m/>
    <b v="1"/>
    <m/>
    <m/>
    <m/>
    <m/>
    <m/>
    <m/>
    <x v="3"/>
    <m/>
    <x v="2"/>
    <m/>
    <m/>
    <m/>
    <m/>
    <m/>
    <m/>
    <m/>
    <x v="1"/>
    <x v="1"/>
    <x v="1"/>
    <m/>
    <m/>
    <s v="0"/>
    <s v="0"/>
    <x v="0"/>
    <x v="2"/>
    <x v="0"/>
    <x v="1"/>
    <x v="1"/>
    <m/>
    <m/>
    <m/>
    <m/>
    <m/>
    <m/>
    <m/>
    <m/>
    <m/>
    <x v="1"/>
    <x v="0"/>
    <s v="Econimic Family conflict Anxiety Other"/>
    <m/>
    <m/>
    <m/>
    <m/>
    <b v="1"/>
    <b v="1"/>
    <b v="1"/>
    <m/>
    <m/>
    <m/>
    <m/>
    <m/>
    <m/>
    <m/>
    <b v="1"/>
    <m/>
    <m/>
    <s v="وجود إعاقة عقلية لابني"/>
    <s v="Children Elderly"/>
    <m/>
    <m/>
    <b v="1"/>
    <b v="1"/>
    <s v="لان الصغار صغار_x000a_والكبار يحتاجون اهتمام خاص"/>
    <s v="Prayer Speaking to a family member"/>
    <b v="1"/>
    <m/>
    <m/>
    <b v="1"/>
    <m/>
    <m/>
    <m/>
    <m/>
    <m/>
    <m/>
    <m/>
    <s v="Lack of awareness of the services Accessibility"/>
    <m/>
    <m/>
    <b v="1"/>
    <m/>
    <b v="1"/>
    <m/>
    <m/>
    <m/>
    <m/>
    <x v="1"/>
    <m/>
    <s v="Do not know"/>
    <m/>
    <m/>
    <m/>
    <m/>
    <m/>
    <m/>
    <b v="1"/>
    <m/>
    <m/>
    <s v="Do not know"/>
    <m/>
    <m/>
    <m/>
    <m/>
    <m/>
    <m/>
    <b v="1"/>
    <m/>
    <m/>
    <x v="1"/>
    <m/>
    <s v="Neglect Physical abuse Being orphaned or losing care"/>
    <m/>
    <m/>
    <m/>
    <m/>
    <m/>
    <m/>
    <m/>
    <b v="1"/>
    <b v="1"/>
    <m/>
    <b v="1"/>
    <m/>
    <m/>
    <m/>
    <m/>
    <m/>
    <m/>
    <m/>
    <m/>
    <s v="Community leaders (trusted people in the community) Doctor"/>
    <m/>
    <m/>
    <m/>
    <m/>
    <m/>
    <m/>
    <m/>
    <m/>
    <b v="1"/>
    <m/>
    <b v="1"/>
    <m/>
    <m/>
    <m/>
    <s v="Hand crafts Awareness / educational activities / psychosocial support"/>
    <m/>
    <m/>
    <b v="1"/>
    <m/>
    <b v="1"/>
    <m/>
    <m/>
    <m/>
    <m/>
    <s v="Child-headed households"/>
    <m/>
    <m/>
    <m/>
    <b v="1"/>
    <m/>
    <m/>
    <m/>
    <x v="1"/>
    <m/>
    <s v="Distrust of staff or their activities Lack of transportation"/>
    <m/>
    <m/>
    <b v="1"/>
    <m/>
    <b v="1"/>
    <m/>
    <m/>
    <m/>
    <m/>
    <m/>
    <x v="1"/>
    <m/>
    <m/>
    <x v="2"/>
    <m/>
    <m/>
    <x v="2"/>
    <m/>
    <s v="uuid:80b1c191-feee-4380-a4a1-f816413ac10b"/>
    <n v="73157735"/>
    <s v="80b1c191-feee-4380-a4a1-f816413ac10b"/>
    <d v="2021-01-21T13:30:35"/>
    <n v="274"/>
    <m/>
    <n v="-1"/>
    <m/>
    <m/>
    <s v="202101191358"/>
    <n v="13649"/>
    <s v="nsenumerator"/>
    <n v="569832"/>
  </r>
  <r>
    <s v="2021-01-21T11:49:29.589+03:00"/>
    <s v="2021-01-21T14:33:27.627+03:00"/>
    <s v="0"/>
    <s v="هشام الشيخ"/>
    <s v="MRFS"/>
    <m/>
    <d v="2021-01-21T00:00:00"/>
    <x v="13"/>
    <s v="All"/>
    <x v="0"/>
    <n v="41"/>
    <x v="0"/>
    <x v="1"/>
    <x v="0"/>
    <x v="0"/>
    <d v="2015-01-21T00:00:00"/>
    <n v="1"/>
    <n v="0"/>
    <s v="Yes"/>
    <n v="1"/>
    <n v="0"/>
    <n v="2"/>
    <s v="2"/>
    <n v="1"/>
    <s v="4"/>
    <n v="0"/>
    <s v="4"/>
    <n v="5"/>
    <n v="0"/>
    <n v="0"/>
    <n v="1"/>
    <n v="1050"/>
    <n v="300"/>
    <s v="محل بيع خضار"/>
    <m/>
    <s v="Primary health care facility Hospital"/>
    <b v="1"/>
    <b v="1"/>
    <m/>
    <m/>
    <m/>
    <m/>
    <m/>
    <m/>
    <n v="10"/>
    <x v="0"/>
    <m/>
    <x v="3"/>
    <s v="999"/>
    <s v="Some types of medicines are not available in the market Other, specify"/>
    <b v="1"/>
    <m/>
    <m/>
    <m/>
    <m/>
    <m/>
    <m/>
    <b v="1"/>
    <m/>
    <m/>
    <s v="وجود سوء معاملة في صرف الادوية من قبل العاملين في الخدمة الطبية"/>
    <x v="0"/>
    <x v="2"/>
    <m/>
    <x v="2"/>
    <m/>
    <x v="2"/>
    <x v="1"/>
    <m/>
    <x v="1"/>
    <x v="1"/>
    <s v="Some types of medicines are not available in the market"/>
    <b v="1"/>
    <m/>
    <m/>
    <m/>
    <m/>
    <m/>
    <m/>
    <m/>
    <m/>
    <m/>
    <s v="Non communicable diseases (NCD) drugs (chronic, cardiac, diabetes, hyper-tension, asthma) Pediatric medicine Antibiotic"/>
    <b v="1"/>
    <b v="1"/>
    <m/>
    <b v="1"/>
    <m/>
    <m/>
    <m/>
    <m/>
    <x v="0"/>
    <m/>
    <m/>
    <m/>
    <m/>
    <m/>
    <m/>
    <m/>
    <m/>
    <m/>
    <s v="Hospital for normal delivery Public primary health care facility"/>
    <m/>
    <m/>
    <m/>
    <b v="1"/>
    <m/>
    <b v="1"/>
    <m/>
    <m/>
    <m/>
    <m/>
    <m/>
    <x v="0"/>
    <m/>
    <m/>
    <m/>
    <m/>
    <m/>
    <m/>
    <m/>
    <m/>
    <m/>
    <m/>
    <m/>
    <x v="2"/>
    <x v="0"/>
    <x v="0"/>
    <m/>
    <s v="Cereals or tubers (maize, porridge, rice, pasta, bread, rice, bulger, frikeh, kaak, pasta, indomy (noodles), manakish, thick grain-based porridge, potatoes, etc) Vegetables (including leafy vegetables) Condiments (spices, tea, coffee, sauces etc) or other miscellaneous food"/>
    <b v="1"/>
    <m/>
    <b v="1"/>
    <m/>
    <m/>
    <m/>
    <m/>
    <m/>
    <m/>
    <m/>
    <b v="1"/>
    <s v="3"/>
    <s v="not divers"/>
    <s v="Legumes and nuts e.g. hommos, fouls, beans, chick peas, lentils Cereals or tubers (maize, porridge, rice, pasta, bread, rice, bulger, frikeh, kaak, pasta, indomy (noodles), manakish, thick grain-based porridge, potatoes, etc) Vegetables (including leafy vegetables)"/>
    <b v="1"/>
    <b v="1"/>
    <b v="1"/>
    <m/>
    <m/>
    <m/>
    <m/>
    <m/>
    <m/>
    <m/>
    <m/>
    <s v="3"/>
    <s v="not divers"/>
    <x v="3"/>
    <m/>
    <s v="High food prices/no money to buy"/>
    <m/>
    <b v="1"/>
    <m/>
    <m/>
    <m/>
    <m/>
    <m/>
    <m/>
    <x v="3"/>
    <m/>
    <x v="2"/>
    <m/>
    <m/>
    <m/>
    <m/>
    <m/>
    <m/>
    <m/>
    <x v="0"/>
    <x v="2"/>
    <x v="0"/>
    <m/>
    <m/>
    <s v="0"/>
    <s v="1"/>
    <x v="0"/>
    <x v="2"/>
    <x v="0"/>
    <x v="1"/>
    <x v="1"/>
    <m/>
    <m/>
    <m/>
    <m/>
    <m/>
    <m/>
    <m/>
    <m/>
    <m/>
    <x v="1"/>
    <x v="0"/>
    <s v="Anger Family conflict moodwings Problems Concentrating"/>
    <m/>
    <b v="1"/>
    <m/>
    <b v="1"/>
    <m/>
    <m/>
    <b v="1"/>
    <m/>
    <m/>
    <m/>
    <m/>
    <m/>
    <b v="1"/>
    <m/>
    <m/>
    <m/>
    <m/>
    <m/>
    <s v="Adult Women Adult Men Children Elderly"/>
    <b v="1"/>
    <b v="1"/>
    <b v="1"/>
    <b v="1"/>
    <s v="بسبب الوضع المعيشي السيء وعدم وجود احتياجات من عمل وطعام ومرافق وسكن جيد"/>
    <s v="Speaking to a family member Prayer"/>
    <b v="1"/>
    <m/>
    <m/>
    <b v="1"/>
    <m/>
    <m/>
    <m/>
    <m/>
    <m/>
    <m/>
    <m/>
    <s v="Accessibility Lack of awareness of the services"/>
    <m/>
    <m/>
    <b v="1"/>
    <m/>
    <b v="1"/>
    <m/>
    <m/>
    <m/>
    <m/>
    <x v="1"/>
    <m/>
    <s v="Skills building services Extracurricular activities/women &amp; girls centers"/>
    <m/>
    <m/>
    <b v="1"/>
    <b v="1"/>
    <m/>
    <m/>
    <m/>
    <m/>
    <s v="لا يوجد خدمة تصل إلى المخيم"/>
    <s v="Skills building services Extracurricular activities/women &amp; girls centers"/>
    <m/>
    <m/>
    <b v="1"/>
    <b v="1"/>
    <m/>
    <m/>
    <m/>
    <m/>
    <s v="لا يوجد خدمة تصل إلى المخيم"/>
    <x v="1"/>
    <m/>
    <s v="Neglect Being orphaned or losing care Physical or psychological disabilities due to the war"/>
    <m/>
    <m/>
    <m/>
    <m/>
    <m/>
    <m/>
    <m/>
    <m/>
    <b v="1"/>
    <m/>
    <b v="1"/>
    <m/>
    <b v="1"/>
    <m/>
    <m/>
    <m/>
    <m/>
    <m/>
    <m/>
    <s v="Doctor Religious leaders Women and Child support centers"/>
    <b v="1"/>
    <m/>
    <m/>
    <m/>
    <m/>
    <m/>
    <m/>
    <m/>
    <m/>
    <b v="1"/>
    <b v="1"/>
    <m/>
    <m/>
    <m/>
    <s v="Painting / re-creational activity Awareness / educational activities / psychosocial support"/>
    <m/>
    <m/>
    <m/>
    <b v="1"/>
    <b v="1"/>
    <m/>
    <m/>
    <m/>
    <m/>
    <s v="Child-headed households Children who have been associated with fighting forces"/>
    <m/>
    <m/>
    <m/>
    <b v="1"/>
    <b v="1"/>
    <m/>
    <m/>
    <x v="1"/>
    <m/>
    <s v="Lack of transportation Distrust of staff or their activities"/>
    <m/>
    <m/>
    <b v="1"/>
    <m/>
    <b v="1"/>
    <m/>
    <m/>
    <m/>
    <m/>
    <m/>
    <x v="1"/>
    <m/>
    <m/>
    <x v="0"/>
    <m/>
    <m/>
    <x v="2"/>
    <m/>
    <s v="uuid:fc807200-6530-448e-8be6-6c9ab921b298"/>
    <n v="73157737"/>
    <s v="fc807200-6530-448e-8be6-6c9ab921b298"/>
    <d v="2021-01-21T13:30:35"/>
    <n v="275"/>
    <m/>
    <n v="-1"/>
    <m/>
    <m/>
    <s v="202101191358"/>
    <n v="9838"/>
    <s v="nsenumerator"/>
    <n v="569832"/>
  </r>
  <r>
    <s v="2021-01-19T16:03:53.590+02:00"/>
    <s v="2021-01-21T10:14:31.480+02:00"/>
    <m/>
    <s v="بيان كيالي"/>
    <s v="MRFS"/>
    <m/>
    <d v="2021-01-21T00:00:00"/>
    <x v="13"/>
    <s v="All"/>
    <x v="0"/>
    <n v="22"/>
    <x v="1"/>
    <x v="0"/>
    <x v="0"/>
    <x v="0"/>
    <d v="2018-01-02T00:00:00"/>
    <n v="1"/>
    <n v="2"/>
    <s v="Yes"/>
    <n v="1"/>
    <n v="1"/>
    <n v="0"/>
    <s v="1"/>
    <n v="0"/>
    <s v="2"/>
    <n v="0"/>
    <s v="2"/>
    <n v="6"/>
    <n v="1"/>
    <n v="0"/>
    <n v="1"/>
    <n v="500"/>
    <n v="300"/>
    <s v="لايوجد مصدر "/>
    <m/>
    <s v="Hospital Primary health care facility"/>
    <b v="1"/>
    <b v="1"/>
    <m/>
    <m/>
    <m/>
    <m/>
    <m/>
    <m/>
    <n v="5"/>
    <x v="0"/>
    <m/>
    <x v="0"/>
    <s v="الامراض القلبية"/>
    <s v="Some types of medicines are not available in the market Inaccessible due to cost"/>
    <b v="1"/>
    <m/>
    <m/>
    <b v="1"/>
    <m/>
    <m/>
    <m/>
    <m/>
    <m/>
    <m/>
    <m/>
    <x v="2"/>
    <x v="1"/>
    <m/>
    <x v="1"/>
    <m/>
    <x v="0"/>
    <x v="0"/>
    <m/>
    <x v="0"/>
    <x v="0"/>
    <m/>
    <m/>
    <m/>
    <m/>
    <m/>
    <m/>
    <m/>
    <m/>
    <m/>
    <m/>
    <m/>
    <s v="Pediatric medicine Reproductive health medicines Non communicable diseases (NCD) drugs (chronic, cardiac, diabetes, hyper-tension, asthma) Antibiotic"/>
    <b v="1"/>
    <b v="1"/>
    <b v="1"/>
    <b v="1"/>
    <m/>
    <m/>
    <m/>
    <m/>
    <x v="0"/>
    <m/>
    <m/>
    <m/>
    <m/>
    <m/>
    <m/>
    <m/>
    <m/>
    <m/>
    <s v="Hospital for normal delivery Hospital for surgery/ C-section"/>
    <m/>
    <m/>
    <m/>
    <m/>
    <m/>
    <b v="1"/>
    <b v="1"/>
    <m/>
    <m/>
    <m/>
    <m/>
    <x v="0"/>
    <m/>
    <m/>
    <m/>
    <m/>
    <m/>
    <m/>
    <m/>
    <m/>
    <m/>
    <m/>
    <m/>
    <x v="5"/>
    <x v="0"/>
    <x v="0"/>
    <m/>
    <s v="Cereals or tubers (maize, porridge, rice, pasta, bread, rice, bulger, frikeh, kaak, pasta, indomy (noodles), manakish, thick grain-based porridge, potatoes, etc) Vegetables (including leafy vegetables)"/>
    <b v="1"/>
    <m/>
    <b v="1"/>
    <m/>
    <m/>
    <m/>
    <m/>
    <m/>
    <m/>
    <m/>
    <m/>
    <s v="2"/>
    <s v="not divers"/>
    <s v="Cereals or tubers (maize, porridge, rice, pasta, bread, rice, bulger, frikeh, kaak, pasta, indomy (noodles), manakish, thick grain-based porridge, potatoes, etc) Vegetables (including leafy vegetables)"/>
    <b v="1"/>
    <m/>
    <b v="1"/>
    <m/>
    <m/>
    <m/>
    <m/>
    <m/>
    <m/>
    <m/>
    <m/>
    <s v="2"/>
    <s v="not divers"/>
    <x v="0"/>
    <m/>
    <s v="High food prices/no money to buy"/>
    <m/>
    <b v="1"/>
    <m/>
    <m/>
    <m/>
    <m/>
    <m/>
    <m/>
    <x v="0"/>
    <m/>
    <x v="0"/>
    <s v="High food prices/no money to buy"/>
    <b v="1"/>
    <m/>
    <m/>
    <m/>
    <m/>
    <m/>
    <x v="4"/>
    <x v="0"/>
    <x v="0"/>
    <m/>
    <m/>
    <s v="1"/>
    <s v="1"/>
    <x v="0"/>
    <x v="2"/>
    <x v="0"/>
    <x v="1"/>
    <x v="1"/>
    <m/>
    <m/>
    <m/>
    <m/>
    <m/>
    <m/>
    <m/>
    <m/>
    <m/>
    <x v="1"/>
    <x v="0"/>
    <s v="Inability to carry out work or daily tasks Other"/>
    <m/>
    <m/>
    <m/>
    <m/>
    <m/>
    <m/>
    <m/>
    <m/>
    <m/>
    <m/>
    <m/>
    <b v="1"/>
    <m/>
    <m/>
    <b v="1"/>
    <m/>
    <m/>
    <s v="البطالة لايوجد عمل "/>
    <s v="Adult Men"/>
    <m/>
    <b v="1"/>
    <m/>
    <m/>
    <s v="بسبب عدم وجود العمل"/>
    <s v="Withdrawal/Isolation"/>
    <m/>
    <m/>
    <m/>
    <m/>
    <m/>
    <m/>
    <m/>
    <m/>
    <b v="1"/>
    <m/>
    <m/>
    <s v="Accessibility Lack of awareness of the services"/>
    <m/>
    <m/>
    <b v="1"/>
    <m/>
    <b v="1"/>
    <m/>
    <m/>
    <m/>
    <m/>
    <x v="3"/>
    <s v="لايوجد داعي"/>
    <s v="Do not know"/>
    <m/>
    <m/>
    <m/>
    <m/>
    <m/>
    <m/>
    <b v="1"/>
    <m/>
    <m/>
    <s v="Educational services"/>
    <m/>
    <b v="1"/>
    <m/>
    <m/>
    <m/>
    <m/>
    <m/>
    <m/>
    <s v="المدرسة بعيدة "/>
    <x v="1"/>
    <m/>
    <s v="Kidnapping School dropout"/>
    <b v="1"/>
    <m/>
    <m/>
    <b v="1"/>
    <m/>
    <m/>
    <m/>
    <m/>
    <m/>
    <m/>
    <m/>
    <m/>
    <m/>
    <m/>
    <m/>
    <m/>
    <m/>
    <m/>
    <m/>
    <s v="Siblings Relatives Parents"/>
    <m/>
    <b v="1"/>
    <m/>
    <m/>
    <b v="1"/>
    <b v="1"/>
    <m/>
    <m/>
    <m/>
    <m/>
    <m/>
    <m/>
    <m/>
    <m/>
    <s v="Awareness / educational activities / psychosocial support Entertainement activities"/>
    <m/>
    <m/>
    <m/>
    <m/>
    <b v="1"/>
    <b v="1"/>
    <m/>
    <m/>
    <m/>
    <s v="Children separated from their parents Orphans living in the community"/>
    <b v="1"/>
    <m/>
    <b v="1"/>
    <m/>
    <m/>
    <m/>
    <m/>
    <x v="2"/>
    <s v="عمرهم لايناسب المدرسة"/>
    <s v="Lack of awareness Security problems Lack of transportation"/>
    <b v="1"/>
    <b v="1"/>
    <b v="1"/>
    <m/>
    <m/>
    <m/>
    <m/>
    <m/>
    <m/>
    <m/>
    <x v="1"/>
    <m/>
    <m/>
    <x v="0"/>
    <m/>
    <m/>
    <x v="2"/>
    <m/>
    <s v="uuid:1602fe1c-dd97-4cfd-a455-208c517f31c1"/>
    <n v="73157755"/>
    <s v="1602fe1c-dd97-4cfd-a455-208c517f31c1"/>
    <d v="2021-01-21T13:30:48"/>
    <n v="276"/>
    <m/>
    <n v="-1"/>
    <m/>
    <m/>
    <s v="202101191358"/>
    <n v="151838"/>
    <s v="nsenumerator"/>
    <n v="569832"/>
  </r>
  <r>
    <s v="2021-01-21T10:15:21.998+02:00"/>
    <s v="2021-01-21T15:19:51.140+02:00"/>
    <s v="0"/>
    <s v="بيان كيالي"/>
    <s v="MRFS"/>
    <m/>
    <d v="2021-01-21T00:00:00"/>
    <x v="13"/>
    <s v="All"/>
    <x v="0"/>
    <n v="25"/>
    <x v="1"/>
    <x v="0"/>
    <x v="0"/>
    <x v="0"/>
    <d v="2019-01-01T00:00:00"/>
    <n v="1"/>
    <n v="0"/>
    <s v="Yes"/>
    <n v="0"/>
    <n v="1"/>
    <n v="1"/>
    <s v="2"/>
    <n v="2"/>
    <s v="4"/>
    <n v="0"/>
    <s v="4"/>
    <n v="6"/>
    <n v="0"/>
    <n v="0"/>
    <n v="1"/>
    <n v="500"/>
    <n v="200"/>
    <s v="عامل بأجر يومي"/>
    <m/>
    <s v="Hospital Primary health care facility"/>
    <b v="1"/>
    <b v="1"/>
    <m/>
    <m/>
    <m/>
    <m/>
    <m/>
    <m/>
    <n v="15"/>
    <x v="0"/>
    <m/>
    <x v="0"/>
    <s v="999"/>
    <s v="Inaccessible due to cost"/>
    <m/>
    <m/>
    <m/>
    <b v="1"/>
    <m/>
    <m/>
    <m/>
    <m/>
    <m/>
    <m/>
    <m/>
    <x v="2"/>
    <x v="1"/>
    <m/>
    <x v="1"/>
    <m/>
    <x v="0"/>
    <x v="0"/>
    <m/>
    <x v="0"/>
    <x v="0"/>
    <m/>
    <m/>
    <m/>
    <m/>
    <m/>
    <m/>
    <m/>
    <m/>
    <m/>
    <m/>
    <m/>
    <s v="Non communicable diseases (NCD) drugs (chronic, cardiac, diabetes, hyper-tension, asthma) Pediatric medicine Antibiotic Reproductive health medicines"/>
    <b v="1"/>
    <b v="1"/>
    <b v="1"/>
    <b v="1"/>
    <m/>
    <m/>
    <m/>
    <m/>
    <x v="0"/>
    <m/>
    <m/>
    <m/>
    <m/>
    <m/>
    <m/>
    <m/>
    <m/>
    <m/>
    <s v="Hospital for normal delivery Hospital for surgery/ C-section"/>
    <m/>
    <m/>
    <m/>
    <m/>
    <m/>
    <b v="1"/>
    <b v="1"/>
    <m/>
    <m/>
    <m/>
    <m/>
    <x v="1"/>
    <m/>
    <m/>
    <m/>
    <m/>
    <m/>
    <m/>
    <m/>
    <m/>
    <m/>
    <m/>
    <m/>
    <x v="5"/>
    <x v="0"/>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4"/>
    <x v="0"/>
    <x v="1"/>
    <m/>
    <m/>
    <s v="1"/>
    <s v="1"/>
    <x v="0"/>
    <x v="0"/>
    <x v="2"/>
    <x v="0"/>
    <x v="2"/>
    <s v="Financial issues Transportation issues"/>
    <m/>
    <b v="1"/>
    <b v="1"/>
    <m/>
    <m/>
    <m/>
    <m/>
    <m/>
    <x v="2"/>
    <x v="1"/>
    <s v="Family conflict Anger Conflict within community Inability to carry out work or daily tasks"/>
    <m/>
    <b v="1"/>
    <m/>
    <m/>
    <m/>
    <m/>
    <b v="1"/>
    <m/>
    <m/>
    <m/>
    <b v="1"/>
    <b v="1"/>
    <m/>
    <m/>
    <m/>
    <m/>
    <m/>
    <m/>
    <s v="Adult Women"/>
    <b v="1"/>
    <m/>
    <m/>
    <m/>
    <s v="بسبب العيشة دتخل المخيم وعدم عمل زوجي"/>
    <s v="Prayer"/>
    <m/>
    <m/>
    <m/>
    <b v="1"/>
    <m/>
    <m/>
    <m/>
    <m/>
    <m/>
    <m/>
    <m/>
    <s v="Lack of awareness of the services"/>
    <m/>
    <m/>
    <m/>
    <m/>
    <b v="1"/>
    <m/>
    <m/>
    <m/>
    <m/>
    <x v="2"/>
    <m/>
    <s v="Health services"/>
    <b v="1"/>
    <m/>
    <m/>
    <m/>
    <m/>
    <m/>
    <m/>
    <m/>
    <s v="لانها بعيدة"/>
    <s v="Educational services Skills building services Extracurricular activities/women &amp; girls centers"/>
    <m/>
    <b v="1"/>
    <b v="1"/>
    <b v="1"/>
    <m/>
    <m/>
    <m/>
    <m/>
    <s v="لايوجد"/>
    <x v="1"/>
    <m/>
    <s v="School dropout"/>
    <m/>
    <m/>
    <m/>
    <b v="1"/>
    <m/>
    <m/>
    <m/>
    <m/>
    <m/>
    <m/>
    <m/>
    <m/>
    <m/>
    <m/>
    <m/>
    <m/>
    <m/>
    <m/>
    <m/>
    <s v="Do not know"/>
    <m/>
    <m/>
    <m/>
    <m/>
    <m/>
    <m/>
    <m/>
    <m/>
    <m/>
    <m/>
    <m/>
    <m/>
    <b v="1"/>
    <m/>
    <s v="Sport activity Quraan Painting / re-creational activity Awareness / educational activities / psychosocial support"/>
    <b v="1"/>
    <b v="1"/>
    <m/>
    <b v="1"/>
    <b v="1"/>
    <m/>
    <m/>
    <m/>
    <m/>
    <s v="Children separated from their parents Children living on the street Orphans living in the community"/>
    <b v="1"/>
    <b v="1"/>
    <b v="1"/>
    <m/>
    <m/>
    <m/>
    <m/>
    <x v="1"/>
    <m/>
    <s v="Lack of awareness"/>
    <b v="1"/>
    <m/>
    <m/>
    <m/>
    <m/>
    <m/>
    <m/>
    <m/>
    <m/>
    <m/>
    <x v="1"/>
    <m/>
    <m/>
    <x v="0"/>
    <m/>
    <m/>
    <x v="2"/>
    <m/>
    <s v="uuid:50b6675d-3e90-454e-85bc-524bf88373b6"/>
    <n v="73157757"/>
    <s v="50b6675d-3e90-454e-85bc-524bf88373b6"/>
    <d v="2021-01-21T13:30:49"/>
    <n v="277"/>
    <m/>
    <n v="-1"/>
    <m/>
    <m/>
    <s v="202101191358"/>
    <n v="18270"/>
    <s v="nsenumerator"/>
    <n v="569832"/>
  </r>
  <r>
    <s v="2021-01-21T10:39:41.813+02:00"/>
    <s v="2021-01-21T11:07:43.565+02:00"/>
    <m/>
    <s v="بيان كيالي"/>
    <s v="MRFS"/>
    <m/>
    <d v="2021-01-21T00:00:00"/>
    <x v="13"/>
    <s v="All"/>
    <x v="0"/>
    <n v="22"/>
    <x v="1"/>
    <x v="0"/>
    <x v="0"/>
    <x v="0"/>
    <d v="2019-01-21T00:00:00"/>
    <n v="1"/>
    <n v="0"/>
    <s v="Yes"/>
    <n v="1"/>
    <n v="0"/>
    <n v="1"/>
    <s v="1"/>
    <n v="0"/>
    <s v="2"/>
    <n v="0"/>
    <s v="2"/>
    <n v="4"/>
    <n v="0"/>
    <n v="1"/>
    <n v="1"/>
    <n v="600"/>
    <n v="200"/>
    <s v="لايوجد مصدر"/>
    <m/>
    <s v="Hospital Primary health care facility"/>
    <b v="1"/>
    <b v="1"/>
    <m/>
    <m/>
    <m/>
    <m/>
    <m/>
    <m/>
    <n v="15"/>
    <x v="0"/>
    <m/>
    <x v="0"/>
    <s v="دكتور عصبي اطفال"/>
    <s v="Inaccessible due to cost"/>
    <m/>
    <m/>
    <m/>
    <b v="1"/>
    <m/>
    <m/>
    <m/>
    <m/>
    <m/>
    <m/>
    <m/>
    <x v="2"/>
    <x v="1"/>
    <m/>
    <x v="1"/>
    <m/>
    <x v="0"/>
    <x v="0"/>
    <m/>
    <x v="0"/>
    <x v="0"/>
    <m/>
    <m/>
    <m/>
    <m/>
    <m/>
    <m/>
    <m/>
    <m/>
    <m/>
    <m/>
    <m/>
    <s v="Pediatric medicine Reproductive health medicines Antibiotic"/>
    <m/>
    <b v="1"/>
    <b v="1"/>
    <b v="1"/>
    <m/>
    <m/>
    <m/>
    <m/>
    <x v="0"/>
    <m/>
    <m/>
    <m/>
    <m/>
    <m/>
    <m/>
    <m/>
    <m/>
    <m/>
    <s v="Hospital for normal delivery Hospital for surgery/ C-section"/>
    <m/>
    <m/>
    <m/>
    <m/>
    <m/>
    <b v="1"/>
    <b v="1"/>
    <m/>
    <m/>
    <m/>
    <m/>
    <x v="2"/>
    <s v="Not enough milk"/>
    <m/>
    <m/>
    <m/>
    <b v="1"/>
    <m/>
    <m/>
    <m/>
    <m/>
    <m/>
    <m/>
    <x v="5"/>
    <x v="0"/>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4"/>
    <x v="2"/>
    <x v="0"/>
    <m/>
    <m/>
    <s v="0"/>
    <s v="1"/>
    <x v="2"/>
    <x v="1"/>
    <x v="1"/>
    <x v="4"/>
    <x v="2"/>
    <s v="Transportation issues Financial issues"/>
    <m/>
    <b v="1"/>
    <b v="1"/>
    <m/>
    <m/>
    <m/>
    <m/>
    <m/>
    <x v="0"/>
    <x v="0"/>
    <s v="Econimic Family conflict Inability to carry out work or daily tasks"/>
    <m/>
    <m/>
    <m/>
    <m/>
    <b v="1"/>
    <m/>
    <b v="1"/>
    <m/>
    <m/>
    <m/>
    <m/>
    <b v="1"/>
    <m/>
    <m/>
    <m/>
    <m/>
    <m/>
    <m/>
    <s v="Adult Women"/>
    <b v="1"/>
    <m/>
    <m/>
    <m/>
    <s v="بسبب عدم عمل زوجي ومرض طفلي"/>
    <s v="Prayer"/>
    <m/>
    <m/>
    <m/>
    <b v="1"/>
    <m/>
    <m/>
    <m/>
    <m/>
    <m/>
    <m/>
    <m/>
    <s v="Lack of awareness of the services"/>
    <m/>
    <m/>
    <m/>
    <m/>
    <b v="1"/>
    <m/>
    <m/>
    <m/>
    <m/>
    <x v="3"/>
    <s v="لست بحاجة"/>
    <s v="Health services Skills building services Extracurricular activities/women &amp; girls centers"/>
    <b v="1"/>
    <m/>
    <b v="1"/>
    <b v="1"/>
    <m/>
    <m/>
    <m/>
    <m/>
    <s v="بسبب الاطفال"/>
    <s v="Educational services Extracurricular activities/women &amp; girls centers"/>
    <m/>
    <b v="1"/>
    <m/>
    <b v="1"/>
    <m/>
    <m/>
    <m/>
    <m/>
    <s v="الوضع الامني"/>
    <x v="2"/>
    <s v="الزوج لايسمح"/>
    <s v="Kidnapping School dropout"/>
    <b v="1"/>
    <m/>
    <m/>
    <b v="1"/>
    <m/>
    <m/>
    <m/>
    <m/>
    <m/>
    <m/>
    <m/>
    <m/>
    <m/>
    <m/>
    <m/>
    <m/>
    <m/>
    <m/>
    <m/>
    <s v="Parents"/>
    <m/>
    <m/>
    <m/>
    <m/>
    <b v="1"/>
    <m/>
    <m/>
    <m/>
    <m/>
    <m/>
    <m/>
    <m/>
    <m/>
    <m/>
    <s v="Sport activity Quraan Hand crafts Painting / re-creational activity Awareness / educational activities / psychosocial support"/>
    <b v="1"/>
    <b v="1"/>
    <b v="1"/>
    <b v="1"/>
    <b v="1"/>
    <m/>
    <m/>
    <m/>
    <m/>
    <s v="No, none of these"/>
    <m/>
    <m/>
    <m/>
    <m/>
    <m/>
    <b v="1"/>
    <m/>
    <x v="2"/>
    <s v="العمر صغير"/>
    <s v="Lack of awareness"/>
    <b v="1"/>
    <m/>
    <m/>
    <m/>
    <m/>
    <m/>
    <m/>
    <m/>
    <m/>
    <m/>
    <x v="1"/>
    <m/>
    <m/>
    <x v="0"/>
    <m/>
    <m/>
    <x v="2"/>
    <m/>
    <s v="uuid:5618934c-7f1b-4f93-8784-be19d270b8d0"/>
    <n v="73157759"/>
    <s v="5618934c-7f1b-4f93-8784-be19d270b8d0"/>
    <d v="2021-01-21T13:30:49"/>
    <n v="278"/>
    <m/>
    <n v="-1"/>
    <m/>
    <m/>
    <s v="202101191358"/>
    <n v="1682"/>
    <s v="nsenumerator"/>
    <n v="569832"/>
  </r>
  <r>
    <s v="2021-01-21T11:20:36.761+02:00"/>
    <s v="2021-01-21T15:20:19.881+02:00"/>
    <s v="0"/>
    <s v="بيان كيالي"/>
    <s v="MRFS"/>
    <m/>
    <d v="2021-01-21T00:00:00"/>
    <x v="13"/>
    <s v="All"/>
    <x v="0"/>
    <n v="21"/>
    <x v="1"/>
    <x v="0"/>
    <x v="0"/>
    <x v="0"/>
    <d v="2020-01-15T00:00:00"/>
    <n v="1"/>
    <n v="1"/>
    <s v="Yes"/>
    <n v="0"/>
    <n v="2"/>
    <n v="1"/>
    <s v="3"/>
    <n v="1"/>
    <s v="4"/>
    <n v="0"/>
    <s v="4"/>
    <n v="7"/>
    <n v="2"/>
    <n v="1"/>
    <n v="0"/>
    <n v="300"/>
    <n v="100"/>
    <s v="لايوجد مصدر"/>
    <m/>
    <s v="Hospital Primary health care facility"/>
    <b v="1"/>
    <b v="1"/>
    <m/>
    <m/>
    <m/>
    <m/>
    <m/>
    <m/>
    <n v="60"/>
    <x v="5"/>
    <m/>
    <x v="2"/>
    <s v="999"/>
    <s v="Inaccessible due to cost"/>
    <m/>
    <m/>
    <m/>
    <b v="1"/>
    <m/>
    <m/>
    <m/>
    <m/>
    <m/>
    <m/>
    <m/>
    <x v="0"/>
    <x v="3"/>
    <m/>
    <x v="0"/>
    <m/>
    <x v="2"/>
    <x v="1"/>
    <m/>
    <x v="2"/>
    <x v="0"/>
    <m/>
    <m/>
    <m/>
    <m/>
    <m/>
    <m/>
    <m/>
    <m/>
    <m/>
    <m/>
    <m/>
    <s v="Non communicable diseases (NCD) drugs (chronic, cardiac, diabetes, hyper-tension, asthma) Pediatric medicine Antibiotic Reproductive health medicines Other"/>
    <b v="1"/>
    <b v="1"/>
    <b v="1"/>
    <b v="1"/>
    <b v="1"/>
    <m/>
    <m/>
    <s v="ادوية علاج أكزيما"/>
    <x v="2"/>
    <s v="Security issues Financial issues Transportation issues"/>
    <b v="1"/>
    <b v="1"/>
    <m/>
    <b v="1"/>
    <m/>
    <m/>
    <m/>
    <m/>
    <s v="Hospital for normal delivery"/>
    <m/>
    <m/>
    <m/>
    <m/>
    <m/>
    <b v="1"/>
    <m/>
    <m/>
    <m/>
    <m/>
    <m/>
    <x v="1"/>
    <m/>
    <m/>
    <m/>
    <m/>
    <m/>
    <m/>
    <m/>
    <m/>
    <m/>
    <m/>
    <m/>
    <x v="5"/>
    <x v="0"/>
    <x v="0"/>
    <m/>
    <s v="Legumes and nuts e.g. hommos, fouls, beans, chick peas, lentils"/>
    <m/>
    <b v="1"/>
    <m/>
    <m/>
    <m/>
    <m/>
    <m/>
    <m/>
    <m/>
    <m/>
    <m/>
    <s v="1"/>
    <s v="not divers"/>
    <s v="Legumes and nuts e.g. hommos, fouls, beans, chick peas, lentils"/>
    <m/>
    <b v="1"/>
    <m/>
    <m/>
    <m/>
    <m/>
    <m/>
    <m/>
    <m/>
    <m/>
    <m/>
    <s v="1"/>
    <s v="not divers"/>
    <x v="0"/>
    <m/>
    <s v="High food prices/no money to buy"/>
    <m/>
    <b v="1"/>
    <m/>
    <m/>
    <m/>
    <m/>
    <m/>
    <m/>
    <x v="0"/>
    <m/>
    <x v="0"/>
    <s v="High food prices/no money to buy"/>
    <b v="1"/>
    <m/>
    <m/>
    <m/>
    <m/>
    <m/>
    <x v="0"/>
    <x v="0"/>
    <x v="1"/>
    <m/>
    <m/>
    <s v="2"/>
    <s v="1"/>
    <x v="0"/>
    <x v="0"/>
    <x v="2"/>
    <x v="2"/>
    <x v="0"/>
    <m/>
    <m/>
    <m/>
    <m/>
    <m/>
    <m/>
    <m/>
    <m/>
    <m/>
    <x v="3"/>
    <x v="0"/>
    <s v="Problems Concentrating Inability to carry out work or daily tasks Family conflict"/>
    <m/>
    <m/>
    <m/>
    <m/>
    <m/>
    <m/>
    <b v="1"/>
    <m/>
    <m/>
    <m/>
    <m/>
    <b v="1"/>
    <b v="1"/>
    <m/>
    <m/>
    <m/>
    <m/>
    <m/>
    <s v="Adult Men"/>
    <m/>
    <b v="1"/>
    <m/>
    <m/>
    <s v="بسبب عدم العمل والبقاء في المنزل"/>
    <s v="Smoking Violence"/>
    <m/>
    <m/>
    <m/>
    <m/>
    <m/>
    <b v="1"/>
    <b v="1"/>
    <m/>
    <m/>
    <m/>
    <m/>
    <s v="Lack of awareness of the services"/>
    <m/>
    <m/>
    <m/>
    <m/>
    <b v="1"/>
    <m/>
    <m/>
    <m/>
    <m/>
    <x v="2"/>
    <m/>
    <s v="Extracurricular activities/women &amp; girls centers Skills building services Health services"/>
    <b v="1"/>
    <m/>
    <b v="1"/>
    <b v="1"/>
    <m/>
    <m/>
    <m/>
    <m/>
    <s v="بسبب وجود الاطفال"/>
    <s v="Educational services Skills building services Extracurricular activities/women &amp; girls centers"/>
    <m/>
    <b v="1"/>
    <b v="1"/>
    <b v="1"/>
    <m/>
    <m/>
    <m/>
    <m/>
    <s v="بسبب الخوف عليهم"/>
    <x v="2"/>
    <s v="الوضع الامني"/>
    <s v="Kidnapping Physical abuse Sexual abuse"/>
    <b v="1"/>
    <m/>
    <m/>
    <m/>
    <m/>
    <m/>
    <m/>
    <b v="1"/>
    <m/>
    <b v="1"/>
    <m/>
    <m/>
    <m/>
    <m/>
    <m/>
    <m/>
    <m/>
    <m/>
    <m/>
    <s v="Parents Relatives"/>
    <m/>
    <m/>
    <m/>
    <m/>
    <b v="1"/>
    <b v="1"/>
    <m/>
    <m/>
    <m/>
    <m/>
    <m/>
    <m/>
    <m/>
    <m/>
    <s v="Sport activity Quraan Painting / re-creational activity Hand crafts Awareness / educational activities / psychosocial support Entertainement activities"/>
    <b v="1"/>
    <b v="1"/>
    <b v="1"/>
    <b v="1"/>
    <b v="1"/>
    <b v="1"/>
    <m/>
    <m/>
    <m/>
    <s v="Children separated from their parents Orphans living in the community"/>
    <b v="1"/>
    <m/>
    <b v="1"/>
    <m/>
    <m/>
    <m/>
    <m/>
    <x v="2"/>
    <s v="بسبب النزوح وعدم توفر مدارس قريبة"/>
    <s v="No services"/>
    <m/>
    <m/>
    <m/>
    <m/>
    <m/>
    <b v="1"/>
    <m/>
    <m/>
    <m/>
    <m/>
    <x v="1"/>
    <m/>
    <m/>
    <x v="0"/>
    <m/>
    <m/>
    <x v="1"/>
    <s v="تعمل بالاجر اليومي"/>
    <s v="uuid:214619dd-cb2f-4ddd-82c5-96c76a619f76"/>
    <n v="73157760"/>
    <s v="214619dd-cb2f-4ddd-82c5-96c76a619f76"/>
    <d v="2021-01-21T13:30:50"/>
    <n v="279"/>
    <m/>
    <n v="-1"/>
    <m/>
    <m/>
    <s v="202101191358"/>
    <n v="14383"/>
    <s v="nsenumerator"/>
    <n v="569832"/>
  </r>
  <r>
    <s v="2021-01-21T12:50:32.791+02:00"/>
    <s v="2021-01-21T13:21:28.181+02:00"/>
    <m/>
    <s v="بيان كيالي"/>
    <s v="MRFS"/>
    <m/>
    <d v="2021-01-05T00:00:00"/>
    <x v="13"/>
    <s v="All"/>
    <x v="0"/>
    <n v="28"/>
    <x v="1"/>
    <x v="0"/>
    <x v="0"/>
    <x v="0"/>
    <d v="2018-01-17T00:00:00"/>
    <n v="0"/>
    <n v="0"/>
    <s v="Yes"/>
    <n v="0"/>
    <n v="0"/>
    <n v="1"/>
    <s v="1"/>
    <n v="2"/>
    <s v="3"/>
    <n v="1"/>
    <s v="4"/>
    <n v="6"/>
    <n v="0"/>
    <n v="0"/>
    <n v="1"/>
    <n v="250"/>
    <n v="100"/>
    <s v="عامل بأجر  يومي"/>
    <m/>
    <s v="Hospital Primary health care facility"/>
    <b v="1"/>
    <b v="1"/>
    <m/>
    <m/>
    <m/>
    <m/>
    <m/>
    <m/>
    <n v="999"/>
    <x v="5"/>
    <m/>
    <x v="0"/>
    <s v="خدمات عصبية وجراحة بولية"/>
    <s v="Inaccessible due to cost"/>
    <m/>
    <m/>
    <m/>
    <b v="1"/>
    <m/>
    <m/>
    <m/>
    <m/>
    <m/>
    <m/>
    <m/>
    <x v="2"/>
    <x v="1"/>
    <m/>
    <x v="1"/>
    <m/>
    <x v="0"/>
    <x v="0"/>
    <m/>
    <x v="0"/>
    <x v="0"/>
    <m/>
    <m/>
    <m/>
    <m/>
    <m/>
    <m/>
    <m/>
    <m/>
    <m/>
    <m/>
    <m/>
    <s v="Non communicable diseases (NCD) drugs (chronic, cardiac, diabetes, hyper-tension, asthma) Pediatric medicine Reproductive health medicines Antibiotic"/>
    <b v="1"/>
    <b v="1"/>
    <b v="1"/>
    <b v="1"/>
    <m/>
    <m/>
    <m/>
    <m/>
    <x v="0"/>
    <m/>
    <m/>
    <m/>
    <m/>
    <m/>
    <m/>
    <m/>
    <m/>
    <m/>
    <s v="Hospital for surgery/ C-section Hospital for normal delivery"/>
    <m/>
    <m/>
    <m/>
    <m/>
    <m/>
    <b v="1"/>
    <b v="1"/>
    <m/>
    <m/>
    <m/>
    <m/>
    <x v="1"/>
    <m/>
    <m/>
    <m/>
    <m/>
    <m/>
    <m/>
    <m/>
    <m/>
    <m/>
    <m/>
    <m/>
    <x v="5"/>
    <x v="0"/>
    <x v="0"/>
    <m/>
    <m/>
    <m/>
    <m/>
    <m/>
    <m/>
    <m/>
    <m/>
    <m/>
    <m/>
    <m/>
    <m/>
    <m/>
    <s v="0"/>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2"/>
    <x v="2"/>
    <x v="1"/>
    <m/>
    <m/>
    <s v="0"/>
    <s v="0"/>
    <x v="0"/>
    <x v="2"/>
    <x v="0"/>
    <x v="1"/>
    <x v="1"/>
    <m/>
    <m/>
    <m/>
    <m/>
    <m/>
    <m/>
    <m/>
    <m/>
    <m/>
    <x v="1"/>
    <x v="0"/>
    <s v="Family conflict Problems Concentrating Hopelessness"/>
    <m/>
    <m/>
    <m/>
    <m/>
    <m/>
    <m/>
    <b v="1"/>
    <m/>
    <b v="1"/>
    <m/>
    <m/>
    <m/>
    <b v="1"/>
    <m/>
    <m/>
    <m/>
    <m/>
    <m/>
    <s v="Adult Women"/>
    <b v="1"/>
    <m/>
    <m/>
    <m/>
    <s v="بسبب عدم عمل الرجل والنزوج"/>
    <s v="Prayer"/>
    <m/>
    <m/>
    <m/>
    <b v="1"/>
    <m/>
    <m/>
    <m/>
    <m/>
    <m/>
    <m/>
    <m/>
    <s v="Lack of awareness of the services"/>
    <m/>
    <m/>
    <m/>
    <m/>
    <b v="1"/>
    <m/>
    <m/>
    <m/>
    <m/>
    <x v="2"/>
    <m/>
    <s v="Skills building services Educational services Health services Extracurricular activities/women &amp; girls centers"/>
    <b v="1"/>
    <b v="1"/>
    <b v="1"/>
    <b v="1"/>
    <m/>
    <m/>
    <m/>
    <m/>
    <s v="بسبب البعد عن الخدمات"/>
    <s v="Health services Educational services Skills building services Extracurricular activities/women &amp; girls centers"/>
    <b v="1"/>
    <b v="1"/>
    <b v="1"/>
    <b v="1"/>
    <m/>
    <m/>
    <m/>
    <m/>
    <s v="بسبب منع الاهل "/>
    <x v="2"/>
    <s v="بسبب الوضع الامني"/>
    <s v="Kidnapping Being orphaned or losing care"/>
    <b v="1"/>
    <m/>
    <m/>
    <m/>
    <m/>
    <m/>
    <m/>
    <m/>
    <m/>
    <m/>
    <b v="1"/>
    <m/>
    <m/>
    <m/>
    <m/>
    <m/>
    <m/>
    <m/>
    <m/>
    <s v="Parents"/>
    <m/>
    <m/>
    <m/>
    <m/>
    <b v="1"/>
    <m/>
    <m/>
    <m/>
    <m/>
    <m/>
    <m/>
    <m/>
    <m/>
    <m/>
    <s v="Sport activity Quraan Hand crafts Painting / re-creational activity Awareness / educational activities / psychosocial support"/>
    <b v="1"/>
    <b v="1"/>
    <b v="1"/>
    <b v="1"/>
    <b v="1"/>
    <m/>
    <m/>
    <m/>
    <m/>
    <s v="Orphans living in the community"/>
    <m/>
    <m/>
    <b v="1"/>
    <m/>
    <m/>
    <m/>
    <m/>
    <x v="2"/>
    <s v="المدارس بعيدة"/>
    <s v="Lack of awareness"/>
    <b v="1"/>
    <m/>
    <m/>
    <m/>
    <m/>
    <m/>
    <m/>
    <m/>
    <m/>
    <m/>
    <x v="1"/>
    <m/>
    <m/>
    <x v="2"/>
    <m/>
    <m/>
    <x v="2"/>
    <m/>
    <s v="uuid:ecdc27d5-359f-4d1c-baf7-c47197b2b494"/>
    <n v="73157761"/>
    <s v="ecdc27d5-359f-4d1c-baf7-c47197b2b494"/>
    <d v="2021-01-21T13:30:50"/>
    <n v="280"/>
    <m/>
    <n v="-1"/>
    <m/>
    <m/>
    <s v="202101191358"/>
    <n v="1856"/>
    <s v="nsenumerator"/>
    <n v="569832"/>
  </r>
  <r>
    <s v="2021-01-21T13:21:43.204+02:00"/>
    <s v="2021-01-21T15:21:35.620+02:00"/>
    <s v="0"/>
    <s v="بيان كيالي"/>
    <s v="MRFS"/>
    <m/>
    <d v="2021-01-21T00:00:00"/>
    <x v="13"/>
    <s v="All"/>
    <x v="0"/>
    <n v="33"/>
    <x v="0"/>
    <x v="0"/>
    <x v="5"/>
    <x v="1"/>
    <m/>
    <n v="0"/>
    <n v="0"/>
    <s v="Yes"/>
    <n v="0"/>
    <n v="0"/>
    <n v="0"/>
    <s v="0"/>
    <n v="1"/>
    <s v="1"/>
    <n v="1"/>
    <s v="2"/>
    <n v="5"/>
    <n v="0"/>
    <n v="1"/>
    <n v="1"/>
    <n v="500"/>
    <n v="200"/>
    <s v="اعمل بمحل لبيع الألبسة الاوربية"/>
    <m/>
    <s v="Hospital Primary health care facility"/>
    <b v="1"/>
    <b v="1"/>
    <m/>
    <m/>
    <m/>
    <m/>
    <m/>
    <m/>
    <n v="40"/>
    <x v="0"/>
    <m/>
    <x v="3"/>
    <s v="999"/>
    <s v="Inaccessible due to cost"/>
    <m/>
    <m/>
    <m/>
    <b v="1"/>
    <m/>
    <m/>
    <m/>
    <m/>
    <m/>
    <m/>
    <m/>
    <x v="2"/>
    <x v="1"/>
    <m/>
    <x v="1"/>
    <m/>
    <x v="2"/>
    <x v="1"/>
    <m/>
    <x v="1"/>
    <x v="3"/>
    <m/>
    <m/>
    <m/>
    <m/>
    <m/>
    <m/>
    <m/>
    <m/>
    <m/>
    <m/>
    <m/>
    <s v="Antibiotic Pediatric medicine"/>
    <m/>
    <b v="1"/>
    <m/>
    <b v="1"/>
    <m/>
    <m/>
    <m/>
    <m/>
    <x v="2"/>
    <s v="Do not know"/>
    <m/>
    <m/>
    <m/>
    <m/>
    <m/>
    <m/>
    <b v="1"/>
    <m/>
    <s v="Hospital for normal delivery Hospital for surgery/ C-section"/>
    <m/>
    <m/>
    <m/>
    <m/>
    <m/>
    <b v="1"/>
    <b v="1"/>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s v="0"/>
    <s v="0"/>
    <x v="0"/>
    <x v="0"/>
    <x v="0"/>
    <x v="2"/>
    <x v="0"/>
    <m/>
    <m/>
    <m/>
    <m/>
    <m/>
    <m/>
    <m/>
    <m/>
    <m/>
    <x v="0"/>
    <x v="0"/>
    <s v="Anger moodwings Family conflict Hopelessness"/>
    <m/>
    <b v="1"/>
    <m/>
    <b v="1"/>
    <m/>
    <m/>
    <b v="1"/>
    <m/>
    <b v="1"/>
    <m/>
    <m/>
    <m/>
    <m/>
    <m/>
    <m/>
    <m/>
    <m/>
    <m/>
    <s v="Children"/>
    <m/>
    <m/>
    <b v="1"/>
    <m/>
    <s v="بسبب البقاء لوحدهم في المنزل"/>
    <s v="Speaking to a family member"/>
    <b v="1"/>
    <m/>
    <m/>
    <m/>
    <m/>
    <m/>
    <m/>
    <m/>
    <m/>
    <m/>
    <m/>
    <s v="Do not know"/>
    <m/>
    <m/>
    <m/>
    <m/>
    <m/>
    <m/>
    <b v="1"/>
    <m/>
    <m/>
    <x v="1"/>
    <m/>
    <s v="Do not know"/>
    <m/>
    <m/>
    <m/>
    <m/>
    <m/>
    <m/>
    <b v="1"/>
    <m/>
    <m/>
    <s v="Educational services"/>
    <m/>
    <b v="1"/>
    <m/>
    <m/>
    <m/>
    <m/>
    <m/>
    <m/>
    <s v="بسبب الوضع الامني"/>
    <x v="1"/>
    <m/>
    <s v="Sexual abuse Kidnapping"/>
    <b v="1"/>
    <m/>
    <m/>
    <m/>
    <m/>
    <m/>
    <m/>
    <m/>
    <m/>
    <b v="1"/>
    <m/>
    <m/>
    <m/>
    <m/>
    <m/>
    <m/>
    <m/>
    <m/>
    <m/>
    <s v="Siblings Parents"/>
    <m/>
    <b v="1"/>
    <m/>
    <m/>
    <b v="1"/>
    <m/>
    <m/>
    <m/>
    <m/>
    <m/>
    <m/>
    <m/>
    <m/>
    <m/>
    <s v="Sport activity Quraan Hand crafts Painting / re-creational activity Awareness / educational activities / psychosocial support"/>
    <b v="1"/>
    <b v="1"/>
    <b v="1"/>
    <b v="1"/>
    <b v="1"/>
    <m/>
    <m/>
    <m/>
    <m/>
    <s v="Orphans living in the community"/>
    <m/>
    <m/>
    <b v="1"/>
    <m/>
    <m/>
    <m/>
    <m/>
    <x v="1"/>
    <m/>
    <s v="Lack of awareness"/>
    <b v="1"/>
    <m/>
    <m/>
    <m/>
    <m/>
    <m/>
    <m/>
    <m/>
    <m/>
    <m/>
    <x v="2"/>
    <n v="6"/>
    <s v="بسبب عملي"/>
    <x v="1"/>
    <n v="6"/>
    <s v="بسبب عملي"/>
    <x v="2"/>
    <m/>
    <s v="uuid:f40a1bd2-027b-480e-b10b-318314714ea5"/>
    <n v="73157763"/>
    <s v="f40a1bd2-027b-480e-b10b-318314714ea5"/>
    <d v="2021-01-21T13:30:51"/>
    <n v="281"/>
    <m/>
    <n v="-1"/>
    <m/>
    <m/>
    <s v="202101191358"/>
    <n v="7192"/>
    <s v="nsenumerator"/>
    <n v="569832"/>
  </r>
  <r>
    <s v="2021-01-21T14:17:00.288+02:00"/>
    <s v="2021-01-21T15:21:54.074+02:00"/>
    <s v="0"/>
    <s v="بيان كيالي"/>
    <s v="MRFS"/>
    <m/>
    <d v="2021-01-21T00:00:00"/>
    <x v="13"/>
    <s v="All"/>
    <x v="0"/>
    <n v="32"/>
    <x v="0"/>
    <x v="0"/>
    <x v="2"/>
    <x v="1"/>
    <m/>
    <n v="0"/>
    <n v="0"/>
    <s v="Yes"/>
    <n v="0"/>
    <n v="0"/>
    <n v="1"/>
    <s v="1"/>
    <n v="0"/>
    <s v="1"/>
    <n v="0"/>
    <s v="1"/>
    <n v="3"/>
    <n v="0"/>
    <n v="0"/>
    <n v="0"/>
    <n v="300"/>
    <n v="200"/>
    <s v="تبرعات ومعونات"/>
    <m/>
    <s v="Hospital Primary health care facility Specialist services"/>
    <b v="1"/>
    <b v="1"/>
    <b v="1"/>
    <m/>
    <m/>
    <m/>
    <m/>
    <m/>
    <n v="999"/>
    <x v="0"/>
    <m/>
    <x v="0"/>
    <s v="خدمات جلدية"/>
    <s v="Inaccessible due to cost"/>
    <m/>
    <m/>
    <m/>
    <b v="1"/>
    <m/>
    <m/>
    <m/>
    <m/>
    <m/>
    <m/>
    <m/>
    <x v="2"/>
    <x v="1"/>
    <m/>
    <x v="1"/>
    <m/>
    <x v="0"/>
    <x v="0"/>
    <m/>
    <x v="0"/>
    <x v="0"/>
    <m/>
    <m/>
    <m/>
    <m/>
    <m/>
    <m/>
    <m/>
    <m/>
    <m/>
    <m/>
    <m/>
    <s v="Pediatric medicine Reproductive health medicines"/>
    <m/>
    <b v="1"/>
    <b v="1"/>
    <m/>
    <m/>
    <m/>
    <m/>
    <m/>
    <x v="0"/>
    <m/>
    <m/>
    <m/>
    <m/>
    <m/>
    <m/>
    <m/>
    <m/>
    <m/>
    <s v="Hospital for normal delivery Hospital for surgery/ C-section"/>
    <m/>
    <m/>
    <m/>
    <m/>
    <m/>
    <b v="1"/>
    <b v="1"/>
    <m/>
    <m/>
    <m/>
    <m/>
    <x v="1"/>
    <m/>
    <m/>
    <m/>
    <m/>
    <m/>
    <m/>
    <m/>
    <m/>
    <m/>
    <m/>
    <m/>
    <x v="5"/>
    <x v="0"/>
    <x v="0"/>
    <m/>
    <m/>
    <m/>
    <m/>
    <m/>
    <m/>
    <m/>
    <m/>
    <m/>
    <m/>
    <m/>
    <m/>
    <m/>
    <s v="0"/>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0"/>
    <x v="2"/>
    <x v="1"/>
    <m/>
    <m/>
    <s v="0"/>
    <s v="0"/>
    <x v="0"/>
    <x v="2"/>
    <x v="0"/>
    <x v="1"/>
    <x v="1"/>
    <m/>
    <m/>
    <m/>
    <m/>
    <m/>
    <m/>
    <m/>
    <m/>
    <m/>
    <x v="1"/>
    <x v="0"/>
    <s v="Anxiety moodwings"/>
    <m/>
    <m/>
    <m/>
    <b v="1"/>
    <m/>
    <b v="1"/>
    <m/>
    <m/>
    <m/>
    <m/>
    <m/>
    <m/>
    <m/>
    <m/>
    <m/>
    <m/>
    <m/>
    <m/>
    <s v="Adult Women"/>
    <b v="1"/>
    <m/>
    <m/>
    <m/>
    <s v="بسبب وفاة زوجي ومعيشتي لوحدي"/>
    <s v="Speaking to a family member"/>
    <b v="1"/>
    <m/>
    <m/>
    <m/>
    <m/>
    <m/>
    <m/>
    <m/>
    <m/>
    <m/>
    <m/>
    <s v="Do not know"/>
    <m/>
    <m/>
    <m/>
    <m/>
    <m/>
    <m/>
    <b v="1"/>
    <m/>
    <m/>
    <x v="1"/>
    <m/>
    <s v="Do not know"/>
    <m/>
    <m/>
    <m/>
    <m/>
    <m/>
    <m/>
    <b v="1"/>
    <m/>
    <m/>
    <s v="Do not know"/>
    <m/>
    <m/>
    <m/>
    <m/>
    <m/>
    <m/>
    <b v="1"/>
    <m/>
    <m/>
    <x v="1"/>
    <m/>
    <s v="Kidnapping Neglect"/>
    <b v="1"/>
    <m/>
    <m/>
    <m/>
    <m/>
    <m/>
    <m/>
    <m/>
    <b v="1"/>
    <m/>
    <m/>
    <m/>
    <m/>
    <m/>
    <m/>
    <m/>
    <m/>
    <m/>
    <m/>
    <s v="Parents"/>
    <m/>
    <m/>
    <m/>
    <m/>
    <b v="1"/>
    <m/>
    <m/>
    <m/>
    <m/>
    <m/>
    <m/>
    <m/>
    <m/>
    <m/>
    <s v="Sport activity Quraan Hand crafts Painting / re-creational activity Awareness / educational activities / psychosocial support"/>
    <b v="1"/>
    <b v="1"/>
    <b v="1"/>
    <b v="1"/>
    <b v="1"/>
    <m/>
    <m/>
    <m/>
    <m/>
    <s v="Orphans living in the community"/>
    <m/>
    <m/>
    <b v="1"/>
    <m/>
    <m/>
    <m/>
    <m/>
    <x v="1"/>
    <m/>
    <s v="Lack of transportation Distrust of staff or their activities"/>
    <m/>
    <m/>
    <b v="1"/>
    <m/>
    <b v="1"/>
    <m/>
    <m/>
    <m/>
    <m/>
    <m/>
    <x v="1"/>
    <m/>
    <m/>
    <x v="0"/>
    <m/>
    <m/>
    <x v="2"/>
    <m/>
    <s v="uuid:9c79d4de-2506-4d2d-9124-bb0f2d7dff39"/>
    <n v="73157766"/>
    <s v="9c79d4de-2506-4d2d-9124-bb0f2d7dff39"/>
    <d v="2021-01-21T13:30:52"/>
    <n v="282"/>
    <m/>
    <n v="-1"/>
    <m/>
    <m/>
    <s v="202101191358"/>
    <n v="3894"/>
    <s v="nsenumerator"/>
    <n v="569832"/>
  </r>
  <r>
    <s v="2021-01-21T10:15:15.601+03:00"/>
    <s v="2021-01-21T12:18:06.547+03:00"/>
    <s v="0"/>
    <s v="مريم الاشقر"/>
    <s v="MRFS"/>
    <m/>
    <d v="2021-01-21T00:00:00"/>
    <x v="11"/>
    <s v="All"/>
    <x v="0"/>
    <n v="30"/>
    <x v="1"/>
    <x v="0"/>
    <x v="2"/>
    <x v="0"/>
    <d v="2017-08-10T00:00:00"/>
    <n v="1"/>
    <n v="2"/>
    <s v="Yes"/>
    <n v="1"/>
    <n v="1"/>
    <n v="2"/>
    <s v="3"/>
    <n v="0"/>
    <s v="4"/>
    <n v="0"/>
    <s v="4"/>
    <n v="7"/>
    <n v="1"/>
    <n v="0"/>
    <n v="0"/>
    <n v="400"/>
    <n v="100"/>
    <s v="مصدر الدخل السلات الغذائية"/>
    <m/>
    <s v="Hospital Emergency services-ambulance"/>
    <b v="1"/>
    <m/>
    <m/>
    <b v="1"/>
    <m/>
    <m/>
    <m/>
    <m/>
    <n v="30"/>
    <x v="5"/>
    <m/>
    <x v="0"/>
    <s v="عيادة سنية"/>
    <s v="Inaccessible due to cost"/>
    <m/>
    <m/>
    <m/>
    <b v="1"/>
    <m/>
    <m/>
    <m/>
    <m/>
    <m/>
    <m/>
    <m/>
    <x v="2"/>
    <x v="1"/>
    <m/>
    <x v="1"/>
    <m/>
    <x v="2"/>
    <x v="1"/>
    <m/>
    <x v="1"/>
    <x v="2"/>
    <m/>
    <m/>
    <m/>
    <m/>
    <m/>
    <m/>
    <m/>
    <m/>
    <m/>
    <m/>
    <m/>
    <s v="Reproductive health medicines Non communicable diseases (NCD) drugs (chronic, cardiac, diabetes, hyper-tension, asthma)"/>
    <b v="1"/>
    <m/>
    <b v="1"/>
    <m/>
    <m/>
    <m/>
    <m/>
    <m/>
    <x v="0"/>
    <m/>
    <m/>
    <m/>
    <m/>
    <m/>
    <m/>
    <m/>
    <m/>
    <m/>
    <s v="Hospital for normal delivery"/>
    <m/>
    <m/>
    <m/>
    <m/>
    <m/>
    <b v="1"/>
    <m/>
    <m/>
    <m/>
    <m/>
    <m/>
    <x v="2"/>
    <s v="Not enough milk"/>
    <m/>
    <m/>
    <m/>
    <b v="1"/>
    <m/>
    <m/>
    <m/>
    <m/>
    <m/>
    <m/>
    <x v="3"/>
    <x v="1"/>
    <x v="0"/>
    <m/>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s v="Cereals or tubers (maize, porridge, rice, pasta, bread, rice, bulger, frikeh, kaak, pasta, indomy (noodles), manakish, thick grain-based porridge, potatoes, etc) Milk and Milk Products (milk, yoghurt, cheese, etc)"/>
    <b v="1"/>
    <m/>
    <m/>
    <m/>
    <m/>
    <m/>
    <b v="1"/>
    <m/>
    <m/>
    <m/>
    <m/>
    <s v="2"/>
    <s v="not divers"/>
    <x v="0"/>
    <m/>
    <s v="High food prices/no money to buy"/>
    <m/>
    <b v="1"/>
    <m/>
    <m/>
    <m/>
    <m/>
    <m/>
    <m/>
    <x v="0"/>
    <m/>
    <x v="3"/>
    <m/>
    <m/>
    <m/>
    <m/>
    <m/>
    <m/>
    <m/>
    <x v="2"/>
    <x v="0"/>
    <x v="0"/>
    <m/>
    <m/>
    <s v="1"/>
    <s v="1"/>
    <x v="0"/>
    <x v="2"/>
    <x v="0"/>
    <x v="1"/>
    <x v="1"/>
    <m/>
    <m/>
    <m/>
    <m/>
    <m/>
    <m/>
    <m/>
    <m/>
    <m/>
    <x v="1"/>
    <x v="0"/>
    <s v="Econimic Fear"/>
    <b v="1"/>
    <m/>
    <m/>
    <m/>
    <b v="1"/>
    <m/>
    <m/>
    <m/>
    <m/>
    <m/>
    <m/>
    <m/>
    <m/>
    <m/>
    <m/>
    <m/>
    <m/>
    <m/>
    <s v="Adult Women"/>
    <b v="1"/>
    <m/>
    <m/>
    <m/>
    <s v="لانه لا يوجد معين لهم"/>
    <s v="Prayer Speaking to a friend"/>
    <m/>
    <b v="1"/>
    <m/>
    <b v="1"/>
    <m/>
    <m/>
    <m/>
    <m/>
    <m/>
    <m/>
    <m/>
    <s v="Stigma"/>
    <b v="1"/>
    <m/>
    <m/>
    <m/>
    <m/>
    <m/>
    <m/>
    <m/>
    <m/>
    <x v="1"/>
    <m/>
    <s v="Health services Educational services"/>
    <b v="1"/>
    <b v="1"/>
    <m/>
    <m/>
    <m/>
    <m/>
    <m/>
    <m/>
    <s v="بسبب بعد المسافات"/>
    <s v="Skills building services Extracurricular activities/women &amp; girls centers"/>
    <m/>
    <m/>
    <b v="1"/>
    <b v="1"/>
    <m/>
    <m/>
    <m/>
    <m/>
    <s v="بسبب بعد المسافات"/>
    <x v="2"/>
    <s v="بسبب الوضع الراهن "/>
    <s v="Begging Kidnapping Psychological stress"/>
    <b v="1"/>
    <m/>
    <m/>
    <m/>
    <m/>
    <b v="1"/>
    <m/>
    <m/>
    <m/>
    <m/>
    <m/>
    <m/>
    <m/>
    <b v="1"/>
    <m/>
    <m/>
    <m/>
    <m/>
    <m/>
    <s v="Parents Community/social workers Women and Child support centers"/>
    <m/>
    <m/>
    <m/>
    <m/>
    <b v="1"/>
    <m/>
    <m/>
    <b v="1"/>
    <m/>
    <b v="1"/>
    <m/>
    <m/>
    <m/>
    <m/>
    <s v="Hand crafts Entertainement activities"/>
    <m/>
    <m/>
    <b v="1"/>
    <m/>
    <m/>
    <b v="1"/>
    <m/>
    <m/>
    <m/>
    <s v="Children separated from their parents Child-headed households"/>
    <b v="1"/>
    <m/>
    <m/>
    <b v="1"/>
    <m/>
    <m/>
    <m/>
    <x v="2"/>
    <s v="بسبب بعد المسافات"/>
    <s v="Lack of transportation"/>
    <m/>
    <m/>
    <b v="1"/>
    <m/>
    <m/>
    <m/>
    <m/>
    <m/>
    <m/>
    <m/>
    <x v="1"/>
    <m/>
    <m/>
    <x v="0"/>
    <m/>
    <m/>
    <x v="2"/>
    <m/>
    <s v="uuid:94cfd74a-93e4-436e-a4cb-da7b39e5670d"/>
    <n v="73159913"/>
    <s v="94cfd74a-93e4-436e-a4cb-da7b39e5670d"/>
    <d v="2021-01-21T14:12:28"/>
    <n v="283"/>
    <m/>
    <n v="-1"/>
    <m/>
    <m/>
    <s v="202101191358"/>
    <n v="7371"/>
    <s v="nsenumerator"/>
    <n v="569832"/>
  </r>
  <r>
    <s v="2021-01-21T11:25:24.740+03:00"/>
    <s v="2021-01-21T11:57:15.077+03:00"/>
    <m/>
    <s v="مريم الاشقر "/>
    <s v="MRFS"/>
    <m/>
    <d v="2021-01-21T00:00:00"/>
    <x v="11"/>
    <s v="All"/>
    <x v="0"/>
    <n v="36"/>
    <x v="0"/>
    <x v="0"/>
    <x v="0"/>
    <x v="0"/>
    <d v="2017-04-11T00:00:00"/>
    <n v="1"/>
    <n v="0"/>
    <s v="Yes"/>
    <n v="0"/>
    <n v="1"/>
    <n v="0"/>
    <s v="1"/>
    <n v="1"/>
    <s v="2"/>
    <n v="1"/>
    <s v="3"/>
    <n v="5"/>
    <n v="0"/>
    <n v="0"/>
    <n v="1"/>
    <n v="500"/>
    <n v="150"/>
    <s v="عامل يومي "/>
    <m/>
    <s v="Hospital"/>
    <b v="1"/>
    <m/>
    <m/>
    <m/>
    <m/>
    <m/>
    <m/>
    <m/>
    <n v="40"/>
    <x v="4"/>
    <m/>
    <x v="0"/>
    <s v="عيادات عينية"/>
    <s v="Inaccessible due to cost"/>
    <m/>
    <m/>
    <m/>
    <b v="1"/>
    <m/>
    <m/>
    <m/>
    <m/>
    <m/>
    <m/>
    <m/>
    <x v="2"/>
    <x v="1"/>
    <m/>
    <x v="1"/>
    <m/>
    <x v="0"/>
    <x v="0"/>
    <m/>
    <x v="0"/>
    <x v="0"/>
    <m/>
    <m/>
    <m/>
    <m/>
    <m/>
    <m/>
    <m/>
    <m/>
    <m/>
    <m/>
    <m/>
    <s v="Pediatric medicine"/>
    <m/>
    <b v="1"/>
    <m/>
    <m/>
    <m/>
    <m/>
    <m/>
    <m/>
    <x v="0"/>
    <m/>
    <m/>
    <m/>
    <m/>
    <m/>
    <m/>
    <m/>
    <m/>
    <m/>
    <s v="Hospital for normal delivery"/>
    <m/>
    <m/>
    <m/>
    <m/>
    <m/>
    <b v="1"/>
    <m/>
    <m/>
    <m/>
    <m/>
    <m/>
    <x v="1"/>
    <m/>
    <m/>
    <m/>
    <m/>
    <m/>
    <m/>
    <m/>
    <m/>
    <m/>
    <m/>
    <m/>
    <x v="2"/>
    <x v="0"/>
    <x v="0"/>
    <m/>
    <s v="Cereals or tubers (maize, porridge, rice, pasta, bread, rice, bulger, frikeh, kaak, pasta, indomy (noodles), manakish, thick grain-based porridge, potatoes, etc) Vegetables (including leafy vegetables) Oil/Fat (oils, fats, butter, ghee etc) Condiments (spices, tea, coffee, sauces etc) or other miscellaneous food"/>
    <b v="1"/>
    <m/>
    <b v="1"/>
    <m/>
    <m/>
    <m/>
    <m/>
    <m/>
    <m/>
    <b v="1"/>
    <b v="1"/>
    <s v="4"/>
    <s v="not divers"/>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x v="0"/>
    <m/>
    <s v="High food prices/no money to buy Market is too far"/>
    <m/>
    <b v="1"/>
    <b v="1"/>
    <m/>
    <m/>
    <m/>
    <m/>
    <m/>
    <x v="0"/>
    <m/>
    <x v="3"/>
    <m/>
    <m/>
    <m/>
    <m/>
    <m/>
    <m/>
    <m/>
    <x v="2"/>
    <x v="0"/>
    <x v="1"/>
    <m/>
    <m/>
    <s v="1"/>
    <s v="1"/>
    <x v="0"/>
    <x v="2"/>
    <x v="0"/>
    <x v="1"/>
    <x v="1"/>
    <m/>
    <m/>
    <m/>
    <m/>
    <m/>
    <m/>
    <m/>
    <m/>
    <m/>
    <x v="1"/>
    <x v="0"/>
    <s v="Econimic"/>
    <m/>
    <m/>
    <m/>
    <m/>
    <b v="1"/>
    <m/>
    <m/>
    <m/>
    <m/>
    <m/>
    <m/>
    <m/>
    <m/>
    <m/>
    <m/>
    <m/>
    <m/>
    <m/>
    <s v="Adult Men"/>
    <m/>
    <b v="1"/>
    <m/>
    <m/>
    <s v="بسبب الوضع المعيشي وقلت العمل "/>
    <s v="Speaking to a friend Prayer"/>
    <m/>
    <b v="1"/>
    <m/>
    <b v="1"/>
    <m/>
    <m/>
    <m/>
    <m/>
    <m/>
    <m/>
    <m/>
    <s v="Stigma"/>
    <b v="1"/>
    <m/>
    <m/>
    <m/>
    <m/>
    <m/>
    <m/>
    <m/>
    <m/>
    <x v="1"/>
    <m/>
    <s v="Health services Educational services"/>
    <b v="1"/>
    <b v="1"/>
    <m/>
    <m/>
    <m/>
    <m/>
    <m/>
    <m/>
    <s v="بسبب بعد المسافات "/>
    <s v="Educational services Skills building services"/>
    <m/>
    <b v="1"/>
    <b v="1"/>
    <m/>
    <m/>
    <m/>
    <m/>
    <m/>
    <s v="بسبب بعد المسافات "/>
    <x v="2"/>
    <s v="بسبب عدم الأمان "/>
    <s v="Kidnapping Begging"/>
    <b v="1"/>
    <m/>
    <m/>
    <m/>
    <m/>
    <b v="1"/>
    <m/>
    <m/>
    <m/>
    <m/>
    <m/>
    <m/>
    <m/>
    <m/>
    <m/>
    <m/>
    <m/>
    <m/>
    <m/>
    <s v="Neighbours Relatives"/>
    <m/>
    <m/>
    <b v="1"/>
    <m/>
    <m/>
    <b v="1"/>
    <m/>
    <m/>
    <m/>
    <m/>
    <m/>
    <m/>
    <m/>
    <m/>
    <s v="Entertainement activities Awareness / educational activities / psychosocial support"/>
    <m/>
    <m/>
    <m/>
    <m/>
    <b v="1"/>
    <b v="1"/>
    <m/>
    <m/>
    <m/>
    <s v="No, none of these"/>
    <m/>
    <m/>
    <m/>
    <m/>
    <m/>
    <b v="1"/>
    <m/>
    <x v="1"/>
    <m/>
    <s v="Lack of transportation"/>
    <m/>
    <m/>
    <b v="1"/>
    <m/>
    <m/>
    <m/>
    <m/>
    <m/>
    <m/>
    <m/>
    <x v="1"/>
    <m/>
    <m/>
    <x v="2"/>
    <m/>
    <m/>
    <x v="2"/>
    <m/>
    <s v="uuid:2b126e57-a278-4daa-b527-08f37bfe20fe"/>
    <n v="73159914"/>
    <s v="2b126e57-a278-4daa-b527-08f37bfe20fe"/>
    <d v="2021-01-21T14:12:28"/>
    <n v="284"/>
    <m/>
    <n v="-1"/>
    <m/>
    <m/>
    <s v="202101191358"/>
    <n v="1911"/>
    <s v="nsenumerator"/>
    <n v="569832"/>
  </r>
  <r>
    <s v="2021-01-21T12:20:27.521+03:00"/>
    <s v="2021-01-21T12:50:20.565+03:00"/>
    <m/>
    <s v="مريم الاشقر "/>
    <s v="MRFS"/>
    <m/>
    <d v="2021-01-21T00:00:00"/>
    <x v="11"/>
    <s v="All"/>
    <x v="0"/>
    <n v="28"/>
    <x v="1"/>
    <x v="0"/>
    <x v="0"/>
    <x v="0"/>
    <d v="2016-01-12T00:00:00"/>
    <n v="1"/>
    <n v="0"/>
    <s v="Yes"/>
    <n v="0"/>
    <n v="2"/>
    <n v="0"/>
    <s v="2"/>
    <n v="0"/>
    <s v="2"/>
    <n v="0"/>
    <s v="2"/>
    <n v="4"/>
    <n v="0"/>
    <n v="0"/>
    <n v="1"/>
    <n v="1000"/>
    <n v="400"/>
    <s v="عامل "/>
    <m/>
    <s v="Hospital Emergency services-ambulance"/>
    <b v="1"/>
    <m/>
    <m/>
    <b v="1"/>
    <m/>
    <m/>
    <m/>
    <m/>
    <n v="60"/>
    <x v="5"/>
    <m/>
    <x v="0"/>
    <s v="عيادات سنية "/>
    <s v="Inaccessible due to cost"/>
    <m/>
    <m/>
    <m/>
    <b v="1"/>
    <m/>
    <m/>
    <m/>
    <m/>
    <m/>
    <m/>
    <m/>
    <x v="2"/>
    <x v="1"/>
    <m/>
    <x v="1"/>
    <m/>
    <x v="0"/>
    <x v="0"/>
    <m/>
    <x v="0"/>
    <x v="0"/>
    <m/>
    <m/>
    <m/>
    <m/>
    <m/>
    <m/>
    <m/>
    <m/>
    <m/>
    <m/>
    <m/>
    <s v="Pediatric medicine"/>
    <m/>
    <b v="1"/>
    <m/>
    <m/>
    <m/>
    <m/>
    <m/>
    <m/>
    <x v="2"/>
    <s v="Transportation issues No services available"/>
    <m/>
    <m/>
    <m/>
    <b v="1"/>
    <b v="1"/>
    <m/>
    <m/>
    <m/>
    <s v="Hospital for normal delivery"/>
    <m/>
    <m/>
    <m/>
    <m/>
    <m/>
    <b v="1"/>
    <m/>
    <m/>
    <m/>
    <m/>
    <m/>
    <x v="1"/>
    <m/>
    <m/>
    <m/>
    <m/>
    <m/>
    <m/>
    <m/>
    <m/>
    <m/>
    <m/>
    <m/>
    <x v="3"/>
    <x v="1"/>
    <x v="0"/>
    <m/>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s v="Cereals or tubers (maize, porridge, rice, pasta, bread, rice, bulger, frikeh, kaak, pasta, indomy (noodles), manakish, thick grain-based porridge, potatoes, etc) Milk and Milk Products (milk, yoghurt, cheese, etc)"/>
    <b v="1"/>
    <m/>
    <m/>
    <m/>
    <m/>
    <m/>
    <b v="1"/>
    <m/>
    <m/>
    <m/>
    <m/>
    <s v="2"/>
    <s v="not divers"/>
    <x v="0"/>
    <m/>
    <s v="High food prices/no money to buy"/>
    <m/>
    <b v="1"/>
    <m/>
    <m/>
    <m/>
    <m/>
    <m/>
    <m/>
    <x v="0"/>
    <m/>
    <x v="3"/>
    <m/>
    <m/>
    <m/>
    <m/>
    <m/>
    <m/>
    <m/>
    <x v="2"/>
    <x v="2"/>
    <x v="1"/>
    <m/>
    <m/>
    <s v="2"/>
    <s v="1"/>
    <x v="0"/>
    <x v="2"/>
    <x v="0"/>
    <x v="1"/>
    <x v="1"/>
    <m/>
    <m/>
    <m/>
    <m/>
    <m/>
    <m/>
    <m/>
    <m/>
    <m/>
    <x v="1"/>
    <x v="0"/>
    <s v="Econimic Anger"/>
    <m/>
    <b v="1"/>
    <m/>
    <m/>
    <b v="1"/>
    <m/>
    <m/>
    <m/>
    <m/>
    <m/>
    <m/>
    <m/>
    <m/>
    <m/>
    <m/>
    <m/>
    <m/>
    <m/>
    <s v="Adult Men"/>
    <m/>
    <b v="1"/>
    <m/>
    <m/>
    <s v="بسبب الظروف المعيشية"/>
    <s v="Prayer"/>
    <m/>
    <m/>
    <m/>
    <b v="1"/>
    <m/>
    <m/>
    <m/>
    <m/>
    <m/>
    <m/>
    <m/>
    <s v="Accessibility"/>
    <m/>
    <m/>
    <b v="1"/>
    <m/>
    <m/>
    <m/>
    <m/>
    <m/>
    <m/>
    <x v="1"/>
    <m/>
    <s v="Educational services Skills building services"/>
    <m/>
    <b v="1"/>
    <b v="1"/>
    <m/>
    <m/>
    <m/>
    <m/>
    <m/>
    <s v="بسبب بعد المسافات "/>
    <s v="Extracurricular activities/women &amp; girls centers Educational services"/>
    <m/>
    <b v="1"/>
    <m/>
    <b v="1"/>
    <m/>
    <m/>
    <m/>
    <m/>
    <s v="بسبب بعد المسافات "/>
    <x v="2"/>
    <s v="بسبب الوضع الراهن "/>
    <s v="Kidnapping Begging"/>
    <b v="1"/>
    <m/>
    <m/>
    <m/>
    <m/>
    <b v="1"/>
    <m/>
    <m/>
    <m/>
    <m/>
    <m/>
    <m/>
    <m/>
    <m/>
    <m/>
    <m/>
    <m/>
    <m/>
    <m/>
    <s v="Community/social workers Women and Child support centers"/>
    <m/>
    <m/>
    <m/>
    <m/>
    <m/>
    <m/>
    <m/>
    <b v="1"/>
    <m/>
    <b v="1"/>
    <m/>
    <m/>
    <m/>
    <m/>
    <s v="Hand crafts Awareness / educational activities / psychosocial support Entertainement activities"/>
    <m/>
    <m/>
    <b v="1"/>
    <m/>
    <b v="1"/>
    <b v="1"/>
    <m/>
    <m/>
    <m/>
    <s v="Orphans living in the community Child-headed households"/>
    <m/>
    <m/>
    <b v="1"/>
    <b v="1"/>
    <m/>
    <m/>
    <m/>
    <x v="2"/>
    <s v="لان الأطفال اعمارهم صغيرة "/>
    <s v="Lack of transportation"/>
    <m/>
    <m/>
    <b v="1"/>
    <m/>
    <m/>
    <m/>
    <m/>
    <m/>
    <m/>
    <m/>
    <x v="1"/>
    <m/>
    <m/>
    <x v="0"/>
    <m/>
    <m/>
    <x v="2"/>
    <m/>
    <s v="uuid:cfc49126-671d-4123-92c7-64d44586b6fc"/>
    <n v="73159915"/>
    <s v="cfc49126-671d-4123-92c7-64d44586b6fc"/>
    <d v="2021-01-21T14:12:29"/>
    <n v="285"/>
    <m/>
    <n v="-1"/>
    <m/>
    <m/>
    <s v="202101191358"/>
    <n v="1793"/>
    <s v="nsenumerator"/>
    <n v="569832"/>
  </r>
  <r>
    <s v="2021-01-21T13:49:20.190+03:00"/>
    <s v="2021-01-21T14:21:03.881+03:00"/>
    <m/>
    <s v="مريم الاشقر "/>
    <s v="MRFS"/>
    <m/>
    <d v="2021-01-21T00:00:00"/>
    <x v="11"/>
    <s v="All"/>
    <x v="0"/>
    <n v="35"/>
    <x v="0"/>
    <x v="0"/>
    <x v="0"/>
    <x v="1"/>
    <m/>
    <n v="1"/>
    <n v="0"/>
    <s v="Yes"/>
    <n v="0"/>
    <n v="1"/>
    <n v="0"/>
    <s v="1"/>
    <n v="0"/>
    <s v="1"/>
    <n v="0"/>
    <s v="1"/>
    <n v="3"/>
    <n v="0"/>
    <n v="0"/>
    <n v="1"/>
    <n v="2000"/>
    <n v="700"/>
    <s v="عامل "/>
    <m/>
    <s v="Hospital Emergency services-ambulance"/>
    <b v="1"/>
    <m/>
    <m/>
    <b v="1"/>
    <m/>
    <m/>
    <m/>
    <m/>
    <n v="15"/>
    <x v="4"/>
    <m/>
    <x v="0"/>
    <s v="عيادات عينية"/>
    <s v="Inaccessible due to cost"/>
    <m/>
    <m/>
    <m/>
    <b v="1"/>
    <m/>
    <m/>
    <m/>
    <m/>
    <m/>
    <m/>
    <m/>
    <x v="2"/>
    <x v="1"/>
    <m/>
    <x v="1"/>
    <m/>
    <x v="2"/>
    <x v="1"/>
    <m/>
    <x v="1"/>
    <x v="2"/>
    <m/>
    <m/>
    <m/>
    <m/>
    <m/>
    <m/>
    <m/>
    <m/>
    <m/>
    <m/>
    <m/>
    <s v="Pediatric medicine"/>
    <m/>
    <b v="1"/>
    <m/>
    <m/>
    <m/>
    <m/>
    <m/>
    <m/>
    <x v="0"/>
    <m/>
    <m/>
    <m/>
    <m/>
    <m/>
    <m/>
    <m/>
    <m/>
    <m/>
    <s v="Hospital for normal delivery"/>
    <m/>
    <m/>
    <m/>
    <m/>
    <m/>
    <b v="1"/>
    <m/>
    <m/>
    <m/>
    <m/>
    <m/>
    <x v="1"/>
    <m/>
    <m/>
    <m/>
    <m/>
    <m/>
    <m/>
    <m/>
    <m/>
    <m/>
    <m/>
    <m/>
    <x v="3"/>
    <x v="1"/>
    <x v="0"/>
    <m/>
    <s v="Cereals or tubers (maize, porridge, rice, pasta, bread, rice, bulger, frikeh, kaak, pasta, indomy (noodles), manakish, thick grain-based porridge, potatoes, etc) Vegetables (including leafy vegetables) Fruit (all types) Oil/Fat (oils, fats, butter, ghee etc) Condiments (spices, tea, coffee, sauces etc) or other miscellaneous food"/>
    <b v="1"/>
    <m/>
    <b v="1"/>
    <b v="1"/>
    <m/>
    <m/>
    <m/>
    <m/>
    <m/>
    <b v="1"/>
    <b v="1"/>
    <s v="5"/>
    <s v="diverse"/>
    <s v="Cereals or tubers (maize, porridge, rice, pasta, bread, rice, bulger, frikeh, kaak, pasta, indomy (noodles), manakish, thick grain-based porridge, potatoes, etc) Fruit (all types) Milk and Milk Products (milk, yoghurt, cheese, etc) Eggs"/>
    <b v="1"/>
    <m/>
    <m/>
    <b v="1"/>
    <m/>
    <m/>
    <b v="1"/>
    <b v="1"/>
    <m/>
    <m/>
    <m/>
    <s v="4"/>
    <s v="diverse"/>
    <x v="0"/>
    <m/>
    <s v="High food prices/no money to buy"/>
    <m/>
    <b v="1"/>
    <m/>
    <m/>
    <m/>
    <m/>
    <m/>
    <m/>
    <x v="0"/>
    <m/>
    <x v="0"/>
    <s v="High food prices/no money to buy"/>
    <b v="1"/>
    <m/>
    <m/>
    <m/>
    <m/>
    <m/>
    <x v="2"/>
    <x v="0"/>
    <x v="1"/>
    <m/>
    <m/>
    <s v="1"/>
    <s v="1"/>
    <x v="0"/>
    <x v="2"/>
    <x v="0"/>
    <x v="1"/>
    <x v="1"/>
    <m/>
    <m/>
    <m/>
    <m/>
    <m/>
    <m/>
    <m/>
    <m/>
    <m/>
    <x v="1"/>
    <x v="0"/>
    <s v="Fear Anger Econimic"/>
    <b v="1"/>
    <b v="1"/>
    <m/>
    <m/>
    <b v="1"/>
    <m/>
    <m/>
    <m/>
    <m/>
    <m/>
    <m/>
    <m/>
    <m/>
    <m/>
    <m/>
    <m/>
    <m/>
    <m/>
    <s v="Adult Men"/>
    <m/>
    <b v="1"/>
    <m/>
    <m/>
    <s v="بسب الظروف المعيشية"/>
    <s v="Has professional consultation Speaking to a friend"/>
    <m/>
    <b v="1"/>
    <m/>
    <m/>
    <b v="1"/>
    <m/>
    <m/>
    <m/>
    <m/>
    <m/>
    <m/>
    <s v="Stigma"/>
    <b v="1"/>
    <m/>
    <m/>
    <m/>
    <m/>
    <m/>
    <m/>
    <m/>
    <m/>
    <x v="1"/>
    <m/>
    <s v="Health services Educational services Extracurricular activities/women &amp; girls centers"/>
    <b v="1"/>
    <b v="1"/>
    <m/>
    <b v="1"/>
    <m/>
    <m/>
    <m/>
    <m/>
    <s v="بسبب "/>
    <s v="Educational services Health services"/>
    <b v="1"/>
    <b v="1"/>
    <m/>
    <m/>
    <m/>
    <m/>
    <m/>
    <m/>
    <s v="بسبب الوضع الراهن"/>
    <x v="1"/>
    <m/>
    <s v="Kidnapping Begging"/>
    <b v="1"/>
    <m/>
    <m/>
    <m/>
    <m/>
    <b v="1"/>
    <m/>
    <m/>
    <m/>
    <m/>
    <m/>
    <m/>
    <m/>
    <m/>
    <m/>
    <m/>
    <m/>
    <m/>
    <m/>
    <s v="Community/social workers"/>
    <m/>
    <m/>
    <m/>
    <m/>
    <m/>
    <m/>
    <m/>
    <b v="1"/>
    <m/>
    <m/>
    <m/>
    <m/>
    <m/>
    <m/>
    <s v="Sport activity Painting / re-creational activity"/>
    <b v="1"/>
    <m/>
    <m/>
    <b v="1"/>
    <m/>
    <m/>
    <m/>
    <m/>
    <m/>
    <s v="Children living on the street Children separated from their parents"/>
    <b v="1"/>
    <b v="1"/>
    <m/>
    <m/>
    <m/>
    <m/>
    <m/>
    <x v="2"/>
    <s v="الأطفال تحت ست للدراسة"/>
    <s v="Opening time not suitable for parents"/>
    <m/>
    <m/>
    <m/>
    <b v="1"/>
    <m/>
    <m/>
    <m/>
    <m/>
    <m/>
    <m/>
    <x v="1"/>
    <m/>
    <m/>
    <x v="0"/>
    <m/>
    <m/>
    <x v="2"/>
    <m/>
    <s v="uuid:1fac5059-a21c-4074-a67c-f0fe47458174"/>
    <n v="73159916"/>
    <s v="1fac5059-a21c-4074-a67c-f0fe47458174"/>
    <d v="2021-01-21T14:12:30"/>
    <n v="286"/>
    <m/>
    <n v="-1"/>
    <m/>
    <m/>
    <s v="202101191358"/>
    <n v="1903"/>
    <s v="nsenumerator"/>
    <n v="569832"/>
  </r>
  <r>
    <s v="2021-01-21T11:11:54.201+03:00"/>
    <s v="2021-01-21T12:43:18.063+03:00"/>
    <s v="0"/>
    <s v="رهام العلي"/>
    <s v="MRFS"/>
    <m/>
    <d v="2021-01-21T00:00:00"/>
    <x v="11"/>
    <s v="All"/>
    <x v="0"/>
    <n v="37"/>
    <x v="0"/>
    <x v="0"/>
    <x v="2"/>
    <x v="0"/>
    <d v="2020-01-01T00:00:00"/>
    <n v="0"/>
    <n v="1"/>
    <s v="Yes"/>
    <n v="0"/>
    <n v="0"/>
    <n v="1"/>
    <s v="1"/>
    <n v="2"/>
    <s v="3"/>
    <n v="0"/>
    <s v="3"/>
    <n v="5"/>
    <n v="1"/>
    <n v="0"/>
    <n v="0"/>
    <n v="1500"/>
    <n v="0"/>
    <m/>
    <s v="من بيع سيارة قديمة"/>
    <s v="Primary health care facility"/>
    <m/>
    <b v="1"/>
    <m/>
    <m/>
    <m/>
    <m/>
    <m/>
    <m/>
    <n v="999"/>
    <x v="0"/>
    <m/>
    <x v="0"/>
    <s v="مستوصف"/>
    <s v="Some types of medicines are not available in the market Inaccessible due to transport or other logistical reason"/>
    <b v="1"/>
    <m/>
    <m/>
    <m/>
    <m/>
    <b v="1"/>
    <m/>
    <m/>
    <m/>
    <m/>
    <m/>
    <x v="0"/>
    <x v="0"/>
    <s v="اعطاء المعلومات للوقاية من الكورونا"/>
    <x v="0"/>
    <m/>
    <x v="2"/>
    <x v="1"/>
    <m/>
    <x v="2"/>
    <x v="0"/>
    <m/>
    <m/>
    <m/>
    <m/>
    <m/>
    <m/>
    <m/>
    <m/>
    <m/>
    <m/>
    <m/>
    <s v="Non communicable diseases (NCD) drugs (chronic, cardiac, diabetes, hyper-tension, asthma) Pediatric medicine"/>
    <b v="1"/>
    <b v="1"/>
    <m/>
    <m/>
    <m/>
    <m/>
    <m/>
    <m/>
    <x v="0"/>
    <m/>
    <m/>
    <m/>
    <m/>
    <m/>
    <m/>
    <m/>
    <m/>
    <m/>
    <s v="Hospital for normal delivery"/>
    <m/>
    <m/>
    <m/>
    <m/>
    <m/>
    <b v="1"/>
    <m/>
    <m/>
    <m/>
    <m/>
    <m/>
    <x v="1"/>
    <m/>
    <m/>
    <m/>
    <m/>
    <m/>
    <m/>
    <m/>
    <m/>
    <m/>
    <m/>
    <m/>
    <x v="4"/>
    <x v="1"/>
    <x v="0"/>
    <m/>
    <m/>
    <m/>
    <m/>
    <m/>
    <m/>
    <m/>
    <m/>
    <m/>
    <m/>
    <m/>
    <m/>
    <m/>
    <s v="0"/>
    <s v="not divers"/>
    <s v="Cereals or tubers (maize, porridge, rice, pasta, bread, rice, bulger, frikeh, kaak, pasta, indomy (noodles), manakish, thick grain-based porridge, potatoes, etc)"/>
    <b v="1"/>
    <m/>
    <m/>
    <m/>
    <m/>
    <m/>
    <m/>
    <m/>
    <m/>
    <m/>
    <m/>
    <s v="1"/>
    <s v="not divers"/>
    <x v="0"/>
    <m/>
    <s v="High food prices/no money to buy"/>
    <m/>
    <b v="1"/>
    <m/>
    <m/>
    <m/>
    <m/>
    <m/>
    <m/>
    <x v="0"/>
    <m/>
    <x v="2"/>
    <m/>
    <m/>
    <m/>
    <m/>
    <m/>
    <m/>
    <m/>
    <x v="2"/>
    <x v="2"/>
    <x v="1"/>
    <m/>
    <m/>
    <s v="0"/>
    <s v="0"/>
    <x v="0"/>
    <x v="2"/>
    <x v="0"/>
    <x v="1"/>
    <x v="1"/>
    <m/>
    <m/>
    <m/>
    <m/>
    <m/>
    <m/>
    <m/>
    <m/>
    <m/>
    <x v="1"/>
    <x v="0"/>
    <s v="Fear"/>
    <b v="1"/>
    <m/>
    <m/>
    <m/>
    <m/>
    <m/>
    <m/>
    <m/>
    <m/>
    <m/>
    <m/>
    <m/>
    <m/>
    <m/>
    <m/>
    <m/>
    <m/>
    <m/>
    <s v="Children"/>
    <m/>
    <m/>
    <b v="1"/>
    <m/>
    <s v="لانهم صغار"/>
    <s v="Speaking to a family member"/>
    <b v="1"/>
    <m/>
    <m/>
    <m/>
    <m/>
    <m/>
    <m/>
    <m/>
    <m/>
    <m/>
    <m/>
    <s v="Do not know"/>
    <m/>
    <m/>
    <m/>
    <m/>
    <m/>
    <m/>
    <b v="1"/>
    <m/>
    <m/>
    <x v="2"/>
    <m/>
    <s v="Educational services Skills building services"/>
    <m/>
    <b v="1"/>
    <b v="1"/>
    <m/>
    <m/>
    <m/>
    <m/>
    <m/>
    <s v="لانها بعيدة"/>
    <s v="Educational services Extracurricular activities/women &amp; girls centers"/>
    <m/>
    <b v="1"/>
    <m/>
    <b v="1"/>
    <m/>
    <m/>
    <m/>
    <m/>
    <s v="لانها بعيدة"/>
    <x v="1"/>
    <m/>
    <s v="School dropout"/>
    <m/>
    <m/>
    <m/>
    <b v="1"/>
    <m/>
    <m/>
    <m/>
    <m/>
    <m/>
    <m/>
    <m/>
    <m/>
    <m/>
    <m/>
    <m/>
    <m/>
    <m/>
    <m/>
    <m/>
    <s v="Siblings Relatives"/>
    <m/>
    <b v="1"/>
    <m/>
    <m/>
    <m/>
    <b v="1"/>
    <m/>
    <m/>
    <m/>
    <m/>
    <m/>
    <m/>
    <m/>
    <m/>
    <s v="Quraan Hand crafts"/>
    <m/>
    <b v="1"/>
    <b v="1"/>
    <m/>
    <m/>
    <m/>
    <m/>
    <m/>
    <m/>
    <s v="Children separated from their parents Orphans living in the community"/>
    <b v="1"/>
    <m/>
    <b v="1"/>
    <m/>
    <m/>
    <m/>
    <m/>
    <x v="2"/>
    <s v="بعيدة عن السكن"/>
    <s v="Lack of transportation"/>
    <m/>
    <m/>
    <b v="1"/>
    <m/>
    <m/>
    <m/>
    <m/>
    <m/>
    <m/>
    <m/>
    <x v="2"/>
    <n v="3"/>
    <s v="لاقوم بالاعمال المنزلية"/>
    <x v="0"/>
    <m/>
    <m/>
    <x v="2"/>
    <m/>
    <s v="uuid:8e3ad289-b16c-464b-b93a-a7c933898a9a"/>
    <n v="73160325"/>
    <s v="8e3ad289-b16c-464b-b93a-a7c933898a9a"/>
    <d v="2021-01-21T14:23:47"/>
    <n v="287"/>
    <m/>
    <n v="-1"/>
    <m/>
    <m/>
    <s v="202101191358"/>
    <n v="5484"/>
    <s v="nsenumerator"/>
    <n v="569832"/>
  </r>
  <r>
    <s v="2021-01-21T11:39:45.225+03:00"/>
    <s v="2021-01-21T12:03:37.122+03:00"/>
    <m/>
    <s v="رهام العلي"/>
    <s v="MRFS"/>
    <m/>
    <d v="2021-01-21T00:00:00"/>
    <x v="11"/>
    <s v="All"/>
    <x v="0"/>
    <n v="22"/>
    <x v="1"/>
    <x v="0"/>
    <x v="0"/>
    <x v="0"/>
    <d v="2020-01-01T00:00:00"/>
    <n v="1"/>
    <n v="1"/>
    <s v="Yes"/>
    <n v="0"/>
    <n v="2"/>
    <n v="2"/>
    <s v="4"/>
    <n v="0"/>
    <s v="4"/>
    <n v="0"/>
    <s v="4"/>
    <n v="13"/>
    <n v="1"/>
    <n v="0"/>
    <n v="0"/>
    <n v="5000"/>
    <n v="1500"/>
    <s v="موفر من قبل النزوح ويتم صرفه الأن"/>
    <m/>
    <s v="Hospital Primary health care facility"/>
    <b v="1"/>
    <b v="1"/>
    <m/>
    <m/>
    <m/>
    <m/>
    <m/>
    <m/>
    <n v="999"/>
    <x v="0"/>
    <m/>
    <x v="2"/>
    <s v="مستوصف "/>
    <s v="Some types of medicines are not available in the market Inaccessible due to cost"/>
    <b v="1"/>
    <m/>
    <m/>
    <b v="1"/>
    <m/>
    <m/>
    <m/>
    <m/>
    <m/>
    <m/>
    <m/>
    <x v="0"/>
    <x v="0"/>
    <s v="تعلمنا طرق الوقاية"/>
    <x v="2"/>
    <m/>
    <x v="2"/>
    <x v="1"/>
    <m/>
    <x v="2"/>
    <x v="0"/>
    <m/>
    <m/>
    <m/>
    <m/>
    <m/>
    <m/>
    <m/>
    <m/>
    <m/>
    <m/>
    <m/>
    <s v="Non communicable diseases (NCD) drugs (chronic, cardiac, diabetes, hyper-tension, asthma) Pediatric medicine Reproductive health medicines"/>
    <b v="1"/>
    <b v="1"/>
    <b v="1"/>
    <m/>
    <m/>
    <m/>
    <m/>
    <m/>
    <x v="2"/>
    <s v="Transportation issues Financial issues"/>
    <m/>
    <b v="1"/>
    <m/>
    <b v="1"/>
    <m/>
    <m/>
    <m/>
    <m/>
    <s v="Hospital for normal delivery"/>
    <m/>
    <m/>
    <m/>
    <m/>
    <m/>
    <b v="1"/>
    <m/>
    <m/>
    <m/>
    <m/>
    <m/>
    <x v="1"/>
    <m/>
    <m/>
    <m/>
    <m/>
    <m/>
    <m/>
    <m/>
    <m/>
    <m/>
    <m/>
    <m/>
    <x v="5"/>
    <x v="0"/>
    <x v="0"/>
    <m/>
    <s v="Cereals or tubers (maize, porridge, rice, pasta, bread, rice, bulger, frikeh, kaak, pasta, indomy (noodles), manakish, thick grain-based porridge, potatoes, etc) Vegetables (including leafy vegetables)"/>
    <b v="1"/>
    <m/>
    <b v="1"/>
    <m/>
    <m/>
    <m/>
    <m/>
    <m/>
    <m/>
    <m/>
    <m/>
    <s v="2"/>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arket is too far"/>
    <m/>
    <b v="1"/>
    <b v="1"/>
    <m/>
    <m/>
    <m/>
    <m/>
    <m/>
    <x v="0"/>
    <m/>
    <x v="0"/>
    <s v="High food prices/no money to buy Market is too far"/>
    <b v="1"/>
    <b v="1"/>
    <m/>
    <m/>
    <m/>
    <m/>
    <x v="2"/>
    <x v="2"/>
    <x v="1"/>
    <m/>
    <m/>
    <s v="2"/>
    <s v="1"/>
    <x v="0"/>
    <x v="2"/>
    <x v="0"/>
    <x v="1"/>
    <x v="1"/>
    <m/>
    <m/>
    <m/>
    <m/>
    <m/>
    <m/>
    <m/>
    <m/>
    <m/>
    <x v="1"/>
    <x v="0"/>
    <s v="Fear"/>
    <b v="1"/>
    <m/>
    <m/>
    <m/>
    <m/>
    <m/>
    <m/>
    <m/>
    <m/>
    <m/>
    <m/>
    <m/>
    <m/>
    <m/>
    <m/>
    <m/>
    <m/>
    <m/>
    <s v="Children Elderly"/>
    <m/>
    <m/>
    <b v="1"/>
    <b v="1"/>
    <s v="لانهم لا يستطيعون التحمل مثلنا"/>
    <s v="Speaking to a family member Prayer"/>
    <b v="1"/>
    <m/>
    <m/>
    <b v="1"/>
    <m/>
    <m/>
    <m/>
    <m/>
    <m/>
    <m/>
    <m/>
    <s v="Do not know"/>
    <m/>
    <m/>
    <m/>
    <m/>
    <m/>
    <m/>
    <b v="1"/>
    <m/>
    <m/>
    <x v="2"/>
    <m/>
    <s v="Health services Skills building services"/>
    <b v="1"/>
    <m/>
    <b v="1"/>
    <m/>
    <m/>
    <m/>
    <m/>
    <m/>
    <s v="بسبب المسافة"/>
    <s v="Educational services Skills building services Health services"/>
    <b v="1"/>
    <b v="1"/>
    <b v="1"/>
    <m/>
    <m/>
    <m/>
    <m/>
    <m/>
    <s v="لان المراكز بعيدة"/>
    <x v="1"/>
    <m/>
    <s v="School dropout Early marriage Neglect"/>
    <m/>
    <m/>
    <m/>
    <b v="1"/>
    <m/>
    <m/>
    <b v="1"/>
    <m/>
    <b v="1"/>
    <m/>
    <m/>
    <m/>
    <m/>
    <m/>
    <m/>
    <m/>
    <m/>
    <m/>
    <m/>
    <s v="Parents Relatives"/>
    <m/>
    <m/>
    <m/>
    <m/>
    <b v="1"/>
    <b v="1"/>
    <m/>
    <m/>
    <m/>
    <m/>
    <m/>
    <m/>
    <m/>
    <m/>
    <s v="Quraan Entertainement activities"/>
    <m/>
    <b v="1"/>
    <m/>
    <m/>
    <m/>
    <b v="1"/>
    <m/>
    <m/>
    <m/>
    <s v="Orphans living in the community"/>
    <m/>
    <m/>
    <b v="1"/>
    <m/>
    <m/>
    <m/>
    <m/>
    <x v="2"/>
    <s v="المدرسة بعيدة جدا والطريق غير امن"/>
    <s v="Lack of transportation"/>
    <m/>
    <m/>
    <b v="1"/>
    <m/>
    <m/>
    <m/>
    <m/>
    <m/>
    <m/>
    <m/>
    <x v="1"/>
    <m/>
    <m/>
    <x v="0"/>
    <m/>
    <m/>
    <x v="2"/>
    <m/>
    <s v="uuid:d9c34478-f5da-42c2-a887-7c141eeee752"/>
    <n v="73160326"/>
    <s v="d9c34478-f5da-42c2-a887-7c141eeee752"/>
    <d v="2021-01-21T14:23:47"/>
    <n v="288"/>
    <m/>
    <n v="-1"/>
    <m/>
    <m/>
    <s v="202101191358"/>
    <n v="1432"/>
    <s v="nsenumerator"/>
    <n v="569832"/>
  </r>
  <r>
    <s v="2021-01-21T12:45:28.019+03:00"/>
    <s v="2021-01-21T13:22:40.348+03:00"/>
    <m/>
    <s v="رهام العلي"/>
    <s v="MRFS"/>
    <m/>
    <d v="2021-01-21T00:00:00"/>
    <x v="11"/>
    <s v="All"/>
    <x v="0"/>
    <n v="40"/>
    <x v="0"/>
    <x v="0"/>
    <x v="0"/>
    <x v="0"/>
    <d v="2020-04-01T00:00:00"/>
    <n v="0"/>
    <n v="1"/>
    <s v="No"/>
    <m/>
    <m/>
    <m/>
    <m/>
    <m/>
    <m/>
    <m/>
    <m/>
    <n v="4"/>
    <n v="0"/>
    <m/>
    <n v="0"/>
    <n v="1500"/>
    <n v="0"/>
    <m/>
    <s v="بالدين من الاقارب"/>
    <s v="Hospital Primary health care facility"/>
    <b v="1"/>
    <b v="1"/>
    <m/>
    <m/>
    <m/>
    <m/>
    <m/>
    <m/>
    <n v="999"/>
    <x v="0"/>
    <m/>
    <x v="3"/>
    <s v="مستوصف ومشفى"/>
    <s v="Some types of medicines are not available in the market Inaccessible due to cost Inaccessible due to transport or other logistical reason"/>
    <b v="1"/>
    <m/>
    <m/>
    <b v="1"/>
    <m/>
    <b v="1"/>
    <m/>
    <m/>
    <m/>
    <m/>
    <m/>
    <x v="0"/>
    <x v="0"/>
    <s v="علمونا كيف نحمي انفسنا"/>
    <x v="2"/>
    <m/>
    <x v="2"/>
    <x v="1"/>
    <m/>
    <x v="2"/>
    <x v="0"/>
    <m/>
    <m/>
    <m/>
    <m/>
    <m/>
    <m/>
    <m/>
    <m/>
    <m/>
    <m/>
    <m/>
    <s v="Pediatric medicine Non communicable diseases (NCD) drugs (chronic, cardiac, diabetes, hyper-tension, asthma) Antibiotic"/>
    <b v="1"/>
    <b v="1"/>
    <m/>
    <b v="1"/>
    <m/>
    <m/>
    <m/>
    <m/>
    <x v="2"/>
    <s v="Financial issues Transportation issues"/>
    <m/>
    <b v="1"/>
    <m/>
    <b v="1"/>
    <m/>
    <m/>
    <m/>
    <m/>
    <s v="Hospital for normal delivery"/>
    <m/>
    <m/>
    <m/>
    <m/>
    <m/>
    <b v="1"/>
    <m/>
    <m/>
    <m/>
    <m/>
    <m/>
    <x v="1"/>
    <m/>
    <m/>
    <m/>
    <m/>
    <m/>
    <m/>
    <m/>
    <m/>
    <m/>
    <m/>
    <m/>
    <x v="5"/>
    <x v="0"/>
    <x v="0"/>
    <m/>
    <m/>
    <m/>
    <m/>
    <m/>
    <m/>
    <m/>
    <m/>
    <m/>
    <m/>
    <m/>
    <m/>
    <m/>
    <s v="0"/>
    <s v="not divers"/>
    <m/>
    <m/>
    <m/>
    <m/>
    <m/>
    <m/>
    <m/>
    <m/>
    <m/>
    <m/>
    <m/>
    <m/>
    <s v="0"/>
    <s v="not divers"/>
    <x v="3"/>
    <m/>
    <s v="High food prices/no money to buy Market is too far"/>
    <m/>
    <b v="1"/>
    <b v="1"/>
    <m/>
    <m/>
    <m/>
    <m/>
    <m/>
    <x v="3"/>
    <m/>
    <x v="3"/>
    <m/>
    <m/>
    <m/>
    <m/>
    <m/>
    <m/>
    <m/>
    <x v="1"/>
    <x v="1"/>
    <x v="1"/>
    <m/>
    <m/>
    <m/>
    <s v="0"/>
    <x v="0"/>
    <x v="2"/>
    <x v="0"/>
    <x v="1"/>
    <x v="1"/>
    <m/>
    <m/>
    <m/>
    <m/>
    <m/>
    <m/>
    <m/>
    <m/>
    <m/>
    <x v="1"/>
    <x v="0"/>
    <s v="Fear Anger Sadness Econimic"/>
    <b v="1"/>
    <b v="1"/>
    <b v="1"/>
    <m/>
    <b v="1"/>
    <m/>
    <m/>
    <m/>
    <m/>
    <m/>
    <m/>
    <m/>
    <m/>
    <m/>
    <m/>
    <m/>
    <m/>
    <m/>
    <s v="Children Elderly"/>
    <m/>
    <m/>
    <b v="1"/>
    <b v="1"/>
    <s v="بسبب الظروف المعيشية و النزوح"/>
    <s v="Prayer Speaking to a family member"/>
    <b v="1"/>
    <m/>
    <m/>
    <b v="1"/>
    <m/>
    <m/>
    <m/>
    <m/>
    <m/>
    <m/>
    <m/>
    <s v="Lack of awareness of the services"/>
    <m/>
    <m/>
    <m/>
    <m/>
    <b v="1"/>
    <m/>
    <m/>
    <m/>
    <m/>
    <x v="1"/>
    <m/>
    <s v="Health services Educational services"/>
    <b v="1"/>
    <b v="1"/>
    <m/>
    <m/>
    <m/>
    <m/>
    <m/>
    <m/>
    <s v="بسبب صعوبة الطريق والمسافة"/>
    <s v="Health services Educational services Skills building services"/>
    <b v="1"/>
    <b v="1"/>
    <b v="1"/>
    <m/>
    <m/>
    <m/>
    <m/>
    <m/>
    <s v="بسبب الطريق الصعب وقلة المواصلات"/>
    <x v="1"/>
    <m/>
    <s v="School dropout Desire to join armed groups Early marriage"/>
    <m/>
    <m/>
    <b v="1"/>
    <b v="1"/>
    <m/>
    <m/>
    <b v="1"/>
    <m/>
    <m/>
    <m/>
    <m/>
    <m/>
    <m/>
    <m/>
    <m/>
    <m/>
    <m/>
    <m/>
    <m/>
    <s v="Religious leaders Relatives Parents"/>
    <b v="1"/>
    <m/>
    <m/>
    <m/>
    <b v="1"/>
    <b v="1"/>
    <m/>
    <m/>
    <m/>
    <m/>
    <m/>
    <m/>
    <m/>
    <m/>
    <s v="Quraan Hand crafts Entertainement activities"/>
    <m/>
    <b v="1"/>
    <b v="1"/>
    <m/>
    <m/>
    <b v="1"/>
    <m/>
    <m/>
    <m/>
    <s v="Orphans living in the community Children separated from their parents"/>
    <b v="1"/>
    <m/>
    <b v="1"/>
    <m/>
    <m/>
    <m/>
    <m/>
    <x v="0"/>
    <m/>
    <m/>
    <m/>
    <m/>
    <m/>
    <m/>
    <m/>
    <m/>
    <m/>
    <m/>
    <m/>
    <m/>
    <x v="0"/>
    <m/>
    <m/>
    <x v="0"/>
    <m/>
    <m/>
    <x v="0"/>
    <m/>
    <s v="uuid:58b98c8d-d97f-4ac5-b464-c455508fedc5"/>
    <n v="73160327"/>
    <s v="58b98c8d-d97f-4ac5-b464-c455508fedc5"/>
    <d v="2021-01-21T14:23:48"/>
    <n v="289"/>
    <m/>
    <n v="-1"/>
    <m/>
    <m/>
    <s v="202101191358"/>
    <n v="2232"/>
    <s v="nsenumerator"/>
    <n v="569832"/>
  </r>
  <r>
    <s v="2021-01-21T14:50:16.344+03:00"/>
    <s v="2021-01-21T15:02:40.254+03:00"/>
    <m/>
    <s v="رهام العلي"/>
    <s v="MRFS"/>
    <m/>
    <d v="2021-01-21T00:00:00"/>
    <x v="11"/>
    <s v="All"/>
    <x v="0"/>
    <n v="40"/>
    <x v="0"/>
    <x v="0"/>
    <x v="0"/>
    <x v="1"/>
    <m/>
    <n v="1"/>
    <n v="0"/>
    <s v="Yes"/>
    <n v="1"/>
    <n v="0"/>
    <n v="1"/>
    <s v="1"/>
    <n v="3"/>
    <s v="5"/>
    <n v="1"/>
    <s v="6"/>
    <n v="7"/>
    <n v="0"/>
    <n v="0"/>
    <n v="2"/>
    <n v="3000"/>
    <n v="2000"/>
    <s v="الزوجة تعمل والزوج يعمل اعمال حرة"/>
    <m/>
    <s v="Hospital Primary health care facility Emergency services-ambulance"/>
    <b v="1"/>
    <b v="1"/>
    <m/>
    <b v="1"/>
    <m/>
    <m/>
    <m/>
    <m/>
    <n v="15"/>
    <x v="0"/>
    <m/>
    <x v="0"/>
    <s v="999"/>
    <s v="Some types of medicines are not available in the market Inaccessible due to cost"/>
    <b v="1"/>
    <m/>
    <m/>
    <b v="1"/>
    <m/>
    <m/>
    <m/>
    <m/>
    <m/>
    <m/>
    <m/>
    <x v="2"/>
    <x v="1"/>
    <m/>
    <x v="1"/>
    <m/>
    <x v="0"/>
    <x v="0"/>
    <m/>
    <x v="0"/>
    <x v="0"/>
    <m/>
    <m/>
    <m/>
    <m/>
    <m/>
    <m/>
    <m/>
    <m/>
    <m/>
    <m/>
    <m/>
    <s v="Non communicable diseases (NCD) drugs (chronic, cardiac, diabetes, hyper-tension, asthma) Pediatric medicine Antibiotic"/>
    <b v="1"/>
    <b v="1"/>
    <m/>
    <b v="1"/>
    <m/>
    <m/>
    <m/>
    <m/>
    <x v="0"/>
    <m/>
    <m/>
    <m/>
    <m/>
    <m/>
    <m/>
    <m/>
    <m/>
    <m/>
    <s v="Hospital for normal delivery Hospital for surgery/ C-section"/>
    <m/>
    <m/>
    <m/>
    <m/>
    <m/>
    <b v="1"/>
    <b v="1"/>
    <m/>
    <m/>
    <m/>
    <m/>
    <x v="0"/>
    <m/>
    <m/>
    <m/>
    <m/>
    <m/>
    <m/>
    <m/>
    <m/>
    <m/>
    <m/>
    <m/>
    <x v="4"/>
    <x v="1"/>
    <x v="0"/>
    <m/>
    <s v="Cereals or tubers (maize, porridge, rice, pasta, bread, rice, bulger, frikeh, kaak, pasta, indomy (noodles), manakish, thick grain-based porridge, potatoes, etc) Vegetables (including leafy vegetables) Fruit (all types)"/>
    <b v="1"/>
    <m/>
    <b v="1"/>
    <b v="1"/>
    <m/>
    <m/>
    <m/>
    <m/>
    <m/>
    <m/>
    <m/>
    <s v="3"/>
    <s v="not divers"/>
    <s v="Cereals or tubers (maize, porridge, rice, pasta, bread, rice, bulger, frikeh, kaak, pasta, indomy (noodles), manakish, thick grain-based porridge, potatoes, etc) Vegetables (including leafy vegetables) Fruit (all types) Eggs"/>
    <b v="1"/>
    <m/>
    <b v="1"/>
    <b v="1"/>
    <m/>
    <m/>
    <m/>
    <b v="1"/>
    <m/>
    <m/>
    <m/>
    <s v="4"/>
    <s v="diverse"/>
    <x v="0"/>
    <m/>
    <s v="High food prices/no money to buy"/>
    <m/>
    <b v="1"/>
    <m/>
    <m/>
    <m/>
    <m/>
    <m/>
    <m/>
    <x v="0"/>
    <m/>
    <x v="3"/>
    <m/>
    <m/>
    <m/>
    <m/>
    <m/>
    <m/>
    <m/>
    <x v="0"/>
    <x v="2"/>
    <x v="0"/>
    <m/>
    <m/>
    <s v="0"/>
    <s v="1"/>
    <x v="0"/>
    <x v="2"/>
    <x v="0"/>
    <x v="1"/>
    <x v="1"/>
    <m/>
    <m/>
    <m/>
    <m/>
    <m/>
    <m/>
    <m/>
    <m/>
    <m/>
    <x v="1"/>
    <x v="0"/>
    <s v="Fear Anger Sadness Conflict within community"/>
    <b v="1"/>
    <b v="1"/>
    <b v="1"/>
    <m/>
    <m/>
    <m/>
    <m/>
    <m/>
    <m/>
    <m/>
    <b v="1"/>
    <m/>
    <m/>
    <m/>
    <m/>
    <m/>
    <m/>
    <m/>
    <s v="Elderly Children"/>
    <m/>
    <m/>
    <b v="1"/>
    <b v="1"/>
    <s v="لانهم لا يتحملون الضغوط والمشاكل"/>
    <s v="Speaking to a family member Prayer Speaking to a friend"/>
    <b v="1"/>
    <b v="1"/>
    <m/>
    <b v="1"/>
    <m/>
    <m/>
    <m/>
    <m/>
    <m/>
    <m/>
    <m/>
    <s v="Lack of awareness of the services"/>
    <m/>
    <m/>
    <m/>
    <m/>
    <b v="1"/>
    <m/>
    <m/>
    <m/>
    <m/>
    <x v="1"/>
    <m/>
    <s v="All services are accessible"/>
    <m/>
    <m/>
    <m/>
    <m/>
    <m/>
    <b v="1"/>
    <m/>
    <m/>
    <m/>
    <s v="All services are accessible"/>
    <m/>
    <m/>
    <m/>
    <m/>
    <m/>
    <b v="1"/>
    <m/>
    <m/>
    <m/>
    <x v="1"/>
    <m/>
    <s v="School dropout Child labour Begging Early marriage"/>
    <m/>
    <m/>
    <m/>
    <b v="1"/>
    <b v="1"/>
    <b v="1"/>
    <b v="1"/>
    <m/>
    <m/>
    <m/>
    <m/>
    <m/>
    <m/>
    <m/>
    <m/>
    <m/>
    <m/>
    <m/>
    <s v="جمع نفايات والعمل بأعمال لا تناسب اعمارهم"/>
    <s v="School teachers Parents Relatives"/>
    <m/>
    <m/>
    <m/>
    <b v="1"/>
    <b v="1"/>
    <b v="1"/>
    <m/>
    <m/>
    <m/>
    <m/>
    <m/>
    <m/>
    <m/>
    <m/>
    <s v="Sport activity Hand crafts Painting / re-creational activity Awareness / educational activities / psychosocial support"/>
    <b v="1"/>
    <m/>
    <b v="1"/>
    <b v="1"/>
    <b v="1"/>
    <m/>
    <m/>
    <m/>
    <m/>
    <s v="Children living on the street Orphans living in the community"/>
    <m/>
    <b v="1"/>
    <b v="1"/>
    <m/>
    <m/>
    <m/>
    <m/>
    <x v="1"/>
    <m/>
    <s v="No barriers"/>
    <m/>
    <m/>
    <m/>
    <m/>
    <m/>
    <m/>
    <m/>
    <m/>
    <b v="1"/>
    <m/>
    <x v="1"/>
    <m/>
    <m/>
    <x v="2"/>
    <m/>
    <m/>
    <x v="2"/>
    <m/>
    <s v="uuid:53618e9e-6cbc-450a-8bba-dad819e7cac8"/>
    <n v="73160328"/>
    <s v="53618e9e-6cbc-450a-8bba-dad819e7cac8"/>
    <d v="2021-01-21T14:23:48"/>
    <n v="290"/>
    <m/>
    <n v="-1"/>
    <m/>
    <m/>
    <s v="202101191358"/>
    <n v="744"/>
    <s v="nsenumerator"/>
    <n v="569832"/>
  </r>
  <r>
    <s v="2021-01-21T09:47:39.337+02:00"/>
    <s v="2021-01-21T10:12:30.362+02:00"/>
    <m/>
    <s v="Jamal zakour"/>
    <s v="MRFS"/>
    <m/>
    <d v="2021-01-21T00:00:00"/>
    <x v="13"/>
    <s v="All"/>
    <x v="0"/>
    <n v="47"/>
    <x v="0"/>
    <x v="0"/>
    <x v="0"/>
    <x v="0"/>
    <d v="2016-12-13T00:00:00"/>
    <n v="0"/>
    <n v="0"/>
    <s v="Yes"/>
    <n v="0"/>
    <n v="0"/>
    <n v="0"/>
    <s v="0"/>
    <n v="1"/>
    <s v="1"/>
    <n v="2"/>
    <s v="3"/>
    <n v="8"/>
    <n v="0"/>
    <n v="0"/>
    <n v="2"/>
    <n v="400"/>
    <n v="500"/>
    <s v="عمل خاص"/>
    <m/>
    <s v="Hospital"/>
    <b v="1"/>
    <m/>
    <m/>
    <m/>
    <m/>
    <m/>
    <m/>
    <m/>
    <n v="15"/>
    <x v="0"/>
    <m/>
    <x v="0"/>
    <s v="معالجة أمراض جلدية"/>
    <s v="Some types of medicines are not available in the market"/>
    <b v="1"/>
    <m/>
    <m/>
    <m/>
    <m/>
    <m/>
    <m/>
    <m/>
    <m/>
    <m/>
    <m/>
    <x v="2"/>
    <x v="1"/>
    <m/>
    <x v="1"/>
    <m/>
    <x v="0"/>
    <x v="0"/>
    <m/>
    <x v="0"/>
    <x v="0"/>
    <m/>
    <m/>
    <m/>
    <m/>
    <m/>
    <m/>
    <m/>
    <m/>
    <m/>
    <m/>
    <m/>
    <s v="Antibiotic"/>
    <m/>
    <m/>
    <m/>
    <b v="1"/>
    <m/>
    <m/>
    <m/>
    <m/>
    <x v="0"/>
    <m/>
    <m/>
    <m/>
    <m/>
    <m/>
    <m/>
    <m/>
    <m/>
    <m/>
    <s v="Hospital for surgery/ C-section"/>
    <m/>
    <m/>
    <m/>
    <m/>
    <m/>
    <m/>
    <b v="1"/>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s v="0"/>
    <s v="0"/>
    <x v="0"/>
    <x v="2"/>
    <x v="0"/>
    <x v="1"/>
    <x v="1"/>
    <m/>
    <m/>
    <m/>
    <m/>
    <m/>
    <m/>
    <m/>
    <m/>
    <m/>
    <x v="1"/>
    <x v="0"/>
    <s v="No problems"/>
    <m/>
    <m/>
    <m/>
    <m/>
    <m/>
    <m/>
    <m/>
    <m/>
    <m/>
    <m/>
    <m/>
    <m/>
    <m/>
    <m/>
    <m/>
    <b v="1"/>
    <m/>
    <m/>
    <m/>
    <m/>
    <m/>
    <m/>
    <m/>
    <m/>
    <m/>
    <m/>
    <m/>
    <m/>
    <m/>
    <m/>
    <m/>
    <m/>
    <m/>
    <m/>
    <m/>
    <m/>
    <s v="No obstacles"/>
    <m/>
    <m/>
    <m/>
    <m/>
    <m/>
    <m/>
    <m/>
    <b v="1"/>
    <m/>
    <x v="1"/>
    <m/>
    <s v="Educational services Skills building services"/>
    <m/>
    <b v="1"/>
    <b v="1"/>
    <m/>
    <m/>
    <m/>
    <m/>
    <m/>
    <s v="عدم توفرها"/>
    <s v="Skills building services Educational services"/>
    <m/>
    <b v="1"/>
    <b v="1"/>
    <m/>
    <m/>
    <m/>
    <m/>
    <m/>
    <s v="عدم توفرها"/>
    <x v="1"/>
    <m/>
    <s v="School dropout Neglect"/>
    <m/>
    <m/>
    <m/>
    <b v="1"/>
    <m/>
    <m/>
    <m/>
    <m/>
    <b v="1"/>
    <m/>
    <m/>
    <m/>
    <m/>
    <m/>
    <m/>
    <m/>
    <m/>
    <m/>
    <m/>
    <s v="Neighbours Relatives Parents"/>
    <m/>
    <m/>
    <b v="1"/>
    <m/>
    <b v="1"/>
    <b v="1"/>
    <m/>
    <m/>
    <m/>
    <m/>
    <m/>
    <m/>
    <m/>
    <m/>
    <s v="Hand crafts Awareness / educational activities / psychosocial support"/>
    <m/>
    <m/>
    <b v="1"/>
    <m/>
    <b v="1"/>
    <m/>
    <m/>
    <m/>
    <m/>
    <s v="Orphans living in the community Child-headed households"/>
    <m/>
    <m/>
    <b v="1"/>
    <b v="1"/>
    <m/>
    <m/>
    <m/>
    <x v="1"/>
    <m/>
    <s v="No services"/>
    <m/>
    <m/>
    <m/>
    <m/>
    <m/>
    <b v="1"/>
    <m/>
    <m/>
    <m/>
    <m/>
    <x v="1"/>
    <m/>
    <m/>
    <x v="2"/>
    <m/>
    <m/>
    <x v="2"/>
    <m/>
    <s v="uuid:f79ea379-6232-4b8e-ba90-a70e864ad2e7"/>
    <n v="73161060"/>
    <s v="f79ea379-6232-4b8e-ba90-a70e864ad2e7"/>
    <d v="2021-01-21T14:37:25"/>
    <n v="291"/>
    <m/>
    <n v="-1"/>
    <m/>
    <m/>
    <s v="202101191358"/>
    <n v="1491"/>
    <s v="nsenumerator"/>
    <n v="569832"/>
  </r>
  <r>
    <s v="2021-01-21T10:18:33.683+02:00"/>
    <s v="2021-01-21T10:56:43.177+02:00"/>
    <m/>
    <s v="Jamal zakour"/>
    <s v="MRFS"/>
    <m/>
    <d v="2021-01-21T00:00:00"/>
    <x v="13"/>
    <s v="All"/>
    <x v="0"/>
    <n v="37"/>
    <x v="0"/>
    <x v="1"/>
    <x v="0"/>
    <x v="0"/>
    <d v="2018-03-14T00:00:00"/>
    <n v="0"/>
    <n v="0"/>
    <s v="Yes"/>
    <n v="0"/>
    <n v="0"/>
    <n v="2"/>
    <s v="2"/>
    <n v="0"/>
    <s v="2"/>
    <n v="0"/>
    <s v="2"/>
    <n v="4"/>
    <n v="0"/>
    <n v="0"/>
    <n v="1"/>
    <n v="300"/>
    <n v="300"/>
    <s v="عمل يومي"/>
    <m/>
    <s v="Hospital"/>
    <b v="1"/>
    <m/>
    <m/>
    <m/>
    <m/>
    <m/>
    <m/>
    <m/>
    <n v="20"/>
    <x v="0"/>
    <m/>
    <x v="0"/>
    <s v="خدمات عينية / زراعة قرنية"/>
    <s v="Inaccessible due to cost"/>
    <m/>
    <m/>
    <m/>
    <b v="1"/>
    <m/>
    <m/>
    <m/>
    <m/>
    <m/>
    <m/>
    <m/>
    <x v="2"/>
    <x v="1"/>
    <m/>
    <x v="1"/>
    <m/>
    <x v="0"/>
    <x v="0"/>
    <m/>
    <x v="0"/>
    <x v="0"/>
    <m/>
    <m/>
    <m/>
    <m/>
    <m/>
    <m/>
    <m/>
    <m/>
    <m/>
    <m/>
    <m/>
    <s v="Antibiotic"/>
    <m/>
    <m/>
    <m/>
    <b v="1"/>
    <m/>
    <m/>
    <m/>
    <m/>
    <x v="0"/>
    <m/>
    <m/>
    <m/>
    <m/>
    <m/>
    <m/>
    <m/>
    <m/>
    <m/>
    <s v="Hospital for surgery/ C-section"/>
    <m/>
    <m/>
    <m/>
    <m/>
    <m/>
    <m/>
    <b v="1"/>
    <m/>
    <m/>
    <m/>
    <m/>
    <x v="1"/>
    <m/>
    <m/>
    <m/>
    <m/>
    <m/>
    <m/>
    <m/>
    <m/>
    <m/>
    <m/>
    <m/>
    <x v="5"/>
    <x v="0"/>
    <x v="0"/>
    <m/>
    <m/>
    <m/>
    <m/>
    <m/>
    <m/>
    <m/>
    <m/>
    <m/>
    <m/>
    <m/>
    <m/>
    <m/>
    <s v="0"/>
    <s v="not divers"/>
    <s v="Legumes and nuts e.g. hommos, fouls, beans, chick peas, lentils Vegetables (including leafy vegetables)"/>
    <m/>
    <b v="1"/>
    <b v="1"/>
    <m/>
    <m/>
    <m/>
    <m/>
    <m/>
    <m/>
    <m/>
    <m/>
    <s v="2"/>
    <s v="not divers"/>
    <x v="0"/>
    <m/>
    <s v="High food prices/no money to buy"/>
    <m/>
    <b v="1"/>
    <m/>
    <m/>
    <m/>
    <m/>
    <m/>
    <m/>
    <x v="0"/>
    <m/>
    <x v="0"/>
    <s v="High food prices/no money to buy"/>
    <b v="1"/>
    <m/>
    <m/>
    <m/>
    <m/>
    <m/>
    <x v="0"/>
    <x v="2"/>
    <x v="1"/>
    <m/>
    <m/>
    <s v="0"/>
    <s v="0"/>
    <x v="0"/>
    <x v="2"/>
    <x v="0"/>
    <x v="1"/>
    <x v="1"/>
    <m/>
    <m/>
    <m/>
    <m/>
    <m/>
    <m/>
    <m/>
    <m/>
    <m/>
    <x v="1"/>
    <x v="0"/>
    <s v="No problems"/>
    <m/>
    <m/>
    <m/>
    <m/>
    <m/>
    <m/>
    <m/>
    <m/>
    <m/>
    <m/>
    <m/>
    <m/>
    <m/>
    <m/>
    <m/>
    <b v="1"/>
    <m/>
    <m/>
    <m/>
    <m/>
    <m/>
    <m/>
    <m/>
    <m/>
    <m/>
    <m/>
    <m/>
    <m/>
    <m/>
    <m/>
    <m/>
    <m/>
    <m/>
    <m/>
    <m/>
    <m/>
    <s v="Lack of awareness of the services"/>
    <m/>
    <m/>
    <m/>
    <m/>
    <b v="1"/>
    <m/>
    <m/>
    <m/>
    <m/>
    <x v="1"/>
    <m/>
    <s v="Skills building services"/>
    <m/>
    <m/>
    <b v="1"/>
    <m/>
    <m/>
    <m/>
    <m/>
    <m/>
    <s v="غير متوفرة"/>
    <s v="Skills building services"/>
    <m/>
    <m/>
    <b v="1"/>
    <m/>
    <m/>
    <m/>
    <m/>
    <m/>
    <s v="غير متوفرة"/>
    <x v="1"/>
    <m/>
    <s v="School dropout Psychological stress"/>
    <m/>
    <m/>
    <m/>
    <b v="1"/>
    <m/>
    <m/>
    <m/>
    <m/>
    <m/>
    <m/>
    <m/>
    <m/>
    <m/>
    <b v="1"/>
    <m/>
    <m/>
    <m/>
    <m/>
    <m/>
    <s v="Parents Relatives"/>
    <m/>
    <m/>
    <m/>
    <m/>
    <b v="1"/>
    <b v="1"/>
    <m/>
    <m/>
    <m/>
    <m/>
    <m/>
    <m/>
    <m/>
    <m/>
    <s v="Hand crafts Awareness / educational activities / psychosocial support"/>
    <m/>
    <m/>
    <b v="1"/>
    <m/>
    <b v="1"/>
    <m/>
    <m/>
    <m/>
    <m/>
    <s v="Orphans living in the community"/>
    <m/>
    <m/>
    <b v="1"/>
    <m/>
    <m/>
    <m/>
    <m/>
    <x v="1"/>
    <m/>
    <s v="No services"/>
    <m/>
    <m/>
    <m/>
    <m/>
    <m/>
    <b v="1"/>
    <m/>
    <m/>
    <m/>
    <m/>
    <x v="1"/>
    <m/>
    <m/>
    <x v="0"/>
    <m/>
    <m/>
    <x v="2"/>
    <m/>
    <s v="uuid:4c62799c-9e68-49c5-89eb-108aff268b60"/>
    <n v="73161064"/>
    <s v="4c62799c-9e68-49c5-89eb-108aff268b60"/>
    <d v="2021-01-21T14:37:30"/>
    <n v="292"/>
    <m/>
    <n v="-1"/>
    <m/>
    <m/>
    <s v="202101191358"/>
    <n v="2290"/>
    <s v="nsenumerator"/>
    <n v="569832"/>
  </r>
  <r>
    <s v="2021-01-21T11:59:06.915+02:00"/>
    <s v="2021-01-21T12:26:49.628+02:00"/>
    <m/>
    <s v="Jamal zakour"/>
    <s v="MRFS"/>
    <m/>
    <d v="2021-01-21T00:00:00"/>
    <x v="13"/>
    <s v="All"/>
    <x v="0"/>
    <n v="44"/>
    <x v="0"/>
    <x v="1"/>
    <x v="0"/>
    <x v="0"/>
    <d v="2018-06-10T00:00:00"/>
    <n v="0"/>
    <n v="0"/>
    <s v="Yes"/>
    <n v="0"/>
    <n v="0"/>
    <n v="0"/>
    <s v="0"/>
    <n v="2"/>
    <s v="2"/>
    <n v="1"/>
    <s v="3"/>
    <n v="5"/>
    <n v="0"/>
    <n v="0"/>
    <n v="1"/>
    <n v="550"/>
    <n v="700"/>
    <s v="عمل يومي"/>
    <m/>
    <s v="Primary health care facility"/>
    <m/>
    <b v="1"/>
    <m/>
    <m/>
    <m/>
    <m/>
    <m/>
    <m/>
    <n v="10"/>
    <x v="0"/>
    <m/>
    <x v="0"/>
    <s v="لا يوجد"/>
    <s v="Inaccessible due to cost"/>
    <m/>
    <m/>
    <m/>
    <b v="1"/>
    <m/>
    <m/>
    <m/>
    <m/>
    <m/>
    <m/>
    <m/>
    <x v="2"/>
    <x v="1"/>
    <m/>
    <x v="1"/>
    <m/>
    <x v="0"/>
    <x v="0"/>
    <m/>
    <x v="0"/>
    <x v="0"/>
    <m/>
    <m/>
    <m/>
    <m/>
    <m/>
    <m/>
    <m/>
    <m/>
    <m/>
    <m/>
    <m/>
    <s v="Antibiotic"/>
    <m/>
    <m/>
    <m/>
    <b v="1"/>
    <m/>
    <m/>
    <m/>
    <m/>
    <x v="0"/>
    <m/>
    <m/>
    <m/>
    <m/>
    <m/>
    <m/>
    <m/>
    <m/>
    <m/>
    <s v="Hospital for normal delivery Hospital for surgery/ C-section"/>
    <m/>
    <m/>
    <m/>
    <m/>
    <m/>
    <b v="1"/>
    <b v="1"/>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s v="0"/>
    <s v="0"/>
    <x v="0"/>
    <x v="2"/>
    <x v="0"/>
    <x v="1"/>
    <x v="1"/>
    <m/>
    <m/>
    <m/>
    <m/>
    <m/>
    <m/>
    <m/>
    <m/>
    <m/>
    <x v="1"/>
    <x v="0"/>
    <s v="Econimic Fear"/>
    <b v="1"/>
    <m/>
    <m/>
    <m/>
    <b v="1"/>
    <m/>
    <m/>
    <m/>
    <m/>
    <m/>
    <m/>
    <m/>
    <m/>
    <m/>
    <m/>
    <m/>
    <m/>
    <m/>
    <s v="Adult Women Children"/>
    <b v="1"/>
    <m/>
    <b v="1"/>
    <m/>
    <s v="كونهم الفئات الأضعف"/>
    <s v="Speaking to a family member"/>
    <b v="1"/>
    <m/>
    <m/>
    <m/>
    <m/>
    <m/>
    <m/>
    <m/>
    <m/>
    <m/>
    <m/>
    <s v="Lack of awareness of the services"/>
    <m/>
    <m/>
    <m/>
    <m/>
    <b v="1"/>
    <m/>
    <m/>
    <m/>
    <m/>
    <x v="1"/>
    <m/>
    <s v="Skills building services Extracurricular activities/women &amp; girls centers"/>
    <m/>
    <m/>
    <b v="1"/>
    <b v="1"/>
    <m/>
    <m/>
    <m/>
    <m/>
    <s v="غير متوفرة"/>
    <s v="Skills building services Extracurricular activities/women &amp; girls centers"/>
    <m/>
    <m/>
    <b v="1"/>
    <b v="1"/>
    <m/>
    <m/>
    <m/>
    <m/>
    <s v="غير متوفرة"/>
    <x v="1"/>
    <m/>
    <s v="School dropout Early marriage Psychological stress"/>
    <m/>
    <m/>
    <m/>
    <b v="1"/>
    <m/>
    <m/>
    <b v="1"/>
    <m/>
    <m/>
    <m/>
    <m/>
    <m/>
    <m/>
    <b v="1"/>
    <m/>
    <m/>
    <m/>
    <m/>
    <m/>
    <s v="Siblings Relatives"/>
    <m/>
    <b v="1"/>
    <m/>
    <m/>
    <m/>
    <b v="1"/>
    <m/>
    <m/>
    <m/>
    <m/>
    <m/>
    <m/>
    <m/>
    <m/>
    <s v="Hand crafts Awareness / educational activities / psychosocial support Quraan"/>
    <m/>
    <b v="1"/>
    <b v="1"/>
    <m/>
    <b v="1"/>
    <m/>
    <m/>
    <m/>
    <m/>
    <s v="Orphans living in the community"/>
    <m/>
    <m/>
    <b v="1"/>
    <m/>
    <m/>
    <m/>
    <m/>
    <x v="2"/>
    <s v="لا يرغبون بذلك"/>
    <s v="Lack of transportation"/>
    <m/>
    <m/>
    <b v="1"/>
    <m/>
    <m/>
    <m/>
    <m/>
    <m/>
    <m/>
    <m/>
    <x v="1"/>
    <m/>
    <m/>
    <x v="2"/>
    <m/>
    <m/>
    <x v="2"/>
    <m/>
    <s v="uuid:1eddf2d2-2959-4477-b028-f58e70704241"/>
    <n v="73161067"/>
    <s v="1eddf2d2-2959-4477-b028-f58e70704241"/>
    <d v="2021-01-21T14:37:34"/>
    <n v="293"/>
    <m/>
    <n v="-1"/>
    <m/>
    <m/>
    <s v="202101191358"/>
    <n v="1663"/>
    <s v="nsenumerator"/>
    <n v="569832"/>
  </r>
  <r>
    <s v="2021-01-21T12:33:02.571+02:00"/>
    <s v="2021-01-21T13:09:44.657+02:00"/>
    <m/>
    <s v="Jamal zakour"/>
    <s v="MRFS"/>
    <m/>
    <d v="2021-01-21T00:00:00"/>
    <x v="13"/>
    <s v="All"/>
    <x v="0"/>
    <n v="33"/>
    <x v="0"/>
    <x v="1"/>
    <x v="0"/>
    <x v="0"/>
    <d v="2019-12-03T00:00:00"/>
    <n v="1"/>
    <n v="0"/>
    <s v="Yes"/>
    <n v="0"/>
    <n v="0"/>
    <n v="1"/>
    <s v="1"/>
    <n v="0"/>
    <s v="1"/>
    <n v="0"/>
    <s v="1"/>
    <n v="3"/>
    <n v="0"/>
    <n v="0"/>
    <n v="1"/>
    <n v="300"/>
    <n v="300"/>
    <s v="عمل يومي"/>
    <m/>
    <s v="Hospital"/>
    <b v="1"/>
    <m/>
    <m/>
    <m/>
    <m/>
    <m/>
    <m/>
    <m/>
    <n v="10"/>
    <x v="5"/>
    <m/>
    <x v="0"/>
    <s v="لا يوجد"/>
    <s v="Some types of medicines are not available in the market Inaccessible due to cost"/>
    <b v="1"/>
    <m/>
    <m/>
    <b v="1"/>
    <m/>
    <m/>
    <m/>
    <m/>
    <m/>
    <m/>
    <m/>
    <x v="2"/>
    <x v="1"/>
    <m/>
    <x v="1"/>
    <m/>
    <x v="0"/>
    <x v="0"/>
    <m/>
    <x v="0"/>
    <x v="0"/>
    <m/>
    <m/>
    <m/>
    <m/>
    <m/>
    <m/>
    <m/>
    <m/>
    <m/>
    <m/>
    <m/>
    <s v="Pediatric medicine Antibiotic"/>
    <m/>
    <b v="1"/>
    <m/>
    <b v="1"/>
    <m/>
    <m/>
    <m/>
    <m/>
    <x v="0"/>
    <m/>
    <m/>
    <m/>
    <m/>
    <m/>
    <m/>
    <m/>
    <m/>
    <m/>
    <s v="Hospital for normal delivery"/>
    <m/>
    <m/>
    <m/>
    <m/>
    <m/>
    <b v="1"/>
    <m/>
    <m/>
    <m/>
    <m/>
    <m/>
    <x v="1"/>
    <m/>
    <m/>
    <m/>
    <m/>
    <m/>
    <m/>
    <m/>
    <m/>
    <m/>
    <m/>
    <m/>
    <x v="5"/>
    <x v="0"/>
    <x v="0"/>
    <m/>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x v="0"/>
    <m/>
    <s v="High food prices/no money to buy"/>
    <m/>
    <b v="1"/>
    <m/>
    <m/>
    <m/>
    <m/>
    <m/>
    <m/>
    <x v="0"/>
    <m/>
    <x v="0"/>
    <s v="High food prices/no money to buy"/>
    <b v="1"/>
    <m/>
    <m/>
    <m/>
    <m/>
    <m/>
    <x v="0"/>
    <x v="2"/>
    <x v="1"/>
    <m/>
    <m/>
    <s v="0"/>
    <s v="1"/>
    <x v="0"/>
    <x v="2"/>
    <x v="0"/>
    <x v="1"/>
    <x v="1"/>
    <m/>
    <m/>
    <m/>
    <m/>
    <m/>
    <m/>
    <m/>
    <m/>
    <m/>
    <x v="1"/>
    <x v="0"/>
    <s v="No problems"/>
    <m/>
    <m/>
    <m/>
    <m/>
    <m/>
    <m/>
    <m/>
    <m/>
    <m/>
    <m/>
    <m/>
    <m/>
    <m/>
    <m/>
    <m/>
    <b v="1"/>
    <m/>
    <m/>
    <m/>
    <m/>
    <m/>
    <m/>
    <m/>
    <m/>
    <m/>
    <m/>
    <m/>
    <m/>
    <m/>
    <m/>
    <m/>
    <m/>
    <m/>
    <m/>
    <m/>
    <m/>
    <s v="No obstacles"/>
    <m/>
    <m/>
    <m/>
    <m/>
    <m/>
    <m/>
    <m/>
    <b v="1"/>
    <m/>
    <x v="1"/>
    <m/>
    <s v="Skills building services Educational services Extracurricular activities/women &amp; girls centers"/>
    <m/>
    <b v="1"/>
    <b v="1"/>
    <b v="1"/>
    <m/>
    <m/>
    <m/>
    <m/>
    <s v="غير متوفرة"/>
    <s v="Educational services Skills building services Extracurricular activities/women &amp; girls centers"/>
    <m/>
    <b v="1"/>
    <b v="1"/>
    <b v="1"/>
    <m/>
    <m/>
    <m/>
    <m/>
    <s v="غير متوفرة"/>
    <x v="1"/>
    <m/>
    <s v="School dropout Neglect"/>
    <m/>
    <m/>
    <m/>
    <b v="1"/>
    <m/>
    <m/>
    <m/>
    <m/>
    <b v="1"/>
    <m/>
    <m/>
    <m/>
    <m/>
    <m/>
    <m/>
    <m/>
    <m/>
    <m/>
    <m/>
    <s v="School teachers Relatives Parents"/>
    <m/>
    <m/>
    <m/>
    <b v="1"/>
    <b v="1"/>
    <b v="1"/>
    <m/>
    <m/>
    <m/>
    <m/>
    <m/>
    <m/>
    <m/>
    <m/>
    <s v="Quraan Hand crafts Awareness / educational activities / psychosocial support"/>
    <m/>
    <b v="1"/>
    <b v="1"/>
    <m/>
    <b v="1"/>
    <m/>
    <m/>
    <m/>
    <m/>
    <s v="Orphans living in the community"/>
    <m/>
    <m/>
    <b v="1"/>
    <m/>
    <m/>
    <m/>
    <m/>
    <x v="1"/>
    <m/>
    <s v="No services"/>
    <m/>
    <m/>
    <m/>
    <m/>
    <m/>
    <b v="1"/>
    <m/>
    <m/>
    <m/>
    <m/>
    <x v="1"/>
    <m/>
    <m/>
    <x v="0"/>
    <m/>
    <m/>
    <x v="2"/>
    <m/>
    <s v="uuid:6a046537-d0b3-4285-999a-53a22f6dc6d8"/>
    <n v="73161077"/>
    <s v="6a046537-d0b3-4285-999a-53a22f6dc6d8"/>
    <d v="2021-01-21T14:37:44"/>
    <n v="294"/>
    <m/>
    <n v="-1"/>
    <m/>
    <m/>
    <s v="202101191358"/>
    <n v="2202"/>
    <s v="nsenumerator"/>
    <n v="569832"/>
  </r>
  <r>
    <s v="2021-01-21T10:21:47.200+02:00"/>
    <s v="2021-01-25T19:00:32.585+02:00"/>
    <s v="4.360247511573107"/>
    <s v="سلطانة الحلاق"/>
    <s v="MRFS"/>
    <m/>
    <d v="2021-01-21T00:00:00"/>
    <x v="8"/>
    <s v="All"/>
    <x v="0"/>
    <n v="43"/>
    <x v="0"/>
    <x v="0"/>
    <x v="2"/>
    <x v="0"/>
    <d v="2012-01-21T00:00:00"/>
    <n v="0"/>
    <n v="0"/>
    <s v="Yes"/>
    <n v="0"/>
    <n v="0"/>
    <n v="0"/>
    <s v="0"/>
    <n v="1"/>
    <s v="1"/>
    <n v="2"/>
    <s v="3"/>
    <n v="8"/>
    <n v="1"/>
    <n v="0"/>
    <n v="0"/>
    <n v="1000"/>
    <n v="75"/>
    <s v="اعمال حرة"/>
    <m/>
    <s v="Emergency services-ambulance"/>
    <m/>
    <m/>
    <m/>
    <b v="1"/>
    <m/>
    <m/>
    <m/>
    <m/>
    <n v="15"/>
    <x v="4"/>
    <m/>
    <x v="2"/>
    <s v="مراكز صحية وتوعية"/>
    <s v="Inaccessible due to cost"/>
    <m/>
    <m/>
    <m/>
    <b v="1"/>
    <m/>
    <m/>
    <m/>
    <m/>
    <m/>
    <m/>
    <m/>
    <x v="2"/>
    <x v="1"/>
    <m/>
    <x v="1"/>
    <m/>
    <x v="0"/>
    <x v="0"/>
    <m/>
    <x v="0"/>
    <x v="0"/>
    <m/>
    <m/>
    <m/>
    <m/>
    <m/>
    <m/>
    <m/>
    <m/>
    <m/>
    <m/>
    <m/>
    <s v="Non communicable diseases (NCD) drugs (chronic, cardiac, diabetes, hyper-tension, asthma) Antibiotic"/>
    <b v="1"/>
    <m/>
    <m/>
    <b v="1"/>
    <m/>
    <m/>
    <m/>
    <m/>
    <x v="2"/>
    <s v="Financial issues Transportation issues"/>
    <m/>
    <b v="1"/>
    <m/>
    <b v="1"/>
    <m/>
    <m/>
    <m/>
    <m/>
    <s v="Hospital for normal delivery Hospital for surgery/ C-section"/>
    <m/>
    <m/>
    <m/>
    <m/>
    <m/>
    <b v="1"/>
    <b v="1"/>
    <m/>
    <m/>
    <m/>
    <m/>
    <x v="1"/>
    <m/>
    <m/>
    <m/>
    <m/>
    <m/>
    <m/>
    <m/>
    <m/>
    <m/>
    <m/>
    <m/>
    <x v="5"/>
    <x v="0"/>
    <x v="0"/>
    <m/>
    <m/>
    <m/>
    <m/>
    <m/>
    <m/>
    <m/>
    <m/>
    <m/>
    <m/>
    <m/>
    <m/>
    <m/>
    <s v="0"/>
    <s v="not divers"/>
    <m/>
    <m/>
    <m/>
    <m/>
    <m/>
    <m/>
    <m/>
    <m/>
    <m/>
    <m/>
    <m/>
    <m/>
    <s v="0"/>
    <s v="not divers"/>
    <x v="0"/>
    <m/>
    <s v="Market is too far High food prices/no money to buy"/>
    <m/>
    <b v="1"/>
    <b v="1"/>
    <m/>
    <m/>
    <m/>
    <m/>
    <m/>
    <x v="0"/>
    <m/>
    <x v="0"/>
    <s v="Market is too far High food prices/no money to buy"/>
    <b v="1"/>
    <b v="1"/>
    <m/>
    <m/>
    <m/>
    <m/>
    <x v="1"/>
    <x v="1"/>
    <x v="1"/>
    <m/>
    <m/>
    <s v="0"/>
    <s v="0"/>
    <x v="2"/>
    <x v="1"/>
    <x v="1"/>
    <x v="0"/>
    <x v="3"/>
    <m/>
    <m/>
    <m/>
    <m/>
    <m/>
    <m/>
    <m/>
    <m/>
    <m/>
    <x v="3"/>
    <x v="0"/>
    <s v="Fear Econimic Family conflict"/>
    <b v="1"/>
    <m/>
    <m/>
    <m/>
    <b v="1"/>
    <m/>
    <b v="1"/>
    <m/>
    <m/>
    <m/>
    <m/>
    <m/>
    <m/>
    <m/>
    <m/>
    <m/>
    <m/>
    <m/>
    <s v="Adult Men Adult Women"/>
    <b v="1"/>
    <b v="1"/>
    <m/>
    <m/>
    <s v="بسبب الوضع الامني"/>
    <s v="Prayer"/>
    <m/>
    <m/>
    <m/>
    <b v="1"/>
    <m/>
    <m/>
    <m/>
    <m/>
    <m/>
    <m/>
    <m/>
    <s v="Stigma Lack of awareness of the services"/>
    <b v="1"/>
    <m/>
    <m/>
    <m/>
    <b v="1"/>
    <m/>
    <m/>
    <m/>
    <m/>
    <x v="1"/>
    <m/>
    <s v="Do not know"/>
    <m/>
    <m/>
    <m/>
    <m/>
    <m/>
    <m/>
    <b v="1"/>
    <m/>
    <m/>
    <s v="Extracurricular activities/women &amp; girls centers Health services"/>
    <b v="1"/>
    <m/>
    <m/>
    <b v="1"/>
    <m/>
    <m/>
    <m/>
    <m/>
    <s v="لايوجد مراكز في المنطقة"/>
    <x v="2"/>
    <s v="الام لاتسمح لهن لان المنطقة غير معروفة"/>
    <s v="School dropout Child labour Begging"/>
    <m/>
    <m/>
    <m/>
    <b v="1"/>
    <b v="1"/>
    <b v="1"/>
    <m/>
    <m/>
    <m/>
    <m/>
    <m/>
    <m/>
    <m/>
    <m/>
    <m/>
    <m/>
    <m/>
    <m/>
    <s v="بيع الخبز"/>
    <s v="Relatives"/>
    <m/>
    <m/>
    <m/>
    <m/>
    <m/>
    <b v="1"/>
    <m/>
    <m/>
    <m/>
    <m/>
    <m/>
    <m/>
    <m/>
    <m/>
    <s v="Hand crafts Quraan Entertainement activities"/>
    <m/>
    <b v="1"/>
    <b v="1"/>
    <m/>
    <m/>
    <b v="1"/>
    <m/>
    <m/>
    <m/>
    <s v="I don't know"/>
    <m/>
    <m/>
    <m/>
    <m/>
    <m/>
    <m/>
    <b v="1"/>
    <x v="2"/>
    <s v="لايوجد مدارس والوضع المادي لايسمح"/>
    <s v="Lack of transportation"/>
    <m/>
    <m/>
    <b v="1"/>
    <m/>
    <m/>
    <m/>
    <m/>
    <m/>
    <m/>
    <m/>
    <x v="1"/>
    <m/>
    <m/>
    <x v="2"/>
    <m/>
    <m/>
    <x v="2"/>
    <m/>
    <s v="uuid:08f33bf8-dfda-4448-aa95-e2fc3a2c3880"/>
    <n v="73164847"/>
    <s v="08f33bf8-dfda-4448-aa95-e2fc3a2c3880"/>
    <d v="2021-01-21T16:14:18"/>
    <n v="296"/>
    <m/>
    <n v="-1"/>
    <m/>
    <m/>
    <s v="202101191358"/>
    <n v="376725"/>
    <s v="nsenumerator"/>
    <n v="569832"/>
  </r>
  <r>
    <s v="2021-01-21T11:18:13.732+02:00"/>
    <s v="2021-01-25T19:01:14.964+02:00"/>
    <s v="4.321542037036124"/>
    <s v="سلطانة الحلاق"/>
    <s v="MRFS"/>
    <m/>
    <d v="2021-01-21T00:00:00"/>
    <x v="8"/>
    <s v="All"/>
    <x v="0"/>
    <n v="34"/>
    <x v="0"/>
    <x v="0"/>
    <x v="0"/>
    <x v="0"/>
    <d v="2017-05-25T00:00:00"/>
    <n v="1"/>
    <n v="0"/>
    <s v="Yes"/>
    <n v="0"/>
    <n v="0"/>
    <n v="2"/>
    <s v="2"/>
    <n v="2"/>
    <s v="4"/>
    <n v="3"/>
    <s v="7"/>
    <n v="9"/>
    <n v="0"/>
    <n v="0"/>
    <n v="1"/>
    <n v="1000"/>
    <n v="200"/>
    <s v="اعمال حرة"/>
    <m/>
    <s v="No services"/>
    <m/>
    <m/>
    <m/>
    <m/>
    <m/>
    <m/>
    <b v="1"/>
    <m/>
    <m/>
    <x v="1"/>
    <m/>
    <x v="2"/>
    <s v="نعم مراكز صحية"/>
    <s v="Inaccessible due to cost Some types of medicines are not available in the market"/>
    <b v="1"/>
    <m/>
    <m/>
    <b v="1"/>
    <m/>
    <m/>
    <m/>
    <m/>
    <m/>
    <m/>
    <m/>
    <x v="2"/>
    <x v="1"/>
    <m/>
    <x v="1"/>
    <m/>
    <x v="0"/>
    <x v="0"/>
    <m/>
    <x v="0"/>
    <x v="0"/>
    <m/>
    <m/>
    <m/>
    <m/>
    <m/>
    <m/>
    <m/>
    <m/>
    <m/>
    <m/>
    <m/>
    <s v="Reproductive health medicines Pediatric medicine Non communicable diseases (NCD) drugs (chronic, cardiac, diabetes, hyper-tension, asthma)"/>
    <b v="1"/>
    <b v="1"/>
    <b v="1"/>
    <m/>
    <m/>
    <m/>
    <m/>
    <m/>
    <x v="2"/>
    <s v="Financial issues Transportation issues"/>
    <m/>
    <b v="1"/>
    <m/>
    <b v="1"/>
    <m/>
    <m/>
    <m/>
    <m/>
    <s v="Hospital for normal delivery"/>
    <m/>
    <m/>
    <m/>
    <m/>
    <m/>
    <b v="1"/>
    <m/>
    <m/>
    <m/>
    <m/>
    <m/>
    <x v="1"/>
    <m/>
    <m/>
    <m/>
    <m/>
    <m/>
    <m/>
    <m/>
    <m/>
    <m/>
    <m/>
    <m/>
    <x v="5"/>
    <x v="0"/>
    <x v="0"/>
    <m/>
    <s v="Vegetables (including leafy vegetables)"/>
    <m/>
    <m/>
    <b v="1"/>
    <m/>
    <m/>
    <m/>
    <m/>
    <m/>
    <m/>
    <m/>
    <m/>
    <s v="1"/>
    <s v="not divers"/>
    <s v="Vegetables (including leafy vegetables)"/>
    <m/>
    <m/>
    <b v="1"/>
    <m/>
    <m/>
    <m/>
    <m/>
    <m/>
    <m/>
    <m/>
    <m/>
    <s v="1"/>
    <s v="not divers"/>
    <x v="0"/>
    <m/>
    <s v="High food prices/no money to buy Market is too far"/>
    <m/>
    <b v="1"/>
    <b v="1"/>
    <m/>
    <m/>
    <m/>
    <m/>
    <m/>
    <x v="0"/>
    <m/>
    <x v="0"/>
    <s v="High food prices/no money to buy"/>
    <b v="1"/>
    <m/>
    <m/>
    <m/>
    <m/>
    <m/>
    <x v="2"/>
    <x v="2"/>
    <x v="1"/>
    <m/>
    <m/>
    <s v="0"/>
    <s v="1"/>
    <x v="0"/>
    <x v="2"/>
    <x v="0"/>
    <x v="1"/>
    <x v="1"/>
    <m/>
    <m/>
    <m/>
    <m/>
    <m/>
    <m/>
    <m/>
    <m/>
    <m/>
    <x v="1"/>
    <x v="0"/>
    <s v="Econimic Family conflict moodwings"/>
    <m/>
    <m/>
    <m/>
    <b v="1"/>
    <b v="1"/>
    <m/>
    <b v="1"/>
    <m/>
    <m/>
    <m/>
    <m/>
    <m/>
    <m/>
    <m/>
    <m/>
    <m/>
    <m/>
    <m/>
    <s v="Adult Women Children"/>
    <b v="1"/>
    <m/>
    <b v="1"/>
    <m/>
    <s v="بسبب الوضع المعيشي"/>
    <s v="Prayer Smoking"/>
    <m/>
    <m/>
    <m/>
    <b v="1"/>
    <m/>
    <m/>
    <b v="1"/>
    <m/>
    <m/>
    <m/>
    <m/>
    <s v="Lack of awareness of the services Accessibility"/>
    <m/>
    <m/>
    <b v="1"/>
    <m/>
    <b v="1"/>
    <m/>
    <m/>
    <m/>
    <m/>
    <x v="1"/>
    <m/>
    <s v="Health services Educational services Extracurricular activities/women &amp; girls centers"/>
    <b v="1"/>
    <b v="1"/>
    <m/>
    <b v="1"/>
    <m/>
    <m/>
    <m/>
    <m/>
    <s v="بسبب بعد المسافة"/>
    <s v="Health services Educational services Extracurricular activities/women &amp; girls centers Skills building services"/>
    <b v="1"/>
    <b v="1"/>
    <b v="1"/>
    <b v="1"/>
    <m/>
    <m/>
    <m/>
    <m/>
    <s v="بسبب بعد المسافة"/>
    <x v="1"/>
    <m/>
    <s v="Kidnapping School dropout Child labour Begging"/>
    <b v="1"/>
    <m/>
    <m/>
    <b v="1"/>
    <b v="1"/>
    <b v="1"/>
    <m/>
    <m/>
    <m/>
    <m/>
    <m/>
    <m/>
    <m/>
    <m/>
    <m/>
    <m/>
    <m/>
    <m/>
    <s v="مسح السيارات"/>
    <s v="Parents Relatives"/>
    <m/>
    <m/>
    <m/>
    <m/>
    <b v="1"/>
    <b v="1"/>
    <m/>
    <m/>
    <m/>
    <m/>
    <m/>
    <m/>
    <m/>
    <m/>
    <s v="Quraan Sport activity Awareness / educational activities / psychosocial support"/>
    <b v="1"/>
    <b v="1"/>
    <m/>
    <m/>
    <b v="1"/>
    <m/>
    <m/>
    <m/>
    <m/>
    <s v="I don't know"/>
    <m/>
    <m/>
    <m/>
    <m/>
    <m/>
    <m/>
    <b v="1"/>
    <x v="2"/>
    <s v="لايوجد مدرسة"/>
    <s v="Lack of awareness Security problems"/>
    <b v="1"/>
    <b v="1"/>
    <m/>
    <m/>
    <m/>
    <m/>
    <m/>
    <m/>
    <m/>
    <m/>
    <x v="1"/>
    <m/>
    <m/>
    <x v="2"/>
    <m/>
    <m/>
    <x v="2"/>
    <m/>
    <s v="uuid:74fb496c-c4fc-4601-8211-faea29fc0cf6"/>
    <n v="73164848"/>
    <s v="74fb496c-c4fc-4601-8211-faea29fc0cf6"/>
    <d v="2021-01-21T16:14:19"/>
    <n v="297"/>
    <m/>
    <n v="-1"/>
    <m/>
    <m/>
    <s v="202101191358"/>
    <n v="373381"/>
    <s v="nsenumerator"/>
    <n v="569832"/>
  </r>
  <r>
    <s v="2021-01-21T12:15:12.962+02:00"/>
    <s v="2021-01-21T16:01:54.836+02:00"/>
    <s v="0"/>
    <s v="سلطانة الحلاق"/>
    <s v="MRFS"/>
    <m/>
    <d v="2021-01-21T00:00:00"/>
    <x v="8"/>
    <s v="All"/>
    <x v="0"/>
    <n v="23"/>
    <x v="1"/>
    <x v="0"/>
    <x v="0"/>
    <x v="0"/>
    <d v="2020-01-01T00:00:00"/>
    <n v="0"/>
    <n v="0"/>
    <s v="Yes"/>
    <n v="0"/>
    <n v="0"/>
    <n v="1"/>
    <s v="1"/>
    <n v="1"/>
    <s v="2"/>
    <n v="0"/>
    <s v="2"/>
    <n v="4"/>
    <n v="0"/>
    <n v="0"/>
    <n v="0"/>
    <n v="1200"/>
    <n v="0"/>
    <m/>
    <s v="سلة غذائيةودين من الاهل"/>
    <s v="No services"/>
    <m/>
    <m/>
    <m/>
    <m/>
    <m/>
    <m/>
    <b v="1"/>
    <m/>
    <m/>
    <x v="1"/>
    <m/>
    <x v="2"/>
    <s v="مراكز صحية وتغذية "/>
    <s v="Some types of medicines are not available in the market Inaccessible due to cost Inaccessible due to transport or other logistical reason"/>
    <b v="1"/>
    <m/>
    <m/>
    <b v="1"/>
    <m/>
    <b v="1"/>
    <m/>
    <m/>
    <m/>
    <m/>
    <m/>
    <x v="2"/>
    <x v="1"/>
    <m/>
    <x v="1"/>
    <m/>
    <x v="2"/>
    <x v="2"/>
    <s v="بعد المسافة"/>
    <x v="0"/>
    <x v="0"/>
    <m/>
    <m/>
    <m/>
    <m/>
    <m/>
    <m/>
    <m/>
    <m/>
    <m/>
    <m/>
    <m/>
    <s v="Non communicable diseases (NCD) drugs (chronic, cardiac, diabetes, hyper-tension, asthma) Pediatric medicine Antibiotic"/>
    <b v="1"/>
    <b v="1"/>
    <m/>
    <b v="1"/>
    <m/>
    <m/>
    <m/>
    <m/>
    <x v="2"/>
    <s v="Financial issues Transportation issues"/>
    <m/>
    <b v="1"/>
    <m/>
    <b v="1"/>
    <m/>
    <m/>
    <m/>
    <m/>
    <s v="Hospital for normal delivery"/>
    <m/>
    <m/>
    <m/>
    <m/>
    <m/>
    <b v="1"/>
    <m/>
    <m/>
    <m/>
    <m/>
    <m/>
    <x v="1"/>
    <m/>
    <m/>
    <m/>
    <m/>
    <m/>
    <m/>
    <m/>
    <m/>
    <m/>
    <m/>
    <m/>
    <x v="5"/>
    <x v="0"/>
    <x v="0"/>
    <m/>
    <m/>
    <m/>
    <m/>
    <m/>
    <m/>
    <m/>
    <m/>
    <m/>
    <m/>
    <m/>
    <m/>
    <m/>
    <s v="0"/>
    <s v="not divers"/>
    <s v="Cereals or tubers (maize, porridge, rice, pasta, bread, rice, bulger, frikeh, kaak, pasta, indomy (noodles), manakish, thick grain-based porridge, potatoes, etc) Condiments (spices, tea, coffee, sauces etc) or other miscellaneous food"/>
    <b v="1"/>
    <m/>
    <m/>
    <m/>
    <m/>
    <m/>
    <m/>
    <m/>
    <m/>
    <m/>
    <b v="1"/>
    <s v="2"/>
    <s v="not divers"/>
    <x v="0"/>
    <m/>
    <s v="High food prices/no money to buy Market is too far"/>
    <m/>
    <b v="1"/>
    <b v="1"/>
    <m/>
    <m/>
    <m/>
    <m/>
    <m/>
    <x v="0"/>
    <m/>
    <x v="0"/>
    <s v="High food prices/no money to buy Market is too far"/>
    <b v="1"/>
    <b v="1"/>
    <m/>
    <m/>
    <m/>
    <m/>
    <x v="0"/>
    <x v="2"/>
    <x v="1"/>
    <m/>
    <m/>
    <s v="0"/>
    <s v="0"/>
    <x v="0"/>
    <x v="2"/>
    <x v="0"/>
    <x v="1"/>
    <x v="1"/>
    <m/>
    <m/>
    <m/>
    <m/>
    <m/>
    <m/>
    <m/>
    <m/>
    <m/>
    <x v="1"/>
    <x v="0"/>
    <s v="Fear moodwings Problems sleeping"/>
    <b v="1"/>
    <m/>
    <m/>
    <b v="1"/>
    <m/>
    <m/>
    <m/>
    <m/>
    <m/>
    <b v="1"/>
    <m/>
    <m/>
    <m/>
    <m/>
    <m/>
    <m/>
    <m/>
    <m/>
    <s v="Children"/>
    <m/>
    <m/>
    <b v="1"/>
    <m/>
    <s v="بسبب الظروف المعيشية السيئة"/>
    <s v="Speaking to a family member Prayer"/>
    <b v="1"/>
    <m/>
    <m/>
    <b v="1"/>
    <m/>
    <m/>
    <m/>
    <m/>
    <m/>
    <m/>
    <m/>
    <s v="Accessibility Security"/>
    <m/>
    <b v="1"/>
    <b v="1"/>
    <m/>
    <m/>
    <m/>
    <m/>
    <m/>
    <m/>
    <x v="1"/>
    <m/>
    <s v="Health services Educational services Extracurricular activities/women &amp; girls centers"/>
    <b v="1"/>
    <b v="1"/>
    <m/>
    <b v="1"/>
    <m/>
    <m/>
    <m/>
    <m/>
    <s v="بسبب عدم توفرها في المنطقة"/>
    <s v="Educational services"/>
    <m/>
    <b v="1"/>
    <m/>
    <m/>
    <m/>
    <m/>
    <m/>
    <m/>
    <s v="بسبب عدم توفرها في المنطقة"/>
    <x v="1"/>
    <m/>
    <s v="School dropout Neglect Begging"/>
    <m/>
    <m/>
    <m/>
    <b v="1"/>
    <m/>
    <b v="1"/>
    <m/>
    <m/>
    <b v="1"/>
    <m/>
    <m/>
    <m/>
    <m/>
    <m/>
    <m/>
    <m/>
    <m/>
    <m/>
    <m/>
    <s v="Parents Community/social workers Women and Child support centers Siblings"/>
    <m/>
    <b v="1"/>
    <m/>
    <m/>
    <b v="1"/>
    <m/>
    <m/>
    <b v="1"/>
    <m/>
    <b v="1"/>
    <m/>
    <m/>
    <m/>
    <m/>
    <s v="Quraan Entertainement activities Awareness / educational activities / psychosocial support"/>
    <m/>
    <b v="1"/>
    <m/>
    <m/>
    <b v="1"/>
    <b v="1"/>
    <m/>
    <m/>
    <m/>
    <s v="No, none of these"/>
    <m/>
    <m/>
    <m/>
    <m/>
    <m/>
    <b v="1"/>
    <m/>
    <x v="2"/>
    <s v="لم يتجاوزو السن القانوني للمدرسة"/>
    <s v="No services"/>
    <m/>
    <m/>
    <m/>
    <m/>
    <m/>
    <b v="1"/>
    <m/>
    <m/>
    <m/>
    <m/>
    <x v="1"/>
    <m/>
    <m/>
    <x v="0"/>
    <m/>
    <m/>
    <x v="2"/>
    <m/>
    <s v="uuid:05786ef9-9be3-450a-8739-e37034d725d2"/>
    <n v="73164849"/>
    <s v="05786ef9-9be3-450a-8739-e37034d725d2"/>
    <d v="2021-01-21T16:14:20"/>
    <n v="298"/>
    <m/>
    <n v="-1"/>
    <m/>
    <m/>
    <s v="202101191358"/>
    <n v="13602"/>
    <s v="nsenumerator"/>
    <n v="569832"/>
  </r>
  <r>
    <s v="2021-01-21T12:48:09.706+02:00"/>
    <s v="2021-01-21T16:02:52.784+02:00"/>
    <s v="0"/>
    <s v="سلطانة الحلاق"/>
    <s v="MRFS"/>
    <m/>
    <d v="2021-01-21T00:00:00"/>
    <x v="8"/>
    <s v="All"/>
    <x v="0"/>
    <n v="30"/>
    <x v="1"/>
    <x v="0"/>
    <x v="0"/>
    <x v="0"/>
    <d v="2018-01-01T00:00:00"/>
    <n v="1"/>
    <n v="1"/>
    <s v="Yes"/>
    <n v="0"/>
    <n v="1"/>
    <n v="1"/>
    <s v="2"/>
    <n v="0"/>
    <s v="2"/>
    <n v="0"/>
    <s v="2"/>
    <n v="5"/>
    <n v="1"/>
    <n v="0"/>
    <n v="1"/>
    <n v="800"/>
    <n v="150"/>
    <s v="السلةالشهرية"/>
    <m/>
    <s v="No services"/>
    <m/>
    <m/>
    <m/>
    <m/>
    <m/>
    <m/>
    <b v="1"/>
    <m/>
    <m/>
    <x v="1"/>
    <m/>
    <x v="2"/>
    <s v="مراكز صحية "/>
    <s v="Some types of medicines are not available in the market Inaccessible due to cost Other, specify"/>
    <b v="1"/>
    <m/>
    <m/>
    <b v="1"/>
    <m/>
    <m/>
    <m/>
    <b v="1"/>
    <m/>
    <m/>
    <s v="ارتفاع اسعار الدواء"/>
    <x v="2"/>
    <x v="1"/>
    <m/>
    <x v="1"/>
    <m/>
    <x v="0"/>
    <x v="0"/>
    <m/>
    <x v="0"/>
    <x v="0"/>
    <m/>
    <m/>
    <m/>
    <m/>
    <m/>
    <m/>
    <m/>
    <m/>
    <m/>
    <m/>
    <m/>
    <s v="Pediatric medicine Antibiotic Reproductive health medicines"/>
    <m/>
    <b v="1"/>
    <b v="1"/>
    <b v="1"/>
    <m/>
    <m/>
    <m/>
    <m/>
    <x v="2"/>
    <s v="Financial issues Transportation issues"/>
    <m/>
    <b v="1"/>
    <m/>
    <b v="1"/>
    <m/>
    <m/>
    <m/>
    <m/>
    <s v="Hospital for normal delivery Hospital for surgery/ C-section"/>
    <m/>
    <m/>
    <m/>
    <m/>
    <m/>
    <b v="1"/>
    <b v="1"/>
    <m/>
    <m/>
    <m/>
    <m/>
    <x v="1"/>
    <m/>
    <m/>
    <m/>
    <m/>
    <m/>
    <m/>
    <m/>
    <m/>
    <m/>
    <m/>
    <m/>
    <x v="5"/>
    <x v="0"/>
    <x v="0"/>
    <m/>
    <s v="Cereals or tubers (maize, porridge, rice, pasta, bread, rice, bulger, frikeh, kaak, pasta, indomy (noodles), manakish, thick grain-based porridge, potatoes, etc) Condiments (spices, tea, coffee, sauces etc) or other miscellaneous food"/>
    <b v="1"/>
    <m/>
    <m/>
    <m/>
    <m/>
    <m/>
    <m/>
    <m/>
    <m/>
    <m/>
    <b v="1"/>
    <s v="2"/>
    <s v="not divers"/>
    <s v="Cereals or tubers (maize, porridge, rice, pasta, bread, rice, bulger, frikeh, kaak, pasta, indomy (noodles), manakish, thick grain-based porridge, potatoes, etc) Oil/Fat (oils, fats, butter, ghee etc) Sugar, Honey, sugar products Condiments (spices, tea, coffee, sauces etc) or other miscellaneous food"/>
    <b v="1"/>
    <m/>
    <m/>
    <m/>
    <m/>
    <m/>
    <m/>
    <m/>
    <b v="1"/>
    <b v="1"/>
    <b v="1"/>
    <s v="4"/>
    <s v="diverse"/>
    <x v="0"/>
    <m/>
    <s v="High food prices/no money to buy"/>
    <m/>
    <b v="1"/>
    <m/>
    <m/>
    <m/>
    <m/>
    <m/>
    <m/>
    <x v="0"/>
    <m/>
    <x v="0"/>
    <s v="High food prices/no money to buy"/>
    <b v="1"/>
    <m/>
    <m/>
    <m/>
    <m/>
    <m/>
    <x v="2"/>
    <x v="2"/>
    <x v="1"/>
    <m/>
    <m/>
    <s v="1"/>
    <s v="1"/>
    <x v="0"/>
    <x v="2"/>
    <x v="0"/>
    <x v="1"/>
    <x v="1"/>
    <m/>
    <m/>
    <m/>
    <m/>
    <m/>
    <m/>
    <m/>
    <m/>
    <m/>
    <x v="1"/>
    <x v="0"/>
    <s v="Econimic Anger"/>
    <m/>
    <b v="1"/>
    <m/>
    <m/>
    <b v="1"/>
    <m/>
    <m/>
    <m/>
    <m/>
    <m/>
    <m/>
    <m/>
    <m/>
    <m/>
    <m/>
    <m/>
    <m/>
    <m/>
    <s v="Adult Men"/>
    <m/>
    <b v="1"/>
    <m/>
    <m/>
    <s v="بسبب الضغوط المعيشية"/>
    <s v="Speaking to a friend Withdrawal/Isolation"/>
    <m/>
    <b v="1"/>
    <m/>
    <m/>
    <m/>
    <m/>
    <m/>
    <m/>
    <b v="1"/>
    <m/>
    <m/>
    <s v="No obstacles"/>
    <m/>
    <m/>
    <m/>
    <m/>
    <m/>
    <m/>
    <m/>
    <b v="1"/>
    <m/>
    <x v="1"/>
    <m/>
    <s v="Health services Extracurricular activities/women &amp; girls centers"/>
    <b v="1"/>
    <m/>
    <m/>
    <b v="1"/>
    <m/>
    <m/>
    <m/>
    <m/>
    <s v="عدم توفرها في المنطقة"/>
    <s v="Extracurricular activities/women &amp; girls centers Educational services"/>
    <m/>
    <b v="1"/>
    <m/>
    <b v="1"/>
    <m/>
    <m/>
    <m/>
    <m/>
    <s v="بسبب عدم توفرها في المنطقة"/>
    <x v="1"/>
    <m/>
    <s v="School dropout Begging"/>
    <m/>
    <m/>
    <m/>
    <b v="1"/>
    <m/>
    <b v="1"/>
    <m/>
    <m/>
    <m/>
    <m/>
    <m/>
    <m/>
    <m/>
    <m/>
    <m/>
    <m/>
    <m/>
    <m/>
    <m/>
    <s v="Siblings Parents Community/social workers Women and Child support centers"/>
    <m/>
    <b v="1"/>
    <m/>
    <m/>
    <b v="1"/>
    <m/>
    <m/>
    <b v="1"/>
    <m/>
    <b v="1"/>
    <m/>
    <m/>
    <m/>
    <m/>
    <s v="Quraan Hand crafts Painting / re-creational activity Awareness / educational activities / psychosocial support Entertainement activities"/>
    <m/>
    <b v="1"/>
    <b v="1"/>
    <b v="1"/>
    <b v="1"/>
    <b v="1"/>
    <m/>
    <m/>
    <m/>
    <s v="I don't know"/>
    <m/>
    <m/>
    <m/>
    <m/>
    <m/>
    <m/>
    <b v="1"/>
    <x v="2"/>
    <s v="عمر الطفل تحت ست سنوات"/>
    <s v="No services"/>
    <m/>
    <m/>
    <m/>
    <m/>
    <m/>
    <b v="1"/>
    <m/>
    <m/>
    <m/>
    <m/>
    <x v="1"/>
    <m/>
    <m/>
    <x v="0"/>
    <m/>
    <m/>
    <x v="2"/>
    <m/>
    <s v="uuid:bfe0fa58-30a7-4f81-850f-e7e5dff78b2e"/>
    <n v="73164851"/>
    <s v="bfe0fa58-30a7-4f81-850f-e7e5dff78b2e"/>
    <d v="2021-01-21T16:14:21"/>
    <n v="299"/>
    <m/>
    <n v="-1"/>
    <m/>
    <m/>
    <s v="202101191358"/>
    <n v="11683"/>
    <s v="nsenumerator"/>
    <n v="569832"/>
  </r>
  <r>
    <s v="2021-01-23T11:56:19.593+03:00"/>
    <s v="2021-01-23T12:28:13.561+03:00"/>
    <s v="0"/>
    <s v="افراح الحجازي"/>
    <s v="MRFS"/>
    <m/>
    <d v="2021-01-23T00:00:00"/>
    <x v="14"/>
    <s v="All"/>
    <x v="0"/>
    <n v="68"/>
    <x v="3"/>
    <x v="1"/>
    <x v="2"/>
    <x v="1"/>
    <m/>
    <n v="2"/>
    <n v="1"/>
    <s v="Yes"/>
    <n v="1"/>
    <n v="3"/>
    <n v="4"/>
    <s v="7"/>
    <n v="2"/>
    <s v="10"/>
    <n v="4"/>
    <s v="14"/>
    <n v="22"/>
    <n v="0"/>
    <n v="1"/>
    <n v="5"/>
    <n v="700"/>
    <n v="250"/>
    <s v="قص حجار"/>
    <m/>
    <s v="No services"/>
    <m/>
    <m/>
    <m/>
    <m/>
    <m/>
    <m/>
    <b v="1"/>
    <m/>
    <m/>
    <x v="1"/>
    <m/>
    <x v="0"/>
    <s v="جميع الخدمات الطبية لا توجد"/>
    <s v="Some types of medicines are not available in the market Inaccessible due to cost Inaccessible due to transport or other logistical reason"/>
    <b v="1"/>
    <m/>
    <m/>
    <b v="1"/>
    <m/>
    <b v="1"/>
    <m/>
    <m/>
    <m/>
    <m/>
    <m/>
    <x v="2"/>
    <x v="1"/>
    <m/>
    <x v="1"/>
    <m/>
    <x v="0"/>
    <x v="0"/>
    <m/>
    <x v="0"/>
    <x v="0"/>
    <m/>
    <m/>
    <m/>
    <m/>
    <m/>
    <m/>
    <m/>
    <m/>
    <m/>
    <m/>
    <m/>
    <s v="Pediatric medicine Antibiotic"/>
    <m/>
    <b v="1"/>
    <m/>
    <b v="1"/>
    <m/>
    <m/>
    <m/>
    <m/>
    <x v="2"/>
    <s v="No services available"/>
    <m/>
    <m/>
    <m/>
    <m/>
    <b v="1"/>
    <m/>
    <m/>
    <m/>
    <s v="Hospital for normal delivery"/>
    <m/>
    <m/>
    <m/>
    <m/>
    <m/>
    <b v="1"/>
    <m/>
    <m/>
    <m/>
    <m/>
    <m/>
    <x v="2"/>
    <s v="Child sick/weak"/>
    <m/>
    <b v="1"/>
    <m/>
    <m/>
    <m/>
    <m/>
    <m/>
    <m/>
    <m/>
    <m/>
    <x v="2"/>
    <x v="0"/>
    <x v="0"/>
    <m/>
    <s v="Condiments (spices, tea, coffee, sauces etc) or other miscellaneous food Oil/Fat (oils, fats, butter, ghee etc) Meat, Poultry, Offal (beef, goat, lamb, poultry), etc) Cereals or tubers (maize, porridge, rice, pasta, bread, rice, bulger, frikeh, kaak, pasta, indomy (noodles), manakish, thick grain-based porridge, potatoes, etc)"/>
    <b v="1"/>
    <m/>
    <m/>
    <m/>
    <b v="1"/>
    <m/>
    <m/>
    <m/>
    <m/>
    <b v="1"/>
    <b v="1"/>
    <s v="4"/>
    <s v="not divers"/>
    <s v="Cereals or tubers (maize, porridge, rice, pasta, bread, rice, bulger, frikeh, kaak, pasta, indomy (noodles), manakish, thick grain-based porridge, potatoes, etc) Meat, Poultry, Offal (beef, goat, lamb, poultry), etc) Oil/Fat (oils, fats, butter, ghee etc) Condiments (spices, tea, coffee, sauces etc) or other miscellaneous food"/>
    <b v="1"/>
    <m/>
    <m/>
    <m/>
    <b v="1"/>
    <m/>
    <m/>
    <m/>
    <m/>
    <b v="1"/>
    <b v="1"/>
    <s v="4"/>
    <s v="diverse"/>
    <x v="0"/>
    <m/>
    <s v="High food prices/no money to buy Market is not safe"/>
    <m/>
    <b v="1"/>
    <m/>
    <b v="1"/>
    <m/>
    <m/>
    <m/>
    <m/>
    <x v="3"/>
    <m/>
    <x v="2"/>
    <m/>
    <m/>
    <m/>
    <m/>
    <m/>
    <m/>
    <m/>
    <x v="2"/>
    <x v="2"/>
    <x v="0"/>
    <m/>
    <m/>
    <s v="3"/>
    <s v="2"/>
    <x v="2"/>
    <x v="1"/>
    <x v="1"/>
    <x v="5"/>
    <x v="3"/>
    <m/>
    <m/>
    <m/>
    <m/>
    <m/>
    <m/>
    <m/>
    <m/>
    <m/>
    <x v="3"/>
    <x v="0"/>
    <s v="No problems"/>
    <m/>
    <m/>
    <m/>
    <m/>
    <m/>
    <m/>
    <m/>
    <m/>
    <m/>
    <m/>
    <m/>
    <m/>
    <m/>
    <m/>
    <m/>
    <b v="1"/>
    <m/>
    <m/>
    <m/>
    <m/>
    <m/>
    <m/>
    <m/>
    <m/>
    <m/>
    <m/>
    <m/>
    <m/>
    <m/>
    <m/>
    <m/>
    <m/>
    <m/>
    <m/>
    <m/>
    <m/>
    <s v="Security"/>
    <m/>
    <b v="1"/>
    <m/>
    <m/>
    <m/>
    <m/>
    <m/>
    <m/>
    <m/>
    <x v="1"/>
    <m/>
    <s v="Health services Educational services Extracurricular activities/women &amp; girls centers"/>
    <b v="1"/>
    <b v="1"/>
    <m/>
    <b v="1"/>
    <m/>
    <m/>
    <m/>
    <m/>
    <s v="لايوجد"/>
    <s v="Health services Educational services Skills building services"/>
    <b v="1"/>
    <b v="1"/>
    <b v="1"/>
    <m/>
    <m/>
    <m/>
    <m/>
    <m/>
    <s v="لا يوجد"/>
    <x v="2"/>
    <s v="بسبب الوضع وقلة الامان"/>
    <s v="Child labour School dropout Early marriage"/>
    <m/>
    <m/>
    <m/>
    <b v="1"/>
    <b v="1"/>
    <m/>
    <b v="1"/>
    <m/>
    <m/>
    <m/>
    <m/>
    <m/>
    <m/>
    <m/>
    <m/>
    <m/>
    <m/>
    <m/>
    <s v="قص حجارة"/>
    <s v="Parents"/>
    <m/>
    <m/>
    <m/>
    <m/>
    <b v="1"/>
    <m/>
    <m/>
    <m/>
    <m/>
    <m/>
    <m/>
    <m/>
    <m/>
    <m/>
    <s v="Sport activity Quraan Painting / re-creational activity Entertainement activities"/>
    <b v="1"/>
    <b v="1"/>
    <m/>
    <b v="1"/>
    <m/>
    <b v="1"/>
    <m/>
    <m/>
    <m/>
    <s v="I don't know"/>
    <m/>
    <m/>
    <m/>
    <m/>
    <m/>
    <m/>
    <b v="1"/>
    <x v="2"/>
    <s v="المدرسة لا تستوعب عدد الأطفال الموجودين"/>
    <s v="No services"/>
    <m/>
    <m/>
    <m/>
    <m/>
    <m/>
    <b v="1"/>
    <m/>
    <m/>
    <m/>
    <m/>
    <x v="1"/>
    <m/>
    <m/>
    <x v="2"/>
    <m/>
    <m/>
    <x v="1"/>
    <s v="بسبب الفقر"/>
    <s v="uuid:5552ee7c-a397-409b-be1c-d8b951265ef8"/>
    <n v="73215546"/>
    <s v="5552ee7c-a397-409b-be1c-d8b951265ef8"/>
    <d v="2021-01-23T11:14:07"/>
    <n v="300"/>
    <m/>
    <n v="-1"/>
    <m/>
    <m/>
    <s v="202101191358"/>
    <n v="1914"/>
    <s v="nsenumerator"/>
    <n v="569832"/>
  </r>
  <r>
    <s v="2021-01-23T11:56:39.533+03:00"/>
    <s v="2021-01-23T14:14:39.931+03:00"/>
    <s v="0"/>
    <s v="سمر الخلف"/>
    <s v="MRFS"/>
    <m/>
    <d v="2021-01-23T00:00:00"/>
    <x v="14"/>
    <s v="All"/>
    <x v="0"/>
    <n v="46"/>
    <x v="0"/>
    <x v="1"/>
    <x v="0"/>
    <x v="1"/>
    <m/>
    <n v="0"/>
    <n v="0"/>
    <s v="Yes"/>
    <n v="0"/>
    <n v="0"/>
    <n v="1"/>
    <s v="1"/>
    <n v="1"/>
    <s v="2"/>
    <n v="2"/>
    <s v="4"/>
    <n v="6"/>
    <n v="0"/>
    <n v="0"/>
    <n v="1"/>
    <n v="1500"/>
    <n v="700"/>
    <s v="توزيع خبز على المنازل"/>
    <m/>
    <s v="Primary health care facility"/>
    <m/>
    <b v="1"/>
    <m/>
    <m/>
    <m/>
    <m/>
    <m/>
    <m/>
    <n v="15"/>
    <x v="0"/>
    <m/>
    <x v="0"/>
    <s v="مركز علاج فيزيائي "/>
    <s v="Inaccessible due to cost"/>
    <m/>
    <m/>
    <m/>
    <b v="1"/>
    <m/>
    <m/>
    <m/>
    <m/>
    <m/>
    <m/>
    <m/>
    <x v="2"/>
    <x v="1"/>
    <m/>
    <x v="1"/>
    <m/>
    <x v="0"/>
    <x v="0"/>
    <m/>
    <x v="0"/>
    <x v="0"/>
    <m/>
    <m/>
    <m/>
    <m/>
    <m/>
    <m/>
    <m/>
    <m/>
    <m/>
    <m/>
    <m/>
    <s v="Pediatric medicine Non communicable diseases (NCD) drugs (chronic, cardiac, diabetes, hyper-tension, asthma)"/>
    <b v="1"/>
    <b v="1"/>
    <m/>
    <m/>
    <m/>
    <m/>
    <m/>
    <m/>
    <x v="0"/>
    <m/>
    <m/>
    <m/>
    <m/>
    <m/>
    <m/>
    <m/>
    <m/>
    <m/>
    <s v="Hospital for normal delivery"/>
    <m/>
    <m/>
    <m/>
    <m/>
    <m/>
    <b v="1"/>
    <m/>
    <m/>
    <m/>
    <m/>
    <m/>
    <x v="1"/>
    <m/>
    <m/>
    <m/>
    <m/>
    <m/>
    <m/>
    <m/>
    <m/>
    <m/>
    <m/>
    <m/>
    <x v="5"/>
    <x v="0"/>
    <x v="0"/>
    <m/>
    <m/>
    <m/>
    <m/>
    <m/>
    <m/>
    <m/>
    <m/>
    <m/>
    <m/>
    <m/>
    <m/>
    <m/>
    <s v="0"/>
    <s v="not divers"/>
    <s v="Cereals or tubers (maize, porridge, rice, pasta, bread, rice, bulger, frikeh, kaak, pasta, indomy (noodles), manakish, thick grain-based porridge, potatoes, etc) Vegetables (including leafy vegetables) Condiments (spices, tea, coffee, sauces etc) or other miscellaneous food"/>
    <b v="1"/>
    <m/>
    <b v="1"/>
    <m/>
    <m/>
    <m/>
    <m/>
    <m/>
    <m/>
    <m/>
    <b v="1"/>
    <s v="3"/>
    <s v="not divers"/>
    <x v="0"/>
    <m/>
    <s v="High food prices/no money to buy"/>
    <m/>
    <b v="1"/>
    <m/>
    <m/>
    <m/>
    <m/>
    <m/>
    <m/>
    <x v="0"/>
    <m/>
    <x v="0"/>
    <s v="High food prices/no money to buy"/>
    <b v="1"/>
    <m/>
    <m/>
    <m/>
    <m/>
    <m/>
    <x v="2"/>
    <x v="2"/>
    <x v="1"/>
    <m/>
    <m/>
    <s v="0"/>
    <s v="0"/>
    <x v="2"/>
    <x v="1"/>
    <x v="1"/>
    <x v="4"/>
    <x v="3"/>
    <m/>
    <m/>
    <m/>
    <m/>
    <m/>
    <m/>
    <m/>
    <m/>
    <m/>
    <x v="2"/>
    <x v="1"/>
    <s v="Family conflict Fear"/>
    <b v="1"/>
    <m/>
    <m/>
    <m/>
    <m/>
    <m/>
    <b v="1"/>
    <m/>
    <m/>
    <m/>
    <m/>
    <m/>
    <m/>
    <m/>
    <m/>
    <m/>
    <m/>
    <m/>
    <s v="Adult Men Children"/>
    <m/>
    <b v="1"/>
    <b v="1"/>
    <m/>
    <s v="لان الرجال على عاتقهم تأمين المعيشة    والاطفال لانهم حرمو من ابسط  حقوقهم"/>
    <s v="Prayer"/>
    <m/>
    <m/>
    <m/>
    <b v="1"/>
    <m/>
    <m/>
    <m/>
    <m/>
    <m/>
    <m/>
    <m/>
    <s v="Stigma"/>
    <b v="1"/>
    <m/>
    <m/>
    <m/>
    <m/>
    <m/>
    <m/>
    <m/>
    <m/>
    <x v="1"/>
    <m/>
    <s v="Skills building services Educational services"/>
    <m/>
    <b v="1"/>
    <b v="1"/>
    <m/>
    <m/>
    <m/>
    <m/>
    <m/>
    <s v="عدم وجود هذه الخدمات في هذه المنطقة"/>
    <s v="Extracurricular activities/women &amp; girls centers"/>
    <m/>
    <m/>
    <m/>
    <b v="1"/>
    <m/>
    <m/>
    <m/>
    <m/>
    <s v="عدم توفر الخدمة"/>
    <x v="1"/>
    <m/>
    <s v="School dropout Child labour"/>
    <m/>
    <m/>
    <m/>
    <b v="1"/>
    <b v="1"/>
    <m/>
    <m/>
    <m/>
    <m/>
    <m/>
    <m/>
    <m/>
    <m/>
    <m/>
    <m/>
    <m/>
    <m/>
    <m/>
    <s v="لم القمامة من الحاويات بشكل كبير"/>
    <s v="Parents"/>
    <m/>
    <m/>
    <m/>
    <m/>
    <b v="1"/>
    <m/>
    <m/>
    <m/>
    <m/>
    <m/>
    <m/>
    <m/>
    <m/>
    <m/>
    <s v="Awareness / educational activities / psychosocial support Quraan"/>
    <m/>
    <b v="1"/>
    <m/>
    <m/>
    <b v="1"/>
    <m/>
    <m/>
    <m/>
    <m/>
    <s v="Orphans living in the community"/>
    <m/>
    <m/>
    <b v="1"/>
    <m/>
    <m/>
    <m/>
    <m/>
    <x v="2"/>
    <s v="لان طفلي الكبير يقوم بمساعدتي بالعمل وابنتي ذات ١٥ سنة ضعيفة بالمدرسة من اجل ذلك هي لاتدرس حاليا"/>
    <s v="No services"/>
    <m/>
    <m/>
    <m/>
    <m/>
    <m/>
    <b v="1"/>
    <m/>
    <m/>
    <m/>
    <m/>
    <x v="1"/>
    <m/>
    <m/>
    <x v="2"/>
    <m/>
    <m/>
    <x v="1"/>
    <s v="مساعدتي في توزيع الخبز على المنازل"/>
    <s v="uuid:373e818a-186d-4e7b-9ff5-9a9ee3681eb7"/>
    <n v="73215559"/>
    <s v="373e818a-186d-4e7b-9ff5-9a9ee3681eb7"/>
    <d v="2021-01-23T11:14:47"/>
    <n v="301"/>
    <m/>
    <n v="-1"/>
    <m/>
    <m/>
    <s v="202101191358"/>
    <n v="8280"/>
    <s v="nsenumerator"/>
    <n v="569832"/>
  </r>
  <r>
    <s v="2021-01-23T09:25:41.566+02:00"/>
    <s v="2021-01-23T10:24:39.598+02:00"/>
    <s v="0"/>
    <s v="Jamal zakour"/>
    <s v="MRFS"/>
    <m/>
    <d v="2021-01-23T00:00:00"/>
    <x v="11"/>
    <s v="All"/>
    <x v="0"/>
    <n v="32"/>
    <x v="0"/>
    <x v="1"/>
    <x v="0"/>
    <x v="0"/>
    <d v="2019-07-24T00:00:00"/>
    <n v="0"/>
    <n v="0"/>
    <s v="Yes"/>
    <n v="0"/>
    <n v="0"/>
    <n v="1"/>
    <s v="1"/>
    <n v="2"/>
    <s v="3"/>
    <n v="0"/>
    <s v="3"/>
    <n v="5"/>
    <n v="0"/>
    <n v="0"/>
    <n v="2"/>
    <n v="600"/>
    <n v="800"/>
    <s v="عمل يومي"/>
    <m/>
    <s v="Hospital"/>
    <b v="1"/>
    <m/>
    <m/>
    <m/>
    <m/>
    <m/>
    <m/>
    <m/>
    <n v="15"/>
    <x v="5"/>
    <m/>
    <x v="0"/>
    <s v="لا يوجد"/>
    <s v="Some types of medicines are not available in the market Inaccessible due to cost"/>
    <b v="1"/>
    <m/>
    <m/>
    <b v="1"/>
    <m/>
    <m/>
    <m/>
    <m/>
    <m/>
    <m/>
    <m/>
    <x v="0"/>
    <x v="0"/>
    <s v="معلومات عن سوء التغذية ولقاحات الأطفال"/>
    <x v="0"/>
    <m/>
    <x v="0"/>
    <x v="0"/>
    <m/>
    <x v="0"/>
    <x v="0"/>
    <m/>
    <m/>
    <m/>
    <m/>
    <m/>
    <m/>
    <m/>
    <m/>
    <m/>
    <m/>
    <m/>
    <s v="Antibiotic Pediatric medicine"/>
    <m/>
    <b v="1"/>
    <m/>
    <b v="1"/>
    <m/>
    <m/>
    <m/>
    <m/>
    <x v="0"/>
    <m/>
    <m/>
    <m/>
    <m/>
    <m/>
    <m/>
    <m/>
    <m/>
    <m/>
    <s v="Hospital for normal delivery"/>
    <m/>
    <m/>
    <m/>
    <m/>
    <m/>
    <b v="1"/>
    <m/>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Vegetables (including leafy vegetables) Milk and Milk Products (milk, yoghurt, cheese, etc)"/>
    <b v="1"/>
    <b v="1"/>
    <b v="1"/>
    <m/>
    <m/>
    <m/>
    <b v="1"/>
    <m/>
    <m/>
    <m/>
    <m/>
    <s v="4"/>
    <s v="diverse"/>
    <x v="0"/>
    <m/>
    <s v="High food prices/no money to buy"/>
    <m/>
    <b v="1"/>
    <m/>
    <m/>
    <m/>
    <m/>
    <m/>
    <m/>
    <x v="0"/>
    <m/>
    <x v="0"/>
    <s v="High food prices/no money to buy"/>
    <b v="1"/>
    <m/>
    <m/>
    <m/>
    <m/>
    <m/>
    <x v="0"/>
    <x v="0"/>
    <x v="1"/>
    <m/>
    <m/>
    <s v="0"/>
    <s v="0"/>
    <x v="0"/>
    <x v="2"/>
    <x v="0"/>
    <x v="1"/>
    <x v="1"/>
    <m/>
    <m/>
    <m/>
    <m/>
    <m/>
    <m/>
    <m/>
    <m/>
    <m/>
    <x v="1"/>
    <x v="0"/>
    <s v="Econimic Fear"/>
    <b v="1"/>
    <m/>
    <m/>
    <m/>
    <b v="1"/>
    <m/>
    <m/>
    <m/>
    <m/>
    <m/>
    <m/>
    <m/>
    <m/>
    <m/>
    <m/>
    <m/>
    <m/>
    <m/>
    <s v="Children Elderly"/>
    <m/>
    <m/>
    <b v="1"/>
    <b v="1"/>
    <s v="كونهم الأكثر ضعفا"/>
    <s v="Prayer Exercise"/>
    <m/>
    <m/>
    <b v="1"/>
    <b v="1"/>
    <m/>
    <m/>
    <m/>
    <m/>
    <m/>
    <m/>
    <m/>
    <s v="Lack of awareness of the services"/>
    <m/>
    <m/>
    <m/>
    <m/>
    <b v="1"/>
    <m/>
    <m/>
    <m/>
    <m/>
    <x v="1"/>
    <m/>
    <s v="Skills building services Educational services"/>
    <m/>
    <b v="1"/>
    <b v="1"/>
    <m/>
    <m/>
    <m/>
    <m/>
    <m/>
    <s v="عدم توفرها"/>
    <s v="Skills building services Educational services"/>
    <m/>
    <b v="1"/>
    <b v="1"/>
    <m/>
    <m/>
    <m/>
    <m/>
    <m/>
    <s v="عدم توفرها"/>
    <x v="1"/>
    <m/>
    <s v="School dropout Early marriage Neglect"/>
    <m/>
    <m/>
    <m/>
    <b v="1"/>
    <m/>
    <m/>
    <b v="1"/>
    <m/>
    <b v="1"/>
    <m/>
    <m/>
    <m/>
    <m/>
    <m/>
    <m/>
    <m/>
    <m/>
    <m/>
    <m/>
    <s v="Siblings Parents"/>
    <m/>
    <b v="1"/>
    <m/>
    <m/>
    <b v="1"/>
    <m/>
    <m/>
    <m/>
    <m/>
    <m/>
    <m/>
    <m/>
    <m/>
    <m/>
    <s v="Awareness / educational activities / psychosocial support Quraan"/>
    <m/>
    <b v="1"/>
    <m/>
    <m/>
    <b v="1"/>
    <m/>
    <m/>
    <m/>
    <m/>
    <s v="Orphans living in the community Child-headed households"/>
    <m/>
    <m/>
    <b v="1"/>
    <b v="1"/>
    <m/>
    <m/>
    <m/>
    <x v="1"/>
    <m/>
    <s v="No services"/>
    <m/>
    <m/>
    <m/>
    <m/>
    <m/>
    <b v="1"/>
    <m/>
    <m/>
    <m/>
    <m/>
    <x v="1"/>
    <m/>
    <m/>
    <x v="0"/>
    <m/>
    <m/>
    <x v="2"/>
    <m/>
    <s v="uuid:c7556ad4-b5cb-4415-99b6-25d30d55b215"/>
    <n v="73215571"/>
    <s v="c7556ad4-b5cb-4415-99b6-25d30d55b215"/>
    <d v="2021-01-23T11:15:33"/>
    <n v="302"/>
    <m/>
    <n v="-1"/>
    <m/>
    <m/>
    <s v="202101191358"/>
    <n v="3538"/>
    <s v="nsenumerator"/>
    <n v="569832"/>
  </r>
  <r>
    <s v="2021-01-23T10:22:35.625+02:00"/>
    <s v="2021-01-23T10:46:47.663+02:00"/>
    <m/>
    <s v="Jamal zakour"/>
    <s v="MRFS"/>
    <m/>
    <d v="2021-01-23T00:00:00"/>
    <x v="11"/>
    <s v="All"/>
    <x v="0"/>
    <n v="41"/>
    <x v="0"/>
    <x v="1"/>
    <x v="0"/>
    <x v="0"/>
    <d v="2018-04-11T00:00:00"/>
    <n v="1"/>
    <n v="0"/>
    <s v="Yes"/>
    <n v="0"/>
    <n v="1"/>
    <n v="1"/>
    <s v="2"/>
    <n v="2"/>
    <s v="4"/>
    <n v="0"/>
    <s v="4"/>
    <n v="6"/>
    <n v="1"/>
    <n v="0"/>
    <n v="1"/>
    <n v="800"/>
    <n v="800"/>
    <s v="عمل خاص"/>
    <m/>
    <s v="Hospital Primary health care facility"/>
    <b v="1"/>
    <b v="1"/>
    <m/>
    <m/>
    <m/>
    <m/>
    <m/>
    <m/>
    <n v="10"/>
    <x v="4"/>
    <m/>
    <x v="0"/>
    <s v="لا يوجد"/>
    <s v="Some types of medicines are not available in the market"/>
    <b v="1"/>
    <m/>
    <m/>
    <m/>
    <m/>
    <m/>
    <m/>
    <m/>
    <m/>
    <m/>
    <m/>
    <x v="0"/>
    <x v="0"/>
    <s v="فريق لقاح وصحة مجتمعية"/>
    <x v="0"/>
    <m/>
    <x v="0"/>
    <x v="0"/>
    <m/>
    <x v="0"/>
    <x v="0"/>
    <m/>
    <m/>
    <m/>
    <m/>
    <m/>
    <m/>
    <m/>
    <m/>
    <m/>
    <m/>
    <m/>
    <s v="Antibiotic Non communicable diseases (NCD) drugs (chronic, cardiac, diabetes, hyper-tension, asthma) Pediatric medicine"/>
    <b v="1"/>
    <b v="1"/>
    <m/>
    <b v="1"/>
    <m/>
    <m/>
    <m/>
    <m/>
    <x v="0"/>
    <m/>
    <m/>
    <m/>
    <m/>
    <m/>
    <m/>
    <m/>
    <m/>
    <m/>
    <s v="Hospital for normal delivery"/>
    <m/>
    <m/>
    <m/>
    <m/>
    <m/>
    <b v="1"/>
    <m/>
    <m/>
    <m/>
    <m/>
    <m/>
    <x v="1"/>
    <m/>
    <m/>
    <m/>
    <m/>
    <m/>
    <m/>
    <m/>
    <m/>
    <m/>
    <m/>
    <m/>
    <x v="5"/>
    <x v="0"/>
    <x v="0"/>
    <m/>
    <s v="Legumes and nuts e.g. hommos, fouls, beans, chick peas, lentils Vegetables (including leafy vegetables)"/>
    <m/>
    <b v="1"/>
    <b v="1"/>
    <m/>
    <m/>
    <m/>
    <m/>
    <m/>
    <m/>
    <m/>
    <m/>
    <s v="2"/>
    <s v="not divers"/>
    <s v="Legumes and nuts e.g. hommos, fouls, beans, chick peas, lentils Vegetables (including leafy vegetables)"/>
    <m/>
    <b v="1"/>
    <b v="1"/>
    <m/>
    <m/>
    <m/>
    <m/>
    <m/>
    <m/>
    <m/>
    <m/>
    <s v="2"/>
    <s v="not divers"/>
    <x v="0"/>
    <m/>
    <s v="High food prices/no money to buy"/>
    <m/>
    <b v="1"/>
    <m/>
    <m/>
    <m/>
    <m/>
    <m/>
    <m/>
    <x v="0"/>
    <m/>
    <x v="0"/>
    <s v="High food prices/no money to buy"/>
    <b v="1"/>
    <m/>
    <m/>
    <m/>
    <m/>
    <m/>
    <x v="0"/>
    <x v="0"/>
    <x v="1"/>
    <m/>
    <m/>
    <s v="1"/>
    <s v="1"/>
    <x v="0"/>
    <x v="2"/>
    <x v="0"/>
    <x v="1"/>
    <x v="1"/>
    <m/>
    <m/>
    <m/>
    <m/>
    <m/>
    <m/>
    <m/>
    <m/>
    <m/>
    <x v="1"/>
    <x v="0"/>
    <s v="Fear Anger Econimic"/>
    <b v="1"/>
    <b v="1"/>
    <m/>
    <m/>
    <b v="1"/>
    <m/>
    <m/>
    <m/>
    <m/>
    <m/>
    <m/>
    <m/>
    <m/>
    <m/>
    <m/>
    <m/>
    <m/>
    <m/>
    <s v="Adult Women Children"/>
    <b v="1"/>
    <m/>
    <b v="1"/>
    <m/>
    <s v="كونهم أكثر ضعفا في المجتمع"/>
    <s v="Speaking to a family member Prayer"/>
    <b v="1"/>
    <m/>
    <m/>
    <b v="1"/>
    <m/>
    <m/>
    <m/>
    <m/>
    <m/>
    <m/>
    <m/>
    <s v="Availability Lack of awareness of the services"/>
    <m/>
    <m/>
    <m/>
    <b v="1"/>
    <b v="1"/>
    <m/>
    <m/>
    <m/>
    <m/>
    <x v="1"/>
    <m/>
    <s v="Skills building services Extracurricular activities/women &amp; girls centers"/>
    <m/>
    <m/>
    <b v="1"/>
    <b v="1"/>
    <m/>
    <m/>
    <m/>
    <m/>
    <s v="غير متوفرة في الموقع"/>
    <s v="Skills building services Extracurricular activities/women &amp; girls centers"/>
    <m/>
    <m/>
    <b v="1"/>
    <b v="1"/>
    <m/>
    <m/>
    <m/>
    <m/>
    <s v="غير متوفرة في الموقع"/>
    <x v="1"/>
    <m/>
    <s v="School dropout Early marriage Psychological stress"/>
    <m/>
    <m/>
    <m/>
    <b v="1"/>
    <m/>
    <m/>
    <b v="1"/>
    <m/>
    <m/>
    <m/>
    <m/>
    <m/>
    <m/>
    <b v="1"/>
    <m/>
    <m/>
    <m/>
    <m/>
    <m/>
    <s v="School teachers Siblings Parents"/>
    <m/>
    <b v="1"/>
    <m/>
    <b v="1"/>
    <b v="1"/>
    <m/>
    <m/>
    <m/>
    <m/>
    <m/>
    <m/>
    <m/>
    <m/>
    <m/>
    <s v="Hand crafts Painting / re-creational activity Awareness / educational activities / psychosocial support"/>
    <m/>
    <m/>
    <b v="1"/>
    <b v="1"/>
    <b v="1"/>
    <m/>
    <m/>
    <m/>
    <m/>
    <s v="Orphans living in the community"/>
    <m/>
    <m/>
    <b v="1"/>
    <m/>
    <m/>
    <m/>
    <m/>
    <x v="1"/>
    <m/>
    <s v="No services"/>
    <m/>
    <m/>
    <m/>
    <m/>
    <m/>
    <b v="1"/>
    <m/>
    <m/>
    <m/>
    <m/>
    <x v="1"/>
    <m/>
    <m/>
    <x v="0"/>
    <m/>
    <m/>
    <x v="2"/>
    <m/>
    <s v="uuid:113bfd2b-04dd-4891-b2fa-d4a5b6301fbf"/>
    <n v="73215572"/>
    <s v="113bfd2b-04dd-4891-b2fa-d4a5b6301fbf"/>
    <d v="2021-01-23T11:15:33"/>
    <n v="303"/>
    <m/>
    <n v="-1"/>
    <m/>
    <m/>
    <s v="202101191358"/>
    <n v="1452"/>
    <s v="nsenumerator"/>
    <n v="569832"/>
  </r>
  <r>
    <s v="2021-01-23T10:57:49.583+02:00"/>
    <s v="2021-01-23T11:45:45.161+02:00"/>
    <m/>
    <s v="Jamal zakour"/>
    <s v="MRFS"/>
    <m/>
    <d v="2021-01-23T00:00:00"/>
    <x v="11"/>
    <s v="All"/>
    <x v="0"/>
    <n v="30"/>
    <x v="1"/>
    <x v="1"/>
    <x v="0"/>
    <x v="0"/>
    <d v="2016-03-02T00:00:00"/>
    <n v="0"/>
    <n v="1"/>
    <s v="Yes"/>
    <n v="0"/>
    <n v="0"/>
    <n v="1"/>
    <s v="1"/>
    <n v="2"/>
    <s v="3"/>
    <n v="0"/>
    <s v="3"/>
    <n v="6"/>
    <n v="1"/>
    <n v="0"/>
    <n v="1"/>
    <n v="500"/>
    <n v="600"/>
    <s v="عمل يومي"/>
    <m/>
    <s v="Hospital"/>
    <b v="1"/>
    <m/>
    <m/>
    <m/>
    <m/>
    <m/>
    <m/>
    <m/>
    <n v="10"/>
    <x v="5"/>
    <m/>
    <x v="0"/>
    <s v="لا يوجد"/>
    <s v="Some types of medicines are not available in the market"/>
    <b v="1"/>
    <m/>
    <m/>
    <m/>
    <m/>
    <m/>
    <m/>
    <m/>
    <m/>
    <m/>
    <m/>
    <x v="2"/>
    <x v="1"/>
    <m/>
    <x v="1"/>
    <m/>
    <x v="0"/>
    <x v="0"/>
    <m/>
    <x v="0"/>
    <x v="0"/>
    <m/>
    <m/>
    <m/>
    <m/>
    <m/>
    <m/>
    <m/>
    <m/>
    <m/>
    <m/>
    <m/>
    <s v="Pediatric medicine Antibiotic"/>
    <m/>
    <b v="1"/>
    <m/>
    <b v="1"/>
    <m/>
    <m/>
    <m/>
    <m/>
    <x v="0"/>
    <m/>
    <m/>
    <m/>
    <m/>
    <m/>
    <m/>
    <m/>
    <m/>
    <m/>
    <s v="Hospital for normal delivery"/>
    <m/>
    <m/>
    <m/>
    <m/>
    <m/>
    <b v="1"/>
    <m/>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Vegetables (including leafy vegetables) Milk and Milk Products (milk, yoghurt, cheese, etc)"/>
    <b v="1"/>
    <b v="1"/>
    <b v="1"/>
    <m/>
    <m/>
    <m/>
    <b v="1"/>
    <m/>
    <m/>
    <m/>
    <m/>
    <s v="4"/>
    <s v="diverse"/>
    <x v="0"/>
    <m/>
    <s v="High food prices/no money to buy"/>
    <m/>
    <b v="1"/>
    <m/>
    <m/>
    <m/>
    <m/>
    <m/>
    <m/>
    <x v="0"/>
    <m/>
    <x v="0"/>
    <s v="High food prices/no money to buy"/>
    <b v="1"/>
    <m/>
    <m/>
    <m/>
    <m/>
    <m/>
    <x v="0"/>
    <x v="2"/>
    <x v="1"/>
    <m/>
    <m/>
    <s v="0"/>
    <s v="0"/>
    <x v="0"/>
    <x v="2"/>
    <x v="0"/>
    <x v="1"/>
    <x v="1"/>
    <m/>
    <m/>
    <m/>
    <m/>
    <m/>
    <m/>
    <m/>
    <m/>
    <m/>
    <x v="1"/>
    <x v="0"/>
    <s v="Fear Anger Sadness Econimic"/>
    <b v="1"/>
    <b v="1"/>
    <b v="1"/>
    <m/>
    <b v="1"/>
    <m/>
    <m/>
    <m/>
    <m/>
    <m/>
    <m/>
    <m/>
    <m/>
    <m/>
    <m/>
    <m/>
    <m/>
    <m/>
    <s v="Adult Women Children"/>
    <b v="1"/>
    <m/>
    <b v="1"/>
    <m/>
    <s v="كونهم الأكثر ضعفا"/>
    <s v="Speaking to a family member Prayer Smoking"/>
    <b v="1"/>
    <m/>
    <m/>
    <b v="1"/>
    <m/>
    <m/>
    <b v="1"/>
    <m/>
    <m/>
    <m/>
    <m/>
    <s v="Lack of awareness of the services"/>
    <m/>
    <m/>
    <m/>
    <m/>
    <b v="1"/>
    <m/>
    <m/>
    <m/>
    <m/>
    <x v="1"/>
    <m/>
    <s v="Skills building services Extracurricular activities/women &amp; girls centers"/>
    <m/>
    <m/>
    <b v="1"/>
    <b v="1"/>
    <m/>
    <m/>
    <m/>
    <m/>
    <s v="غير متوفرة"/>
    <s v="Skills building services Extracurricular activities/women &amp; girls centers"/>
    <m/>
    <m/>
    <b v="1"/>
    <b v="1"/>
    <m/>
    <m/>
    <m/>
    <m/>
    <s v="غير متوفرة"/>
    <x v="1"/>
    <m/>
    <s v="School dropout Early marriage Psychological stress"/>
    <m/>
    <m/>
    <m/>
    <b v="1"/>
    <m/>
    <m/>
    <b v="1"/>
    <m/>
    <m/>
    <m/>
    <m/>
    <m/>
    <m/>
    <b v="1"/>
    <m/>
    <m/>
    <m/>
    <m/>
    <m/>
    <s v="Parents Women and Child support centers Siblings"/>
    <m/>
    <b v="1"/>
    <m/>
    <m/>
    <b v="1"/>
    <m/>
    <m/>
    <m/>
    <m/>
    <b v="1"/>
    <m/>
    <m/>
    <m/>
    <m/>
    <s v="Painting / re-creational activity Awareness / educational activities / psychosocial support Entertainement activities"/>
    <m/>
    <m/>
    <m/>
    <b v="1"/>
    <b v="1"/>
    <b v="1"/>
    <m/>
    <m/>
    <m/>
    <s v="Orphans living in the community"/>
    <m/>
    <m/>
    <b v="1"/>
    <m/>
    <m/>
    <m/>
    <m/>
    <x v="2"/>
    <s v="لا يرغبون بذلك"/>
    <s v="No services"/>
    <m/>
    <m/>
    <m/>
    <m/>
    <m/>
    <b v="1"/>
    <m/>
    <m/>
    <m/>
    <m/>
    <x v="1"/>
    <m/>
    <m/>
    <x v="0"/>
    <m/>
    <m/>
    <x v="2"/>
    <m/>
    <s v="uuid:a5f8df6b-089d-4b4d-ac58-c6a2b05b8b9c"/>
    <n v="73215573"/>
    <s v="a5f8df6b-089d-4b4d-ac58-c6a2b05b8b9c"/>
    <d v="2021-01-23T11:15:34"/>
    <n v="304"/>
    <m/>
    <n v="-1"/>
    <m/>
    <m/>
    <s v="202101191358"/>
    <n v="2876"/>
    <s v="nsenumerator"/>
    <n v="569832"/>
  </r>
  <r>
    <s v="2021-01-23T11:17:44.971+03:00"/>
    <s v="2021-01-23T11:40:04.852+03:00"/>
    <m/>
    <s v="نوره ضبع "/>
    <s v="MRFS"/>
    <m/>
    <d v="2021-01-23T00:00:00"/>
    <x v="8"/>
    <s v="All"/>
    <x v="0"/>
    <n v="40"/>
    <x v="0"/>
    <x v="0"/>
    <x v="0"/>
    <x v="0"/>
    <d v="2019-01-09T00:00:00"/>
    <n v="1"/>
    <n v="0"/>
    <s v="Yes"/>
    <n v="0"/>
    <n v="1"/>
    <n v="1"/>
    <s v="2"/>
    <n v="6"/>
    <s v="8"/>
    <n v="0"/>
    <s v="8"/>
    <n v="15"/>
    <n v="0"/>
    <n v="0"/>
    <n v="0"/>
    <n v="2000"/>
    <n v="100"/>
    <s v="السلة الغذائية"/>
    <m/>
    <s v="Primary health care facility"/>
    <m/>
    <b v="1"/>
    <m/>
    <m/>
    <m/>
    <m/>
    <m/>
    <m/>
    <n v="30"/>
    <x v="0"/>
    <m/>
    <x v="2"/>
    <s v="نقطة طبية"/>
    <s v="Inaccessible due to cost Inaccessible due to security risks"/>
    <m/>
    <m/>
    <m/>
    <b v="1"/>
    <b v="1"/>
    <m/>
    <m/>
    <m/>
    <m/>
    <m/>
    <m/>
    <x v="0"/>
    <x v="0"/>
    <s v="زيادة الوعي"/>
    <x v="0"/>
    <m/>
    <x v="0"/>
    <x v="0"/>
    <m/>
    <x v="0"/>
    <x v="0"/>
    <m/>
    <m/>
    <m/>
    <m/>
    <m/>
    <m/>
    <m/>
    <m/>
    <m/>
    <m/>
    <m/>
    <s v="Pediatric medicine"/>
    <m/>
    <b v="1"/>
    <m/>
    <m/>
    <m/>
    <m/>
    <m/>
    <m/>
    <x v="2"/>
    <s v="No services available"/>
    <m/>
    <m/>
    <m/>
    <m/>
    <b v="1"/>
    <m/>
    <m/>
    <m/>
    <s v="Public primary health care facility"/>
    <m/>
    <m/>
    <m/>
    <b v="1"/>
    <m/>
    <m/>
    <m/>
    <m/>
    <m/>
    <m/>
    <m/>
    <x v="1"/>
    <m/>
    <m/>
    <m/>
    <m/>
    <m/>
    <m/>
    <m/>
    <m/>
    <m/>
    <m/>
    <m/>
    <x v="5"/>
    <x v="0"/>
    <x v="0"/>
    <m/>
    <s v="Cereals or tubers (maize, porridge, rice, pasta, bread, rice, bulger, frikeh, kaak, pasta, indomy (noodles), manakish, thick grain-based porridge, potatoes, etc) Legumes and nuts e.g. hommos, fouls, beans, chick peas, lentils"/>
    <b v="1"/>
    <b v="1"/>
    <m/>
    <m/>
    <m/>
    <m/>
    <m/>
    <m/>
    <m/>
    <m/>
    <m/>
    <s v="2"/>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
    <b v="1"/>
    <m/>
    <m/>
    <m/>
    <m/>
    <m/>
    <m/>
    <x v="0"/>
    <m/>
    <x v="0"/>
    <s v="High food prices/no money to buy"/>
    <b v="1"/>
    <m/>
    <m/>
    <m/>
    <m/>
    <m/>
    <x v="0"/>
    <x v="2"/>
    <x v="1"/>
    <m/>
    <m/>
    <s v="1"/>
    <s v="1"/>
    <x v="0"/>
    <x v="2"/>
    <x v="0"/>
    <x v="1"/>
    <x v="1"/>
    <m/>
    <m/>
    <m/>
    <m/>
    <m/>
    <m/>
    <m/>
    <m/>
    <m/>
    <x v="1"/>
    <x v="0"/>
    <s v="Fear Family conflict"/>
    <b v="1"/>
    <m/>
    <m/>
    <m/>
    <m/>
    <m/>
    <b v="1"/>
    <m/>
    <m/>
    <m/>
    <m/>
    <m/>
    <m/>
    <m/>
    <m/>
    <m/>
    <m/>
    <m/>
    <s v="Adult Women Adult Men"/>
    <b v="1"/>
    <b v="1"/>
    <m/>
    <m/>
    <s v="بسبب تغير الوضع المعيشي"/>
    <s v="Speaking to a family member Prayer"/>
    <b v="1"/>
    <m/>
    <m/>
    <b v="1"/>
    <m/>
    <m/>
    <m/>
    <m/>
    <m/>
    <m/>
    <m/>
    <s v="Stigma Lack of awareness of the services"/>
    <b v="1"/>
    <m/>
    <m/>
    <m/>
    <b v="1"/>
    <m/>
    <m/>
    <m/>
    <m/>
    <x v="1"/>
    <m/>
    <s v="Educational services"/>
    <m/>
    <b v="1"/>
    <m/>
    <m/>
    <m/>
    <m/>
    <m/>
    <m/>
    <s v="بسبب الوضع الامني"/>
    <s v="Educational services"/>
    <m/>
    <b v="1"/>
    <m/>
    <m/>
    <m/>
    <m/>
    <m/>
    <m/>
    <s v="الوضع الامني"/>
    <x v="2"/>
    <s v="الوضع الأمني والبعد المكاني"/>
    <s v="Kidnapping School dropout"/>
    <b v="1"/>
    <m/>
    <m/>
    <b v="1"/>
    <m/>
    <m/>
    <m/>
    <m/>
    <m/>
    <m/>
    <m/>
    <m/>
    <m/>
    <m/>
    <m/>
    <m/>
    <m/>
    <m/>
    <m/>
    <s v="Parents"/>
    <m/>
    <m/>
    <m/>
    <m/>
    <b v="1"/>
    <m/>
    <m/>
    <m/>
    <m/>
    <m/>
    <m/>
    <m/>
    <m/>
    <m/>
    <s v="Quraan Awareness / educational activities / psychosocial support Entertainement activities"/>
    <m/>
    <b v="1"/>
    <m/>
    <m/>
    <b v="1"/>
    <b v="1"/>
    <m/>
    <m/>
    <m/>
    <s v="Orphans living in the community"/>
    <m/>
    <m/>
    <b v="1"/>
    <m/>
    <m/>
    <m/>
    <m/>
    <x v="2"/>
    <s v="عدم توفر مدارس قريبة"/>
    <s v="Lack of transportation"/>
    <m/>
    <m/>
    <b v="1"/>
    <m/>
    <m/>
    <m/>
    <m/>
    <m/>
    <m/>
    <m/>
    <x v="1"/>
    <m/>
    <m/>
    <x v="0"/>
    <m/>
    <m/>
    <x v="2"/>
    <m/>
    <s v="uuid:d9b7deae-2b46-406a-9962-0c6d26af32fb"/>
    <n v="73215826"/>
    <s v="d9b7deae-2b46-406a-9962-0c6d26af32fb"/>
    <d v="2021-01-23T11:23:21"/>
    <n v="305"/>
    <m/>
    <n v="-1"/>
    <m/>
    <m/>
    <s v="202101191358"/>
    <n v="1340"/>
    <s v="nsenumerator"/>
    <n v="569832"/>
  </r>
  <r>
    <s v="2021-01-23T11:42:45.944+03:00"/>
    <s v="2021-01-23T11:59:58.056+03:00"/>
    <m/>
    <s v="نوره ضبع"/>
    <s v="MRFS"/>
    <m/>
    <d v="2021-01-23T00:00:00"/>
    <x v="8"/>
    <s v="All"/>
    <x v="0"/>
    <n v="45"/>
    <x v="0"/>
    <x v="0"/>
    <x v="0"/>
    <x v="0"/>
    <d v="2018-01-04T00:00:00"/>
    <n v="0"/>
    <n v="0"/>
    <s v="Yes"/>
    <n v="0"/>
    <n v="0"/>
    <n v="0"/>
    <s v="0"/>
    <n v="2"/>
    <s v="2"/>
    <n v="3"/>
    <s v="5"/>
    <n v="10"/>
    <n v="0"/>
    <n v="0"/>
    <n v="0"/>
    <n v="1000"/>
    <n v="90"/>
    <s v="السلة الشهرية"/>
    <m/>
    <s v="Primary health care facility"/>
    <m/>
    <b v="1"/>
    <m/>
    <m/>
    <m/>
    <m/>
    <m/>
    <m/>
    <n v="60"/>
    <x v="4"/>
    <m/>
    <x v="2"/>
    <s v="نقطة طبية"/>
    <s v="Inaccessible due to cost"/>
    <m/>
    <m/>
    <m/>
    <b v="1"/>
    <m/>
    <m/>
    <m/>
    <m/>
    <m/>
    <m/>
    <m/>
    <x v="2"/>
    <x v="1"/>
    <m/>
    <x v="1"/>
    <m/>
    <x v="0"/>
    <x v="0"/>
    <m/>
    <x v="0"/>
    <x v="0"/>
    <m/>
    <m/>
    <m/>
    <m/>
    <m/>
    <m/>
    <m/>
    <m/>
    <m/>
    <m/>
    <m/>
    <s v="Pediatric medicine Antibiotic"/>
    <m/>
    <b v="1"/>
    <m/>
    <b v="1"/>
    <m/>
    <m/>
    <m/>
    <m/>
    <x v="2"/>
    <s v="Cultural factors"/>
    <m/>
    <m/>
    <b v="1"/>
    <m/>
    <m/>
    <m/>
    <m/>
    <m/>
    <s v="Public primary health care facility"/>
    <m/>
    <m/>
    <m/>
    <b v="1"/>
    <m/>
    <m/>
    <m/>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s v="0"/>
    <s v="0"/>
    <x v="0"/>
    <x v="2"/>
    <x v="0"/>
    <x v="1"/>
    <x v="1"/>
    <m/>
    <m/>
    <m/>
    <m/>
    <m/>
    <m/>
    <m/>
    <m/>
    <m/>
    <x v="1"/>
    <x v="0"/>
    <s v="Sadness Anger Hopelessness"/>
    <m/>
    <b v="1"/>
    <b v="1"/>
    <m/>
    <m/>
    <m/>
    <m/>
    <m/>
    <b v="1"/>
    <m/>
    <m/>
    <m/>
    <m/>
    <m/>
    <m/>
    <m/>
    <m/>
    <m/>
    <s v="Children Adult Women"/>
    <b v="1"/>
    <m/>
    <b v="1"/>
    <m/>
    <s v="لانهم الفئة الاضعف"/>
    <s v="Prayer"/>
    <m/>
    <m/>
    <m/>
    <b v="1"/>
    <m/>
    <m/>
    <m/>
    <m/>
    <m/>
    <m/>
    <m/>
    <s v="Lack of awareness of the services"/>
    <m/>
    <m/>
    <m/>
    <m/>
    <b v="1"/>
    <m/>
    <m/>
    <m/>
    <m/>
    <x v="3"/>
    <s v="بسبب الثقافة "/>
    <s v="Educational services Skills building services"/>
    <m/>
    <b v="1"/>
    <b v="1"/>
    <m/>
    <m/>
    <m/>
    <m/>
    <m/>
    <s v="بسبب الوضع الثقافي"/>
    <s v="Educational services Skills building services"/>
    <m/>
    <b v="1"/>
    <b v="1"/>
    <m/>
    <m/>
    <m/>
    <m/>
    <m/>
    <s v="بسبب البعد والوضع الثقافي"/>
    <x v="2"/>
    <s v="ثقافة العائلة"/>
    <s v="Kidnapping School dropout"/>
    <b v="1"/>
    <m/>
    <m/>
    <b v="1"/>
    <m/>
    <m/>
    <m/>
    <m/>
    <m/>
    <m/>
    <m/>
    <m/>
    <m/>
    <m/>
    <m/>
    <m/>
    <m/>
    <m/>
    <m/>
    <s v="Siblings"/>
    <m/>
    <b v="1"/>
    <m/>
    <m/>
    <m/>
    <m/>
    <m/>
    <m/>
    <m/>
    <m/>
    <m/>
    <m/>
    <m/>
    <m/>
    <s v="Quraan Entertainement activities Awareness / educational activities / psychosocial support"/>
    <m/>
    <b v="1"/>
    <m/>
    <m/>
    <b v="1"/>
    <b v="1"/>
    <m/>
    <m/>
    <m/>
    <s v="Orphans living in the community Children living on the street"/>
    <m/>
    <b v="1"/>
    <b v="1"/>
    <m/>
    <m/>
    <m/>
    <m/>
    <x v="2"/>
    <s v="البعد المكاني"/>
    <s v="Lack of transportation Security problems"/>
    <m/>
    <b v="1"/>
    <b v="1"/>
    <m/>
    <m/>
    <m/>
    <m/>
    <m/>
    <m/>
    <m/>
    <x v="1"/>
    <m/>
    <m/>
    <x v="2"/>
    <m/>
    <m/>
    <x v="2"/>
    <m/>
    <s v="uuid:8477ee58-524d-4451-9a10-3dbe8c93c829"/>
    <n v="73215830"/>
    <s v="8477ee58-524d-4451-9a10-3dbe8c93c829"/>
    <d v="2021-01-23T11:23:22"/>
    <n v="306"/>
    <m/>
    <n v="-1"/>
    <m/>
    <m/>
    <s v="202101191358"/>
    <n v="1033"/>
    <s v="nsenumerator"/>
    <n v="569832"/>
  </r>
  <r>
    <s v="2021-01-23T13:52:46.251+03:00"/>
    <s v="2021-01-23T14:01:29.681+03:00"/>
    <m/>
    <s v="نوره ضبع"/>
    <s v="MRFS"/>
    <m/>
    <d v="2021-01-23T00:00:00"/>
    <x v="8"/>
    <s v="All"/>
    <x v="0"/>
    <n v="40"/>
    <x v="0"/>
    <x v="1"/>
    <x v="0"/>
    <x v="0"/>
    <d v="2016-11-09T00:00:00"/>
    <n v="0"/>
    <n v="0"/>
    <s v="Yes"/>
    <n v="0"/>
    <n v="0"/>
    <n v="0"/>
    <s v="0"/>
    <n v="4"/>
    <s v="4"/>
    <n v="0"/>
    <s v="4"/>
    <n v="6"/>
    <n v="0"/>
    <n v="0"/>
    <n v="1"/>
    <n v="1200"/>
    <n v="300"/>
    <s v="عمل الزوج "/>
    <m/>
    <s v="Primary health care facility"/>
    <m/>
    <b v="1"/>
    <m/>
    <m/>
    <m/>
    <m/>
    <m/>
    <m/>
    <n v="15"/>
    <x v="0"/>
    <m/>
    <x v="2"/>
    <s v="لا"/>
    <s v="Inaccessible due to cost"/>
    <m/>
    <m/>
    <m/>
    <b v="1"/>
    <m/>
    <m/>
    <m/>
    <m/>
    <m/>
    <m/>
    <m/>
    <x v="2"/>
    <x v="1"/>
    <m/>
    <x v="1"/>
    <m/>
    <x v="0"/>
    <x v="0"/>
    <m/>
    <x v="0"/>
    <x v="0"/>
    <m/>
    <m/>
    <m/>
    <m/>
    <m/>
    <m/>
    <m/>
    <m/>
    <m/>
    <m/>
    <m/>
    <s v="Pediatric medicine Non communicable diseases (NCD) drugs (chronic, cardiac, diabetes, hyper-tension, asthma)"/>
    <b v="1"/>
    <b v="1"/>
    <m/>
    <m/>
    <m/>
    <m/>
    <m/>
    <m/>
    <x v="0"/>
    <m/>
    <m/>
    <m/>
    <m/>
    <m/>
    <m/>
    <m/>
    <m/>
    <m/>
    <s v="Public primary health care facility"/>
    <m/>
    <m/>
    <m/>
    <b v="1"/>
    <m/>
    <m/>
    <m/>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s v="0"/>
    <s v="0"/>
    <x v="0"/>
    <x v="2"/>
    <x v="0"/>
    <x v="1"/>
    <x v="1"/>
    <m/>
    <m/>
    <m/>
    <m/>
    <m/>
    <m/>
    <m/>
    <m/>
    <m/>
    <x v="1"/>
    <x v="0"/>
    <s v="Fear Sadness moodwings Problems sleeping"/>
    <b v="1"/>
    <m/>
    <b v="1"/>
    <b v="1"/>
    <m/>
    <m/>
    <m/>
    <m/>
    <m/>
    <b v="1"/>
    <m/>
    <m/>
    <m/>
    <m/>
    <m/>
    <m/>
    <m/>
    <m/>
    <s v="Adult Women"/>
    <b v="1"/>
    <m/>
    <m/>
    <m/>
    <s v="الفئة الاطثر ضعف"/>
    <s v="Speaking to a family member Exercise Prayer"/>
    <b v="1"/>
    <m/>
    <b v="1"/>
    <b v="1"/>
    <m/>
    <m/>
    <m/>
    <m/>
    <m/>
    <m/>
    <m/>
    <s v="No obstacles"/>
    <m/>
    <m/>
    <m/>
    <m/>
    <m/>
    <m/>
    <m/>
    <b v="1"/>
    <m/>
    <x v="1"/>
    <m/>
    <s v="Educational services Skills building services"/>
    <m/>
    <b v="1"/>
    <b v="1"/>
    <m/>
    <m/>
    <m/>
    <m/>
    <m/>
    <s v="بسبب الوضع الثقافي"/>
    <s v="All services are accessible"/>
    <m/>
    <m/>
    <m/>
    <m/>
    <m/>
    <b v="1"/>
    <m/>
    <m/>
    <m/>
    <x v="2"/>
    <s v="بسبب الوضع الامني والمعتقدات"/>
    <s v="Kidnapping School dropout Psychological stress"/>
    <b v="1"/>
    <m/>
    <m/>
    <b v="1"/>
    <m/>
    <m/>
    <m/>
    <m/>
    <m/>
    <m/>
    <m/>
    <m/>
    <m/>
    <b v="1"/>
    <m/>
    <m/>
    <m/>
    <m/>
    <m/>
    <s v="Siblings Parents"/>
    <m/>
    <b v="1"/>
    <m/>
    <m/>
    <b v="1"/>
    <m/>
    <m/>
    <m/>
    <m/>
    <m/>
    <m/>
    <m/>
    <m/>
    <m/>
    <s v="Awareness / educational activities / psychosocial support Painting / re-creational activity Entertainement activities"/>
    <m/>
    <m/>
    <m/>
    <b v="1"/>
    <b v="1"/>
    <b v="1"/>
    <m/>
    <m/>
    <m/>
    <s v="Orphans living in the community Children separated from their parents"/>
    <b v="1"/>
    <m/>
    <b v="1"/>
    <m/>
    <m/>
    <m/>
    <m/>
    <x v="1"/>
    <m/>
    <s v="Security problems Lack of transportation"/>
    <m/>
    <b v="1"/>
    <b v="1"/>
    <m/>
    <m/>
    <m/>
    <m/>
    <m/>
    <m/>
    <m/>
    <x v="1"/>
    <m/>
    <m/>
    <x v="0"/>
    <m/>
    <m/>
    <x v="2"/>
    <m/>
    <s v="uuid:9cc6b1c1-03d5-416a-a0a3-adf1fed41b17"/>
    <n v="73215833"/>
    <s v="9cc6b1c1-03d5-416a-a0a3-adf1fed41b17"/>
    <d v="2021-01-23T11:23:23"/>
    <n v="307"/>
    <m/>
    <n v="-1"/>
    <m/>
    <m/>
    <s v="202101191358"/>
    <n v="523"/>
    <s v="nsenumerator"/>
    <n v="569832"/>
  </r>
  <r>
    <s v="2021-01-23T09:56:04.211+02:00"/>
    <s v="2021-01-23T13:26:51.517+02:00"/>
    <s v="0"/>
    <s v="ثناء الخلف"/>
    <s v="MRFS"/>
    <m/>
    <d v="2021-01-23T00:00:00"/>
    <x v="8"/>
    <s v="All"/>
    <x v="0"/>
    <n v="34"/>
    <x v="0"/>
    <x v="1"/>
    <x v="0"/>
    <x v="1"/>
    <m/>
    <n v="0"/>
    <n v="0"/>
    <s v="Yes"/>
    <n v="0"/>
    <n v="0"/>
    <n v="1"/>
    <s v="1"/>
    <n v="1"/>
    <s v="2"/>
    <n v="0"/>
    <s v="2"/>
    <n v="4"/>
    <n v="0"/>
    <n v="0"/>
    <n v="1"/>
    <n v="1200"/>
    <n v="600"/>
    <s v="عمل في محل ادوات منزليه"/>
    <m/>
    <s v="Hospital Primary health care facility Specialist services Emergency services-ambulance"/>
    <b v="1"/>
    <b v="1"/>
    <b v="1"/>
    <b v="1"/>
    <m/>
    <m/>
    <m/>
    <m/>
    <n v="15"/>
    <x v="0"/>
    <m/>
    <x v="0"/>
    <s v="جميع الخدمات متوفرة"/>
    <s v="Some types of medicines are not available in the market Inaccessible due to cost"/>
    <b v="1"/>
    <m/>
    <m/>
    <b v="1"/>
    <m/>
    <m/>
    <m/>
    <m/>
    <m/>
    <m/>
    <m/>
    <x v="2"/>
    <x v="1"/>
    <m/>
    <x v="1"/>
    <m/>
    <x v="0"/>
    <x v="0"/>
    <m/>
    <x v="0"/>
    <x v="0"/>
    <m/>
    <m/>
    <m/>
    <m/>
    <m/>
    <m/>
    <m/>
    <m/>
    <m/>
    <m/>
    <m/>
    <s v="Drugs are mostly available"/>
    <m/>
    <m/>
    <m/>
    <m/>
    <m/>
    <m/>
    <b v="1"/>
    <m/>
    <x v="0"/>
    <m/>
    <m/>
    <m/>
    <m/>
    <m/>
    <m/>
    <m/>
    <m/>
    <m/>
    <s v="Hospital for normal delivery"/>
    <m/>
    <m/>
    <m/>
    <m/>
    <m/>
    <b v="1"/>
    <m/>
    <m/>
    <m/>
    <m/>
    <m/>
    <x v="1"/>
    <m/>
    <m/>
    <m/>
    <m/>
    <m/>
    <m/>
    <m/>
    <m/>
    <m/>
    <m/>
    <m/>
    <x v="2"/>
    <x v="0"/>
    <x v="0"/>
    <m/>
    <m/>
    <m/>
    <m/>
    <m/>
    <m/>
    <m/>
    <m/>
    <m/>
    <m/>
    <m/>
    <m/>
    <m/>
    <s v="0"/>
    <s v="not divers"/>
    <s v="Cereals or tubers (maize, porridge, rice, pasta, bread, rice, bulger, frikeh, kaak, pasta, indomy (noodles), manakish, thick grain-based porridge, potatoes, etc) Legumes and nuts e.g. hommos, fouls, beans, chick peas, lentils Meat, Poultry, Offal (beef, goat, lamb, poultry), etc) Oil/Fat (oils, fats, butter, ghee etc) Sugar, Honey, sugar products"/>
    <b v="1"/>
    <b v="1"/>
    <m/>
    <m/>
    <b v="1"/>
    <m/>
    <m/>
    <m/>
    <b v="1"/>
    <b v="1"/>
    <m/>
    <s v="5"/>
    <s v="diverse"/>
    <x v="0"/>
    <m/>
    <s v="High food prices/no money to buy Child will not eat certain foods"/>
    <m/>
    <b v="1"/>
    <m/>
    <m/>
    <m/>
    <b v="1"/>
    <m/>
    <m/>
    <x v="0"/>
    <m/>
    <x v="0"/>
    <s v="High food prices/no money to buy"/>
    <b v="1"/>
    <m/>
    <m/>
    <m/>
    <m/>
    <m/>
    <x v="3"/>
    <x v="2"/>
    <x v="1"/>
    <m/>
    <m/>
    <s v="0"/>
    <s v="0"/>
    <x v="0"/>
    <x v="2"/>
    <x v="0"/>
    <x v="1"/>
    <x v="1"/>
    <m/>
    <m/>
    <m/>
    <m/>
    <m/>
    <m/>
    <m/>
    <m/>
    <m/>
    <x v="1"/>
    <x v="0"/>
    <s v="moodwings Econimic Conflict within community"/>
    <m/>
    <m/>
    <m/>
    <b v="1"/>
    <b v="1"/>
    <m/>
    <m/>
    <m/>
    <m/>
    <m/>
    <b v="1"/>
    <m/>
    <m/>
    <m/>
    <m/>
    <m/>
    <m/>
    <m/>
    <s v="Adult Men"/>
    <m/>
    <b v="1"/>
    <m/>
    <m/>
    <s v="من اجل كسب المال"/>
    <s v="Smoking Speaking to a friend"/>
    <m/>
    <b v="1"/>
    <m/>
    <m/>
    <m/>
    <m/>
    <b v="1"/>
    <m/>
    <m/>
    <m/>
    <m/>
    <s v="Stigma Security"/>
    <b v="1"/>
    <b v="1"/>
    <m/>
    <m/>
    <m/>
    <m/>
    <m/>
    <m/>
    <m/>
    <x v="3"/>
    <s v="الوصمة وقلة الثقة باخرين"/>
    <s v="All services are accessible"/>
    <m/>
    <m/>
    <m/>
    <m/>
    <m/>
    <b v="1"/>
    <m/>
    <m/>
    <m/>
    <s v="Do not know"/>
    <m/>
    <m/>
    <m/>
    <m/>
    <m/>
    <m/>
    <b v="1"/>
    <m/>
    <m/>
    <x v="2"/>
    <s v="اختلاف الثقافات"/>
    <s v="Kidnapping School dropout Child labour"/>
    <b v="1"/>
    <m/>
    <m/>
    <b v="1"/>
    <b v="1"/>
    <m/>
    <m/>
    <m/>
    <m/>
    <m/>
    <m/>
    <m/>
    <m/>
    <m/>
    <m/>
    <m/>
    <m/>
    <m/>
    <s v="بيع الأغذية الجاهزة"/>
    <s v="Parents Relatives"/>
    <m/>
    <m/>
    <m/>
    <m/>
    <b v="1"/>
    <b v="1"/>
    <m/>
    <m/>
    <m/>
    <m/>
    <m/>
    <m/>
    <m/>
    <m/>
    <s v="Quraan Hand crafts Awareness / educational activities / psychosocial support"/>
    <m/>
    <b v="1"/>
    <b v="1"/>
    <m/>
    <b v="1"/>
    <m/>
    <m/>
    <m/>
    <m/>
    <s v="I don't know"/>
    <m/>
    <m/>
    <m/>
    <m/>
    <m/>
    <m/>
    <b v="1"/>
    <x v="1"/>
    <m/>
    <s v="Opening time not suitable for parents Lack of transportation"/>
    <m/>
    <m/>
    <b v="1"/>
    <b v="1"/>
    <m/>
    <m/>
    <m/>
    <m/>
    <m/>
    <m/>
    <x v="1"/>
    <m/>
    <m/>
    <x v="0"/>
    <m/>
    <m/>
    <x v="2"/>
    <m/>
    <s v="uuid:f917e9ea-9037-4b30-ac47-b6885f054215"/>
    <n v="73216061"/>
    <s v="f917e9ea-9037-4b30-ac47-b6885f054215"/>
    <d v="2021-01-23T11:28:53"/>
    <n v="308"/>
    <m/>
    <n v="-1"/>
    <m/>
    <m/>
    <s v="202101191358"/>
    <n v="12647"/>
    <s v="nsenumerator"/>
    <n v="569832"/>
  </r>
  <r>
    <s v="2021-01-23T10:20:04.358+02:00"/>
    <s v="2021-01-23T13:28:09.231+02:00"/>
    <s v="0"/>
    <s v="ثناء الخلف"/>
    <s v="MRFS"/>
    <m/>
    <d v="2021-01-23T00:00:00"/>
    <x v="8"/>
    <s v="All"/>
    <x v="0"/>
    <n v="38"/>
    <x v="0"/>
    <x v="0"/>
    <x v="0"/>
    <x v="0"/>
    <d v="2019-06-01T00:00:00"/>
    <n v="1"/>
    <n v="0"/>
    <s v="Yes"/>
    <n v="0"/>
    <n v="1"/>
    <n v="1"/>
    <s v="2"/>
    <n v="0"/>
    <s v="2"/>
    <n v="0"/>
    <s v="2"/>
    <n v="4"/>
    <n v="0"/>
    <n v="0"/>
    <n v="2"/>
    <n v="500"/>
    <n v="250"/>
    <s v="عمل الزوج وعمال الزوجة"/>
    <m/>
    <s v="No services"/>
    <m/>
    <m/>
    <m/>
    <m/>
    <m/>
    <m/>
    <b v="1"/>
    <m/>
    <m/>
    <x v="1"/>
    <m/>
    <x v="0"/>
    <s v="نعم مخيم بعيد المخيم"/>
    <s v="Most types of medicines are not available in the market Inaccessible due to cost Other, specify"/>
    <m/>
    <b v="1"/>
    <m/>
    <b v="1"/>
    <m/>
    <m/>
    <m/>
    <b v="1"/>
    <m/>
    <m/>
    <s v="عدم توفر الأدوية في نقط الطبية"/>
    <x v="2"/>
    <x v="1"/>
    <m/>
    <x v="1"/>
    <m/>
    <x v="0"/>
    <x v="0"/>
    <m/>
    <x v="0"/>
    <x v="0"/>
    <m/>
    <m/>
    <m/>
    <m/>
    <m/>
    <m/>
    <m/>
    <m/>
    <m/>
    <m/>
    <m/>
    <s v="Antibiotic Pediatric medicine"/>
    <m/>
    <b v="1"/>
    <m/>
    <b v="1"/>
    <m/>
    <m/>
    <m/>
    <m/>
    <x v="2"/>
    <s v="Transportation issues Financial issues"/>
    <m/>
    <b v="1"/>
    <m/>
    <b v="1"/>
    <m/>
    <m/>
    <m/>
    <m/>
    <s v="Hospital for normal delivery"/>
    <m/>
    <m/>
    <m/>
    <m/>
    <m/>
    <b v="1"/>
    <m/>
    <m/>
    <m/>
    <m/>
    <m/>
    <x v="1"/>
    <m/>
    <m/>
    <m/>
    <m/>
    <m/>
    <m/>
    <m/>
    <m/>
    <m/>
    <m/>
    <m/>
    <x v="4"/>
    <x v="2"/>
    <x v="3"/>
    <m/>
    <s v="Cereals or tubers (maize, porridge, rice, pasta, bread, rice, bulger, frikeh, kaak, pasta, indomy (noodles), manakish, thick grain-based porridge, potatoes, etc) Sugar, Honey, sugar products Oil/Fat (oils, fats, butter, ghee etc) Condiments (spices, tea, coffee, sauces etc) or other miscellaneous food"/>
    <b v="1"/>
    <m/>
    <m/>
    <m/>
    <m/>
    <m/>
    <m/>
    <m/>
    <b v="1"/>
    <b v="1"/>
    <b v="1"/>
    <s v="4"/>
    <s v="not divers"/>
    <s v="Cereals or tubers (maize, porridge, rice, pasta, bread, rice, bulger, frikeh, kaak, pasta, indomy (noodles), manakish, thick grain-based porridge, potatoes, etc) Legumes and nuts e.g. hommos, fouls, beans, chick peas, lentils"/>
    <b v="1"/>
    <b v="1"/>
    <m/>
    <m/>
    <m/>
    <m/>
    <m/>
    <m/>
    <m/>
    <m/>
    <m/>
    <s v="2"/>
    <s v="not divers"/>
    <x v="2"/>
    <s v="حليب ثدي يكفي"/>
    <s v="High food prices/no money to buy Market is too far"/>
    <m/>
    <b v="1"/>
    <b v="1"/>
    <m/>
    <m/>
    <m/>
    <m/>
    <m/>
    <x v="0"/>
    <m/>
    <x v="0"/>
    <s v="High food prices/no money to buy Market is too far Market is not safe"/>
    <b v="1"/>
    <b v="1"/>
    <b v="1"/>
    <m/>
    <m/>
    <m/>
    <x v="4"/>
    <x v="0"/>
    <x v="1"/>
    <m/>
    <m/>
    <s v="1"/>
    <s v="1"/>
    <x v="0"/>
    <x v="2"/>
    <x v="0"/>
    <x v="1"/>
    <x v="1"/>
    <m/>
    <m/>
    <m/>
    <m/>
    <m/>
    <m/>
    <m/>
    <m/>
    <m/>
    <x v="1"/>
    <x v="0"/>
    <s v="Fear Sadness moodwings Econimic Anxiety Family conflict Hopelessness"/>
    <b v="1"/>
    <m/>
    <b v="1"/>
    <b v="1"/>
    <b v="1"/>
    <b v="1"/>
    <b v="1"/>
    <m/>
    <b v="1"/>
    <m/>
    <m/>
    <m/>
    <m/>
    <m/>
    <m/>
    <m/>
    <m/>
    <m/>
    <s v="Adult Women Children"/>
    <b v="1"/>
    <m/>
    <b v="1"/>
    <m/>
    <s v="الزوجه نتيجةتعدد الزوجات والاطفال عدم توفر مأوى مناسب"/>
    <s v="Speaking to a family member Prayer Withdrawal/Isolation"/>
    <b v="1"/>
    <m/>
    <m/>
    <b v="1"/>
    <m/>
    <m/>
    <m/>
    <m/>
    <b v="1"/>
    <m/>
    <m/>
    <s v="Availability Security Stigma"/>
    <b v="1"/>
    <b v="1"/>
    <m/>
    <b v="1"/>
    <m/>
    <m/>
    <m/>
    <m/>
    <m/>
    <x v="2"/>
    <m/>
    <s v="Health services Educational services Extracurricular activities/women &amp; girls centers"/>
    <b v="1"/>
    <b v="1"/>
    <m/>
    <b v="1"/>
    <m/>
    <m/>
    <m/>
    <m/>
    <s v="بعد المسافة"/>
    <s v="Health services Educational services Skills building services Extracurricular activities/women &amp; girls centers"/>
    <b v="1"/>
    <b v="1"/>
    <b v="1"/>
    <b v="1"/>
    <m/>
    <m/>
    <m/>
    <m/>
    <s v="المسافة وصمة والعادات والتقاليد"/>
    <x v="2"/>
    <s v="قلة الأمان"/>
    <s v="Hired by armed groups School dropout Child labour Neglect Physical abuse Begging"/>
    <m/>
    <b v="1"/>
    <m/>
    <b v="1"/>
    <b v="1"/>
    <b v="1"/>
    <m/>
    <b v="1"/>
    <b v="1"/>
    <m/>
    <m/>
    <m/>
    <m/>
    <m/>
    <m/>
    <m/>
    <m/>
    <m/>
    <s v="جمع النفايات"/>
    <s v="Parents"/>
    <m/>
    <m/>
    <m/>
    <m/>
    <b v="1"/>
    <m/>
    <m/>
    <m/>
    <m/>
    <m/>
    <m/>
    <m/>
    <m/>
    <m/>
    <s v="Hand crafts Other"/>
    <m/>
    <m/>
    <b v="1"/>
    <m/>
    <m/>
    <m/>
    <b v="1"/>
    <m/>
    <s v="وجود مراكز لتعلم الاطفال"/>
    <s v="I don't know"/>
    <m/>
    <m/>
    <m/>
    <m/>
    <m/>
    <m/>
    <b v="1"/>
    <x v="2"/>
    <s v="لا يوجد اطفال العمر المناسب"/>
    <s v="No services"/>
    <m/>
    <m/>
    <m/>
    <m/>
    <m/>
    <b v="1"/>
    <m/>
    <m/>
    <m/>
    <m/>
    <x v="1"/>
    <m/>
    <m/>
    <x v="0"/>
    <m/>
    <m/>
    <x v="2"/>
    <m/>
    <s v="uuid:3fb8a993-ef45-41dd-b9ec-33db8627a412"/>
    <n v="73216062"/>
    <s v="3fb8a993-ef45-41dd-b9ec-33db8627a412"/>
    <d v="2021-01-23T11:28:54"/>
    <n v="309"/>
    <m/>
    <n v="-1"/>
    <m/>
    <m/>
    <s v="202101191358"/>
    <n v="11285"/>
    <s v="nsenumerator"/>
    <n v="569832"/>
  </r>
  <r>
    <s v="2021-01-23T10:47:28.008+02:00"/>
    <s v="2021-01-23T13:26:58.145+02:00"/>
    <s v="0"/>
    <s v="ثناء الخلف"/>
    <s v="MRFS"/>
    <m/>
    <d v="2021-01-23T00:00:00"/>
    <x v="8"/>
    <s v="All"/>
    <x v="0"/>
    <n v="33"/>
    <x v="0"/>
    <x v="0"/>
    <x v="0"/>
    <x v="0"/>
    <d v="2019-02-01T00:00:00"/>
    <n v="1"/>
    <n v="1"/>
    <s v="Yes"/>
    <n v="0"/>
    <n v="1"/>
    <n v="2"/>
    <s v="3"/>
    <n v="4"/>
    <s v="7"/>
    <n v="0"/>
    <s v="7"/>
    <n v="10"/>
    <n v="1"/>
    <n v="0"/>
    <n v="1"/>
    <n v="1000"/>
    <n v="500"/>
    <s v="عمل الزوج وعمال الاطفال"/>
    <m/>
    <s v="No services"/>
    <m/>
    <m/>
    <m/>
    <m/>
    <m/>
    <m/>
    <b v="1"/>
    <m/>
    <m/>
    <x v="1"/>
    <m/>
    <x v="2"/>
    <s v="نقطة طبية ثابتة في المخيم"/>
    <s v="Most types of medicines are not available in the market Inaccessible due to cost Inaccessible due to transport or other logistical reason"/>
    <m/>
    <b v="1"/>
    <m/>
    <b v="1"/>
    <m/>
    <b v="1"/>
    <m/>
    <m/>
    <m/>
    <m/>
    <m/>
    <x v="0"/>
    <x v="0"/>
    <s v="تحدث عن مرض اللشمانيا"/>
    <x v="2"/>
    <m/>
    <x v="2"/>
    <x v="2"/>
    <s v="بعد المسافة بين المخيم والمدينة"/>
    <x v="0"/>
    <x v="0"/>
    <m/>
    <m/>
    <m/>
    <m/>
    <m/>
    <m/>
    <m/>
    <m/>
    <m/>
    <m/>
    <m/>
    <s v="Pediatric medicine Antibiotic"/>
    <m/>
    <b v="1"/>
    <m/>
    <b v="1"/>
    <m/>
    <m/>
    <m/>
    <m/>
    <x v="2"/>
    <s v="Financial issues Transportation issues No services available"/>
    <m/>
    <b v="1"/>
    <m/>
    <b v="1"/>
    <b v="1"/>
    <m/>
    <m/>
    <m/>
    <s v="At home with traditional midwife or non-professional"/>
    <m/>
    <m/>
    <b v="1"/>
    <m/>
    <m/>
    <m/>
    <m/>
    <m/>
    <m/>
    <m/>
    <s v="بعد المسافة بين المخيم والمدينة"/>
    <x v="1"/>
    <m/>
    <m/>
    <m/>
    <m/>
    <m/>
    <m/>
    <m/>
    <m/>
    <m/>
    <m/>
    <m/>
    <x v="5"/>
    <x v="0"/>
    <x v="0"/>
    <m/>
    <s v="Cereals or tubers (maize, porridge, rice, pasta, bread, rice, bulger, frikeh, kaak, pasta, indomy (noodles), manakish, thick grain-based porridge, potatoes, etc) Vegetables (including leafy vegetables) Sugar, Honey, sugar products Oil/Fat (oils, fats, butter, ghee etc)"/>
    <b v="1"/>
    <m/>
    <b v="1"/>
    <m/>
    <m/>
    <m/>
    <m/>
    <m/>
    <b v="1"/>
    <b v="1"/>
    <m/>
    <s v="4"/>
    <s v="not divers"/>
    <s v="Cereals or tubers (maize, porridge, rice, pasta, bread, rice, bulger, frikeh, kaak, pasta, indomy (noodles), manakish, thick grain-based porridge, potatoes, etc) Sugar, Honey, sugar products Oil/Fat (oils, fats, butter, ghee etc) Condiments (spices, tea, coffee, sauces etc) or other miscellaneous food"/>
    <b v="1"/>
    <m/>
    <m/>
    <m/>
    <m/>
    <m/>
    <m/>
    <m/>
    <b v="1"/>
    <b v="1"/>
    <b v="1"/>
    <s v="4"/>
    <s v="diverse"/>
    <x v="0"/>
    <m/>
    <s v="High food prices/no money to buy Market is too far Market is not safe"/>
    <m/>
    <b v="1"/>
    <b v="1"/>
    <b v="1"/>
    <m/>
    <m/>
    <m/>
    <m/>
    <x v="0"/>
    <m/>
    <x v="0"/>
    <s v="High food prices/no money to buy Market is too far Food is not available"/>
    <b v="1"/>
    <b v="1"/>
    <m/>
    <b v="1"/>
    <m/>
    <m/>
    <x v="2"/>
    <x v="2"/>
    <x v="1"/>
    <m/>
    <m/>
    <s v="1"/>
    <s v="1"/>
    <x v="0"/>
    <x v="0"/>
    <x v="0"/>
    <x v="2"/>
    <x v="3"/>
    <m/>
    <m/>
    <m/>
    <m/>
    <m/>
    <m/>
    <m/>
    <m/>
    <m/>
    <x v="3"/>
    <x v="0"/>
    <s v="Fear Anger moodwings Econimic Anxiety Changes in Appetite Inability to carry out work or daily tasks"/>
    <b v="1"/>
    <b v="1"/>
    <m/>
    <b v="1"/>
    <b v="1"/>
    <b v="1"/>
    <m/>
    <b v="1"/>
    <m/>
    <m/>
    <m/>
    <b v="1"/>
    <m/>
    <m/>
    <m/>
    <m/>
    <m/>
    <m/>
    <s v="Adult Women Children"/>
    <b v="1"/>
    <m/>
    <b v="1"/>
    <m/>
    <s v="الاطفال يعانون من عمالة الأطفال الام لاتوجد أماكن مخصصة للمرأة للتخفيف الضغط النفسي"/>
    <s v="Speaking to a family member Withdrawal/Isolation"/>
    <b v="1"/>
    <m/>
    <m/>
    <m/>
    <m/>
    <m/>
    <m/>
    <m/>
    <b v="1"/>
    <m/>
    <m/>
    <s v="Accessibility Security Lack of awareness of the services"/>
    <m/>
    <b v="1"/>
    <b v="1"/>
    <m/>
    <b v="1"/>
    <m/>
    <m/>
    <m/>
    <m/>
    <x v="2"/>
    <m/>
    <s v="Health services Skills building services Extracurricular activities/women &amp; girls centers"/>
    <b v="1"/>
    <m/>
    <b v="1"/>
    <b v="1"/>
    <m/>
    <m/>
    <m/>
    <m/>
    <s v="بعد المسافة واختلاف الثقافات وعدم توفر الخدمات التي تخص المرأة"/>
    <s v="Health services Educational services Skills building services Extracurricular activities/women &amp; girls centers"/>
    <b v="1"/>
    <b v="1"/>
    <b v="1"/>
    <b v="1"/>
    <m/>
    <m/>
    <m/>
    <m/>
    <s v="لا توجد خدمات تخص اليافعات"/>
    <x v="2"/>
    <s v="العادات والتقاليد"/>
    <s v="Early marriage Physical abuse Neglect Begging Child labour School dropout Desire to join armed groups Kidnapping"/>
    <b v="1"/>
    <m/>
    <b v="1"/>
    <b v="1"/>
    <b v="1"/>
    <b v="1"/>
    <b v="1"/>
    <b v="1"/>
    <b v="1"/>
    <m/>
    <m/>
    <m/>
    <m/>
    <m/>
    <m/>
    <m/>
    <m/>
    <m/>
    <s v="عمال صيانة"/>
    <s v="Neighbours"/>
    <m/>
    <m/>
    <b v="1"/>
    <m/>
    <m/>
    <m/>
    <m/>
    <m/>
    <m/>
    <m/>
    <m/>
    <m/>
    <m/>
    <m/>
    <s v="Awareness / educational activities / psychosocial support Entertainement activities Hand crafts Painting / re-creational activity"/>
    <m/>
    <m/>
    <b v="1"/>
    <b v="1"/>
    <b v="1"/>
    <b v="1"/>
    <m/>
    <m/>
    <m/>
    <s v="Child-headed households Orphans living in the community"/>
    <m/>
    <m/>
    <b v="1"/>
    <b v="1"/>
    <m/>
    <m/>
    <m/>
    <x v="2"/>
    <s v="تفاوت عمر ولاولاد يعملون"/>
    <s v="No services"/>
    <m/>
    <m/>
    <m/>
    <m/>
    <m/>
    <b v="1"/>
    <m/>
    <m/>
    <m/>
    <m/>
    <x v="2"/>
    <n v="5"/>
    <s v="العزلة"/>
    <x v="0"/>
    <m/>
    <m/>
    <x v="1"/>
    <s v="بسبب مساعده الاهل في الدخل"/>
    <s v="uuid:e5b48099-4444-401b-9e23-9823e10109ec"/>
    <n v="73216063"/>
    <s v="e5b48099-4444-401b-9e23-9823e10109ec"/>
    <d v="2021-01-23T11:28:55"/>
    <n v="310"/>
    <m/>
    <n v="-1"/>
    <m/>
    <m/>
    <s v="202101191358"/>
    <n v="9570"/>
    <s v="nsenumerator"/>
    <n v="569832"/>
  </r>
  <r>
    <s v="2021-01-23T10:25:10.732+03:00"/>
    <s v="2021-01-23T10:51:19.280+03:00"/>
    <m/>
    <s v="محمد الحسن "/>
    <s v="MRFS"/>
    <m/>
    <d v="2021-01-23T00:00:00"/>
    <x v="8"/>
    <s v="All"/>
    <x v="0"/>
    <n v="27"/>
    <x v="1"/>
    <x v="1"/>
    <x v="0"/>
    <x v="0"/>
    <d v="2017-11-12T00:00:00"/>
    <n v="0"/>
    <n v="1"/>
    <s v="Yes"/>
    <n v="0"/>
    <n v="1"/>
    <n v="1"/>
    <s v="2"/>
    <n v="0"/>
    <s v="2"/>
    <n v="0"/>
    <s v="2"/>
    <n v="5"/>
    <n v="1"/>
    <n v="0"/>
    <n v="1"/>
    <n v="1500"/>
    <n v="350"/>
    <s v="بقالية صغيرة"/>
    <m/>
    <s v="No services"/>
    <m/>
    <m/>
    <m/>
    <m/>
    <m/>
    <m/>
    <b v="1"/>
    <m/>
    <m/>
    <x v="1"/>
    <m/>
    <x v="2"/>
    <s v="نقطة طبية "/>
    <s v="Inaccessible due to cost Inaccessible due to transport or other logistical reason"/>
    <m/>
    <m/>
    <m/>
    <b v="1"/>
    <m/>
    <b v="1"/>
    <m/>
    <m/>
    <m/>
    <m/>
    <m/>
    <x v="2"/>
    <x v="1"/>
    <m/>
    <x v="1"/>
    <m/>
    <x v="0"/>
    <x v="0"/>
    <m/>
    <x v="0"/>
    <x v="0"/>
    <m/>
    <m/>
    <m/>
    <m/>
    <m/>
    <m/>
    <m/>
    <m/>
    <m/>
    <m/>
    <m/>
    <s v="Antibiotic Non communicable diseases (NCD) drugs (chronic, cardiac, diabetes, hyper-tension, asthma)"/>
    <b v="1"/>
    <m/>
    <m/>
    <b v="1"/>
    <m/>
    <m/>
    <m/>
    <m/>
    <x v="2"/>
    <s v="Financial issues Transportation issues"/>
    <m/>
    <b v="1"/>
    <m/>
    <b v="1"/>
    <m/>
    <m/>
    <m/>
    <m/>
    <s v="At home with skilled birth attendant"/>
    <m/>
    <b v="1"/>
    <m/>
    <m/>
    <m/>
    <m/>
    <m/>
    <m/>
    <m/>
    <m/>
    <s v="عدم الرغبة بلذهاب إلى المستشفى "/>
    <x v="1"/>
    <m/>
    <m/>
    <m/>
    <m/>
    <m/>
    <m/>
    <m/>
    <m/>
    <m/>
    <m/>
    <m/>
    <x v="5"/>
    <x v="0"/>
    <x v="0"/>
    <m/>
    <m/>
    <m/>
    <m/>
    <m/>
    <m/>
    <m/>
    <m/>
    <m/>
    <m/>
    <m/>
    <m/>
    <m/>
    <s v="0"/>
    <s v="not divers"/>
    <s v="Legumes and nuts e.g. hommos, fouls, beans, chick peas, lentils"/>
    <m/>
    <b v="1"/>
    <m/>
    <m/>
    <m/>
    <m/>
    <m/>
    <m/>
    <m/>
    <m/>
    <m/>
    <s v="1"/>
    <s v="not divers"/>
    <x v="0"/>
    <m/>
    <s v="High food prices/no money to buy"/>
    <m/>
    <b v="1"/>
    <m/>
    <m/>
    <m/>
    <m/>
    <m/>
    <m/>
    <x v="0"/>
    <m/>
    <x v="0"/>
    <s v="High food prices/no money to buy Market is too far"/>
    <b v="1"/>
    <b v="1"/>
    <m/>
    <m/>
    <m/>
    <m/>
    <x v="2"/>
    <x v="2"/>
    <x v="1"/>
    <m/>
    <m/>
    <s v="1"/>
    <s v="0"/>
    <x v="2"/>
    <x v="1"/>
    <x v="1"/>
    <x v="3"/>
    <x v="3"/>
    <m/>
    <m/>
    <m/>
    <m/>
    <m/>
    <m/>
    <m/>
    <m/>
    <m/>
    <x v="3"/>
    <x v="0"/>
    <s v="Fear Anger Sadness Econimic Anxiety Family conflict Hopelessness Inability to carry out work or daily tasks"/>
    <b v="1"/>
    <b v="1"/>
    <b v="1"/>
    <m/>
    <b v="1"/>
    <b v="1"/>
    <b v="1"/>
    <m/>
    <b v="1"/>
    <m/>
    <m/>
    <b v="1"/>
    <m/>
    <m/>
    <m/>
    <m/>
    <m/>
    <m/>
    <s v="Adult Men Elderly"/>
    <m/>
    <b v="1"/>
    <m/>
    <b v="1"/>
    <s v="بسبب الحرب والأوضاع الصعبة والمعاناة الدائمة "/>
    <s v="Prayer Speaking to a friend"/>
    <m/>
    <b v="1"/>
    <m/>
    <b v="1"/>
    <m/>
    <m/>
    <m/>
    <m/>
    <m/>
    <m/>
    <m/>
    <s v="Lack of awareness of the services Stigma"/>
    <b v="1"/>
    <m/>
    <m/>
    <m/>
    <b v="1"/>
    <m/>
    <m/>
    <m/>
    <m/>
    <x v="1"/>
    <m/>
    <s v="Health services Educational services Skills building services"/>
    <b v="1"/>
    <b v="1"/>
    <b v="1"/>
    <m/>
    <m/>
    <m/>
    <m/>
    <m/>
    <s v="بُعد الخدمات وقلة الامان"/>
    <s v="Health services Educational services Skills building services Extracurricular activities/women &amp; girls centers"/>
    <b v="1"/>
    <b v="1"/>
    <b v="1"/>
    <b v="1"/>
    <m/>
    <m/>
    <m/>
    <m/>
    <s v="قلة الامان "/>
    <x v="2"/>
    <s v="قلة الامان "/>
    <s v="School dropout Begging Physical abuse Neglect Physical or psychological disabilities due to the war Psychological stress"/>
    <m/>
    <m/>
    <m/>
    <b v="1"/>
    <m/>
    <b v="1"/>
    <m/>
    <b v="1"/>
    <b v="1"/>
    <m/>
    <m/>
    <m/>
    <b v="1"/>
    <b v="1"/>
    <m/>
    <m/>
    <m/>
    <m/>
    <m/>
    <s v="Siblings Religious leaders Community/social workers"/>
    <b v="1"/>
    <b v="1"/>
    <m/>
    <m/>
    <m/>
    <m/>
    <m/>
    <b v="1"/>
    <m/>
    <m/>
    <m/>
    <m/>
    <m/>
    <m/>
    <s v="Painting / re-creational activity Awareness / educational activities / psychosocial support Entertainement activities Quraan"/>
    <m/>
    <b v="1"/>
    <m/>
    <b v="1"/>
    <b v="1"/>
    <b v="1"/>
    <m/>
    <m/>
    <m/>
    <s v="Child-headed households Children living on the street Children separated from their parents"/>
    <b v="1"/>
    <b v="1"/>
    <m/>
    <b v="1"/>
    <m/>
    <m/>
    <m/>
    <x v="1"/>
    <m/>
    <s v="Lack of transportation Lack of awareness Security problems"/>
    <b v="1"/>
    <b v="1"/>
    <b v="1"/>
    <m/>
    <m/>
    <m/>
    <m/>
    <m/>
    <m/>
    <m/>
    <x v="1"/>
    <m/>
    <m/>
    <x v="0"/>
    <m/>
    <m/>
    <x v="2"/>
    <m/>
    <s v="uuid:3f397adb-8843-4796-9fd2-d84dc7729786"/>
    <n v="73216124"/>
    <s v="3f397adb-8843-4796-9fd2-d84dc7729786"/>
    <d v="2021-01-23T11:31:30"/>
    <n v="311"/>
    <m/>
    <n v="-1"/>
    <m/>
    <m/>
    <s v="202101191358"/>
    <n v="1569"/>
    <s v="nsenumerator"/>
    <n v="569832"/>
  </r>
  <r>
    <s v="2021-01-23T10:59:18.294+03:00"/>
    <s v="2021-01-23T11:27:27.306+03:00"/>
    <m/>
    <s v="محمد الحسن "/>
    <s v="MRFS"/>
    <m/>
    <d v="2021-01-23T00:00:00"/>
    <x v="8"/>
    <s v="All"/>
    <x v="0"/>
    <n v="30"/>
    <x v="1"/>
    <x v="1"/>
    <x v="0"/>
    <x v="0"/>
    <d v="2018-01-01T00:00:00"/>
    <n v="1"/>
    <n v="0"/>
    <s v="Yes"/>
    <n v="0"/>
    <n v="1"/>
    <n v="2"/>
    <s v="3"/>
    <n v="0"/>
    <s v="3"/>
    <n v="0"/>
    <s v="3"/>
    <n v="5"/>
    <n v="0"/>
    <n v="0"/>
    <n v="1"/>
    <n v="1500"/>
    <n v="500"/>
    <s v="بسطة ادوات منزلية "/>
    <m/>
    <s v="No services"/>
    <m/>
    <m/>
    <m/>
    <m/>
    <m/>
    <m/>
    <b v="1"/>
    <m/>
    <m/>
    <x v="1"/>
    <m/>
    <x v="2"/>
    <s v="نقطة طبية "/>
    <s v="Inaccessible due to cost Inaccessible due to transport or other logistical reason"/>
    <m/>
    <m/>
    <m/>
    <b v="1"/>
    <m/>
    <b v="1"/>
    <m/>
    <m/>
    <m/>
    <m/>
    <m/>
    <x v="0"/>
    <x v="3"/>
    <m/>
    <x v="0"/>
    <m/>
    <x v="0"/>
    <x v="0"/>
    <m/>
    <x v="0"/>
    <x v="0"/>
    <m/>
    <m/>
    <m/>
    <m/>
    <m/>
    <m/>
    <m/>
    <m/>
    <m/>
    <m/>
    <m/>
    <s v="Antibiotic Non communicable diseases (NCD) drugs (chronic, cardiac, diabetes, hyper-tension, asthma) Pediatric medicine"/>
    <b v="1"/>
    <b v="1"/>
    <m/>
    <b v="1"/>
    <m/>
    <m/>
    <m/>
    <m/>
    <x v="2"/>
    <s v="Transportation issues Financial issues Cultural factors"/>
    <m/>
    <b v="1"/>
    <b v="1"/>
    <b v="1"/>
    <m/>
    <m/>
    <m/>
    <m/>
    <s v="At home with skilled birth attendant"/>
    <m/>
    <b v="1"/>
    <m/>
    <m/>
    <m/>
    <m/>
    <m/>
    <m/>
    <m/>
    <m/>
    <s v="عدم الرغبة بلذهاب إلى المستشفى "/>
    <x v="1"/>
    <m/>
    <m/>
    <m/>
    <m/>
    <m/>
    <m/>
    <m/>
    <m/>
    <m/>
    <m/>
    <m/>
    <x v="4"/>
    <x v="1"/>
    <x v="0"/>
    <m/>
    <s v="Legumes and nuts e.g. hommos, fouls, beans, chick peas, lentils"/>
    <m/>
    <b v="1"/>
    <m/>
    <m/>
    <m/>
    <m/>
    <m/>
    <m/>
    <m/>
    <m/>
    <m/>
    <s v="1"/>
    <s v="not divers"/>
    <s v="Legumes and nuts e.g. hommos, fouls, beans, chick peas, lentils"/>
    <m/>
    <b v="1"/>
    <m/>
    <m/>
    <m/>
    <m/>
    <m/>
    <m/>
    <m/>
    <m/>
    <m/>
    <s v="1"/>
    <s v="not divers"/>
    <x v="0"/>
    <m/>
    <s v="Market is too far High food prices/no money to buy"/>
    <m/>
    <b v="1"/>
    <b v="1"/>
    <m/>
    <m/>
    <m/>
    <m/>
    <m/>
    <x v="0"/>
    <m/>
    <x v="0"/>
    <s v="High food prices/no money to buy Market is too far"/>
    <b v="1"/>
    <b v="1"/>
    <m/>
    <m/>
    <m/>
    <m/>
    <x v="2"/>
    <x v="2"/>
    <x v="1"/>
    <m/>
    <m/>
    <s v="1"/>
    <s v="1"/>
    <x v="0"/>
    <x v="2"/>
    <x v="0"/>
    <x v="1"/>
    <x v="1"/>
    <m/>
    <m/>
    <m/>
    <m/>
    <m/>
    <m/>
    <m/>
    <m/>
    <m/>
    <x v="1"/>
    <x v="0"/>
    <s v="Fear Anger Sadness Anxiety Econimic Family conflict Inability to carry out work or daily tasks Hopelessness"/>
    <b v="1"/>
    <b v="1"/>
    <b v="1"/>
    <m/>
    <b v="1"/>
    <b v="1"/>
    <b v="1"/>
    <m/>
    <b v="1"/>
    <m/>
    <m/>
    <b v="1"/>
    <m/>
    <m/>
    <m/>
    <m/>
    <m/>
    <m/>
    <s v="Adult Men"/>
    <m/>
    <b v="1"/>
    <m/>
    <m/>
    <s v="بسبب قلة العمل والمعاناة الدائمة "/>
    <s v="Prayer Speaking to a friend"/>
    <m/>
    <b v="1"/>
    <m/>
    <b v="1"/>
    <m/>
    <m/>
    <m/>
    <m/>
    <m/>
    <m/>
    <m/>
    <s v="Lack of awareness of the services Stigma"/>
    <b v="1"/>
    <m/>
    <m/>
    <m/>
    <b v="1"/>
    <m/>
    <m/>
    <m/>
    <m/>
    <x v="1"/>
    <m/>
    <s v="Health services Educational services Skills building services"/>
    <b v="1"/>
    <b v="1"/>
    <b v="1"/>
    <m/>
    <m/>
    <m/>
    <m/>
    <m/>
    <s v="قلة الامان "/>
    <s v="Health services Educational services Skills building services Extracurricular activities/women &amp; girls centers"/>
    <b v="1"/>
    <b v="1"/>
    <b v="1"/>
    <b v="1"/>
    <m/>
    <m/>
    <m/>
    <m/>
    <s v="قلة الامان والعوامل الثقافية "/>
    <x v="2"/>
    <s v="قلة الامان والعوامل الثقافية "/>
    <s v="School dropout Begging Early marriage Physical abuse Neglect Sexual abuse"/>
    <m/>
    <m/>
    <m/>
    <b v="1"/>
    <m/>
    <b v="1"/>
    <b v="1"/>
    <b v="1"/>
    <b v="1"/>
    <b v="1"/>
    <m/>
    <m/>
    <m/>
    <m/>
    <m/>
    <m/>
    <m/>
    <m/>
    <m/>
    <s v="Religious leaders Siblings Community/social workers Women and Child support centers"/>
    <b v="1"/>
    <b v="1"/>
    <m/>
    <m/>
    <m/>
    <m/>
    <m/>
    <b v="1"/>
    <m/>
    <b v="1"/>
    <m/>
    <m/>
    <m/>
    <m/>
    <s v="Awareness / educational activities / psychosocial support Entertainement activities Sport activity Quraan"/>
    <b v="1"/>
    <b v="1"/>
    <m/>
    <m/>
    <b v="1"/>
    <b v="1"/>
    <m/>
    <m/>
    <m/>
    <s v="Children separated from their parents Children living on the street"/>
    <b v="1"/>
    <b v="1"/>
    <m/>
    <m/>
    <m/>
    <m/>
    <m/>
    <x v="1"/>
    <m/>
    <s v="Lack of transportation"/>
    <m/>
    <m/>
    <b v="1"/>
    <m/>
    <m/>
    <m/>
    <m/>
    <m/>
    <m/>
    <m/>
    <x v="1"/>
    <m/>
    <m/>
    <x v="0"/>
    <m/>
    <m/>
    <x v="2"/>
    <m/>
    <s v="uuid:6e8fbfd8-6850-4787-a0f1-55d484139d8d"/>
    <n v="73216125"/>
    <s v="6e8fbfd8-6850-4787-a0f1-55d484139d8d"/>
    <d v="2021-01-23T11:31:32"/>
    <n v="312"/>
    <m/>
    <n v="-1"/>
    <m/>
    <m/>
    <s v="202101191358"/>
    <n v="1689"/>
    <s v="nsenumerator"/>
    <n v="569832"/>
  </r>
  <r>
    <s v="2021-01-23T12:02:12.017+03:00"/>
    <s v="2021-01-23T12:18:35.553+03:00"/>
    <m/>
    <s v="محمد الحسن "/>
    <s v="MRFS"/>
    <m/>
    <d v="2021-01-23T00:00:00"/>
    <x v="8"/>
    <s v="All"/>
    <x v="0"/>
    <n v="27"/>
    <x v="1"/>
    <x v="1"/>
    <x v="0"/>
    <x v="1"/>
    <m/>
    <n v="0"/>
    <n v="0"/>
    <s v="No"/>
    <m/>
    <m/>
    <m/>
    <m/>
    <m/>
    <m/>
    <m/>
    <m/>
    <n v="2"/>
    <n v="0"/>
    <m/>
    <n v="1"/>
    <n v="2000"/>
    <n v="800"/>
    <s v="عامل ورشة"/>
    <m/>
    <s v="Primary health care facility Hospital Specialist services Emergency services-ambulance"/>
    <b v="1"/>
    <b v="1"/>
    <b v="1"/>
    <b v="1"/>
    <m/>
    <m/>
    <m/>
    <m/>
    <n v="15"/>
    <x v="0"/>
    <m/>
    <x v="0"/>
    <s v="999"/>
    <s v="Inaccessible due to cost Some types of medicines are not available in the market"/>
    <b v="1"/>
    <m/>
    <m/>
    <b v="1"/>
    <m/>
    <m/>
    <m/>
    <m/>
    <m/>
    <m/>
    <m/>
    <x v="0"/>
    <x v="3"/>
    <m/>
    <x v="0"/>
    <m/>
    <x v="0"/>
    <x v="0"/>
    <m/>
    <x v="0"/>
    <x v="0"/>
    <m/>
    <m/>
    <m/>
    <m/>
    <m/>
    <m/>
    <m/>
    <m/>
    <m/>
    <m/>
    <m/>
    <s v="Non communicable diseases (NCD) drugs (chronic, cardiac, diabetes, hyper-tension, asthma) Pediatric medicine Antibiotic"/>
    <b v="1"/>
    <b v="1"/>
    <m/>
    <b v="1"/>
    <m/>
    <m/>
    <m/>
    <m/>
    <x v="0"/>
    <m/>
    <m/>
    <m/>
    <m/>
    <m/>
    <m/>
    <m/>
    <m/>
    <m/>
    <s v="Public primary health care facility"/>
    <m/>
    <m/>
    <m/>
    <b v="1"/>
    <m/>
    <m/>
    <m/>
    <m/>
    <m/>
    <m/>
    <m/>
    <x v="1"/>
    <m/>
    <m/>
    <m/>
    <m/>
    <m/>
    <m/>
    <m/>
    <m/>
    <m/>
    <m/>
    <m/>
    <x v="4"/>
    <x v="1"/>
    <x v="0"/>
    <m/>
    <m/>
    <m/>
    <m/>
    <m/>
    <m/>
    <m/>
    <m/>
    <m/>
    <m/>
    <m/>
    <m/>
    <m/>
    <s v="0"/>
    <s v="not divers"/>
    <m/>
    <m/>
    <m/>
    <m/>
    <m/>
    <m/>
    <m/>
    <m/>
    <m/>
    <m/>
    <m/>
    <m/>
    <s v="0"/>
    <s v="not divers"/>
    <x v="0"/>
    <m/>
    <s v="High food prices/no money to buy"/>
    <m/>
    <b v="1"/>
    <m/>
    <m/>
    <m/>
    <m/>
    <m/>
    <m/>
    <x v="0"/>
    <m/>
    <x v="0"/>
    <s v="High food prices/no money to buy"/>
    <b v="1"/>
    <m/>
    <m/>
    <m/>
    <m/>
    <m/>
    <x v="1"/>
    <x v="1"/>
    <x v="1"/>
    <m/>
    <m/>
    <m/>
    <s v="0"/>
    <x v="0"/>
    <x v="2"/>
    <x v="0"/>
    <x v="1"/>
    <x v="1"/>
    <m/>
    <m/>
    <m/>
    <m/>
    <m/>
    <m/>
    <m/>
    <m/>
    <m/>
    <x v="1"/>
    <x v="0"/>
    <s v="Fear Anger Sadness Econimic Anxiety Family conflict Hopelessness"/>
    <b v="1"/>
    <b v="1"/>
    <b v="1"/>
    <m/>
    <b v="1"/>
    <b v="1"/>
    <b v="1"/>
    <m/>
    <b v="1"/>
    <m/>
    <m/>
    <m/>
    <m/>
    <m/>
    <m/>
    <m/>
    <m/>
    <m/>
    <s v="Adult Men"/>
    <m/>
    <b v="1"/>
    <m/>
    <m/>
    <s v="ضيف الاحوال المعيشية "/>
    <s v="Speaking to a friend Prayer"/>
    <m/>
    <b v="1"/>
    <m/>
    <b v="1"/>
    <m/>
    <m/>
    <m/>
    <m/>
    <m/>
    <m/>
    <m/>
    <s v="Stigma Lack of awareness of the services"/>
    <b v="1"/>
    <m/>
    <m/>
    <m/>
    <b v="1"/>
    <m/>
    <m/>
    <m/>
    <m/>
    <x v="1"/>
    <m/>
    <s v="All services are accessible"/>
    <m/>
    <m/>
    <m/>
    <m/>
    <m/>
    <b v="1"/>
    <m/>
    <m/>
    <m/>
    <s v="All services are accessible"/>
    <m/>
    <m/>
    <m/>
    <m/>
    <m/>
    <b v="1"/>
    <m/>
    <m/>
    <m/>
    <x v="1"/>
    <m/>
    <s v="Neglect Physical abuse Physical or psychological disabilities due to the war Psychological stress"/>
    <m/>
    <m/>
    <m/>
    <m/>
    <m/>
    <m/>
    <m/>
    <b v="1"/>
    <b v="1"/>
    <m/>
    <m/>
    <m/>
    <b v="1"/>
    <b v="1"/>
    <m/>
    <m/>
    <m/>
    <m/>
    <m/>
    <s v="Religious leaders Siblings School teachers Community/social workers Relatives Women and Child support centers"/>
    <b v="1"/>
    <b v="1"/>
    <m/>
    <b v="1"/>
    <m/>
    <b v="1"/>
    <m/>
    <b v="1"/>
    <m/>
    <b v="1"/>
    <m/>
    <m/>
    <m/>
    <m/>
    <s v="Quraan Awareness / educational activities / psychosocial support Painting / re-creational activity Hand crafts"/>
    <m/>
    <b v="1"/>
    <b v="1"/>
    <b v="1"/>
    <b v="1"/>
    <m/>
    <m/>
    <m/>
    <m/>
    <s v="Children separated from their parents Children living on the street Child-headed households"/>
    <b v="1"/>
    <b v="1"/>
    <m/>
    <b v="1"/>
    <m/>
    <m/>
    <m/>
    <x v="0"/>
    <m/>
    <m/>
    <m/>
    <m/>
    <m/>
    <m/>
    <m/>
    <m/>
    <m/>
    <m/>
    <m/>
    <m/>
    <x v="0"/>
    <m/>
    <m/>
    <x v="0"/>
    <m/>
    <m/>
    <x v="0"/>
    <m/>
    <s v="uuid:56874ce2-8ffe-4a7e-94e2-0612026786bd"/>
    <n v="73216126"/>
    <s v="56874ce2-8ffe-4a7e-94e2-0612026786bd"/>
    <d v="2021-01-23T11:31:33"/>
    <n v="313"/>
    <m/>
    <n v="-1"/>
    <m/>
    <m/>
    <s v="202101191358"/>
    <n v="983"/>
    <s v="nsenumerator"/>
    <n v="569832"/>
  </r>
  <r>
    <s v="2021-01-23T09:34:44.703+02:00"/>
    <s v="2021-01-23T09:43:58.712+02:00"/>
    <m/>
    <s v="ريما طكو"/>
    <s v="MRFS"/>
    <m/>
    <d v="2021-01-23T00:00:00"/>
    <x v="7"/>
    <s v="All"/>
    <x v="0"/>
    <n v="40"/>
    <x v="0"/>
    <x v="0"/>
    <x v="0"/>
    <x v="0"/>
    <d v="2014-04-08T00:00:00"/>
    <n v="0"/>
    <n v="0"/>
    <s v="No"/>
    <m/>
    <m/>
    <m/>
    <m/>
    <m/>
    <m/>
    <m/>
    <m/>
    <n v="2"/>
    <n v="0"/>
    <m/>
    <n v="1"/>
    <n v="300"/>
    <n v="200"/>
    <s v="عامل"/>
    <m/>
    <s v="Primary health care facility"/>
    <m/>
    <b v="1"/>
    <m/>
    <m/>
    <m/>
    <m/>
    <m/>
    <m/>
    <n v="10"/>
    <x v="0"/>
    <m/>
    <x v="0"/>
    <s v="999"/>
    <s v="Some types of medicines are not available in the market"/>
    <b v="1"/>
    <m/>
    <m/>
    <m/>
    <m/>
    <m/>
    <m/>
    <m/>
    <m/>
    <m/>
    <m/>
    <x v="2"/>
    <x v="1"/>
    <m/>
    <x v="1"/>
    <m/>
    <x v="0"/>
    <x v="0"/>
    <m/>
    <x v="0"/>
    <x v="0"/>
    <m/>
    <m/>
    <m/>
    <m/>
    <m/>
    <m/>
    <m/>
    <m/>
    <m/>
    <m/>
    <m/>
    <s v="Antibiotic"/>
    <m/>
    <m/>
    <m/>
    <b v="1"/>
    <m/>
    <m/>
    <m/>
    <m/>
    <x v="0"/>
    <m/>
    <m/>
    <m/>
    <m/>
    <m/>
    <m/>
    <m/>
    <m/>
    <m/>
    <s v="Hospital for normal delivery"/>
    <m/>
    <m/>
    <m/>
    <m/>
    <m/>
    <b v="1"/>
    <m/>
    <m/>
    <m/>
    <m/>
    <m/>
    <x v="1"/>
    <m/>
    <m/>
    <m/>
    <m/>
    <m/>
    <m/>
    <m/>
    <m/>
    <m/>
    <m/>
    <m/>
    <x v="2"/>
    <x v="0"/>
    <x v="0"/>
    <m/>
    <m/>
    <m/>
    <m/>
    <m/>
    <m/>
    <m/>
    <m/>
    <m/>
    <m/>
    <m/>
    <m/>
    <m/>
    <s v="0"/>
    <s v="not divers"/>
    <m/>
    <m/>
    <m/>
    <m/>
    <m/>
    <m/>
    <m/>
    <m/>
    <m/>
    <m/>
    <m/>
    <m/>
    <s v="0"/>
    <s v="not divers"/>
    <x v="0"/>
    <m/>
    <s v="High food prices/no money to buy"/>
    <m/>
    <b v="1"/>
    <m/>
    <m/>
    <m/>
    <m/>
    <m/>
    <m/>
    <x v="0"/>
    <m/>
    <x v="0"/>
    <s v="High food prices/no money to buy"/>
    <b v="1"/>
    <m/>
    <m/>
    <m/>
    <m/>
    <m/>
    <x v="1"/>
    <x v="1"/>
    <x v="1"/>
    <m/>
    <m/>
    <m/>
    <s v="0"/>
    <x v="0"/>
    <x v="2"/>
    <x v="0"/>
    <x v="1"/>
    <x v="1"/>
    <m/>
    <m/>
    <m/>
    <m/>
    <m/>
    <m/>
    <m/>
    <m/>
    <m/>
    <x v="1"/>
    <x v="0"/>
    <s v="Anger Conflict within community Sadness"/>
    <m/>
    <b v="1"/>
    <b v="1"/>
    <m/>
    <m/>
    <m/>
    <m/>
    <m/>
    <m/>
    <m/>
    <b v="1"/>
    <m/>
    <m/>
    <m/>
    <m/>
    <m/>
    <m/>
    <m/>
    <s v="Adult Men"/>
    <m/>
    <b v="1"/>
    <m/>
    <m/>
    <s v="لانهم يحملون هم المعيشة "/>
    <s v="Prayer"/>
    <m/>
    <m/>
    <m/>
    <b v="1"/>
    <m/>
    <m/>
    <m/>
    <m/>
    <m/>
    <m/>
    <m/>
    <s v="Do not know"/>
    <m/>
    <m/>
    <m/>
    <m/>
    <m/>
    <m/>
    <b v="1"/>
    <m/>
    <m/>
    <x v="2"/>
    <m/>
    <s v="Educational services"/>
    <m/>
    <b v="1"/>
    <m/>
    <m/>
    <m/>
    <m/>
    <m/>
    <m/>
    <s v="بعد المكان"/>
    <s v="Educational services Skills building services"/>
    <m/>
    <b v="1"/>
    <b v="1"/>
    <m/>
    <m/>
    <m/>
    <m/>
    <m/>
    <s v="بعد المكان"/>
    <x v="2"/>
    <s v="التقاليد لاتسمح"/>
    <s v="Kidnapping Neglect"/>
    <b v="1"/>
    <m/>
    <m/>
    <m/>
    <m/>
    <m/>
    <m/>
    <m/>
    <b v="1"/>
    <m/>
    <m/>
    <m/>
    <m/>
    <m/>
    <m/>
    <m/>
    <m/>
    <m/>
    <m/>
    <s v="Do not know"/>
    <m/>
    <m/>
    <m/>
    <m/>
    <m/>
    <m/>
    <m/>
    <m/>
    <m/>
    <m/>
    <m/>
    <m/>
    <b v="1"/>
    <m/>
    <s v="Sport activity Awareness / educational activities / psychosocial support Entertainement activities"/>
    <b v="1"/>
    <m/>
    <m/>
    <m/>
    <b v="1"/>
    <b v="1"/>
    <m/>
    <m/>
    <m/>
    <s v="I don't know"/>
    <m/>
    <m/>
    <m/>
    <m/>
    <m/>
    <m/>
    <b v="1"/>
    <x v="0"/>
    <m/>
    <m/>
    <m/>
    <m/>
    <m/>
    <m/>
    <m/>
    <m/>
    <m/>
    <m/>
    <m/>
    <m/>
    <x v="0"/>
    <m/>
    <m/>
    <x v="0"/>
    <m/>
    <m/>
    <x v="0"/>
    <m/>
    <s v="uuid:66e3ef86-ec3b-4893-b59e-0dd00dfe52ea"/>
    <n v="73216534"/>
    <s v="66e3ef86-ec3b-4893-b59e-0dd00dfe52ea"/>
    <d v="2021-01-23T11:55:27"/>
    <n v="314"/>
    <m/>
    <n v="-1"/>
    <m/>
    <m/>
    <s v="202101191358"/>
    <n v="554"/>
    <s v="nsenumerator"/>
    <n v="569832"/>
  </r>
  <r>
    <s v="2021-01-23T09:44:46.084+02:00"/>
    <s v="2021-01-23T10:35:34.456+02:00"/>
    <m/>
    <s v="ريما طكو"/>
    <s v="MRFS"/>
    <m/>
    <d v="2021-01-23T00:00:00"/>
    <x v="7"/>
    <s v="All"/>
    <x v="0"/>
    <n v="65"/>
    <x v="3"/>
    <x v="0"/>
    <x v="2"/>
    <x v="0"/>
    <d v="2017-07-11T00:00:00"/>
    <n v="0"/>
    <n v="1"/>
    <s v="Yes"/>
    <n v="0"/>
    <n v="0"/>
    <n v="0"/>
    <s v="0"/>
    <n v="0"/>
    <s v="0"/>
    <n v="1"/>
    <s v="1"/>
    <n v="2"/>
    <n v="1"/>
    <n v="0"/>
    <n v="0"/>
    <n v="250"/>
    <n v="0"/>
    <m/>
    <s v="سلة اغاثة وتبرعات من أهل الخير"/>
    <s v="Primary health care facility"/>
    <m/>
    <b v="1"/>
    <m/>
    <m/>
    <m/>
    <m/>
    <m/>
    <m/>
    <n v="5"/>
    <x v="0"/>
    <m/>
    <x v="0"/>
    <s v="مستشفى"/>
    <s v="Inaccessible due to cost"/>
    <m/>
    <m/>
    <m/>
    <b v="1"/>
    <m/>
    <m/>
    <m/>
    <m/>
    <m/>
    <m/>
    <m/>
    <x v="2"/>
    <x v="1"/>
    <m/>
    <x v="1"/>
    <m/>
    <x v="2"/>
    <x v="1"/>
    <m/>
    <x v="1"/>
    <x v="2"/>
    <m/>
    <m/>
    <m/>
    <m/>
    <m/>
    <m/>
    <m/>
    <m/>
    <m/>
    <m/>
    <m/>
    <s v="Antibiotic Non communicable diseases (NCD) drugs (chronic, cardiac, diabetes, hyper-tension, asthma)"/>
    <b v="1"/>
    <m/>
    <m/>
    <b v="1"/>
    <m/>
    <m/>
    <m/>
    <m/>
    <x v="0"/>
    <m/>
    <m/>
    <m/>
    <m/>
    <m/>
    <m/>
    <m/>
    <m/>
    <m/>
    <s v="Hospital for normal delivery Hospital for surgery/ C-section"/>
    <m/>
    <m/>
    <m/>
    <m/>
    <m/>
    <b v="1"/>
    <b v="1"/>
    <m/>
    <m/>
    <m/>
    <m/>
    <x v="1"/>
    <m/>
    <m/>
    <m/>
    <m/>
    <m/>
    <m/>
    <m/>
    <m/>
    <m/>
    <m/>
    <m/>
    <x v="2"/>
    <x v="0"/>
    <x v="0"/>
    <m/>
    <m/>
    <m/>
    <m/>
    <m/>
    <m/>
    <m/>
    <m/>
    <m/>
    <m/>
    <m/>
    <m/>
    <m/>
    <s v="0"/>
    <s v="not divers"/>
    <m/>
    <m/>
    <m/>
    <m/>
    <m/>
    <m/>
    <m/>
    <m/>
    <m/>
    <m/>
    <m/>
    <m/>
    <s v="0"/>
    <s v="not divers"/>
    <x v="3"/>
    <m/>
    <s v="High food prices/no money to buy"/>
    <m/>
    <b v="1"/>
    <m/>
    <m/>
    <m/>
    <m/>
    <m/>
    <m/>
    <x v="0"/>
    <m/>
    <x v="2"/>
    <m/>
    <m/>
    <m/>
    <m/>
    <m/>
    <m/>
    <m/>
    <x v="1"/>
    <x v="1"/>
    <x v="1"/>
    <m/>
    <m/>
    <s v="0"/>
    <s v="0"/>
    <x v="0"/>
    <x v="2"/>
    <x v="0"/>
    <x v="1"/>
    <x v="1"/>
    <m/>
    <m/>
    <m/>
    <m/>
    <m/>
    <m/>
    <m/>
    <m/>
    <m/>
    <x v="1"/>
    <x v="0"/>
    <s v="Sadness Fear Hopelessness moodwings"/>
    <b v="1"/>
    <m/>
    <b v="1"/>
    <b v="1"/>
    <m/>
    <m/>
    <m/>
    <m/>
    <b v="1"/>
    <m/>
    <m/>
    <m/>
    <m/>
    <m/>
    <m/>
    <m/>
    <m/>
    <m/>
    <s v="Elderly"/>
    <m/>
    <m/>
    <m/>
    <b v="1"/>
    <s v="لان مقهورة على بلادنا الي راحت والنزوح صعب "/>
    <s v="Withdrawal/Isolation"/>
    <m/>
    <m/>
    <m/>
    <m/>
    <m/>
    <m/>
    <m/>
    <m/>
    <b v="1"/>
    <m/>
    <m/>
    <s v="Do not know"/>
    <m/>
    <m/>
    <m/>
    <m/>
    <m/>
    <m/>
    <b v="1"/>
    <m/>
    <m/>
    <x v="3"/>
    <s v="لا احتاج إليها "/>
    <s v="Extracurricular activities/women &amp; girls centers Skills building services Educational services"/>
    <m/>
    <b v="1"/>
    <b v="1"/>
    <b v="1"/>
    <m/>
    <m/>
    <m/>
    <m/>
    <s v="غير متوفرة بالمنطقة"/>
    <s v="Skills building services Educational services Extracurricular activities/women &amp; girls centers"/>
    <m/>
    <b v="1"/>
    <b v="1"/>
    <b v="1"/>
    <m/>
    <m/>
    <m/>
    <m/>
    <s v="عدم توفرها بالمنطقة وقلة عدد للمدارس لاتكفي لاستقبال لجميع النازحين"/>
    <x v="1"/>
    <m/>
    <s v="Kidnapping Psychological stress Being orphaned or losing care"/>
    <b v="1"/>
    <m/>
    <m/>
    <m/>
    <m/>
    <m/>
    <m/>
    <m/>
    <m/>
    <m/>
    <b v="1"/>
    <m/>
    <m/>
    <b v="1"/>
    <m/>
    <m/>
    <m/>
    <m/>
    <m/>
    <s v="Do not know"/>
    <m/>
    <m/>
    <m/>
    <m/>
    <m/>
    <m/>
    <m/>
    <m/>
    <m/>
    <m/>
    <m/>
    <m/>
    <b v="1"/>
    <m/>
    <s v="Do not know"/>
    <m/>
    <m/>
    <m/>
    <m/>
    <m/>
    <m/>
    <m/>
    <b v="1"/>
    <m/>
    <s v="Orphans living in the community"/>
    <m/>
    <m/>
    <b v="1"/>
    <m/>
    <m/>
    <m/>
    <m/>
    <x v="1"/>
    <m/>
    <s v="No services"/>
    <m/>
    <m/>
    <m/>
    <m/>
    <m/>
    <b v="1"/>
    <m/>
    <m/>
    <m/>
    <m/>
    <x v="0"/>
    <m/>
    <m/>
    <x v="1"/>
    <n v="4"/>
    <s v="تكون بالمدرسة"/>
    <x v="2"/>
    <m/>
    <s v="uuid:8fe3643c-74ec-46e0-8539-83bd2f429b39"/>
    <n v="73216536"/>
    <s v="8fe3643c-74ec-46e0-8539-83bd2f429b39"/>
    <d v="2021-01-23T11:55:28"/>
    <n v="315"/>
    <m/>
    <n v="-1"/>
    <m/>
    <m/>
    <s v="202101191358"/>
    <n v="3048"/>
    <s v="nsenumerator"/>
    <n v="569832"/>
  </r>
  <r>
    <s v="2021-01-23T10:42:27.280+02:00"/>
    <s v="2021-01-23T11:55:35.849+02:00"/>
    <m/>
    <s v="ريما طكو"/>
    <s v="MRFS"/>
    <m/>
    <d v="2021-01-23T00:00:00"/>
    <x v="7"/>
    <s v="All"/>
    <x v="0"/>
    <n v="35"/>
    <x v="0"/>
    <x v="0"/>
    <x v="0"/>
    <x v="0"/>
    <d v="2017-06-11T00:00:00"/>
    <n v="0"/>
    <n v="0"/>
    <s v="Yes"/>
    <n v="0"/>
    <n v="0"/>
    <n v="1"/>
    <s v="1"/>
    <n v="1"/>
    <s v="2"/>
    <n v="2"/>
    <s v="4"/>
    <n v="7"/>
    <n v="0"/>
    <n v="0"/>
    <n v="1"/>
    <n v="600"/>
    <n v="350"/>
    <s v="عامل نجار باطون"/>
    <m/>
    <s v="Primary health care facility"/>
    <m/>
    <b v="1"/>
    <m/>
    <m/>
    <m/>
    <m/>
    <m/>
    <m/>
    <n v="5"/>
    <x v="0"/>
    <m/>
    <x v="0"/>
    <s v="مشفى "/>
    <s v="Some types of medicines are not available in the market Inaccessible due to cost"/>
    <b v="1"/>
    <m/>
    <m/>
    <b v="1"/>
    <m/>
    <m/>
    <m/>
    <m/>
    <m/>
    <m/>
    <m/>
    <x v="2"/>
    <x v="1"/>
    <m/>
    <x v="1"/>
    <m/>
    <x v="2"/>
    <x v="1"/>
    <m/>
    <x v="1"/>
    <x v="2"/>
    <m/>
    <m/>
    <m/>
    <m/>
    <m/>
    <m/>
    <m/>
    <m/>
    <m/>
    <m/>
    <m/>
    <s v="Antibiotic Pediatric medicine"/>
    <m/>
    <b v="1"/>
    <m/>
    <b v="1"/>
    <m/>
    <m/>
    <m/>
    <m/>
    <x v="0"/>
    <m/>
    <m/>
    <m/>
    <m/>
    <m/>
    <m/>
    <m/>
    <m/>
    <m/>
    <s v="Hospital for normal delivery Hospital for surgery/ C-section"/>
    <m/>
    <m/>
    <m/>
    <m/>
    <m/>
    <b v="1"/>
    <b v="1"/>
    <m/>
    <m/>
    <m/>
    <m/>
    <x v="1"/>
    <m/>
    <m/>
    <m/>
    <m/>
    <m/>
    <m/>
    <m/>
    <m/>
    <m/>
    <m/>
    <m/>
    <x v="2"/>
    <x v="0"/>
    <x v="0"/>
    <m/>
    <m/>
    <m/>
    <m/>
    <m/>
    <m/>
    <m/>
    <m/>
    <m/>
    <m/>
    <m/>
    <m/>
    <m/>
    <s v="0"/>
    <s v="not divers"/>
    <s v="Cereals or tubers (maize, porridge, rice, pasta, bread, rice, bulger, frikeh, kaak, pasta, indomy (noodles), manakish, thick grain-based porridge, potatoes, etc) Legumes and nuts e.g. hommos, fouls, beans, chick peas, lentils Vegetables (including leafy vegetables) Milk and Milk Products (milk, yoghurt, cheese, etc) Eggs Oil/Fat (oils, fats, butter, ghee etc) Condiments (spices, tea, coffee, sauces etc) or other miscellaneous food"/>
    <b v="1"/>
    <b v="1"/>
    <b v="1"/>
    <m/>
    <m/>
    <m/>
    <b v="1"/>
    <b v="1"/>
    <m/>
    <b v="1"/>
    <b v="1"/>
    <s v="7"/>
    <s v="diverse"/>
    <x v="0"/>
    <m/>
    <s v="High food prices/no money to buy"/>
    <m/>
    <b v="1"/>
    <m/>
    <m/>
    <m/>
    <m/>
    <m/>
    <m/>
    <x v="0"/>
    <m/>
    <x v="0"/>
    <s v="High food prices/no money to buy"/>
    <b v="1"/>
    <m/>
    <m/>
    <m/>
    <m/>
    <m/>
    <x v="0"/>
    <x v="0"/>
    <x v="1"/>
    <m/>
    <m/>
    <s v="0"/>
    <s v="0"/>
    <x v="0"/>
    <x v="2"/>
    <x v="0"/>
    <x v="1"/>
    <x v="1"/>
    <m/>
    <m/>
    <m/>
    <m/>
    <m/>
    <m/>
    <m/>
    <m/>
    <m/>
    <x v="1"/>
    <x v="0"/>
    <s v="Anger moodwings Sadness Fear"/>
    <b v="1"/>
    <b v="1"/>
    <b v="1"/>
    <b v="1"/>
    <m/>
    <m/>
    <m/>
    <m/>
    <m/>
    <m/>
    <m/>
    <m/>
    <m/>
    <m/>
    <m/>
    <m/>
    <m/>
    <m/>
    <s v="Children"/>
    <m/>
    <m/>
    <b v="1"/>
    <m/>
    <s v="لانهم حساسين البنت لدى الأم  تخاف من الحرب والأمراض"/>
    <s v="Withdrawal/Isolation"/>
    <m/>
    <m/>
    <m/>
    <m/>
    <m/>
    <m/>
    <m/>
    <m/>
    <b v="1"/>
    <m/>
    <m/>
    <s v="Availability"/>
    <m/>
    <m/>
    <m/>
    <b v="1"/>
    <m/>
    <m/>
    <m/>
    <m/>
    <m/>
    <x v="1"/>
    <m/>
    <s v="Educational services Extracurricular activities/women &amp; girls centers Skills building services"/>
    <m/>
    <b v="1"/>
    <b v="1"/>
    <b v="1"/>
    <m/>
    <m/>
    <m/>
    <m/>
    <s v="لاتوجد بالمنطقة هذه الخدمات"/>
    <s v="Educational services Skills building services Extracurricular activities/women &amp; girls centers"/>
    <m/>
    <b v="1"/>
    <b v="1"/>
    <b v="1"/>
    <m/>
    <m/>
    <m/>
    <m/>
    <s v="عدم توفرها بالمنطقة"/>
    <x v="1"/>
    <m/>
    <s v="Early marriage Being orphaned or losing care School dropout"/>
    <m/>
    <m/>
    <m/>
    <b v="1"/>
    <m/>
    <m/>
    <b v="1"/>
    <m/>
    <m/>
    <m/>
    <b v="1"/>
    <m/>
    <m/>
    <m/>
    <m/>
    <m/>
    <m/>
    <m/>
    <m/>
    <s v="Parents"/>
    <m/>
    <m/>
    <m/>
    <m/>
    <b v="1"/>
    <m/>
    <m/>
    <m/>
    <m/>
    <m/>
    <m/>
    <m/>
    <m/>
    <m/>
    <s v="Entertainement activities Awareness / educational activities / psychosocial support Sport activity"/>
    <b v="1"/>
    <m/>
    <m/>
    <m/>
    <b v="1"/>
    <b v="1"/>
    <m/>
    <m/>
    <m/>
    <s v="I don't know"/>
    <m/>
    <m/>
    <m/>
    <m/>
    <m/>
    <m/>
    <b v="1"/>
    <x v="2"/>
    <s v="المدارس بعيدة ولاتكفي لأعداد النازحين المتواجدين بالمنطقة"/>
    <s v="Lack of transportation"/>
    <m/>
    <m/>
    <b v="1"/>
    <m/>
    <m/>
    <m/>
    <m/>
    <m/>
    <m/>
    <m/>
    <x v="1"/>
    <m/>
    <m/>
    <x v="2"/>
    <m/>
    <m/>
    <x v="1"/>
    <s v="الابن الكبير عمره 13سنة يعمل مع والده"/>
    <s v="uuid:f4b50e58-34e0-41bd-af02-90f26059cf5e"/>
    <n v="73216537"/>
    <s v="f4b50e58-34e0-41bd-af02-90f26059cf5e"/>
    <d v="2021-01-23T11:55:28"/>
    <n v="316"/>
    <m/>
    <n v="-1"/>
    <m/>
    <m/>
    <s v="202101191358"/>
    <n v="4388"/>
    <s v="nsenumerator"/>
    <n v="569832"/>
  </r>
  <r>
    <s v="2021-01-23T09:19:51.549+02:00"/>
    <s v="2021-01-23T09:35:41.626+02:00"/>
    <m/>
    <s v="طلال صطوف الحاجي"/>
    <s v="MRFS"/>
    <m/>
    <d v="2021-01-23T00:00:00"/>
    <x v="7"/>
    <s v="All"/>
    <x v="0"/>
    <n v="40"/>
    <x v="0"/>
    <x v="1"/>
    <x v="0"/>
    <x v="0"/>
    <d v="2017-04-02T00:00:00"/>
    <n v="1"/>
    <n v="0"/>
    <s v="Yes"/>
    <n v="1"/>
    <n v="2"/>
    <n v="1"/>
    <s v="3"/>
    <n v="2"/>
    <s v="6"/>
    <n v="0"/>
    <s v="6"/>
    <n v="8"/>
    <n v="0"/>
    <n v="0"/>
    <n v="0"/>
    <n v="1000"/>
    <n v="0"/>
    <m/>
    <s v="سلة شهرية "/>
    <s v="Primary health care facility"/>
    <m/>
    <b v="1"/>
    <m/>
    <m/>
    <m/>
    <m/>
    <m/>
    <m/>
    <n v="15"/>
    <x v="0"/>
    <m/>
    <x v="0"/>
    <s v="لا يوجد"/>
    <s v="Inaccessible due to cost"/>
    <m/>
    <m/>
    <m/>
    <b v="1"/>
    <m/>
    <m/>
    <m/>
    <m/>
    <m/>
    <m/>
    <m/>
    <x v="0"/>
    <x v="0"/>
    <s v="التعريف حول الكورونا وكيفية العدوى والوقاية"/>
    <x v="0"/>
    <m/>
    <x v="2"/>
    <x v="1"/>
    <m/>
    <x v="1"/>
    <x v="2"/>
    <m/>
    <m/>
    <m/>
    <m/>
    <m/>
    <m/>
    <m/>
    <m/>
    <m/>
    <m/>
    <m/>
    <s v="Antibiotic Non communicable diseases (NCD) drugs (chronic, cardiac, diabetes, hyper-tension, asthma)"/>
    <b v="1"/>
    <m/>
    <m/>
    <b v="1"/>
    <m/>
    <m/>
    <m/>
    <m/>
    <x v="0"/>
    <m/>
    <m/>
    <m/>
    <m/>
    <m/>
    <m/>
    <m/>
    <m/>
    <m/>
    <s v="Hospital for normal delivery"/>
    <m/>
    <m/>
    <m/>
    <m/>
    <m/>
    <b v="1"/>
    <m/>
    <m/>
    <m/>
    <m/>
    <m/>
    <x v="0"/>
    <m/>
    <m/>
    <m/>
    <m/>
    <m/>
    <m/>
    <m/>
    <m/>
    <m/>
    <m/>
    <m/>
    <x v="2"/>
    <x v="0"/>
    <x v="0"/>
    <m/>
    <s v="Cereals or tubers (maize, porridge, rice, pasta, bread, rice, bulger, frikeh, kaak, pasta, indomy (noodles), manakish, thick grain-based porridge, potatoes, etc) Legumes and nuts e.g. hommos, fouls, beans, chick peas, lentils"/>
    <b v="1"/>
    <b v="1"/>
    <m/>
    <m/>
    <m/>
    <m/>
    <m/>
    <m/>
    <m/>
    <m/>
    <m/>
    <s v="2"/>
    <s v="not divers"/>
    <s v="Cereals or tubers (maize, porridge, rice, pasta, bread, rice, bulger, frikeh, kaak, pasta, indomy (noodles), manakish, thick grain-based porridge, potatoes, etc) Legumes and nuts e.g. hommos, fouls, beans, chick peas, lentils Oil/Fat (oils, fats, butter, ghee etc)"/>
    <b v="1"/>
    <b v="1"/>
    <m/>
    <m/>
    <m/>
    <m/>
    <m/>
    <m/>
    <m/>
    <b v="1"/>
    <m/>
    <s v="3"/>
    <s v="not divers"/>
    <x v="0"/>
    <m/>
    <s v="High food prices/no money to buy"/>
    <m/>
    <b v="1"/>
    <m/>
    <m/>
    <m/>
    <m/>
    <m/>
    <m/>
    <x v="0"/>
    <m/>
    <x v="0"/>
    <s v="High food prices/no money to buy"/>
    <b v="1"/>
    <m/>
    <m/>
    <m/>
    <m/>
    <m/>
    <x v="0"/>
    <x v="0"/>
    <x v="0"/>
    <m/>
    <m/>
    <s v="2"/>
    <s v="1"/>
    <x v="0"/>
    <x v="2"/>
    <x v="0"/>
    <x v="1"/>
    <x v="1"/>
    <m/>
    <m/>
    <m/>
    <m/>
    <m/>
    <m/>
    <m/>
    <m/>
    <m/>
    <x v="1"/>
    <x v="0"/>
    <s v="Conflict within community Econimic"/>
    <m/>
    <m/>
    <m/>
    <m/>
    <b v="1"/>
    <m/>
    <m/>
    <m/>
    <m/>
    <m/>
    <b v="1"/>
    <m/>
    <m/>
    <m/>
    <m/>
    <m/>
    <m/>
    <m/>
    <s v="Adult Women Adult Men"/>
    <b v="1"/>
    <b v="1"/>
    <m/>
    <m/>
    <s v="بسبب تحملهم المسؤولية"/>
    <s v="Speaking to a friend Speaking to a family member Smoking"/>
    <b v="1"/>
    <b v="1"/>
    <m/>
    <m/>
    <m/>
    <m/>
    <b v="1"/>
    <m/>
    <m/>
    <m/>
    <m/>
    <s v="Stigma Availability Accessibility"/>
    <b v="1"/>
    <m/>
    <b v="1"/>
    <b v="1"/>
    <m/>
    <m/>
    <m/>
    <m/>
    <m/>
    <x v="1"/>
    <m/>
    <s v="Educational services Skills building services"/>
    <m/>
    <b v="1"/>
    <b v="1"/>
    <m/>
    <m/>
    <m/>
    <m/>
    <m/>
    <s v="بعد المسافة"/>
    <s v="Educational services Skills building services"/>
    <m/>
    <b v="1"/>
    <b v="1"/>
    <m/>
    <m/>
    <m/>
    <m/>
    <m/>
    <s v="بعد المسافة"/>
    <x v="1"/>
    <m/>
    <s v="Early marriage Psychological stress"/>
    <m/>
    <m/>
    <m/>
    <m/>
    <m/>
    <m/>
    <b v="1"/>
    <m/>
    <m/>
    <m/>
    <m/>
    <m/>
    <m/>
    <b v="1"/>
    <m/>
    <m/>
    <m/>
    <m/>
    <m/>
    <s v="Siblings Religious leaders Neighbours"/>
    <b v="1"/>
    <b v="1"/>
    <b v="1"/>
    <m/>
    <m/>
    <m/>
    <m/>
    <m/>
    <m/>
    <m/>
    <m/>
    <m/>
    <m/>
    <m/>
    <s v="Quraan Sport activity Hand crafts"/>
    <b v="1"/>
    <b v="1"/>
    <b v="1"/>
    <m/>
    <m/>
    <m/>
    <m/>
    <m/>
    <m/>
    <s v="I don't know"/>
    <m/>
    <m/>
    <m/>
    <m/>
    <m/>
    <m/>
    <b v="1"/>
    <x v="1"/>
    <m/>
    <s v="No barriers"/>
    <m/>
    <m/>
    <m/>
    <m/>
    <m/>
    <m/>
    <m/>
    <m/>
    <b v="1"/>
    <m/>
    <x v="1"/>
    <m/>
    <m/>
    <x v="0"/>
    <m/>
    <m/>
    <x v="2"/>
    <m/>
    <s v="uuid:ecc9de3e-a1a1-42e1-9ea4-8dcca03939c2"/>
    <n v="73216543"/>
    <s v="ecc9de3e-a1a1-42e1-9ea4-8dcca03939c2"/>
    <d v="2021-01-23T11:55:53"/>
    <n v="317"/>
    <m/>
    <n v="-1"/>
    <m/>
    <m/>
    <s v="202101191358"/>
    <n v="950"/>
    <s v="nsenumerator"/>
    <n v="569832"/>
  </r>
  <r>
    <s v="2021-01-23T09:36:25.158+02:00"/>
    <s v="2021-01-23T10:02:18.546+02:00"/>
    <s v="0"/>
    <s v="طلال صطوف الحاجي"/>
    <s v="MRFS"/>
    <m/>
    <d v="2021-01-23T00:00:00"/>
    <x v="7"/>
    <s v="All"/>
    <x v="0"/>
    <n v="25"/>
    <x v="1"/>
    <x v="1"/>
    <x v="0"/>
    <x v="0"/>
    <d v="2018-05-02T00:00:00"/>
    <n v="0"/>
    <n v="2"/>
    <s v="No"/>
    <m/>
    <m/>
    <m/>
    <m/>
    <m/>
    <m/>
    <m/>
    <m/>
    <n v="4"/>
    <n v="1"/>
    <m/>
    <n v="1"/>
    <n v="800"/>
    <n v="300"/>
    <s v="عمل حر"/>
    <m/>
    <s v="Primary health care facility"/>
    <m/>
    <b v="1"/>
    <m/>
    <m/>
    <m/>
    <m/>
    <m/>
    <m/>
    <n v="10"/>
    <x v="0"/>
    <m/>
    <x v="0"/>
    <s v="999"/>
    <s v="Some types of medicines are not available in the market Inaccessible due to cost"/>
    <b v="1"/>
    <m/>
    <m/>
    <b v="1"/>
    <m/>
    <m/>
    <m/>
    <m/>
    <m/>
    <m/>
    <m/>
    <x v="2"/>
    <x v="1"/>
    <m/>
    <x v="1"/>
    <m/>
    <x v="0"/>
    <x v="0"/>
    <m/>
    <x v="0"/>
    <x v="0"/>
    <m/>
    <m/>
    <m/>
    <m/>
    <m/>
    <m/>
    <m/>
    <m/>
    <m/>
    <m/>
    <m/>
    <s v="Non communicable diseases (NCD) drugs (chronic, cardiac, diabetes, hyper-tension, asthma) Antibiotic"/>
    <b v="1"/>
    <m/>
    <m/>
    <b v="1"/>
    <m/>
    <m/>
    <m/>
    <m/>
    <x v="0"/>
    <m/>
    <m/>
    <m/>
    <m/>
    <m/>
    <m/>
    <m/>
    <m/>
    <m/>
    <s v="At private primary health care centre/hospital Hospital for normal delivery"/>
    <m/>
    <m/>
    <m/>
    <m/>
    <b v="1"/>
    <b v="1"/>
    <m/>
    <m/>
    <m/>
    <m/>
    <m/>
    <x v="1"/>
    <m/>
    <m/>
    <m/>
    <m/>
    <m/>
    <m/>
    <m/>
    <m/>
    <m/>
    <m/>
    <m/>
    <x v="4"/>
    <x v="1"/>
    <x v="0"/>
    <m/>
    <m/>
    <m/>
    <m/>
    <m/>
    <m/>
    <m/>
    <m/>
    <m/>
    <m/>
    <m/>
    <m/>
    <m/>
    <s v="0"/>
    <s v="not divers"/>
    <m/>
    <m/>
    <m/>
    <m/>
    <m/>
    <m/>
    <m/>
    <m/>
    <m/>
    <m/>
    <m/>
    <m/>
    <s v="0"/>
    <s v="not divers"/>
    <x v="0"/>
    <m/>
    <s v="High food prices/no money to buy"/>
    <m/>
    <b v="1"/>
    <m/>
    <m/>
    <m/>
    <m/>
    <m/>
    <m/>
    <x v="0"/>
    <m/>
    <x v="0"/>
    <s v="High food prices/no money to buy"/>
    <b v="1"/>
    <m/>
    <m/>
    <m/>
    <m/>
    <m/>
    <x v="1"/>
    <x v="1"/>
    <x v="1"/>
    <m/>
    <m/>
    <m/>
    <s v="0"/>
    <x v="0"/>
    <x v="2"/>
    <x v="0"/>
    <x v="1"/>
    <x v="1"/>
    <m/>
    <m/>
    <m/>
    <m/>
    <m/>
    <m/>
    <m/>
    <m/>
    <m/>
    <x v="1"/>
    <x v="0"/>
    <s v="No problems"/>
    <m/>
    <m/>
    <m/>
    <m/>
    <m/>
    <m/>
    <m/>
    <m/>
    <m/>
    <m/>
    <m/>
    <m/>
    <m/>
    <m/>
    <m/>
    <b v="1"/>
    <m/>
    <m/>
    <m/>
    <m/>
    <m/>
    <m/>
    <m/>
    <m/>
    <m/>
    <m/>
    <m/>
    <m/>
    <m/>
    <m/>
    <m/>
    <m/>
    <m/>
    <m/>
    <m/>
    <m/>
    <s v="Stigma"/>
    <b v="1"/>
    <m/>
    <m/>
    <m/>
    <m/>
    <m/>
    <m/>
    <m/>
    <m/>
    <x v="1"/>
    <m/>
    <s v="Educational services Skills building services"/>
    <m/>
    <b v="1"/>
    <b v="1"/>
    <m/>
    <m/>
    <m/>
    <m/>
    <m/>
    <s v="عدم توفرها"/>
    <s v="Health services Educational services Skills building services"/>
    <b v="1"/>
    <b v="1"/>
    <b v="1"/>
    <m/>
    <m/>
    <m/>
    <m/>
    <m/>
    <s v="عدم توفرها"/>
    <x v="1"/>
    <m/>
    <s v="No dangers"/>
    <m/>
    <m/>
    <m/>
    <m/>
    <m/>
    <m/>
    <m/>
    <m/>
    <m/>
    <m/>
    <m/>
    <m/>
    <m/>
    <m/>
    <m/>
    <b v="1"/>
    <m/>
    <m/>
    <m/>
    <s v="Religious leaders Neighbours"/>
    <b v="1"/>
    <m/>
    <b v="1"/>
    <m/>
    <m/>
    <m/>
    <m/>
    <m/>
    <m/>
    <m/>
    <m/>
    <m/>
    <m/>
    <m/>
    <s v="Sport activity Hand crafts"/>
    <b v="1"/>
    <m/>
    <b v="1"/>
    <m/>
    <m/>
    <m/>
    <m/>
    <m/>
    <m/>
    <s v="Orphans living in the community"/>
    <m/>
    <m/>
    <b v="1"/>
    <m/>
    <m/>
    <m/>
    <m/>
    <x v="0"/>
    <m/>
    <m/>
    <m/>
    <m/>
    <m/>
    <m/>
    <m/>
    <m/>
    <m/>
    <m/>
    <m/>
    <m/>
    <x v="0"/>
    <m/>
    <m/>
    <x v="0"/>
    <m/>
    <m/>
    <x v="0"/>
    <m/>
    <s v="uuid:321e2e06-93cf-4c2c-8037-c0b7f86659cd"/>
    <n v="73216544"/>
    <s v="321e2e06-93cf-4c2c-8037-c0b7f86659cd"/>
    <d v="2021-01-23T11:55:53"/>
    <n v="318"/>
    <m/>
    <n v="-1"/>
    <m/>
    <m/>
    <s v="202101191358"/>
    <n v="1553"/>
    <s v="nsenumerator"/>
    <n v="569832"/>
  </r>
  <r>
    <s v="2021-01-23T09:17:04.210+03:00"/>
    <s v="2021-01-23T10:13:03.085+03:00"/>
    <s v="0"/>
    <s v="محمد العيسى"/>
    <s v="MRFS"/>
    <m/>
    <d v="2021-01-23T00:00:00"/>
    <x v="7"/>
    <s v="All"/>
    <x v="0"/>
    <n v="45"/>
    <x v="0"/>
    <x v="1"/>
    <x v="0"/>
    <x v="0"/>
    <d v="2017-02-14T00:00:00"/>
    <n v="0"/>
    <n v="0"/>
    <s v="Yes"/>
    <n v="0"/>
    <n v="1"/>
    <n v="0"/>
    <s v="1"/>
    <n v="1"/>
    <s v="2"/>
    <n v="2"/>
    <s v="4"/>
    <n v="9"/>
    <n v="2"/>
    <n v="0"/>
    <n v="1"/>
    <n v="1000"/>
    <n v="200"/>
    <s v="اعمال يدوية"/>
    <m/>
    <s v="Primary health care facility"/>
    <m/>
    <b v="1"/>
    <m/>
    <m/>
    <m/>
    <m/>
    <m/>
    <m/>
    <n v="5"/>
    <x v="4"/>
    <m/>
    <x v="2"/>
    <s v="مشفى عام"/>
    <s v="Inaccessible due to cost Some types of medicines are not available in the market"/>
    <b v="1"/>
    <m/>
    <m/>
    <b v="1"/>
    <m/>
    <m/>
    <m/>
    <m/>
    <m/>
    <m/>
    <m/>
    <x v="2"/>
    <x v="1"/>
    <m/>
    <x v="1"/>
    <m/>
    <x v="0"/>
    <x v="0"/>
    <m/>
    <x v="0"/>
    <x v="0"/>
    <m/>
    <m/>
    <m/>
    <m/>
    <m/>
    <m/>
    <m/>
    <m/>
    <m/>
    <m/>
    <m/>
    <s v="Non communicable diseases (NCD) drugs (chronic, cardiac, diabetes, hyper-tension, asthma) Pediatric medicine"/>
    <b v="1"/>
    <b v="1"/>
    <m/>
    <m/>
    <m/>
    <m/>
    <m/>
    <m/>
    <x v="3"/>
    <m/>
    <m/>
    <m/>
    <m/>
    <m/>
    <m/>
    <m/>
    <m/>
    <m/>
    <s v="Hospital for normal delivery"/>
    <m/>
    <m/>
    <m/>
    <m/>
    <m/>
    <b v="1"/>
    <m/>
    <m/>
    <m/>
    <m/>
    <m/>
    <x v="1"/>
    <m/>
    <m/>
    <m/>
    <m/>
    <m/>
    <m/>
    <m/>
    <m/>
    <m/>
    <m/>
    <m/>
    <x v="0"/>
    <x v="0"/>
    <x v="0"/>
    <m/>
    <m/>
    <m/>
    <m/>
    <m/>
    <m/>
    <m/>
    <m/>
    <m/>
    <m/>
    <m/>
    <m/>
    <m/>
    <s v="0"/>
    <s v="not divers"/>
    <s v="Cereals or tubers (maize, porridge, rice, pasta, bread, rice, bulger, frikeh, kaak, pasta, indomy (noodles), manakish, thick grain-based porridge, potatoes, etc) Fruit (all types)"/>
    <b v="1"/>
    <m/>
    <m/>
    <b v="1"/>
    <m/>
    <m/>
    <m/>
    <m/>
    <m/>
    <m/>
    <m/>
    <s v="2"/>
    <s v="not divers"/>
    <x v="0"/>
    <m/>
    <s v="Market is too far High food prices/no money to buy"/>
    <m/>
    <b v="1"/>
    <b v="1"/>
    <m/>
    <m/>
    <m/>
    <m/>
    <m/>
    <x v="0"/>
    <m/>
    <x v="0"/>
    <s v="High food prices/no money to buy"/>
    <b v="1"/>
    <m/>
    <m/>
    <m/>
    <m/>
    <m/>
    <x v="0"/>
    <x v="0"/>
    <x v="1"/>
    <m/>
    <m/>
    <s v="1"/>
    <s v="0"/>
    <x v="0"/>
    <x v="2"/>
    <x v="0"/>
    <x v="1"/>
    <x v="1"/>
    <m/>
    <m/>
    <m/>
    <m/>
    <m/>
    <m/>
    <m/>
    <m/>
    <m/>
    <x v="1"/>
    <x v="0"/>
    <s v="Fear moodwings Family conflict Problems sleeping"/>
    <b v="1"/>
    <m/>
    <m/>
    <b v="1"/>
    <m/>
    <m/>
    <b v="1"/>
    <m/>
    <m/>
    <b v="1"/>
    <m/>
    <m/>
    <m/>
    <m/>
    <m/>
    <m/>
    <m/>
    <m/>
    <s v="Adult Men Children Adult Women"/>
    <b v="1"/>
    <b v="1"/>
    <b v="1"/>
    <m/>
    <s v="لانهم بحاجة لمساعدة"/>
    <s v="Speaking to a family member Prayer Smoking"/>
    <b v="1"/>
    <m/>
    <m/>
    <b v="1"/>
    <m/>
    <m/>
    <b v="1"/>
    <m/>
    <m/>
    <m/>
    <m/>
    <s v="Accessibility Lack of awareness of the services"/>
    <m/>
    <m/>
    <b v="1"/>
    <m/>
    <b v="1"/>
    <m/>
    <m/>
    <m/>
    <m/>
    <x v="2"/>
    <m/>
    <s v="Educational services Health services"/>
    <b v="1"/>
    <b v="1"/>
    <m/>
    <m/>
    <m/>
    <m/>
    <m/>
    <m/>
    <s v="الوضع الامني"/>
    <s v="Do not know"/>
    <m/>
    <m/>
    <m/>
    <m/>
    <m/>
    <m/>
    <b v="1"/>
    <m/>
    <m/>
    <x v="2"/>
    <s v="عادات و و تقاليد"/>
    <s v="Kidnapping Begging Child labour School dropout Physical or psychological disabilities due to the war"/>
    <b v="1"/>
    <m/>
    <m/>
    <b v="1"/>
    <b v="1"/>
    <b v="1"/>
    <m/>
    <m/>
    <m/>
    <m/>
    <m/>
    <m/>
    <b v="1"/>
    <m/>
    <m/>
    <m/>
    <m/>
    <m/>
    <s v="اعمال مجهدة"/>
    <s v="Parents"/>
    <m/>
    <m/>
    <m/>
    <m/>
    <b v="1"/>
    <m/>
    <m/>
    <m/>
    <m/>
    <m/>
    <m/>
    <m/>
    <m/>
    <m/>
    <s v="Do not know"/>
    <m/>
    <m/>
    <m/>
    <m/>
    <m/>
    <m/>
    <m/>
    <b v="1"/>
    <m/>
    <s v="Orphans living in the community Child-headed households"/>
    <m/>
    <m/>
    <b v="1"/>
    <b v="1"/>
    <m/>
    <m/>
    <m/>
    <x v="2"/>
    <s v="بسبب الوضع الاقتصادي"/>
    <s v="No services"/>
    <m/>
    <m/>
    <m/>
    <m/>
    <m/>
    <b v="1"/>
    <m/>
    <m/>
    <m/>
    <m/>
    <x v="1"/>
    <m/>
    <m/>
    <x v="2"/>
    <m/>
    <m/>
    <x v="2"/>
    <m/>
    <s v="uuid:e1fced44-035c-4a6e-b28e-3fc123b0dc6a"/>
    <n v="73216545"/>
    <s v="e1fced44-035c-4a6e-b28e-3fc123b0dc6a"/>
    <d v="2021-01-23T11:55:53"/>
    <n v="319"/>
    <m/>
    <n v="-1"/>
    <m/>
    <m/>
    <s v="202101191358"/>
    <n v="3359"/>
    <s v="nsenumerator"/>
    <n v="569832"/>
  </r>
  <r>
    <s v="2021-01-23T10:08:46.035+02:00"/>
    <s v="2021-01-23T10:44:07.622+02:00"/>
    <m/>
    <s v="طلال صطوف الحاجي"/>
    <s v="MRFS"/>
    <m/>
    <d v="2021-01-23T00:00:00"/>
    <x v="7"/>
    <s v="All"/>
    <x v="0"/>
    <n v="35"/>
    <x v="0"/>
    <x v="1"/>
    <x v="0"/>
    <x v="0"/>
    <d v="2020-01-03T00:00:00"/>
    <n v="1"/>
    <n v="0"/>
    <s v="Yes"/>
    <n v="0"/>
    <n v="0"/>
    <n v="1"/>
    <s v="1"/>
    <n v="1"/>
    <s v="2"/>
    <n v="0"/>
    <s v="2"/>
    <n v="5"/>
    <n v="0"/>
    <n v="0"/>
    <n v="1"/>
    <n v="1400"/>
    <n v="2000"/>
    <s v="عمل مهنة بناء"/>
    <m/>
    <s v="Primary health care facility"/>
    <m/>
    <b v="1"/>
    <m/>
    <m/>
    <m/>
    <m/>
    <m/>
    <m/>
    <n v="5"/>
    <x v="0"/>
    <m/>
    <x v="0"/>
    <s v="999"/>
    <s v="Inaccessible due to cost"/>
    <m/>
    <m/>
    <m/>
    <b v="1"/>
    <m/>
    <m/>
    <m/>
    <m/>
    <m/>
    <m/>
    <m/>
    <x v="0"/>
    <x v="0"/>
    <s v="كيفية الوقاء "/>
    <x v="0"/>
    <m/>
    <x v="2"/>
    <x v="2"/>
    <s v="لا حاجة"/>
    <x v="0"/>
    <x v="0"/>
    <m/>
    <m/>
    <m/>
    <m/>
    <m/>
    <m/>
    <m/>
    <m/>
    <m/>
    <m/>
    <m/>
    <s v="Non communicable diseases (NCD) drugs (chronic, cardiac, diabetes, hyper-tension, asthma) Antibiotic"/>
    <b v="1"/>
    <m/>
    <m/>
    <b v="1"/>
    <m/>
    <m/>
    <m/>
    <m/>
    <x v="0"/>
    <m/>
    <m/>
    <m/>
    <m/>
    <m/>
    <m/>
    <m/>
    <m/>
    <m/>
    <s v="Hospital for normal delivery"/>
    <m/>
    <m/>
    <m/>
    <m/>
    <m/>
    <b v="1"/>
    <m/>
    <m/>
    <m/>
    <m/>
    <m/>
    <x v="1"/>
    <m/>
    <m/>
    <m/>
    <m/>
    <m/>
    <m/>
    <m/>
    <m/>
    <m/>
    <m/>
    <m/>
    <x v="2"/>
    <x v="0"/>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0"/>
    <m/>
    <s v="High food prices/no money to buy"/>
    <m/>
    <b v="1"/>
    <m/>
    <m/>
    <m/>
    <m/>
    <m/>
    <m/>
    <x v="0"/>
    <m/>
    <x v="2"/>
    <m/>
    <m/>
    <m/>
    <m/>
    <m/>
    <m/>
    <m/>
    <x v="0"/>
    <x v="0"/>
    <x v="1"/>
    <m/>
    <m/>
    <s v="0"/>
    <s v="1"/>
    <x v="0"/>
    <x v="2"/>
    <x v="0"/>
    <x v="1"/>
    <x v="1"/>
    <m/>
    <m/>
    <m/>
    <m/>
    <m/>
    <m/>
    <m/>
    <m/>
    <m/>
    <x v="1"/>
    <x v="0"/>
    <s v="No problems"/>
    <m/>
    <m/>
    <m/>
    <m/>
    <m/>
    <m/>
    <m/>
    <m/>
    <m/>
    <m/>
    <m/>
    <m/>
    <m/>
    <m/>
    <m/>
    <b v="1"/>
    <m/>
    <m/>
    <m/>
    <m/>
    <m/>
    <m/>
    <m/>
    <m/>
    <m/>
    <m/>
    <m/>
    <m/>
    <m/>
    <m/>
    <m/>
    <m/>
    <m/>
    <m/>
    <m/>
    <m/>
    <s v="Accessibility"/>
    <m/>
    <m/>
    <b v="1"/>
    <m/>
    <m/>
    <m/>
    <m/>
    <m/>
    <m/>
    <x v="1"/>
    <m/>
    <s v="Skills building services Educational services"/>
    <m/>
    <b v="1"/>
    <b v="1"/>
    <m/>
    <m/>
    <m/>
    <m/>
    <m/>
    <s v="عدم توفرها"/>
    <s v="Educational services Skills building services"/>
    <m/>
    <b v="1"/>
    <b v="1"/>
    <m/>
    <m/>
    <m/>
    <m/>
    <m/>
    <s v="بعد المكان"/>
    <x v="1"/>
    <m/>
    <s v="No dangers"/>
    <m/>
    <m/>
    <m/>
    <m/>
    <m/>
    <m/>
    <m/>
    <m/>
    <m/>
    <m/>
    <m/>
    <m/>
    <m/>
    <m/>
    <m/>
    <b v="1"/>
    <m/>
    <m/>
    <m/>
    <s v="Neighbours Parents"/>
    <m/>
    <m/>
    <b v="1"/>
    <m/>
    <b v="1"/>
    <m/>
    <m/>
    <m/>
    <m/>
    <m/>
    <m/>
    <m/>
    <m/>
    <m/>
    <s v="Sport activity Quraan Hand crafts"/>
    <b v="1"/>
    <b v="1"/>
    <b v="1"/>
    <m/>
    <m/>
    <m/>
    <m/>
    <m/>
    <m/>
    <s v="Orphans living in the community"/>
    <m/>
    <m/>
    <b v="1"/>
    <m/>
    <m/>
    <m/>
    <m/>
    <x v="1"/>
    <m/>
    <s v="Lack of transportation"/>
    <m/>
    <m/>
    <b v="1"/>
    <m/>
    <m/>
    <m/>
    <m/>
    <m/>
    <m/>
    <m/>
    <x v="1"/>
    <m/>
    <m/>
    <x v="0"/>
    <m/>
    <m/>
    <x v="2"/>
    <m/>
    <s v="uuid:5eec4a5c-f3d5-4c86-8e92-634809772644"/>
    <n v="73216546"/>
    <s v="5eec4a5c-f3d5-4c86-8e92-634809772644"/>
    <d v="2021-01-23T11:55:54"/>
    <n v="320"/>
    <m/>
    <n v="-1"/>
    <m/>
    <m/>
    <s v="202101191358"/>
    <n v="2121"/>
    <s v="nsenumerator"/>
    <n v="569832"/>
  </r>
  <r>
    <s v="2021-01-23T10:31:07.645+03:00"/>
    <s v="2021-01-23T11:34:14.646+03:00"/>
    <m/>
    <s v="محمد العيسى"/>
    <s v="MRFS"/>
    <m/>
    <d v="2021-01-23T00:00:00"/>
    <x v="7"/>
    <s v="All"/>
    <x v="0"/>
    <n v="30"/>
    <x v="1"/>
    <x v="1"/>
    <x v="0"/>
    <x v="0"/>
    <d v="2017-09-23T00:00:00"/>
    <n v="1"/>
    <n v="0"/>
    <s v="Yes"/>
    <n v="1"/>
    <n v="1"/>
    <n v="1"/>
    <s v="2"/>
    <n v="0"/>
    <s v="3"/>
    <n v="0"/>
    <s v="3"/>
    <n v="5"/>
    <n v="0"/>
    <n v="0"/>
    <n v="0"/>
    <n v="800"/>
    <n v="300"/>
    <s v="سلة شهرية و مساعدة اقارب"/>
    <m/>
    <s v="Primary health care facility"/>
    <m/>
    <b v="1"/>
    <m/>
    <m/>
    <m/>
    <m/>
    <m/>
    <m/>
    <n v="5"/>
    <x v="0"/>
    <m/>
    <x v="2"/>
    <s v="عيادات خارجية و نقاط طبية جديدة"/>
    <s v="Expired medicine Inaccessible due to cost Other, specify"/>
    <m/>
    <m/>
    <m/>
    <b v="1"/>
    <m/>
    <m/>
    <b v="1"/>
    <b v="1"/>
    <m/>
    <m/>
    <s v="الدواء تركي "/>
    <x v="2"/>
    <x v="1"/>
    <m/>
    <x v="1"/>
    <m/>
    <x v="0"/>
    <x v="0"/>
    <m/>
    <x v="0"/>
    <x v="0"/>
    <m/>
    <m/>
    <m/>
    <m/>
    <m/>
    <m/>
    <m/>
    <m/>
    <m/>
    <m/>
    <m/>
    <s v="Antibiotic Non communicable diseases (NCD) drugs (chronic, cardiac, diabetes, hyper-tension, asthma)"/>
    <b v="1"/>
    <m/>
    <m/>
    <b v="1"/>
    <m/>
    <m/>
    <m/>
    <m/>
    <x v="2"/>
    <s v="Transportation issues Financial issues"/>
    <m/>
    <b v="1"/>
    <m/>
    <b v="1"/>
    <m/>
    <m/>
    <m/>
    <m/>
    <s v="Hospital for normal delivery"/>
    <m/>
    <m/>
    <m/>
    <m/>
    <m/>
    <b v="1"/>
    <m/>
    <m/>
    <m/>
    <m/>
    <m/>
    <x v="0"/>
    <m/>
    <m/>
    <m/>
    <m/>
    <m/>
    <m/>
    <m/>
    <m/>
    <m/>
    <m/>
    <m/>
    <x v="2"/>
    <x v="0"/>
    <x v="0"/>
    <m/>
    <s v="Legumes and nuts e.g. hommos, fouls, beans, chick peas, lentils Cereals or tubers (maize, porridge, rice, pasta, bread, rice, bulger, frikeh, kaak, pasta, indomy (noodles), manakish, thick grain-based porridge, potatoes, etc)"/>
    <b v="1"/>
    <b v="1"/>
    <m/>
    <m/>
    <m/>
    <m/>
    <m/>
    <m/>
    <m/>
    <m/>
    <m/>
    <s v="2"/>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
    <b v="1"/>
    <m/>
    <m/>
    <m/>
    <m/>
    <m/>
    <m/>
    <x v="0"/>
    <m/>
    <x v="2"/>
    <m/>
    <m/>
    <m/>
    <m/>
    <m/>
    <m/>
    <m/>
    <x v="0"/>
    <x v="2"/>
    <x v="0"/>
    <m/>
    <m/>
    <s v="1"/>
    <s v="1"/>
    <x v="0"/>
    <x v="2"/>
    <x v="0"/>
    <x v="1"/>
    <x v="1"/>
    <m/>
    <m/>
    <m/>
    <m/>
    <m/>
    <m/>
    <m/>
    <m/>
    <m/>
    <x v="1"/>
    <x v="0"/>
    <s v="Fear Econimic Problems sleeping"/>
    <b v="1"/>
    <m/>
    <m/>
    <m/>
    <b v="1"/>
    <m/>
    <m/>
    <m/>
    <m/>
    <b v="1"/>
    <m/>
    <m/>
    <m/>
    <m/>
    <m/>
    <m/>
    <m/>
    <m/>
    <s v="Adult Women Adult Men Children"/>
    <b v="1"/>
    <b v="1"/>
    <b v="1"/>
    <m/>
    <s v="لانهم تعرضوا لخطر القصف"/>
    <s v="Prayer Speaking to a family member Smoking"/>
    <b v="1"/>
    <m/>
    <m/>
    <b v="1"/>
    <m/>
    <m/>
    <b v="1"/>
    <m/>
    <m/>
    <m/>
    <m/>
    <s v="Accessibility Lack of awareness of the services"/>
    <m/>
    <m/>
    <b v="1"/>
    <m/>
    <b v="1"/>
    <m/>
    <m/>
    <m/>
    <m/>
    <x v="1"/>
    <m/>
    <s v="Other"/>
    <m/>
    <m/>
    <m/>
    <m/>
    <b v="1"/>
    <m/>
    <m/>
    <s v="لا يوجد خدمات"/>
    <s v="لا يوجد خدمات"/>
    <s v="Do not know"/>
    <m/>
    <m/>
    <m/>
    <m/>
    <m/>
    <m/>
    <b v="1"/>
    <m/>
    <m/>
    <x v="2"/>
    <s v="الوضع غير آمن "/>
    <s v="School dropout Being orphaned or losing care"/>
    <m/>
    <m/>
    <m/>
    <b v="1"/>
    <m/>
    <m/>
    <m/>
    <m/>
    <m/>
    <m/>
    <b v="1"/>
    <m/>
    <m/>
    <m/>
    <m/>
    <m/>
    <m/>
    <m/>
    <m/>
    <s v="Parents"/>
    <m/>
    <m/>
    <m/>
    <m/>
    <b v="1"/>
    <m/>
    <m/>
    <m/>
    <m/>
    <m/>
    <m/>
    <m/>
    <m/>
    <m/>
    <s v="Quraan Entertainement activities"/>
    <m/>
    <b v="1"/>
    <m/>
    <m/>
    <m/>
    <b v="1"/>
    <m/>
    <m/>
    <m/>
    <s v="Orphans living in the community Child-headed households"/>
    <m/>
    <m/>
    <b v="1"/>
    <b v="1"/>
    <m/>
    <m/>
    <m/>
    <x v="1"/>
    <m/>
    <s v="No services"/>
    <m/>
    <m/>
    <m/>
    <m/>
    <m/>
    <b v="1"/>
    <m/>
    <m/>
    <m/>
    <m/>
    <x v="1"/>
    <m/>
    <m/>
    <x v="0"/>
    <m/>
    <m/>
    <x v="2"/>
    <m/>
    <s v="uuid:25011a77-131c-4538-8059-fcf7bbebf6d5"/>
    <n v="73216547"/>
    <s v="25011a77-131c-4538-8059-fcf7bbebf6d5"/>
    <d v="2021-01-23T11:55:55"/>
    <n v="321"/>
    <m/>
    <n v="-1"/>
    <m/>
    <m/>
    <s v="202101191358"/>
    <n v="3787"/>
    <s v="nsenumerator"/>
    <n v="569832"/>
  </r>
  <r>
    <s v="2021-01-23T11:36:49.516+03:00"/>
    <s v="2021-01-23T12:16:22.069+03:00"/>
    <m/>
    <s v="محمد العيسى"/>
    <s v="MRFS"/>
    <m/>
    <d v="2021-01-23T00:00:00"/>
    <x v="7"/>
    <s v="All"/>
    <x v="0"/>
    <n v="75"/>
    <x v="3"/>
    <x v="1"/>
    <x v="0"/>
    <x v="0"/>
    <d v="2017-01-23T00:00:00"/>
    <n v="0"/>
    <n v="2"/>
    <s v="No"/>
    <m/>
    <m/>
    <m/>
    <m/>
    <m/>
    <m/>
    <m/>
    <m/>
    <n v="2"/>
    <n v="1"/>
    <m/>
    <n v="0"/>
    <n v="2000"/>
    <n v="300"/>
    <s v="سلة إغاثة شهرية"/>
    <m/>
    <s v="Primary health care facility Hospital"/>
    <b v="1"/>
    <b v="1"/>
    <m/>
    <m/>
    <m/>
    <m/>
    <m/>
    <m/>
    <n v="15"/>
    <x v="3"/>
    <m/>
    <x v="2"/>
    <s v="مركز صحي و مشافي"/>
    <s v="Inaccessible due to cost Some types of medicines are not available in the market"/>
    <b v="1"/>
    <m/>
    <m/>
    <b v="1"/>
    <m/>
    <m/>
    <m/>
    <m/>
    <m/>
    <m/>
    <m/>
    <x v="2"/>
    <x v="1"/>
    <m/>
    <x v="1"/>
    <m/>
    <x v="0"/>
    <x v="0"/>
    <m/>
    <x v="0"/>
    <x v="0"/>
    <m/>
    <m/>
    <m/>
    <m/>
    <m/>
    <m/>
    <m/>
    <m/>
    <m/>
    <m/>
    <m/>
    <s v="Non communicable diseases (NCD) drugs (chronic, cardiac, diabetes, hyper-tension, asthma) Pediatric medicine"/>
    <b v="1"/>
    <b v="1"/>
    <m/>
    <m/>
    <m/>
    <m/>
    <m/>
    <m/>
    <x v="3"/>
    <m/>
    <m/>
    <m/>
    <m/>
    <m/>
    <m/>
    <m/>
    <m/>
    <m/>
    <s v="Hospital for normal delivery"/>
    <m/>
    <m/>
    <m/>
    <m/>
    <m/>
    <b v="1"/>
    <m/>
    <m/>
    <m/>
    <m/>
    <m/>
    <x v="1"/>
    <m/>
    <m/>
    <m/>
    <m/>
    <m/>
    <m/>
    <m/>
    <m/>
    <m/>
    <m/>
    <m/>
    <x v="0"/>
    <x v="0"/>
    <x v="0"/>
    <m/>
    <m/>
    <m/>
    <m/>
    <m/>
    <m/>
    <m/>
    <m/>
    <m/>
    <m/>
    <m/>
    <m/>
    <m/>
    <s v="0"/>
    <s v="not divers"/>
    <m/>
    <m/>
    <m/>
    <m/>
    <m/>
    <m/>
    <m/>
    <m/>
    <m/>
    <m/>
    <m/>
    <m/>
    <s v="0"/>
    <s v="not divers"/>
    <x v="0"/>
    <m/>
    <s v="High food prices/no money to buy"/>
    <m/>
    <b v="1"/>
    <m/>
    <m/>
    <m/>
    <m/>
    <m/>
    <m/>
    <x v="0"/>
    <m/>
    <x v="2"/>
    <m/>
    <m/>
    <m/>
    <m/>
    <m/>
    <m/>
    <m/>
    <x v="1"/>
    <x v="1"/>
    <x v="1"/>
    <m/>
    <m/>
    <m/>
    <s v="0"/>
    <x v="0"/>
    <x v="3"/>
    <x v="0"/>
    <x v="0"/>
    <x v="3"/>
    <m/>
    <m/>
    <m/>
    <m/>
    <m/>
    <m/>
    <m/>
    <m/>
    <m/>
    <x v="3"/>
    <x v="0"/>
    <s v="Fear Econimic Problems sleeping Inability to carry out work or daily tasks"/>
    <b v="1"/>
    <m/>
    <m/>
    <m/>
    <b v="1"/>
    <m/>
    <m/>
    <m/>
    <m/>
    <b v="1"/>
    <m/>
    <b v="1"/>
    <m/>
    <m/>
    <m/>
    <m/>
    <m/>
    <m/>
    <s v="Adult Women Adult Men"/>
    <b v="1"/>
    <b v="1"/>
    <m/>
    <m/>
    <s v="لانهم تعرضوا لمخاطر النزوح"/>
    <s v="Speaking to a family member Prayer Smoking"/>
    <b v="1"/>
    <m/>
    <m/>
    <b v="1"/>
    <m/>
    <m/>
    <b v="1"/>
    <m/>
    <m/>
    <m/>
    <m/>
    <s v="Lack of awareness of the services"/>
    <m/>
    <m/>
    <m/>
    <m/>
    <b v="1"/>
    <m/>
    <m/>
    <m/>
    <m/>
    <x v="1"/>
    <m/>
    <s v="Health services Educational services"/>
    <b v="1"/>
    <b v="1"/>
    <m/>
    <m/>
    <m/>
    <m/>
    <m/>
    <m/>
    <s v="لا يوجد خدمات"/>
    <s v="Do not know"/>
    <m/>
    <m/>
    <m/>
    <m/>
    <m/>
    <m/>
    <b v="1"/>
    <m/>
    <m/>
    <x v="2"/>
    <s v="الوضع الامني. و المنطقة غير مئلوفة"/>
    <s v="Kidnapping Other Physical abuse"/>
    <b v="1"/>
    <m/>
    <m/>
    <m/>
    <m/>
    <m/>
    <m/>
    <b v="1"/>
    <m/>
    <m/>
    <m/>
    <m/>
    <m/>
    <m/>
    <b v="1"/>
    <m/>
    <m/>
    <s v="حوادث السير"/>
    <m/>
    <s v="Parents Relatives"/>
    <m/>
    <m/>
    <m/>
    <m/>
    <b v="1"/>
    <b v="1"/>
    <m/>
    <m/>
    <m/>
    <m/>
    <m/>
    <m/>
    <m/>
    <m/>
    <s v="Do not know"/>
    <m/>
    <m/>
    <m/>
    <m/>
    <m/>
    <m/>
    <m/>
    <b v="1"/>
    <m/>
    <s v="Orphans living in the community Child-headed households"/>
    <m/>
    <m/>
    <b v="1"/>
    <b v="1"/>
    <m/>
    <m/>
    <m/>
    <x v="0"/>
    <m/>
    <m/>
    <m/>
    <m/>
    <m/>
    <m/>
    <m/>
    <m/>
    <m/>
    <m/>
    <m/>
    <m/>
    <x v="0"/>
    <m/>
    <m/>
    <x v="0"/>
    <m/>
    <m/>
    <x v="0"/>
    <m/>
    <s v="uuid:971ece72-7efd-4d25-a050-62c16ed9fe28"/>
    <n v="73216549"/>
    <s v="971ece72-7efd-4d25-a050-62c16ed9fe28"/>
    <d v="2021-01-23T11:55:55"/>
    <n v="322"/>
    <m/>
    <n v="-1"/>
    <m/>
    <m/>
    <s v="202101191358"/>
    <n v="2373"/>
    <s v="nsenumerator"/>
    <n v="569832"/>
  </r>
  <r>
    <s v="2021-01-23T12:45:40.820+03:00"/>
    <s v="2021-01-23T13:54:22.388+03:00"/>
    <m/>
    <s v="محمد العيسى"/>
    <s v="MRFS"/>
    <m/>
    <d v="2021-01-23T00:00:00"/>
    <x v="7"/>
    <s v="All"/>
    <x v="0"/>
    <n v="25"/>
    <x v="1"/>
    <x v="1"/>
    <x v="0"/>
    <x v="0"/>
    <d v="2015-03-18T00:00:00"/>
    <n v="1"/>
    <n v="0"/>
    <s v="Yes"/>
    <n v="0"/>
    <n v="1"/>
    <n v="0"/>
    <s v="1"/>
    <n v="0"/>
    <s v="1"/>
    <n v="0"/>
    <s v="1"/>
    <n v="3"/>
    <n v="0"/>
    <n v="0"/>
    <n v="1"/>
    <n v="2500"/>
    <n v="600"/>
    <s v="دكان بيع مواد غذائية"/>
    <m/>
    <s v="Primary health care facility"/>
    <m/>
    <b v="1"/>
    <m/>
    <m/>
    <m/>
    <m/>
    <m/>
    <m/>
    <n v="10"/>
    <x v="4"/>
    <m/>
    <x v="2"/>
    <s v="مشافي و عيادات"/>
    <s v="Some types of medicines are not available in the market Inaccessible due to cost"/>
    <b v="1"/>
    <m/>
    <m/>
    <b v="1"/>
    <m/>
    <m/>
    <m/>
    <m/>
    <m/>
    <m/>
    <m/>
    <x v="2"/>
    <x v="1"/>
    <m/>
    <x v="1"/>
    <m/>
    <x v="0"/>
    <x v="0"/>
    <m/>
    <x v="0"/>
    <x v="0"/>
    <m/>
    <m/>
    <m/>
    <m/>
    <m/>
    <m/>
    <m/>
    <m/>
    <m/>
    <m/>
    <m/>
    <s v="Non communicable diseases (NCD) drugs (chronic, cardiac, diabetes, hyper-tension, asthma) Pediatric medicine Reproductive health medicines Antibiotic"/>
    <b v="1"/>
    <b v="1"/>
    <b v="1"/>
    <b v="1"/>
    <m/>
    <m/>
    <m/>
    <m/>
    <x v="2"/>
    <s v="Financial issues Transportation issues"/>
    <m/>
    <b v="1"/>
    <m/>
    <b v="1"/>
    <m/>
    <m/>
    <m/>
    <m/>
    <s v="Hospital for surgery/ C-section Hospital for normal delivery"/>
    <m/>
    <m/>
    <m/>
    <m/>
    <m/>
    <b v="1"/>
    <b v="1"/>
    <m/>
    <m/>
    <m/>
    <m/>
    <x v="1"/>
    <m/>
    <m/>
    <m/>
    <m/>
    <m/>
    <m/>
    <m/>
    <m/>
    <m/>
    <m/>
    <m/>
    <x v="5"/>
    <x v="0"/>
    <x v="0"/>
    <m/>
    <s v="Cereals or tubers (maize, porridge, rice, pasta, bread, rice, bulger, frikeh, kaak, pasta, indomy (noodles), manakish, thick grain-based porridge, potatoes, etc) Condiments (spices, tea, coffee, sauces etc) or other miscellaneous food"/>
    <b v="1"/>
    <m/>
    <m/>
    <m/>
    <m/>
    <m/>
    <m/>
    <m/>
    <m/>
    <m/>
    <b v="1"/>
    <s v="2"/>
    <s v="not divers"/>
    <s v="Cereals or tubers (maize, porridge, rice, pasta, bread, rice, bulger, frikeh, kaak, pasta, indomy (noodles), manakish, thick grain-based porridge, potatoes, etc) Condiments (spices, tea, coffee, sauces etc) or other miscellaneous food"/>
    <b v="1"/>
    <m/>
    <m/>
    <m/>
    <m/>
    <m/>
    <m/>
    <m/>
    <m/>
    <m/>
    <b v="1"/>
    <s v="2"/>
    <s v="not divers"/>
    <x v="0"/>
    <m/>
    <s v="High food prices/no money to buy"/>
    <m/>
    <b v="1"/>
    <m/>
    <m/>
    <m/>
    <m/>
    <m/>
    <m/>
    <x v="0"/>
    <m/>
    <x v="0"/>
    <s v="High food prices/no money to buy Market is too far"/>
    <b v="1"/>
    <b v="1"/>
    <m/>
    <m/>
    <m/>
    <m/>
    <x v="2"/>
    <x v="2"/>
    <x v="1"/>
    <m/>
    <m/>
    <s v="1"/>
    <s v="1"/>
    <x v="0"/>
    <x v="2"/>
    <x v="0"/>
    <x v="1"/>
    <x v="1"/>
    <m/>
    <m/>
    <m/>
    <m/>
    <m/>
    <m/>
    <m/>
    <m/>
    <m/>
    <x v="1"/>
    <x v="0"/>
    <s v="Fear Anger Econimic Family conflict Problems Concentrating"/>
    <b v="1"/>
    <b v="1"/>
    <m/>
    <m/>
    <b v="1"/>
    <m/>
    <b v="1"/>
    <m/>
    <m/>
    <m/>
    <m/>
    <m/>
    <b v="1"/>
    <m/>
    <m/>
    <m/>
    <m/>
    <m/>
    <s v="Adult Men Adult Women"/>
    <b v="1"/>
    <b v="1"/>
    <m/>
    <m/>
    <s v="بسبب الضغط النفسي"/>
    <s v="Speaking to a family member Withdrawal/Isolation"/>
    <b v="1"/>
    <m/>
    <m/>
    <m/>
    <m/>
    <m/>
    <m/>
    <m/>
    <b v="1"/>
    <m/>
    <m/>
    <s v="Do not know"/>
    <m/>
    <m/>
    <m/>
    <m/>
    <m/>
    <m/>
    <b v="1"/>
    <m/>
    <m/>
    <x v="1"/>
    <m/>
    <s v="Health services Educational services Skills building services"/>
    <b v="1"/>
    <b v="1"/>
    <b v="1"/>
    <m/>
    <m/>
    <m/>
    <m/>
    <m/>
    <s v="لا يوجد خدمات"/>
    <s v="Health services Educational services Skills building services Extracurricular activities/women &amp; girls centers"/>
    <b v="1"/>
    <b v="1"/>
    <b v="1"/>
    <b v="1"/>
    <m/>
    <m/>
    <m/>
    <m/>
    <s v="لا يوجد خدمات"/>
    <x v="1"/>
    <m/>
    <s v="Kidnapping Child labour School dropout Sexual abuse Being orphaned or losing care"/>
    <b v="1"/>
    <m/>
    <m/>
    <b v="1"/>
    <b v="1"/>
    <m/>
    <m/>
    <m/>
    <m/>
    <b v="1"/>
    <b v="1"/>
    <m/>
    <m/>
    <m/>
    <m/>
    <m/>
    <m/>
    <m/>
    <s v="عملة جسدية"/>
    <s v="Siblings School teachers Parents"/>
    <m/>
    <b v="1"/>
    <m/>
    <b v="1"/>
    <b v="1"/>
    <m/>
    <m/>
    <m/>
    <m/>
    <m/>
    <m/>
    <m/>
    <m/>
    <m/>
    <s v="Sport activity Quraan Hand crafts Awareness / educational activities / psychosocial support"/>
    <b v="1"/>
    <b v="1"/>
    <b v="1"/>
    <m/>
    <b v="1"/>
    <m/>
    <m/>
    <m/>
    <m/>
    <s v="Orphans living in the community"/>
    <m/>
    <m/>
    <b v="1"/>
    <m/>
    <m/>
    <m/>
    <m/>
    <x v="1"/>
    <m/>
    <s v="Lack of awareness Lack of transportation"/>
    <b v="1"/>
    <m/>
    <b v="1"/>
    <m/>
    <m/>
    <m/>
    <m/>
    <m/>
    <m/>
    <m/>
    <x v="1"/>
    <m/>
    <m/>
    <x v="0"/>
    <m/>
    <m/>
    <x v="2"/>
    <m/>
    <s v="uuid:f2427fe3-5e78-48f7-a854-3d07d9dc6be0"/>
    <n v="73216550"/>
    <s v="f2427fe3-5e78-48f7-a854-3d07d9dc6be0"/>
    <d v="2021-01-23T11:55:56"/>
    <n v="323"/>
    <m/>
    <n v="-1"/>
    <m/>
    <m/>
    <s v="202101191358"/>
    <n v="4122"/>
    <s v="nsenumerator"/>
    <n v="569832"/>
  </r>
  <r>
    <s v="2021-01-23T09:18:25.563+03:00"/>
    <s v="2021-01-23T09:30:44.376+03:00"/>
    <m/>
    <s v="رانيا سريو"/>
    <s v="MRFS"/>
    <m/>
    <d v="2021-01-23T00:00:00"/>
    <x v="7"/>
    <s v="All"/>
    <x v="0"/>
    <n v="28"/>
    <x v="1"/>
    <x v="0"/>
    <x v="0"/>
    <x v="0"/>
    <d v="2014-01-01T00:00:00"/>
    <n v="1"/>
    <n v="0"/>
    <s v="No"/>
    <m/>
    <m/>
    <m/>
    <m/>
    <m/>
    <m/>
    <m/>
    <m/>
    <n v="2"/>
    <n v="0"/>
    <m/>
    <n v="1"/>
    <n v="300"/>
    <n v="350"/>
    <s v="الزوج يعمل مصلح ادوات كهربائية"/>
    <m/>
    <s v="Primary health care facility"/>
    <m/>
    <b v="1"/>
    <m/>
    <m/>
    <m/>
    <m/>
    <m/>
    <m/>
    <n v="10"/>
    <x v="4"/>
    <m/>
    <x v="0"/>
    <s v="نحتاج لعيادة اسنان ومشفى متخصص للامراض"/>
    <s v="Inaccessible due to cost Some types of medicines are not available in the market"/>
    <b v="1"/>
    <m/>
    <m/>
    <b v="1"/>
    <m/>
    <m/>
    <m/>
    <m/>
    <m/>
    <m/>
    <m/>
    <x v="2"/>
    <x v="1"/>
    <m/>
    <x v="1"/>
    <m/>
    <x v="0"/>
    <x v="0"/>
    <m/>
    <x v="0"/>
    <x v="0"/>
    <m/>
    <m/>
    <m/>
    <m/>
    <m/>
    <m/>
    <m/>
    <m/>
    <m/>
    <m/>
    <m/>
    <s v="Non communicable diseases (NCD) drugs (chronic, cardiac, diabetes, hyper-tension, asthma) Pediatric medicine Reproductive health medicines"/>
    <b v="1"/>
    <b v="1"/>
    <b v="1"/>
    <m/>
    <m/>
    <m/>
    <m/>
    <m/>
    <x v="0"/>
    <m/>
    <m/>
    <m/>
    <m/>
    <m/>
    <m/>
    <m/>
    <m/>
    <m/>
    <s v="Hospital for normal delivery"/>
    <m/>
    <m/>
    <m/>
    <m/>
    <m/>
    <b v="1"/>
    <m/>
    <m/>
    <m/>
    <m/>
    <m/>
    <x v="1"/>
    <m/>
    <m/>
    <m/>
    <m/>
    <m/>
    <m/>
    <m/>
    <m/>
    <m/>
    <m/>
    <m/>
    <x v="4"/>
    <x v="1"/>
    <x v="0"/>
    <m/>
    <s v="Cereals or tubers (maize, porridge, rice, pasta, bread, rice, bulger, frikeh, kaak, pasta, indomy (noodles), manakish, thick grain-based porridge, potatoes, etc) Vegetables (including leafy vegetables) Meat, Poultry, Offal (beef, goat, lamb, poultry), etc) Condiments (spices, tea, coffee, sauces etc) or other miscellaneous food Oil/Fat (oils, fats, butter, ghee etc)"/>
    <b v="1"/>
    <m/>
    <b v="1"/>
    <m/>
    <b v="1"/>
    <m/>
    <m/>
    <m/>
    <m/>
    <b v="1"/>
    <b v="1"/>
    <s v="5"/>
    <s v="diverse"/>
    <m/>
    <m/>
    <m/>
    <m/>
    <m/>
    <m/>
    <m/>
    <m/>
    <m/>
    <m/>
    <m/>
    <m/>
    <s v="0"/>
    <s v="not divers"/>
    <x v="0"/>
    <m/>
    <s v="High food prices/no money to buy Market is not safe"/>
    <m/>
    <b v="1"/>
    <m/>
    <b v="1"/>
    <m/>
    <m/>
    <m/>
    <m/>
    <x v="0"/>
    <m/>
    <x v="3"/>
    <m/>
    <m/>
    <m/>
    <m/>
    <m/>
    <m/>
    <m/>
    <x v="1"/>
    <x v="1"/>
    <x v="1"/>
    <m/>
    <m/>
    <m/>
    <s v="1"/>
    <x v="0"/>
    <x v="2"/>
    <x v="0"/>
    <x v="1"/>
    <x v="1"/>
    <m/>
    <m/>
    <m/>
    <m/>
    <m/>
    <m/>
    <m/>
    <m/>
    <m/>
    <x v="1"/>
    <x v="0"/>
    <s v="Fear Sadness Anxiety moodwings"/>
    <b v="1"/>
    <m/>
    <b v="1"/>
    <b v="1"/>
    <m/>
    <b v="1"/>
    <m/>
    <m/>
    <m/>
    <m/>
    <m/>
    <m/>
    <m/>
    <m/>
    <m/>
    <m/>
    <m/>
    <m/>
    <s v="Adult Men"/>
    <m/>
    <b v="1"/>
    <m/>
    <m/>
    <s v="بسبب الفقر والنزوح وظروف الحرب"/>
    <s v="Prayer"/>
    <m/>
    <m/>
    <m/>
    <b v="1"/>
    <m/>
    <m/>
    <m/>
    <m/>
    <m/>
    <m/>
    <m/>
    <s v="Do not know"/>
    <m/>
    <m/>
    <m/>
    <m/>
    <m/>
    <m/>
    <b v="1"/>
    <m/>
    <m/>
    <x v="1"/>
    <m/>
    <s v="Educational services Skills building services"/>
    <m/>
    <b v="1"/>
    <b v="1"/>
    <m/>
    <m/>
    <m/>
    <m/>
    <m/>
    <s v="لانه المراكز بعيدة وعاداتنا لا تقبل بذهاب المرأة الى هذه المراكز"/>
    <s v="Extracurricular activities/women &amp; girls centers Educational services Skills building services"/>
    <m/>
    <b v="1"/>
    <b v="1"/>
    <b v="1"/>
    <m/>
    <m/>
    <m/>
    <m/>
    <s v="لانه المراكز بعيظة والعادات والتقاليد لا تسمح بهذا الشي"/>
    <x v="2"/>
    <s v="لانه لايوجد امان "/>
    <s v="Kidnapping School dropout Child labour Begging Early marriage"/>
    <b v="1"/>
    <m/>
    <m/>
    <b v="1"/>
    <b v="1"/>
    <b v="1"/>
    <b v="1"/>
    <m/>
    <m/>
    <m/>
    <m/>
    <m/>
    <m/>
    <m/>
    <m/>
    <m/>
    <m/>
    <m/>
    <s v="الاطفال يتسولون او يبيعو بسكويت وشغلات بسيطة لاعالة عائلتهم"/>
    <s v="School teachers Religious leaders Women and Child support centers"/>
    <b v="1"/>
    <m/>
    <m/>
    <b v="1"/>
    <m/>
    <m/>
    <m/>
    <m/>
    <m/>
    <b v="1"/>
    <m/>
    <m/>
    <m/>
    <m/>
    <s v="Quraan Hand crafts Awareness / educational activities / psychosocial support"/>
    <m/>
    <b v="1"/>
    <b v="1"/>
    <m/>
    <b v="1"/>
    <m/>
    <m/>
    <m/>
    <m/>
    <s v="Orphans living in the community Child-headed households"/>
    <m/>
    <m/>
    <b v="1"/>
    <b v="1"/>
    <m/>
    <m/>
    <m/>
    <x v="0"/>
    <m/>
    <m/>
    <m/>
    <m/>
    <m/>
    <m/>
    <m/>
    <m/>
    <m/>
    <m/>
    <m/>
    <m/>
    <x v="0"/>
    <m/>
    <m/>
    <x v="0"/>
    <m/>
    <m/>
    <x v="0"/>
    <m/>
    <s v="uuid:6da0272d-bb16-43ae-a838-48b9e2a36aa0"/>
    <n v="73216552"/>
    <s v="6da0272d-bb16-43ae-a838-48b9e2a36aa0"/>
    <d v="2021-01-23T11:56:01"/>
    <n v="324"/>
    <m/>
    <n v="-1"/>
    <m/>
    <m/>
    <s v="202101191358"/>
    <n v="739"/>
    <s v="nsenumerator"/>
    <n v="569832"/>
  </r>
  <r>
    <s v="2021-01-23T09:44:55.737+03:00"/>
    <s v="2021-01-23T10:03:23.162+03:00"/>
    <m/>
    <s v="رانيا سريو"/>
    <s v="MRFS"/>
    <m/>
    <d v="2021-01-23T00:00:00"/>
    <x v="7"/>
    <s v="All"/>
    <x v="0"/>
    <n v="40"/>
    <x v="0"/>
    <x v="0"/>
    <x v="0"/>
    <x v="0"/>
    <d v="2018-02-14T00:00:00"/>
    <n v="0"/>
    <n v="0"/>
    <s v="Yes"/>
    <n v="0"/>
    <n v="0"/>
    <n v="1"/>
    <s v="1"/>
    <n v="2"/>
    <s v="3"/>
    <n v="1"/>
    <s v="4"/>
    <n v="7"/>
    <n v="0"/>
    <n v="0"/>
    <n v="1"/>
    <n v="500"/>
    <n v="400"/>
    <s v="الاب يعمل عامل"/>
    <m/>
    <s v="Primary health care facility Emergency services-ambulance"/>
    <m/>
    <b v="1"/>
    <m/>
    <b v="1"/>
    <m/>
    <m/>
    <m/>
    <m/>
    <n v="10"/>
    <x v="0"/>
    <m/>
    <x v="0"/>
    <s v="نحتاج لعيادة اسنان ومشافي متخصصة لامراض العيون لاننا نعاني من مشاكل في العيون"/>
    <s v="Inaccessible due to cost Some types of medicines are not available in the market Inaccessible due to transport or other logistical reason"/>
    <b v="1"/>
    <m/>
    <m/>
    <b v="1"/>
    <m/>
    <b v="1"/>
    <m/>
    <m/>
    <m/>
    <m/>
    <m/>
    <x v="0"/>
    <x v="0"/>
    <s v="لقد مروا فتيات لعنا سرحو لعنا عن الامراض المنتشرة وعن الكوفيد"/>
    <x v="0"/>
    <m/>
    <x v="2"/>
    <x v="1"/>
    <m/>
    <x v="1"/>
    <x v="2"/>
    <m/>
    <m/>
    <m/>
    <m/>
    <m/>
    <m/>
    <m/>
    <m/>
    <m/>
    <m/>
    <m/>
    <s v="Non communicable diseases (NCD) drugs (chronic, cardiac, diabetes, hyper-tension, asthma) Pediatric medicine Antibiotic"/>
    <b v="1"/>
    <b v="1"/>
    <m/>
    <b v="1"/>
    <m/>
    <m/>
    <m/>
    <m/>
    <x v="2"/>
    <s v="No services available"/>
    <m/>
    <m/>
    <m/>
    <m/>
    <b v="1"/>
    <m/>
    <m/>
    <m/>
    <s v="Hospital for normal delivery Hospital for surgery/ C-section"/>
    <m/>
    <m/>
    <m/>
    <m/>
    <m/>
    <b v="1"/>
    <b v="1"/>
    <m/>
    <m/>
    <m/>
    <m/>
    <x v="1"/>
    <m/>
    <m/>
    <m/>
    <m/>
    <m/>
    <m/>
    <m/>
    <m/>
    <m/>
    <m/>
    <m/>
    <x v="5"/>
    <x v="0"/>
    <x v="0"/>
    <m/>
    <m/>
    <m/>
    <m/>
    <m/>
    <m/>
    <m/>
    <m/>
    <m/>
    <m/>
    <m/>
    <m/>
    <m/>
    <s v="0"/>
    <s v="not divers"/>
    <s v="Vegetables (including leafy vegetables) Meat, Poultry, Offal (beef, goat, lamb, poultry), etc) Fruit (all types)"/>
    <m/>
    <m/>
    <b v="1"/>
    <b v="1"/>
    <b v="1"/>
    <m/>
    <m/>
    <m/>
    <m/>
    <m/>
    <m/>
    <s v="3"/>
    <s v="not divers"/>
    <x v="0"/>
    <m/>
    <s v="High food prices/no money to buy Child will not eat certain foods"/>
    <m/>
    <b v="1"/>
    <m/>
    <m/>
    <m/>
    <b v="1"/>
    <m/>
    <m/>
    <x v="0"/>
    <m/>
    <x v="0"/>
    <s v="High food prices/no money to buy"/>
    <b v="1"/>
    <m/>
    <m/>
    <m/>
    <m/>
    <m/>
    <x v="0"/>
    <x v="0"/>
    <x v="1"/>
    <m/>
    <m/>
    <s v="0"/>
    <s v="0"/>
    <x v="0"/>
    <x v="2"/>
    <x v="0"/>
    <x v="1"/>
    <x v="1"/>
    <m/>
    <m/>
    <m/>
    <m/>
    <m/>
    <m/>
    <m/>
    <m/>
    <m/>
    <x v="1"/>
    <x v="0"/>
    <s v="Anger Fear Sadness Anxiety Problems Concentrating"/>
    <b v="1"/>
    <b v="1"/>
    <b v="1"/>
    <m/>
    <m/>
    <b v="1"/>
    <m/>
    <m/>
    <m/>
    <m/>
    <m/>
    <m/>
    <b v="1"/>
    <m/>
    <m/>
    <m/>
    <m/>
    <m/>
    <s v="Adult Women"/>
    <b v="1"/>
    <m/>
    <m/>
    <m/>
    <s v="لان الام دائما شايلة هم البيت ومتحملة المسؤولية"/>
    <s v="Prayer Speaking to a family member Withdrawal/Isolation"/>
    <b v="1"/>
    <m/>
    <m/>
    <b v="1"/>
    <m/>
    <m/>
    <m/>
    <m/>
    <b v="1"/>
    <m/>
    <m/>
    <s v="No obstacles"/>
    <m/>
    <m/>
    <m/>
    <m/>
    <m/>
    <m/>
    <m/>
    <b v="1"/>
    <m/>
    <x v="1"/>
    <m/>
    <s v="Educational services Skills building services Extracurricular activities/women &amp; girls centers"/>
    <m/>
    <b v="1"/>
    <b v="1"/>
    <b v="1"/>
    <m/>
    <m/>
    <m/>
    <m/>
    <s v="لانه لا توجد خدات كافية لكل المنطقة"/>
    <s v="Educational services Extracurricular activities/women &amp; girls centers Skills building services"/>
    <m/>
    <b v="1"/>
    <b v="1"/>
    <b v="1"/>
    <m/>
    <m/>
    <m/>
    <m/>
    <s v="بسبب الاعراف والتقاليد لايسمح للفتاة بالخروج خارج المنزل ولايوجد امان بالمنطقة"/>
    <x v="2"/>
    <s v="بسبب الاعراف والتقاليد وتوجد حالات خطف كثيرة هنا"/>
    <s v="Kidnapping Desire to join armed groups School dropout Child labour Begging Early marriage Being orphaned or losing care"/>
    <b v="1"/>
    <m/>
    <b v="1"/>
    <b v="1"/>
    <b v="1"/>
    <b v="1"/>
    <b v="1"/>
    <m/>
    <m/>
    <m/>
    <b v="1"/>
    <m/>
    <m/>
    <m/>
    <m/>
    <m/>
    <m/>
    <m/>
    <s v="الاطفال يلمو خبز من الشارع ويلتحقو بالفصايل وبيشحدو لاعالة اسرهم"/>
    <s v="Siblings Neighbours Parents"/>
    <m/>
    <b v="1"/>
    <b v="1"/>
    <m/>
    <b v="1"/>
    <m/>
    <m/>
    <m/>
    <m/>
    <m/>
    <m/>
    <m/>
    <m/>
    <m/>
    <s v="Quraan Hand crafts Entertainement activities"/>
    <m/>
    <b v="1"/>
    <b v="1"/>
    <m/>
    <m/>
    <b v="1"/>
    <m/>
    <m/>
    <m/>
    <s v="Orphans living in the community Children who have been associated with fighting forces"/>
    <m/>
    <m/>
    <b v="1"/>
    <m/>
    <b v="1"/>
    <m/>
    <m/>
    <x v="2"/>
    <s v="ابني الكبير ما مسجل بالمدرسة لانه المدرسة بعيدة ولايوجد فيها تدريس لانه المعلمين لايتلقو رواتب"/>
    <s v="No services"/>
    <m/>
    <m/>
    <m/>
    <m/>
    <m/>
    <b v="1"/>
    <m/>
    <m/>
    <m/>
    <m/>
    <x v="1"/>
    <m/>
    <m/>
    <x v="2"/>
    <m/>
    <m/>
    <x v="2"/>
    <m/>
    <s v="uuid:89c9568f-0b15-4ea9-8fa5-b105fccbc26e"/>
    <n v="73216553"/>
    <s v="89c9568f-0b15-4ea9-8fa5-b105fccbc26e"/>
    <d v="2021-01-23T11:56:02"/>
    <n v="325"/>
    <m/>
    <n v="-1"/>
    <m/>
    <m/>
    <s v="202101191358"/>
    <n v="1108"/>
    <s v="nsenumerator"/>
    <n v="569832"/>
  </r>
  <r>
    <s v="2021-01-23T10:28:31.132+03:00"/>
    <s v="2021-01-23T11:01:25.541+03:00"/>
    <m/>
    <s v="رانيا سريو"/>
    <s v="MRFS"/>
    <m/>
    <d v="2021-01-23T00:00:00"/>
    <x v="7"/>
    <s v="All"/>
    <x v="0"/>
    <n v="30"/>
    <x v="1"/>
    <x v="0"/>
    <x v="2"/>
    <x v="0"/>
    <d v="2014-02-04T00:00:00"/>
    <n v="0"/>
    <n v="0"/>
    <s v="Yes"/>
    <n v="0"/>
    <n v="0"/>
    <n v="1"/>
    <s v="1"/>
    <n v="1"/>
    <s v="2"/>
    <n v="0"/>
    <s v="2"/>
    <n v="3"/>
    <n v="0"/>
    <n v="0"/>
    <n v="0"/>
    <n v="200"/>
    <n v="0"/>
    <m/>
    <s v="من سلة الاغاثة واهل الخير"/>
    <s v="Primary health care facility"/>
    <m/>
    <b v="1"/>
    <m/>
    <m/>
    <m/>
    <m/>
    <m/>
    <m/>
    <n v="5"/>
    <x v="0"/>
    <m/>
    <x v="0"/>
    <s v="نحتاج لعيادة اسنان ومشافي متخصصة لعلاج الاطفال لانه طفلتي مريضة لديها كتلة دهنية بالدماغ وتوسع شريان ومادة بيضاء تضرب عالنطق"/>
    <s v="Most types of medicines are not available in the market Inaccessible due to cost Inaccessible due to security risks"/>
    <m/>
    <b v="1"/>
    <m/>
    <b v="1"/>
    <b v="1"/>
    <m/>
    <m/>
    <m/>
    <m/>
    <m/>
    <m/>
    <x v="2"/>
    <x v="1"/>
    <m/>
    <x v="1"/>
    <m/>
    <x v="2"/>
    <x v="1"/>
    <m/>
    <x v="1"/>
    <x v="2"/>
    <m/>
    <m/>
    <m/>
    <m/>
    <m/>
    <m/>
    <m/>
    <m/>
    <m/>
    <m/>
    <m/>
    <s v="Pediatric medicine Other"/>
    <m/>
    <b v="1"/>
    <m/>
    <m/>
    <b v="1"/>
    <m/>
    <m/>
    <s v="ادوية لعلاج الكتلة الدهنية بالدماغ لطفلتي وادوية فيتامينات وادوية من اجل النطق عند الاطفال"/>
    <x v="2"/>
    <s v="No services available"/>
    <m/>
    <m/>
    <m/>
    <m/>
    <b v="1"/>
    <m/>
    <m/>
    <m/>
    <s v="Hospital for normal delivery"/>
    <m/>
    <m/>
    <m/>
    <m/>
    <m/>
    <b v="1"/>
    <m/>
    <m/>
    <m/>
    <m/>
    <m/>
    <x v="1"/>
    <m/>
    <m/>
    <m/>
    <m/>
    <m/>
    <m/>
    <m/>
    <m/>
    <m/>
    <m/>
    <m/>
    <x v="4"/>
    <x v="1"/>
    <x v="0"/>
    <m/>
    <m/>
    <m/>
    <m/>
    <m/>
    <m/>
    <m/>
    <m/>
    <m/>
    <m/>
    <m/>
    <m/>
    <m/>
    <s v="0"/>
    <s v="not divers"/>
    <s v="Vegetables (including leafy vegetables) Legumes and nuts e.g. hommos, fouls, beans, chick peas, lentils Eggs Oil/Fat (oils, fats, butter, ghee etc)"/>
    <m/>
    <b v="1"/>
    <b v="1"/>
    <m/>
    <m/>
    <m/>
    <m/>
    <b v="1"/>
    <m/>
    <b v="1"/>
    <m/>
    <s v="4"/>
    <s v="diverse"/>
    <x v="0"/>
    <m/>
    <s v="High food prices/no money to buy Child will not eat certain foods Market is too far"/>
    <m/>
    <b v="1"/>
    <b v="1"/>
    <m/>
    <m/>
    <b v="1"/>
    <m/>
    <m/>
    <x v="0"/>
    <m/>
    <x v="0"/>
    <s v="High food prices/no money to buy"/>
    <b v="1"/>
    <m/>
    <m/>
    <m/>
    <m/>
    <m/>
    <x v="0"/>
    <x v="0"/>
    <x v="1"/>
    <m/>
    <m/>
    <s v="0"/>
    <s v="0"/>
    <x v="2"/>
    <x v="1"/>
    <x v="1"/>
    <x v="0"/>
    <x v="3"/>
    <m/>
    <m/>
    <m/>
    <m/>
    <m/>
    <m/>
    <m/>
    <m/>
    <m/>
    <x v="3"/>
    <x v="0"/>
    <s v="Anxiety moodwings Problems Concentrating Changes in Appetite"/>
    <m/>
    <m/>
    <m/>
    <b v="1"/>
    <m/>
    <b v="1"/>
    <m/>
    <b v="1"/>
    <m/>
    <m/>
    <m/>
    <m/>
    <b v="1"/>
    <m/>
    <m/>
    <m/>
    <m/>
    <m/>
    <s v="Adult Women"/>
    <b v="1"/>
    <m/>
    <m/>
    <m/>
    <s v="لانهم هم الذين يشيلون هم العيلة وعليهم المسؤولية كلها"/>
    <s v="Prayer Withdrawal/Isolation"/>
    <m/>
    <m/>
    <m/>
    <b v="1"/>
    <m/>
    <m/>
    <m/>
    <m/>
    <b v="1"/>
    <m/>
    <m/>
    <s v="Stigma Security"/>
    <b v="1"/>
    <b v="1"/>
    <m/>
    <m/>
    <m/>
    <m/>
    <m/>
    <m/>
    <m/>
    <x v="1"/>
    <m/>
    <s v="Educational services Health services Skills building services"/>
    <b v="1"/>
    <b v="1"/>
    <b v="1"/>
    <m/>
    <m/>
    <m/>
    <m/>
    <m/>
    <s v="لا يوجد خدمات"/>
    <s v="Educational services Health services Skills building services"/>
    <b v="1"/>
    <b v="1"/>
    <b v="1"/>
    <m/>
    <m/>
    <m/>
    <m/>
    <m/>
    <s v="لاتوحد خدمات"/>
    <x v="2"/>
    <s v="لايوجد امان "/>
    <s v="Kidnapping Desire to join armed groups Begging Early marriage"/>
    <b v="1"/>
    <m/>
    <b v="1"/>
    <m/>
    <m/>
    <b v="1"/>
    <b v="1"/>
    <m/>
    <m/>
    <m/>
    <m/>
    <m/>
    <m/>
    <m/>
    <m/>
    <m/>
    <m/>
    <m/>
    <m/>
    <s v="Parents Women and Child support centers Doctor"/>
    <m/>
    <m/>
    <m/>
    <m/>
    <b v="1"/>
    <m/>
    <m/>
    <m/>
    <m/>
    <b v="1"/>
    <b v="1"/>
    <m/>
    <m/>
    <m/>
    <s v="Quraan Hand crafts Entertainement activities"/>
    <m/>
    <b v="1"/>
    <b v="1"/>
    <m/>
    <m/>
    <b v="1"/>
    <m/>
    <m/>
    <m/>
    <s v="Child-headed households Orphans living in the community"/>
    <m/>
    <m/>
    <b v="1"/>
    <b v="1"/>
    <m/>
    <m/>
    <m/>
    <x v="1"/>
    <m/>
    <s v="No services"/>
    <m/>
    <m/>
    <m/>
    <m/>
    <m/>
    <b v="1"/>
    <m/>
    <m/>
    <m/>
    <m/>
    <x v="1"/>
    <m/>
    <m/>
    <x v="0"/>
    <m/>
    <m/>
    <x v="2"/>
    <m/>
    <s v="uuid:191733da-efde-4698-8d52-09ddd65a9e4c"/>
    <n v="73216554"/>
    <s v="191733da-efde-4698-8d52-09ddd65a9e4c"/>
    <d v="2021-01-23T11:56:03"/>
    <n v="326"/>
    <m/>
    <n v="-1"/>
    <m/>
    <m/>
    <s v="202101191358"/>
    <n v="1974"/>
    <s v="nsenumerator"/>
    <n v="569832"/>
  </r>
  <r>
    <s v="2021-01-23T11:06:51.933+03:00"/>
    <s v="2021-01-23T12:11:37.454+03:00"/>
    <m/>
    <s v="رانيا سريو"/>
    <s v="MRFS"/>
    <m/>
    <d v="2021-01-23T00:00:00"/>
    <x v="7"/>
    <s v="All"/>
    <x v="0"/>
    <n v="25"/>
    <x v="1"/>
    <x v="0"/>
    <x v="0"/>
    <x v="0"/>
    <d v="2017-03-09T00:00:00"/>
    <n v="1"/>
    <n v="0"/>
    <s v="Yes"/>
    <n v="0"/>
    <n v="1"/>
    <n v="0"/>
    <s v="1"/>
    <n v="2"/>
    <s v="3"/>
    <n v="0"/>
    <s v="3"/>
    <n v="5"/>
    <n v="0"/>
    <n v="0"/>
    <n v="1"/>
    <n v="300"/>
    <n v="400"/>
    <s v="الاب يعمل مع فصيل مع الجيش الحر"/>
    <m/>
    <s v="Primary health care facility"/>
    <m/>
    <b v="1"/>
    <m/>
    <m/>
    <m/>
    <m/>
    <m/>
    <m/>
    <n v="5"/>
    <x v="0"/>
    <m/>
    <x v="2"/>
    <s v="نحتاج لمشفى لعلاج الاطفال اختصاص غدد لانه لاتوجد مشافي اختصاص بالمنطقة هنا "/>
    <s v="Some types of medicines are not available in the market Inaccessible due to cost"/>
    <b v="1"/>
    <m/>
    <m/>
    <b v="1"/>
    <m/>
    <m/>
    <m/>
    <m/>
    <m/>
    <m/>
    <m/>
    <x v="2"/>
    <x v="1"/>
    <m/>
    <x v="1"/>
    <m/>
    <x v="2"/>
    <x v="1"/>
    <m/>
    <x v="1"/>
    <x v="2"/>
    <m/>
    <m/>
    <m/>
    <m/>
    <m/>
    <m/>
    <m/>
    <m/>
    <m/>
    <m/>
    <m/>
    <s v="Non communicable diseases (NCD) drugs (chronic, cardiac, diabetes, hyper-tension, asthma) Pediatric medicine Antibiotic"/>
    <b v="1"/>
    <b v="1"/>
    <m/>
    <b v="1"/>
    <m/>
    <m/>
    <m/>
    <m/>
    <x v="2"/>
    <s v="No services available"/>
    <m/>
    <m/>
    <m/>
    <m/>
    <b v="1"/>
    <m/>
    <m/>
    <m/>
    <s v="Hospital for normal delivery Hospital for surgery/ C-section"/>
    <m/>
    <m/>
    <m/>
    <m/>
    <m/>
    <b v="1"/>
    <b v="1"/>
    <m/>
    <m/>
    <m/>
    <m/>
    <x v="1"/>
    <m/>
    <m/>
    <m/>
    <m/>
    <m/>
    <m/>
    <m/>
    <m/>
    <m/>
    <m/>
    <m/>
    <x v="5"/>
    <x v="0"/>
    <x v="0"/>
    <m/>
    <s v="Meat, Poultry, Offal (beef, goat, lamb, poultry), etc) Vegetables (including leafy vegetables) Milk and Milk Products (milk, yoghurt, cheese, etc) Oil/Fat (oils, fats, butter, ghee etc) Condiments (spices, tea, coffee, sauces etc) or other miscellaneous food"/>
    <m/>
    <m/>
    <b v="1"/>
    <m/>
    <b v="1"/>
    <m/>
    <b v="1"/>
    <m/>
    <m/>
    <b v="1"/>
    <b v="1"/>
    <s v="5"/>
    <s v="diverse"/>
    <s v="Cereals or tubers (maize, porridge, rice, pasta, bread, rice, bulger, frikeh, kaak, pasta, indomy (noodles), manakish, thick grain-based porridge, potatoes, etc) Legumes and nuts e.g. hommos, fouls, beans, chick peas, lentils Sugar, Honey, sugar products Oil/Fat (oils, fats, butter, ghee etc)"/>
    <b v="1"/>
    <b v="1"/>
    <m/>
    <m/>
    <m/>
    <m/>
    <m/>
    <m/>
    <b v="1"/>
    <b v="1"/>
    <m/>
    <s v="4"/>
    <s v="diverse"/>
    <x v="0"/>
    <m/>
    <s v="High food prices/no money to buy Child will not eat certain foods"/>
    <m/>
    <b v="1"/>
    <m/>
    <m/>
    <m/>
    <b v="1"/>
    <m/>
    <m/>
    <x v="0"/>
    <m/>
    <x v="3"/>
    <m/>
    <m/>
    <m/>
    <m/>
    <m/>
    <m/>
    <m/>
    <x v="2"/>
    <x v="0"/>
    <x v="1"/>
    <m/>
    <m/>
    <s v="1"/>
    <s v="1"/>
    <x v="0"/>
    <x v="2"/>
    <x v="0"/>
    <x v="1"/>
    <x v="1"/>
    <m/>
    <m/>
    <m/>
    <m/>
    <m/>
    <m/>
    <m/>
    <m/>
    <m/>
    <x v="1"/>
    <x v="0"/>
    <s v="Anger moodwings Econimic Problems sleeping"/>
    <m/>
    <b v="1"/>
    <m/>
    <b v="1"/>
    <b v="1"/>
    <m/>
    <m/>
    <m/>
    <m/>
    <b v="1"/>
    <m/>
    <m/>
    <m/>
    <m/>
    <m/>
    <m/>
    <m/>
    <m/>
    <s v="Children"/>
    <m/>
    <m/>
    <b v="1"/>
    <m/>
    <s v="لانه اكثر فئة حساسة وتتأثر بالمشاكل"/>
    <s v="Prayer Withdrawal/Isolation"/>
    <m/>
    <m/>
    <m/>
    <b v="1"/>
    <m/>
    <m/>
    <m/>
    <m/>
    <b v="1"/>
    <m/>
    <m/>
    <s v="Lack of awareness of the services"/>
    <m/>
    <m/>
    <m/>
    <m/>
    <b v="1"/>
    <m/>
    <m/>
    <m/>
    <m/>
    <x v="1"/>
    <m/>
    <s v="Health services Educational services Skills building services Extracurricular activities/women &amp; girls centers"/>
    <b v="1"/>
    <b v="1"/>
    <b v="1"/>
    <b v="1"/>
    <m/>
    <m/>
    <m/>
    <m/>
    <s v="لانه لا توجد خدمات"/>
    <s v="Health services Educational services Skills building services Extracurricular activities/women &amp; girls centers"/>
    <b v="1"/>
    <b v="1"/>
    <b v="1"/>
    <b v="1"/>
    <m/>
    <m/>
    <m/>
    <m/>
    <s v="لا توجد خدمات هنا بالمنطقة لا مدارس ولا مشافي ولا مراكز تعليم مهارات"/>
    <x v="2"/>
    <s v="لانه لا يوجد امان بالمنطقة وعاداتنا وتقاليدنا لا تسمح بذلك"/>
    <s v="Begging School dropout Early marriage Being orphaned or losing care"/>
    <m/>
    <m/>
    <m/>
    <b v="1"/>
    <m/>
    <b v="1"/>
    <b v="1"/>
    <m/>
    <m/>
    <m/>
    <b v="1"/>
    <m/>
    <m/>
    <m/>
    <m/>
    <m/>
    <m/>
    <m/>
    <m/>
    <s v="Siblings Neighbours Parents Relatives"/>
    <m/>
    <b v="1"/>
    <b v="1"/>
    <m/>
    <b v="1"/>
    <b v="1"/>
    <m/>
    <m/>
    <m/>
    <m/>
    <m/>
    <m/>
    <m/>
    <m/>
    <s v="Quraan Hand crafts Entertainement activities"/>
    <m/>
    <b v="1"/>
    <b v="1"/>
    <m/>
    <m/>
    <b v="1"/>
    <m/>
    <m/>
    <m/>
    <s v="Orphans living in the community Child-headed households Children who have been associated with fighting forces"/>
    <m/>
    <m/>
    <b v="1"/>
    <b v="1"/>
    <b v="1"/>
    <m/>
    <m/>
    <x v="1"/>
    <m/>
    <s v="No services"/>
    <m/>
    <m/>
    <m/>
    <m/>
    <m/>
    <b v="1"/>
    <m/>
    <m/>
    <m/>
    <m/>
    <x v="1"/>
    <m/>
    <m/>
    <x v="0"/>
    <m/>
    <m/>
    <x v="2"/>
    <m/>
    <s v="uuid:b07e21bf-4004-42ed-b69a-3bd3841d26f5"/>
    <n v="73216556"/>
    <s v="b07e21bf-4004-42ed-b69a-3bd3841d26f5"/>
    <d v="2021-01-23T11:56:04"/>
    <n v="327"/>
    <m/>
    <n v="-1"/>
    <m/>
    <m/>
    <s v="202101191358"/>
    <n v="3886"/>
    <s v="nsenumerator"/>
    <n v="569832"/>
  </r>
  <r>
    <s v="2021-01-23T09:18:52.690+02:00"/>
    <s v="2021-01-23T09:46:03.355+02:00"/>
    <m/>
    <s v="منى الحاج رحمون"/>
    <s v="MRFS"/>
    <m/>
    <d v="2021-01-23T00:00:00"/>
    <x v="7"/>
    <s v="All"/>
    <x v="0"/>
    <n v="39"/>
    <x v="0"/>
    <x v="0"/>
    <x v="0"/>
    <x v="0"/>
    <d v="2020-01-23T00:00:00"/>
    <n v="0"/>
    <n v="0"/>
    <s v="Yes"/>
    <n v="0"/>
    <n v="0"/>
    <n v="2"/>
    <s v="2"/>
    <n v="1"/>
    <s v="3"/>
    <n v="3"/>
    <s v="6"/>
    <n v="8"/>
    <n v="0"/>
    <n v="0"/>
    <n v="0"/>
    <n v="800"/>
    <n v="400"/>
    <s v="الزوج عاطل عن العمل "/>
    <m/>
    <s v="Primary health care facility"/>
    <m/>
    <b v="1"/>
    <m/>
    <m/>
    <m/>
    <m/>
    <m/>
    <m/>
    <n v="15"/>
    <x v="0"/>
    <m/>
    <x v="2"/>
    <s v="نعم"/>
    <s v="There are no significant difficulties"/>
    <m/>
    <m/>
    <m/>
    <m/>
    <m/>
    <m/>
    <m/>
    <m/>
    <m/>
    <b v="1"/>
    <m/>
    <x v="0"/>
    <x v="0"/>
    <s v="فريق توعية مجتمعية  "/>
    <x v="2"/>
    <m/>
    <x v="0"/>
    <x v="0"/>
    <m/>
    <x v="0"/>
    <x v="0"/>
    <m/>
    <m/>
    <m/>
    <m/>
    <m/>
    <m/>
    <m/>
    <m/>
    <m/>
    <m/>
    <m/>
    <s v="Pediatric medicine Antibiotic"/>
    <m/>
    <b v="1"/>
    <m/>
    <b v="1"/>
    <m/>
    <m/>
    <m/>
    <m/>
    <x v="0"/>
    <m/>
    <m/>
    <m/>
    <m/>
    <m/>
    <m/>
    <m/>
    <m/>
    <m/>
    <s v="Hospital for normal delivery Hospital for surgery/ C-section"/>
    <m/>
    <m/>
    <m/>
    <m/>
    <m/>
    <b v="1"/>
    <b v="1"/>
    <m/>
    <m/>
    <m/>
    <m/>
    <x v="1"/>
    <m/>
    <m/>
    <m/>
    <m/>
    <m/>
    <m/>
    <m/>
    <m/>
    <m/>
    <m/>
    <m/>
    <x v="5"/>
    <x v="0"/>
    <x v="0"/>
    <m/>
    <m/>
    <m/>
    <m/>
    <m/>
    <m/>
    <m/>
    <m/>
    <m/>
    <m/>
    <m/>
    <m/>
    <m/>
    <s v="0"/>
    <s v="not divers"/>
    <s v="Cereals or tubers (maize, porridge, rice, pasta, bread, rice, bulger, frikeh, kaak, pasta, indomy (noodles), manakish, thick grain-based porridge, potatoes, etc) Vegetables (including leafy vegetables) Milk and Milk Products (milk, yoghurt, cheese, etc)"/>
    <b v="1"/>
    <m/>
    <b v="1"/>
    <m/>
    <m/>
    <m/>
    <b v="1"/>
    <m/>
    <m/>
    <m/>
    <m/>
    <s v="3"/>
    <s v="not divers"/>
    <x v="0"/>
    <m/>
    <s v="High food prices/no money to buy"/>
    <m/>
    <b v="1"/>
    <m/>
    <m/>
    <m/>
    <m/>
    <m/>
    <m/>
    <x v="0"/>
    <m/>
    <x v="3"/>
    <m/>
    <m/>
    <m/>
    <m/>
    <m/>
    <m/>
    <m/>
    <x v="3"/>
    <x v="2"/>
    <x v="1"/>
    <m/>
    <m/>
    <s v="0"/>
    <s v="0"/>
    <x v="0"/>
    <x v="2"/>
    <x v="0"/>
    <x v="1"/>
    <x v="1"/>
    <m/>
    <m/>
    <m/>
    <m/>
    <m/>
    <m/>
    <m/>
    <m/>
    <m/>
    <x v="1"/>
    <x v="0"/>
    <s v="Family conflict"/>
    <m/>
    <m/>
    <m/>
    <m/>
    <m/>
    <m/>
    <b v="1"/>
    <m/>
    <m/>
    <m/>
    <m/>
    <m/>
    <m/>
    <m/>
    <m/>
    <m/>
    <m/>
    <m/>
    <s v="Adult Women"/>
    <b v="1"/>
    <m/>
    <m/>
    <m/>
    <s v="لانهم يتحملون مسؤولية أكثر من غيرهم"/>
    <s v="Other"/>
    <m/>
    <m/>
    <m/>
    <m/>
    <m/>
    <m/>
    <m/>
    <m/>
    <m/>
    <b v="1"/>
    <s v="البكاء"/>
    <s v="Stigma"/>
    <b v="1"/>
    <m/>
    <m/>
    <m/>
    <m/>
    <m/>
    <m/>
    <m/>
    <m/>
    <x v="1"/>
    <m/>
    <s v="All services are accessible"/>
    <m/>
    <m/>
    <m/>
    <m/>
    <m/>
    <b v="1"/>
    <m/>
    <m/>
    <m/>
    <s v="All services are accessible"/>
    <m/>
    <m/>
    <m/>
    <m/>
    <m/>
    <b v="1"/>
    <m/>
    <m/>
    <m/>
    <x v="1"/>
    <m/>
    <s v="Kidnapping"/>
    <b v="1"/>
    <m/>
    <m/>
    <m/>
    <m/>
    <m/>
    <m/>
    <m/>
    <m/>
    <m/>
    <m/>
    <m/>
    <m/>
    <m/>
    <m/>
    <m/>
    <m/>
    <m/>
    <m/>
    <s v="Siblings"/>
    <m/>
    <b v="1"/>
    <m/>
    <m/>
    <m/>
    <m/>
    <m/>
    <m/>
    <m/>
    <m/>
    <m/>
    <m/>
    <m/>
    <m/>
    <s v="Quraan Entertainement activities"/>
    <m/>
    <b v="1"/>
    <m/>
    <m/>
    <m/>
    <b v="1"/>
    <m/>
    <m/>
    <m/>
    <s v="Orphans living in the community"/>
    <m/>
    <m/>
    <b v="1"/>
    <m/>
    <m/>
    <m/>
    <m/>
    <x v="1"/>
    <m/>
    <s v="No barriers"/>
    <m/>
    <m/>
    <m/>
    <m/>
    <m/>
    <m/>
    <m/>
    <m/>
    <b v="1"/>
    <m/>
    <x v="1"/>
    <m/>
    <m/>
    <x v="1"/>
    <n v="1"/>
    <s v="في حالات الضرورة"/>
    <x v="1"/>
    <s v="الانضمام إلى الفصائل المقاتلة"/>
    <s v="uuid:e95c7700-b831-450e-9504-6b0bca43f18a"/>
    <n v="73216559"/>
    <s v="e95c7700-b831-450e-9504-6b0bca43f18a"/>
    <d v="2021-01-23T11:56:19"/>
    <n v="328"/>
    <m/>
    <n v="-1"/>
    <m/>
    <m/>
    <s v="202101191358"/>
    <n v="1631"/>
    <s v="nsenumerator"/>
    <n v="569832"/>
  </r>
  <r>
    <s v="2021-01-23T09:46:28.199+02:00"/>
    <s v="2021-01-23T10:20:05.335+02:00"/>
    <m/>
    <s v="منى الحاج رحمون"/>
    <s v="MRFS"/>
    <m/>
    <d v="2021-01-23T00:00:00"/>
    <x v="7"/>
    <s v="All"/>
    <x v="0"/>
    <n v="46"/>
    <x v="0"/>
    <x v="0"/>
    <x v="0"/>
    <x v="0"/>
    <d v="2019-01-23T00:00:00"/>
    <n v="0"/>
    <n v="2"/>
    <s v="Yes"/>
    <n v="0"/>
    <n v="0"/>
    <n v="0"/>
    <s v="0"/>
    <n v="0"/>
    <s v="0"/>
    <n v="0"/>
    <s v="0"/>
    <n v="3"/>
    <n v="1"/>
    <m/>
    <n v="0"/>
    <n v="700"/>
    <n v="350"/>
    <s v="لايوجد معيل"/>
    <m/>
    <s v="Primary health care facility"/>
    <m/>
    <b v="1"/>
    <m/>
    <m/>
    <m/>
    <m/>
    <m/>
    <m/>
    <n v="15"/>
    <x v="0"/>
    <m/>
    <x v="3"/>
    <s v="عيادات شاملة /مستشفى وعيادات نسائية"/>
    <s v="Inaccessible due to cost"/>
    <m/>
    <m/>
    <m/>
    <b v="1"/>
    <m/>
    <m/>
    <m/>
    <m/>
    <m/>
    <m/>
    <m/>
    <x v="0"/>
    <x v="2"/>
    <m/>
    <x v="2"/>
    <m/>
    <x v="0"/>
    <x v="0"/>
    <m/>
    <x v="0"/>
    <x v="0"/>
    <m/>
    <m/>
    <m/>
    <m/>
    <m/>
    <m/>
    <m/>
    <m/>
    <m/>
    <m/>
    <m/>
    <s v="Non communicable diseases (NCD) drugs (chronic, cardiac, diabetes, hyper-tension, asthma)"/>
    <b v="1"/>
    <m/>
    <m/>
    <m/>
    <m/>
    <m/>
    <m/>
    <m/>
    <x v="0"/>
    <m/>
    <m/>
    <m/>
    <m/>
    <m/>
    <m/>
    <m/>
    <m/>
    <m/>
    <s v="Hospital for surgery/ C-section Hospital for normal delivery"/>
    <m/>
    <m/>
    <m/>
    <m/>
    <m/>
    <b v="1"/>
    <b v="1"/>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s v="0"/>
    <s v="0"/>
    <x v="0"/>
    <x v="2"/>
    <x v="0"/>
    <x v="1"/>
    <x v="1"/>
    <m/>
    <m/>
    <m/>
    <m/>
    <m/>
    <m/>
    <m/>
    <m/>
    <m/>
    <x v="1"/>
    <x v="0"/>
    <s v="Sadness Problems sleeping"/>
    <m/>
    <m/>
    <b v="1"/>
    <m/>
    <m/>
    <m/>
    <m/>
    <m/>
    <m/>
    <b v="1"/>
    <m/>
    <m/>
    <m/>
    <m/>
    <m/>
    <m/>
    <m/>
    <m/>
    <s v="Adult Women"/>
    <b v="1"/>
    <m/>
    <m/>
    <m/>
    <s v="لانهم أكثر حساسية من غيرهم"/>
    <s v="Speaking to a friend"/>
    <m/>
    <b v="1"/>
    <m/>
    <m/>
    <m/>
    <m/>
    <m/>
    <m/>
    <m/>
    <m/>
    <m/>
    <s v="Stigma"/>
    <b v="1"/>
    <m/>
    <m/>
    <m/>
    <m/>
    <m/>
    <m/>
    <m/>
    <m/>
    <x v="1"/>
    <m/>
    <s v="Health services Educational services"/>
    <b v="1"/>
    <b v="1"/>
    <m/>
    <m/>
    <m/>
    <m/>
    <m/>
    <m/>
    <s v="بسبب غياب الامان"/>
    <s v="Health services Educational services"/>
    <b v="1"/>
    <b v="1"/>
    <m/>
    <m/>
    <m/>
    <m/>
    <m/>
    <m/>
    <s v="بسبب العادات والتقاليد"/>
    <x v="2"/>
    <s v="بسبب النزوح وغياب الامان"/>
    <s v="Kidnapping Physical abuse Sexual abuse"/>
    <b v="1"/>
    <m/>
    <m/>
    <m/>
    <m/>
    <m/>
    <m/>
    <b v="1"/>
    <m/>
    <b v="1"/>
    <m/>
    <m/>
    <m/>
    <m/>
    <m/>
    <m/>
    <m/>
    <m/>
    <m/>
    <s v="Do not know"/>
    <m/>
    <m/>
    <m/>
    <m/>
    <m/>
    <m/>
    <m/>
    <m/>
    <m/>
    <m/>
    <m/>
    <m/>
    <b v="1"/>
    <m/>
    <s v="Sport activity Quraan Hand crafts"/>
    <b v="1"/>
    <b v="1"/>
    <b v="1"/>
    <m/>
    <m/>
    <m/>
    <m/>
    <m/>
    <m/>
    <s v="Children living on the street"/>
    <m/>
    <b v="1"/>
    <m/>
    <m/>
    <m/>
    <m/>
    <m/>
    <x v="0"/>
    <m/>
    <m/>
    <m/>
    <m/>
    <m/>
    <m/>
    <m/>
    <m/>
    <m/>
    <m/>
    <m/>
    <m/>
    <x v="0"/>
    <m/>
    <m/>
    <x v="0"/>
    <m/>
    <m/>
    <x v="0"/>
    <m/>
    <s v="uuid:e4438abd-279e-4c91-833e-10da3f1a3b1f"/>
    <n v="73216560"/>
    <s v="e4438abd-279e-4c91-833e-10da3f1a3b1f"/>
    <d v="2021-01-23T11:56:20"/>
    <n v="329"/>
    <m/>
    <n v="-1"/>
    <m/>
    <m/>
    <s v="202101191358"/>
    <n v="2017"/>
    <s v="nsenumerator"/>
    <n v="569832"/>
  </r>
  <r>
    <s v="2021-01-23T10:47:58.730+02:00"/>
    <s v="2021-01-23T11:12:09.850+02:00"/>
    <m/>
    <s v="منى الحاج رحمون"/>
    <s v="MRFS"/>
    <m/>
    <d v="2021-01-23T00:00:00"/>
    <x v="7"/>
    <s v="All"/>
    <x v="0"/>
    <n v="42"/>
    <x v="0"/>
    <x v="0"/>
    <x v="0"/>
    <x v="0"/>
    <d v="2019-01-19T00:00:00"/>
    <n v="1"/>
    <n v="0"/>
    <s v="Yes"/>
    <n v="1"/>
    <n v="0"/>
    <n v="0"/>
    <s v="0"/>
    <n v="1"/>
    <s v="2"/>
    <n v="1"/>
    <s v="3"/>
    <n v="7"/>
    <n v="0"/>
    <n v="0"/>
    <n v="2"/>
    <n v="450"/>
    <n v="300"/>
    <s v="العمل في محل البسة"/>
    <m/>
    <s v="Emergency services-ambulance Primary health care facility"/>
    <m/>
    <b v="1"/>
    <m/>
    <b v="1"/>
    <m/>
    <m/>
    <m/>
    <m/>
    <n v="10"/>
    <x v="0"/>
    <m/>
    <x v="0"/>
    <s v="عيادات شاملة /نسائية _اطفال_"/>
    <s v="Inaccessible due to cost"/>
    <m/>
    <m/>
    <m/>
    <b v="1"/>
    <m/>
    <m/>
    <m/>
    <m/>
    <m/>
    <m/>
    <m/>
    <x v="2"/>
    <x v="1"/>
    <m/>
    <x v="1"/>
    <m/>
    <x v="0"/>
    <x v="0"/>
    <m/>
    <x v="0"/>
    <x v="0"/>
    <m/>
    <m/>
    <m/>
    <m/>
    <m/>
    <m/>
    <m/>
    <m/>
    <m/>
    <m/>
    <m/>
    <s v="Pediatric medicine Non communicable diseases (NCD) drugs (chronic, cardiac, diabetes, hyper-tension, asthma)"/>
    <b v="1"/>
    <b v="1"/>
    <m/>
    <m/>
    <m/>
    <m/>
    <m/>
    <m/>
    <x v="0"/>
    <m/>
    <m/>
    <m/>
    <m/>
    <m/>
    <m/>
    <m/>
    <m/>
    <m/>
    <s v="Hospital for normal delivery Hospital for surgery/ C-section"/>
    <m/>
    <m/>
    <m/>
    <m/>
    <m/>
    <b v="1"/>
    <b v="1"/>
    <m/>
    <m/>
    <m/>
    <m/>
    <x v="0"/>
    <m/>
    <m/>
    <m/>
    <m/>
    <m/>
    <m/>
    <m/>
    <m/>
    <m/>
    <m/>
    <m/>
    <x v="5"/>
    <x v="0"/>
    <x v="0"/>
    <m/>
    <s v="Cereals or tubers (maize, porridge, rice, pasta, bread, rice, bulger, frikeh, kaak, pasta, indomy (noodles), manakish, thick grain-based porridge, potatoes, etc) Milk and Milk Products (milk, yoghurt, cheese, etc)"/>
    <b v="1"/>
    <m/>
    <m/>
    <m/>
    <m/>
    <m/>
    <b v="1"/>
    <m/>
    <m/>
    <m/>
    <m/>
    <s v="2"/>
    <s v="not divers"/>
    <m/>
    <m/>
    <m/>
    <m/>
    <m/>
    <m/>
    <m/>
    <m/>
    <m/>
    <m/>
    <m/>
    <m/>
    <s v="0"/>
    <s v="not divers"/>
    <x v="0"/>
    <m/>
    <s v="High food prices/no money to buy"/>
    <m/>
    <b v="1"/>
    <m/>
    <m/>
    <m/>
    <m/>
    <m/>
    <m/>
    <x v="0"/>
    <m/>
    <x v="0"/>
    <s v="High food prices/no money to buy"/>
    <b v="1"/>
    <m/>
    <m/>
    <m/>
    <m/>
    <m/>
    <x v="0"/>
    <x v="2"/>
    <x v="0"/>
    <m/>
    <m/>
    <s v="0"/>
    <s v="1"/>
    <x v="0"/>
    <x v="2"/>
    <x v="0"/>
    <x v="1"/>
    <x v="1"/>
    <m/>
    <m/>
    <m/>
    <m/>
    <m/>
    <m/>
    <m/>
    <m/>
    <m/>
    <x v="1"/>
    <x v="0"/>
    <s v="Econimic"/>
    <m/>
    <m/>
    <m/>
    <m/>
    <b v="1"/>
    <m/>
    <m/>
    <m/>
    <m/>
    <m/>
    <m/>
    <m/>
    <m/>
    <m/>
    <m/>
    <m/>
    <m/>
    <m/>
    <s v="Children Adult Women"/>
    <b v="1"/>
    <m/>
    <b v="1"/>
    <m/>
    <s v="لانهم يعانون من ضغط أكثر من غيرهم"/>
    <s v="Other"/>
    <m/>
    <m/>
    <m/>
    <m/>
    <m/>
    <m/>
    <m/>
    <m/>
    <m/>
    <b v="1"/>
    <s v="الخروج من المنزل"/>
    <s v="Stigma"/>
    <b v="1"/>
    <m/>
    <m/>
    <m/>
    <m/>
    <m/>
    <m/>
    <m/>
    <m/>
    <x v="1"/>
    <m/>
    <s v="All services are accessible"/>
    <m/>
    <m/>
    <m/>
    <m/>
    <m/>
    <b v="1"/>
    <m/>
    <m/>
    <m/>
    <s v="All services are accessible"/>
    <m/>
    <m/>
    <m/>
    <m/>
    <m/>
    <b v="1"/>
    <m/>
    <m/>
    <m/>
    <x v="1"/>
    <m/>
    <s v="No dangers"/>
    <m/>
    <m/>
    <m/>
    <m/>
    <m/>
    <m/>
    <m/>
    <m/>
    <m/>
    <m/>
    <m/>
    <m/>
    <m/>
    <m/>
    <m/>
    <b v="1"/>
    <m/>
    <m/>
    <m/>
    <s v="Siblings Relatives"/>
    <m/>
    <b v="1"/>
    <m/>
    <m/>
    <m/>
    <b v="1"/>
    <m/>
    <m/>
    <m/>
    <m/>
    <m/>
    <m/>
    <m/>
    <m/>
    <s v="Entertainement activities"/>
    <m/>
    <m/>
    <m/>
    <m/>
    <m/>
    <b v="1"/>
    <m/>
    <m/>
    <m/>
    <s v="Children separated from their parents"/>
    <b v="1"/>
    <m/>
    <m/>
    <m/>
    <m/>
    <m/>
    <m/>
    <x v="1"/>
    <m/>
    <s v="No barriers"/>
    <m/>
    <m/>
    <m/>
    <m/>
    <m/>
    <m/>
    <m/>
    <m/>
    <b v="1"/>
    <m/>
    <x v="2"/>
    <n v="5"/>
    <s v="لاان يوجد اخوة اكبر"/>
    <x v="1"/>
    <n v="5"/>
    <s v="لانهم واعين ويتحملون مسؤولية"/>
    <x v="2"/>
    <m/>
    <s v="uuid:918ff5c5-f286-457b-9dfa-ae443bd6f2b1"/>
    <n v="73216562"/>
    <s v="918ff5c5-f286-457b-9dfa-ae443bd6f2b1"/>
    <d v="2021-01-23T11:56:22"/>
    <n v="330"/>
    <m/>
    <n v="-1"/>
    <m/>
    <m/>
    <s v="202101191358"/>
    <n v="1451"/>
    <s v="nsenumerator"/>
    <n v="569832"/>
  </r>
  <r>
    <s v="2021-01-23T11:40:01.967+02:00"/>
    <s v="2021-01-23T12:28:21.654+02:00"/>
    <m/>
    <s v="منى الحاج رحمون"/>
    <s v="MRFS"/>
    <m/>
    <d v="2021-01-23T00:00:00"/>
    <x v="7"/>
    <s v="All"/>
    <x v="0"/>
    <n v="30"/>
    <x v="1"/>
    <x v="0"/>
    <x v="0"/>
    <x v="0"/>
    <d v="2020-01-23T00:00:00"/>
    <n v="1"/>
    <n v="0"/>
    <s v="Yes"/>
    <n v="0"/>
    <n v="0"/>
    <n v="3"/>
    <s v="3"/>
    <n v="2"/>
    <s v="5"/>
    <n v="0"/>
    <s v="5"/>
    <n v="7"/>
    <n v="0"/>
    <n v="0"/>
    <n v="1"/>
    <n v="400"/>
    <n v="300"/>
    <s v="الزوج لا يعمل"/>
    <m/>
    <s v="Primary health care facility"/>
    <m/>
    <b v="1"/>
    <m/>
    <m/>
    <m/>
    <m/>
    <m/>
    <m/>
    <n v="15"/>
    <x v="0"/>
    <m/>
    <x v="0"/>
    <s v="دكتورة نسائية /مستشفى توليد"/>
    <s v="Inaccessible due to cost"/>
    <m/>
    <m/>
    <m/>
    <b v="1"/>
    <m/>
    <m/>
    <m/>
    <m/>
    <m/>
    <m/>
    <m/>
    <x v="0"/>
    <x v="3"/>
    <m/>
    <x v="0"/>
    <m/>
    <x v="2"/>
    <x v="1"/>
    <m/>
    <x v="2"/>
    <x v="0"/>
    <m/>
    <m/>
    <m/>
    <m/>
    <m/>
    <m/>
    <m/>
    <m/>
    <m/>
    <m/>
    <m/>
    <s v="Pediatric medicine Reproductive health medicines"/>
    <m/>
    <b v="1"/>
    <b v="1"/>
    <m/>
    <m/>
    <m/>
    <m/>
    <m/>
    <x v="0"/>
    <m/>
    <m/>
    <m/>
    <m/>
    <m/>
    <m/>
    <m/>
    <m/>
    <m/>
    <s v="Hospital for normal delivery Hospital for surgery/ C-section"/>
    <m/>
    <m/>
    <m/>
    <m/>
    <m/>
    <b v="1"/>
    <b v="1"/>
    <m/>
    <m/>
    <m/>
    <m/>
    <x v="1"/>
    <m/>
    <m/>
    <m/>
    <m/>
    <m/>
    <m/>
    <m/>
    <m/>
    <m/>
    <m/>
    <m/>
    <x v="5"/>
    <x v="0"/>
    <x v="0"/>
    <m/>
    <s v="Milk and Milk Products (milk, yoghurt, cheese, etc) Cereals or tubers (maize, porridge, rice, pasta, bread, rice, bulger, frikeh, kaak, pasta, indomy (noodles), manakish, thick grain-based porridge, potatoes, etc) Vegetables (including leafy vegetables)"/>
    <b v="1"/>
    <m/>
    <b v="1"/>
    <m/>
    <m/>
    <m/>
    <b v="1"/>
    <m/>
    <m/>
    <m/>
    <m/>
    <s v="3"/>
    <s v="not divers"/>
    <s v="Cereals or tubers (maize, porridge, rice, pasta, bread, rice, bulger, frikeh, kaak, pasta, indomy (noodles), manakish, thick grain-based porridge, potatoes, etc) Milk and Milk Products (milk, yoghurt, cheese, etc)"/>
    <b v="1"/>
    <m/>
    <m/>
    <m/>
    <m/>
    <m/>
    <b v="1"/>
    <m/>
    <m/>
    <m/>
    <m/>
    <s v="2"/>
    <s v="not divers"/>
    <x v="3"/>
    <m/>
    <s v="High food prices/no money to buy"/>
    <m/>
    <b v="1"/>
    <m/>
    <m/>
    <m/>
    <m/>
    <m/>
    <m/>
    <x v="0"/>
    <m/>
    <x v="0"/>
    <s v="High food prices/no money to buy"/>
    <b v="1"/>
    <m/>
    <m/>
    <m/>
    <m/>
    <m/>
    <x v="4"/>
    <x v="0"/>
    <x v="1"/>
    <m/>
    <m/>
    <s v="0"/>
    <s v="1"/>
    <x v="0"/>
    <x v="2"/>
    <x v="0"/>
    <x v="1"/>
    <x v="1"/>
    <m/>
    <m/>
    <m/>
    <m/>
    <m/>
    <m/>
    <m/>
    <m/>
    <m/>
    <x v="1"/>
    <x v="0"/>
    <s v="Anger Econimic Family conflict Problems sleeping"/>
    <m/>
    <b v="1"/>
    <m/>
    <m/>
    <b v="1"/>
    <m/>
    <b v="1"/>
    <m/>
    <m/>
    <b v="1"/>
    <m/>
    <m/>
    <m/>
    <m/>
    <m/>
    <m/>
    <m/>
    <m/>
    <s v="Adult Women"/>
    <b v="1"/>
    <m/>
    <m/>
    <m/>
    <s v="لانهم يتحملون مسؤولية أكثر من غيرهم"/>
    <s v="Violence Speaking to a family member Speaking to a friend"/>
    <b v="1"/>
    <b v="1"/>
    <m/>
    <m/>
    <m/>
    <b v="1"/>
    <m/>
    <m/>
    <m/>
    <m/>
    <m/>
    <s v="Stigma"/>
    <b v="1"/>
    <m/>
    <m/>
    <m/>
    <m/>
    <m/>
    <m/>
    <m/>
    <m/>
    <x v="2"/>
    <m/>
    <s v="Do not know"/>
    <m/>
    <m/>
    <m/>
    <m/>
    <m/>
    <m/>
    <b v="1"/>
    <m/>
    <m/>
    <s v="All services are accessible"/>
    <m/>
    <m/>
    <m/>
    <m/>
    <m/>
    <b v="1"/>
    <m/>
    <m/>
    <m/>
    <x v="1"/>
    <m/>
    <s v="Kidnapping"/>
    <b v="1"/>
    <m/>
    <m/>
    <m/>
    <m/>
    <m/>
    <m/>
    <m/>
    <m/>
    <m/>
    <m/>
    <m/>
    <m/>
    <m/>
    <m/>
    <m/>
    <m/>
    <m/>
    <m/>
    <s v="Siblings Parents"/>
    <m/>
    <b v="1"/>
    <m/>
    <m/>
    <b v="1"/>
    <m/>
    <m/>
    <m/>
    <m/>
    <m/>
    <m/>
    <m/>
    <m/>
    <m/>
    <s v="Quraan Painting / re-creational activity"/>
    <m/>
    <b v="1"/>
    <m/>
    <b v="1"/>
    <m/>
    <m/>
    <m/>
    <m/>
    <m/>
    <s v="Children separated from their parents Orphans living in the community"/>
    <b v="1"/>
    <m/>
    <b v="1"/>
    <m/>
    <m/>
    <m/>
    <m/>
    <x v="2"/>
    <s v="لانهم أعمارهم لاتسمح لهم بدخول المدرسة"/>
    <s v="Lack of transportation"/>
    <m/>
    <m/>
    <b v="1"/>
    <m/>
    <m/>
    <m/>
    <m/>
    <m/>
    <m/>
    <m/>
    <x v="1"/>
    <m/>
    <m/>
    <x v="0"/>
    <m/>
    <m/>
    <x v="2"/>
    <m/>
    <s v="uuid:63f8a200-d037-43b9-bf21-ac4edb303673"/>
    <n v="73216563"/>
    <s v="63f8a200-d037-43b9-bf21-ac4edb303673"/>
    <d v="2021-01-23T11:56:23"/>
    <n v="331"/>
    <m/>
    <n v="-1"/>
    <m/>
    <m/>
    <s v="202101191358"/>
    <n v="2900"/>
    <s v="nsenumerator"/>
    <n v="569832"/>
  </r>
  <r>
    <s v="2021-01-23T09:20:50.800+03:00"/>
    <s v="2021-01-23T13:20:11.384+03:00"/>
    <s v="0"/>
    <s v="اماني العبد الله "/>
    <s v="MRFS"/>
    <m/>
    <d v="2021-01-23T00:00:00"/>
    <x v="7"/>
    <s v="All"/>
    <x v="0"/>
    <n v="35"/>
    <x v="0"/>
    <x v="0"/>
    <x v="0"/>
    <x v="0"/>
    <d v="2014-08-01T00:00:00"/>
    <n v="0"/>
    <n v="0"/>
    <s v="Yes"/>
    <n v="0"/>
    <n v="0"/>
    <n v="2"/>
    <s v="2"/>
    <n v="4"/>
    <s v="6"/>
    <n v="0"/>
    <s v="6"/>
    <n v="8"/>
    <n v="0"/>
    <n v="0"/>
    <n v="1"/>
    <n v="500"/>
    <n v="200"/>
    <s v="السله الشهريه"/>
    <m/>
    <s v="Primary health care facility"/>
    <m/>
    <b v="1"/>
    <m/>
    <m/>
    <m/>
    <m/>
    <m/>
    <m/>
    <n v="30"/>
    <x v="0"/>
    <m/>
    <x v="0"/>
    <s v="999"/>
    <s v="Inaccessible due to cost Most types of medicines are not available in the market"/>
    <m/>
    <b v="1"/>
    <m/>
    <b v="1"/>
    <m/>
    <m/>
    <m/>
    <m/>
    <m/>
    <m/>
    <m/>
    <x v="0"/>
    <x v="0"/>
    <s v="مفيدة للوقايه من الامراض"/>
    <x v="2"/>
    <m/>
    <x v="2"/>
    <x v="1"/>
    <m/>
    <x v="1"/>
    <x v="1"/>
    <s v="Not available in the market at all Most types of medicines are not available in the market"/>
    <m/>
    <b v="1"/>
    <b v="1"/>
    <m/>
    <m/>
    <m/>
    <m/>
    <m/>
    <m/>
    <m/>
    <s v="Other"/>
    <m/>
    <m/>
    <m/>
    <m/>
    <b v="1"/>
    <m/>
    <m/>
    <s v="ادويه السعال"/>
    <x v="3"/>
    <m/>
    <m/>
    <m/>
    <m/>
    <m/>
    <m/>
    <m/>
    <m/>
    <m/>
    <s v="Hospital for surgery/ C-section Hospital for normal delivery Public primary health care facility"/>
    <m/>
    <m/>
    <m/>
    <b v="1"/>
    <m/>
    <b v="1"/>
    <b v="1"/>
    <m/>
    <m/>
    <m/>
    <m/>
    <x v="1"/>
    <m/>
    <m/>
    <m/>
    <m/>
    <m/>
    <m/>
    <m/>
    <m/>
    <m/>
    <m/>
    <m/>
    <x v="4"/>
    <x v="1"/>
    <x v="0"/>
    <m/>
    <m/>
    <m/>
    <m/>
    <m/>
    <m/>
    <m/>
    <m/>
    <m/>
    <m/>
    <m/>
    <m/>
    <m/>
    <s v="0"/>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
    <b v="1"/>
    <m/>
    <m/>
    <m/>
    <m/>
    <m/>
    <m/>
    <x v="0"/>
    <m/>
    <x v="0"/>
    <s v="High food prices/no money to buy"/>
    <b v="1"/>
    <m/>
    <m/>
    <m/>
    <m/>
    <m/>
    <x v="2"/>
    <x v="0"/>
    <x v="1"/>
    <m/>
    <m/>
    <s v="0"/>
    <s v="0"/>
    <x v="0"/>
    <x v="2"/>
    <x v="0"/>
    <x v="1"/>
    <x v="1"/>
    <m/>
    <m/>
    <m/>
    <m/>
    <m/>
    <m/>
    <m/>
    <m/>
    <m/>
    <x v="1"/>
    <x v="0"/>
    <s v="Anxiety Econimic Problems sleeping"/>
    <m/>
    <m/>
    <m/>
    <m/>
    <b v="1"/>
    <b v="1"/>
    <m/>
    <m/>
    <m/>
    <b v="1"/>
    <m/>
    <m/>
    <m/>
    <m/>
    <m/>
    <m/>
    <m/>
    <m/>
    <s v="Adult Men"/>
    <m/>
    <b v="1"/>
    <m/>
    <m/>
    <s v="لانهم هم المسؤولون عن المعيشه"/>
    <s v="Prayer Smoking"/>
    <m/>
    <m/>
    <m/>
    <b v="1"/>
    <m/>
    <m/>
    <b v="1"/>
    <m/>
    <m/>
    <m/>
    <m/>
    <s v="Accessibility Lack of awareness of the services"/>
    <m/>
    <m/>
    <b v="1"/>
    <m/>
    <b v="1"/>
    <m/>
    <m/>
    <m/>
    <m/>
    <x v="1"/>
    <m/>
    <s v="Educational services Skills building services Extracurricular activities/women &amp; girls centers Health services"/>
    <b v="1"/>
    <b v="1"/>
    <b v="1"/>
    <b v="1"/>
    <m/>
    <m/>
    <m/>
    <m/>
    <s v="عدم توفر هذه الخدمات"/>
    <s v="Skills building services Extracurricular activities/women &amp; girls centers Educational services Health services"/>
    <b v="1"/>
    <b v="1"/>
    <b v="1"/>
    <b v="1"/>
    <m/>
    <m/>
    <m/>
    <m/>
    <s v="عدم توفر الخدمات"/>
    <x v="2"/>
    <s v="بسبب الخوف ووصمه"/>
    <s v="Kidnapping Early marriage Physical abuse"/>
    <b v="1"/>
    <m/>
    <m/>
    <m/>
    <m/>
    <m/>
    <b v="1"/>
    <b v="1"/>
    <m/>
    <m/>
    <m/>
    <m/>
    <m/>
    <m/>
    <m/>
    <m/>
    <m/>
    <m/>
    <m/>
    <s v="Parents Judicial or criminal authority Women and Child support centers"/>
    <m/>
    <m/>
    <m/>
    <m/>
    <b v="1"/>
    <m/>
    <b v="1"/>
    <m/>
    <m/>
    <b v="1"/>
    <m/>
    <m/>
    <m/>
    <m/>
    <s v="Sport activity Quraan Hand crafts Painting / re-creational activity Awareness / educational activities / psychosocial support Entertainement activities"/>
    <b v="1"/>
    <b v="1"/>
    <b v="1"/>
    <b v="1"/>
    <b v="1"/>
    <b v="1"/>
    <m/>
    <m/>
    <m/>
    <s v="Child-headed households"/>
    <m/>
    <m/>
    <m/>
    <b v="1"/>
    <m/>
    <m/>
    <m/>
    <x v="2"/>
    <s v="عدم الأمان وبعد المراكز"/>
    <s v="No services"/>
    <m/>
    <m/>
    <m/>
    <m/>
    <m/>
    <b v="1"/>
    <m/>
    <m/>
    <m/>
    <m/>
    <x v="1"/>
    <m/>
    <m/>
    <x v="0"/>
    <m/>
    <m/>
    <x v="2"/>
    <m/>
    <s v="uuid:5313d2fa-033c-4a94-9f29-49f94d6a0942"/>
    <n v="73216571"/>
    <s v="5313d2fa-033c-4a94-9f29-49f94d6a0942"/>
    <d v="2021-01-23T11:56:30"/>
    <n v="332"/>
    <m/>
    <n v="-1"/>
    <m/>
    <m/>
    <s v="202101191358"/>
    <n v="14361"/>
    <s v="nsenumerator"/>
    <n v="569832"/>
  </r>
  <r>
    <s v="2021-01-23T09:47:18.366+03:00"/>
    <s v="2021-01-23T10:03:37.502+03:00"/>
    <m/>
    <s v="اماني العبدالله"/>
    <s v="MRFS"/>
    <m/>
    <d v="2021-01-23T00:00:00"/>
    <x v="7"/>
    <s v="All"/>
    <x v="0"/>
    <n v="60"/>
    <x v="2"/>
    <x v="0"/>
    <x v="2"/>
    <x v="0"/>
    <d v="2016-05-10T00:00:00"/>
    <n v="0"/>
    <n v="1"/>
    <s v="Yes"/>
    <n v="0"/>
    <n v="0"/>
    <n v="0"/>
    <s v="0"/>
    <n v="1"/>
    <s v="1"/>
    <n v="0"/>
    <s v="1"/>
    <n v="5"/>
    <n v="1"/>
    <n v="0"/>
    <n v="1"/>
    <n v="700"/>
    <n v="300"/>
    <s v="السله الشهريه الرجل يعمل بلم النايلون"/>
    <m/>
    <s v="Primary health care facility"/>
    <m/>
    <b v="1"/>
    <m/>
    <m/>
    <m/>
    <m/>
    <m/>
    <m/>
    <n v="40"/>
    <x v="0"/>
    <m/>
    <x v="0"/>
    <s v="999"/>
    <s v="Not available in the market at all"/>
    <m/>
    <m/>
    <b v="1"/>
    <m/>
    <m/>
    <m/>
    <m/>
    <m/>
    <m/>
    <m/>
    <m/>
    <x v="0"/>
    <x v="2"/>
    <m/>
    <x v="2"/>
    <m/>
    <x v="0"/>
    <x v="0"/>
    <m/>
    <x v="0"/>
    <x v="0"/>
    <m/>
    <m/>
    <m/>
    <m/>
    <m/>
    <m/>
    <m/>
    <m/>
    <m/>
    <m/>
    <m/>
    <s v="Other"/>
    <m/>
    <m/>
    <m/>
    <m/>
    <b v="1"/>
    <m/>
    <m/>
    <s v="ادويه مرخيه للأعصاب وشاش ومعقمات"/>
    <x v="0"/>
    <m/>
    <m/>
    <m/>
    <m/>
    <m/>
    <m/>
    <m/>
    <m/>
    <m/>
    <s v="At private primary health care centre/hospital Hospital for normal delivery Hospital for surgery/ C-section"/>
    <m/>
    <m/>
    <m/>
    <m/>
    <b v="1"/>
    <b v="1"/>
    <b v="1"/>
    <m/>
    <m/>
    <m/>
    <m/>
    <x v="1"/>
    <m/>
    <m/>
    <m/>
    <m/>
    <m/>
    <m/>
    <m/>
    <m/>
    <m/>
    <m/>
    <m/>
    <x v="3"/>
    <x v="1"/>
    <x v="0"/>
    <m/>
    <m/>
    <m/>
    <m/>
    <m/>
    <m/>
    <m/>
    <m/>
    <m/>
    <m/>
    <m/>
    <m/>
    <m/>
    <s v="0"/>
    <s v="not divers"/>
    <m/>
    <m/>
    <m/>
    <m/>
    <m/>
    <m/>
    <m/>
    <m/>
    <m/>
    <m/>
    <m/>
    <m/>
    <s v="0"/>
    <s v="not divers"/>
    <x v="3"/>
    <m/>
    <s v="High food prices/no money to buy"/>
    <m/>
    <b v="1"/>
    <m/>
    <m/>
    <m/>
    <m/>
    <m/>
    <m/>
    <x v="3"/>
    <m/>
    <x v="2"/>
    <m/>
    <m/>
    <m/>
    <m/>
    <m/>
    <m/>
    <m/>
    <x v="1"/>
    <x v="1"/>
    <x v="1"/>
    <m/>
    <m/>
    <s v="0"/>
    <s v="0"/>
    <x v="2"/>
    <x v="1"/>
    <x v="1"/>
    <x v="3"/>
    <x v="0"/>
    <m/>
    <m/>
    <m/>
    <m/>
    <m/>
    <m/>
    <m/>
    <m/>
    <m/>
    <x v="3"/>
    <x v="0"/>
    <s v="Sadness moodwings Anxiety Econimic Inability to carry out work or daily tasks"/>
    <m/>
    <m/>
    <b v="1"/>
    <b v="1"/>
    <b v="1"/>
    <b v="1"/>
    <m/>
    <m/>
    <m/>
    <m/>
    <m/>
    <b v="1"/>
    <m/>
    <m/>
    <m/>
    <m/>
    <m/>
    <m/>
    <s v="Adult Men"/>
    <m/>
    <b v="1"/>
    <m/>
    <m/>
    <s v="كونهم هم صاحبين المسؤوليه الكبرى"/>
    <s v="Prayer Violence Smoking"/>
    <m/>
    <m/>
    <m/>
    <b v="1"/>
    <m/>
    <b v="1"/>
    <b v="1"/>
    <m/>
    <m/>
    <m/>
    <m/>
    <s v="Stigma Accessibility Availability Lack of awareness of the services"/>
    <b v="1"/>
    <m/>
    <b v="1"/>
    <b v="1"/>
    <b v="1"/>
    <m/>
    <m/>
    <m/>
    <m/>
    <x v="1"/>
    <m/>
    <s v="Health services Educational services Skills building services Extracurricular activities/women &amp; girls centers"/>
    <b v="1"/>
    <b v="1"/>
    <b v="1"/>
    <b v="1"/>
    <m/>
    <m/>
    <m/>
    <m/>
    <s v="عدم توفرالخدمات"/>
    <s v="Health services Educational services Skills building services Extracurricular activities/women &amp; girls centers"/>
    <b v="1"/>
    <b v="1"/>
    <b v="1"/>
    <b v="1"/>
    <m/>
    <m/>
    <m/>
    <m/>
    <s v="الخوف من حالات الخطف"/>
    <x v="2"/>
    <s v="بسبب الخوف من العار"/>
    <s v="Kidnapping Desire to join armed groups Early marriage Child labour School dropout"/>
    <b v="1"/>
    <m/>
    <b v="1"/>
    <b v="1"/>
    <b v="1"/>
    <m/>
    <b v="1"/>
    <m/>
    <m/>
    <m/>
    <m/>
    <m/>
    <m/>
    <m/>
    <m/>
    <m/>
    <m/>
    <m/>
    <s v="العمل في ورشات تصليح سيارات وحدادة"/>
    <s v="Women and Child support centers Relatives"/>
    <m/>
    <m/>
    <m/>
    <m/>
    <m/>
    <b v="1"/>
    <m/>
    <m/>
    <m/>
    <b v="1"/>
    <m/>
    <m/>
    <m/>
    <m/>
    <s v="Sport activity Quraan Hand crafts Painting / re-creational activity Awareness / educational activities / psychosocial support Entertainement activities"/>
    <b v="1"/>
    <b v="1"/>
    <b v="1"/>
    <b v="1"/>
    <b v="1"/>
    <b v="1"/>
    <m/>
    <m/>
    <m/>
    <s v="Orphans living in the community"/>
    <m/>
    <m/>
    <b v="1"/>
    <m/>
    <m/>
    <m/>
    <m/>
    <x v="2"/>
    <s v="بعد الخدمات وعدم توفرها في المخيم"/>
    <s v="No services"/>
    <m/>
    <m/>
    <m/>
    <m/>
    <m/>
    <b v="1"/>
    <m/>
    <m/>
    <m/>
    <m/>
    <x v="1"/>
    <m/>
    <m/>
    <x v="0"/>
    <m/>
    <m/>
    <x v="2"/>
    <m/>
    <s v="uuid:27fd2b4e-891e-430d-92f1-5ba75249ab01"/>
    <n v="73216572"/>
    <s v="27fd2b4e-891e-430d-92f1-5ba75249ab01"/>
    <d v="2021-01-23T11:56:31"/>
    <n v="333"/>
    <m/>
    <n v="-1"/>
    <m/>
    <m/>
    <s v="202101191358"/>
    <n v="979"/>
    <s v="nsenumerator"/>
    <n v="569832"/>
  </r>
  <r>
    <s v="2021-01-23T10:25:46.344+03:00"/>
    <s v="2021-01-23T13:19:33.095+03:00"/>
    <s v="0"/>
    <s v="اماني العبدالله"/>
    <s v="MRFS"/>
    <m/>
    <d v="2021-01-23T00:00:00"/>
    <x v="7"/>
    <s v="All"/>
    <x v="1"/>
    <m/>
    <x v="4"/>
    <x v="2"/>
    <x v="1"/>
    <x v="2"/>
    <m/>
    <m/>
    <m/>
    <m/>
    <m/>
    <m/>
    <m/>
    <m/>
    <m/>
    <m/>
    <m/>
    <m/>
    <m/>
    <m/>
    <m/>
    <m/>
    <m/>
    <m/>
    <m/>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9365d045-163b-45bb-b1fc-917c83d5b9eb"/>
    <n v="73216575"/>
    <s v="9365d045-163b-45bb-b1fc-917c83d5b9eb"/>
    <d v="2021-01-23T11:56:32"/>
    <n v="334"/>
    <m/>
    <n v="-1"/>
    <m/>
    <m/>
    <s v="202101191358"/>
    <n v="10427"/>
    <s v="nsenumerator"/>
    <n v="569832"/>
  </r>
  <r>
    <s v="2021-01-23T10:29:40.807+03:00"/>
    <s v="2021-01-23T13:19:22.225+03:00"/>
    <s v="0"/>
    <s v="اماني العبدالله"/>
    <s v="MRFS"/>
    <m/>
    <d v="2021-01-23T00:00:00"/>
    <x v="7"/>
    <s v="All"/>
    <x v="0"/>
    <n v="33"/>
    <x v="0"/>
    <x v="0"/>
    <x v="0"/>
    <x v="0"/>
    <d v="2015-01-23T00:00:00"/>
    <n v="2"/>
    <n v="1"/>
    <s v="Yes"/>
    <n v="0"/>
    <n v="2"/>
    <n v="4"/>
    <s v="6"/>
    <n v="3"/>
    <s v="9"/>
    <n v="0"/>
    <s v="9"/>
    <n v="16"/>
    <n v="1"/>
    <n v="0"/>
    <n v="2"/>
    <n v="2000"/>
    <n v="1000"/>
    <s v="السله الشهريه والرجل يعمل"/>
    <m/>
    <s v="No services"/>
    <m/>
    <m/>
    <m/>
    <m/>
    <m/>
    <m/>
    <b v="1"/>
    <m/>
    <m/>
    <x v="1"/>
    <m/>
    <x v="2"/>
    <s v="999"/>
    <s v="Inaccessible due to cost"/>
    <m/>
    <m/>
    <m/>
    <b v="1"/>
    <m/>
    <m/>
    <m/>
    <m/>
    <m/>
    <m/>
    <m/>
    <x v="2"/>
    <x v="1"/>
    <m/>
    <x v="1"/>
    <m/>
    <x v="0"/>
    <x v="0"/>
    <m/>
    <x v="0"/>
    <x v="0"/>
    <m/>
    <m/>
    <m/>
    <m/>
    <m/>
    <m/>
    <m/>
    <m/>
    <m/>
    <m/>
    <m/>
    <s v="Antibiotic Other"/>
    <m/>
    <m/>
    <m/>
    <b v="1"/>
    <b v="1"/>
    <m/>
    <m/>
    <s v="ادويه السعال"/>
    <x v="0"/>
    <m/>
    <m/>
    <m/>
    <m/>
    <m/>
    <m/>
    <m/>
    <m/>
    <m/>
    <s v="Hospital for normal delivery"/>
    <m/>
    <m/>
    <m/>
    <m/>
    <m/>
    <b v="1"/>
    <m/>
    <m/>
    <m/>
    <m/>
    <m/>
    <x v="1"/>
    <m/>
    <m/>
    <m/>
    <m/>
    <m/>
    <m/>
    <m/>
    <m/>
    <m/>
    <m/>
    <m/>
    <x v="3"/>
    <x v="1"/>
    <x v="0"/>
    <m/>
    <s v="Cereals or tubers (maize, porridge, rice, pasta, bread, rice, bulger, frikeh, kaak, pasta, indomy (noodles), manakish, thick grain-based porridge, potatoes, etc) Legumes and nuts e.g. hommos, fouls, beans, chick peas, lentils"/>
    <b v="1"/>
    <b v="1"/>
    <m/>
    <m/>
    <m/>
    <m/>
    <m/>
    <m/>
    <m/>
    <m/>
    <m/>
    <s v="2"/>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
    <b v="1"/>
    <m/>
    <m/>
    <m/>
    <m/>
    <m/>
    <m/>
    <x v="0"/>
    <m/>
    <x v="0"/>
    <s v="High food prices/no money to buy"/>
    <b v="1"/>
    <m/>
    <m/>
    <m/>
    <m/>
    <m/>
    <x v="2"/>
    <x v="2"/>
    <x v="1"/>
    <m/>
    <m/>
    <s v="2"/>
    <s v="2"/>
    <x v="2"/>
    <x v="1"/>
    <x v="1"/>
    <x v="0"/>
    <x v="3"/>
    <m/>
    <m/>
    <m/>
    <m/>
    <m/>
    <m/>
    <m/>
    <m/>
    <m/>
    <x v="3"/>
    <x v="0"/>
    <s v="Fear Family conflict Anxiety"/>
    <b v="1"/>
    <m/>
    <m/>
    <m/>
    <m/>
    <b v="1"/>
    <b v="1"/>
    <m/>
    <m/>
    <m/>
    <m/>
    <m/>
    <m/>
    <m/>
    <m/>
    <m/>
    <m/>
    <m/>
    <s v="Children"/>
    <m/>
    <m/>
    <b v="1"/>
    <m/>
    <s v="كونهم الفئه الأقل ضعفا وتاثرا بالوضع"/>
    <s v="Prayer"/>
    <m/>
    <m/>
    <m/>
    <b v="1"/>
    <m/>
    <m/>
    <m/>
    <m/>
    <m/>
    <m/>
    <m/>
    <s v="Lack of awareness of the services"/>
    <m/>
    <m/>
    <m/>
    <m/>
    <b v="1"/>
    <m/>
    <m/>
    <m/>
    <m/>
    <x v="1"/>
    <m/>
    <s v="Health services Educational services Skills building services Extracurricular activities/women &amp; girls centers"/>
    <b v="1"/>
    <b v="1"/>
    <b v="1"/>
    <b v="1"/>
    <m/>
    <m/>
    <m/>
    <m/>
    <s v="عدم توفر هذه ه الخدمات"/>
    <s v="Health services Educational services Skills building services Extracurricular activities/women &amp; girls centers"/>
    <b v="1"/>
    <b v="1"/>
    <b v="1"/>
    <b v="1"/>
    <m/>
    <m/>
    <m/>
    <m/>
    <s v="عدم وجود هذه الخدمات"/>
    <x v="1"/>
    <m/>
    <s v="Kidnapping Desire to join armed groups School dropout Early marriage Psychological stress"/>
    <b v="1"/>
    <m/>
    <b v="1"/>
    <b v="1"/>
    <m/>
    <m/>
    <b v="1"/>
    <m/>
    <m/>
    <m/>
    <m/>
    <m/>
    <m/>
    <b v="1"/>
    <m/>
    <m/>
    <m/>
    <m/>
    <m/>
    <s v="Relatives Women and Child support centers"/>
    <m/>
    <m/>
    <m/>
    <m/>
    <m/>
    <b v="1"/>
    <m/>
    <m/>
    <m/>
    <b v="1"/>
    <m/>
    <m/>
    <m/>
    <m/>
    <s v="Quraan Awareness / educational activities / psychosocial support Entertainement activities"/>
    <m/>
    <b v="1"/>
    <m/>
    <m/>
    <b v="1"/>
    <b v="1"/>
    <m/>
    <m/>
    <m/>
    <s v="Orphans living in the community Child-headed households Children who have been associated with fighting forces"/>
    <m/>
    <m/>
    <b v="1"/>
    <b v="1"/>
    <b v="1"/>
    <m/>
    <m/>
    <x v="2"/>
    <s v="عدم وجود هذه الخدمات"/>
    <s v="No services"/>
    <m/>
    <m/>
    <m/>
    <m/>
    <m/>
    <b v="1"/>
    <m/>
    <m/>
    <m/>
    <m/>
    <x v="1"/>
    <m/>
    <m/>
    <x v="0"/>
    <m/>
    <m/>
    <x v="2"/>
    <m/>
    <s v="uuid:77a14d2e-8bf7-47ff-b0d4-32b7aecc5732"/>
    <n v="73216577"/>
    <s v="77a14d2e-8bf7-47ff-b0d4-32b7aecc5732"/>
    <d v="2021-01-23T11:56:33"/>
    <n v="335"/>
    <m/>
    <n v="-1"/>
    <m/>
    <m/>
    <s v="202101191358"/>
    <n v="10182"/>
    <s v="nsenumerator"/>
    <n v="569832"/>
  </r>
  <r>
    <s v="2021-01-23T09:25:00.796+03:00"/>
    <s v="2021-01-23T10:02:39.071+03:00"/>
    <m/>
    <s v="سلاف سعيد"/>
    <s v="MRFS"/>
    <m/>
    <d v="2021-01-23T00:00:00"/>
    <x v="7"/>
    <s v="All"/>
    <x v="0"/>
    <n v="44"/>
    <x v="0"/>
    <x v="0"/>
    <x v="5"/>
    <x v="0"/>
    <d v="2017-01-23T00:00:00"/>
    <n v="1"/>
    <n v="0"/>
    <s v="Yes"/>
    <n v="0"/>
    <n v="1"/>
    <n v="0"/>
    <s v="1"/>
    <n v="0"/>
    <s v="1"/>
    <n v="1"/>
    <s v="2"/>
    <n v="6"/>
    <n v="1"/>
    <n v="0"/>
    <n v="2"/>
    <n v="1000"/>
    <n v="400"/>
    <s v="الابن عامل"/>
    <m/>
    <s v="Primary health care facility"/>
    <m/>
    <b v="1"/>
    <m/>
    <m/>
    <m/>
    <m/>
    <m/>
    <m/>
    <n v="20"/>
    <x v="0"/>
    <m/>
    <x v="2"/>
    <s v="مشفى عظمية وعيادات اسعافية"/>
    <s v="Most types of medicines are not available in the market Inaccessible due to cost Other, specify"/>
    <m/>
    <b v="1"/>
    <m/>
    <b v="1"/>
    <m/>
    <m/>
    <m/>
    <b v="1"/>
    <m/>
    <m/>
    <s v="لايوجد أدوية في النقطة الطبية"/>
    <x v="2"/>
    <x v="1"/>
    <m/>
    <x v="1"/>
    <m/>
    <x v="0"/>
    <x v="0"/>
    <m/>
    <x v="0"/>
    <x v="0"/>
    <m/>
    <m/>
    <m/>
    <m/>
    <m/>
    <m/>
    <m/>
    <m/>
    <m/>
    <m/>
    <m/>
    <s v="Non communicable diseases (NCD) drugs (chronic, cardiac, diabetes, hyper-tension, asthma) Pediatric medicine Antibiotic"/>
    <b v="1"/>
    <b v="1"/>
    <m/>
    <b v="1"/>
    <m/>
    <m/>
    <m/>
    <m/>
    <x v="0"/>
    <m/>
    <m/>
    <m/>
    <m/>
    <m/>
    <m/>
    <m/>
    <m/>
    <m/>
    <s v="Hospital for normal delivery"/>
    <m/>
    <m/>
    <m/>
    <m/>
    <m/>
    <b v="1"/>
    <m/>
    <m/>
    <m/>
    <m/>
    <m/>
    <x v="1"/>
    <m/>
    <m/>
    <m/>
    <m/>
    <m/>
    <m/>
    <m/>
    <m/>
    <m/>
    <m/>
    <m/>
    <x v="5"/>
    <x v="0"/>
    <x v="0"/>
    <m/>
    <s v="Cereals or tubers (maize, porridge, rice, pasta, bread, rice, bulger, frikeh, kaak, pasta, indomy (noodles), manakish, thick grain-based porridge, potatoes, etc) Condiments (spices, tea, coffee, sauces etc) or other miscellaneous food"/>
    <b v="1"/>
    <m/>
    <m/>
    <m/>
    <m/>
    <m/>
    <m/>
    <m/>
    <m/>
    <m/>
    <b v="1"/>
    <s v="2"/>
    <s v="not divers"/>
    <s v="Cereals or tubers (maize, porridge, rice, pasta, bread, rice, bulger, frikeh, kaak, pasta, indomy (noodles), manakish, thick grain-based porridge, potatoes, etc) Milk and Milk Products (milk, yoghurt, cheese, etc)"/>
    <b v="1"/>
    <m/>
    <m/>
    <m/>
    <m/>
    <m/>
    <b v="1"/>
    <m/>
    <m/>
    <m/>
    <m/>
    <s v="2"/>
    <s v="not divers"/>
    <x v="0"/>
    <m/>
    <s v="High food prices/no money to buy Other"/>
    <m/>
    <b v="1"/>
    <m/>
    <m/>
    <m/>
    <m/>
    <b v="1"/>
    <s v="لايوجد مال"/>
    <x v="0"/>
    <m/>
    <x v="0"/>
    <s v="High food prices/no money to buy"/>
    <b v="1"/>
    <m/>
    <m/>
    <m/>
    <m/>
    <m/>
    <x v="4"/>
    <x v="0"/>
    <x v="1"/>
    <m/>
    <m/>
    <s v="1"/>
    <s v="1"/>
    <x v="0"/>
    <x v="3"/>
    <x v="2"/>
    <x v="4"/>
    <x v="3"/>
    <m/>
    <m/>
    <m/>
    <m/>
    <m/>
    <m/>
    <m/>
    <m/>
    <m/>
    <x v="3"/>
    <x v="0"/>
    <s v="Econimic Fear Family conflict Problems sleeping"/>
    <b v="1"/>
    <m/>
    <m/>
    <m/>
    <b v="1"/>
    <m/>
    <b v="1"/>
    <m/>
    <m/>
    <b v="1"/>
    <m/>
    <m/>
    <m/>
    <m/>
    <m/>
    <m/>
    <m/>
    <m/>
    <s v="Adult Women Adult Men Children Elderly"/>
    <b v="1"/>
    <b v="1"/>
    <b v="1"/>
    <b v="1"/>
    <s v="بسبب القصف المستمر والنزوح"/>
    <s v="Speaking to a family member Prayer"/>
    <b v="1"/>
    <m/>
    <m/>
    <b v="1"/>
    <m/>
    <m/>
    <m/>
    <m/>
    <m/>
    <m/>
    <m/>
    <s v="Lack of awareness of the services Stigma"/>
    <b v="1"/>
    <m/>
    <m/>
    <m/>
    <b v="1"/>
    <m/>
    <m/>
    <m/>
    <m/>
    <x v="1"/>
    <m/>
    <s v="Skills building services"/>
    <m/>
    <m/>
    <b v="1"/>
    <m/>
    <m/>
    <m/>
    <m/>
    <m/>
    <s v="عدم معرفة الاماكن المخصصة"/>
    <s v="Educational services Extracurricular activities/women &amp; girls centers"/>
    <m/>
    <b v="1"/>
    <m/>
    <b v="1"/>
    <m/>
    <m/>
    <m/>
    <m/>
    <s v="بسبب بعدالمدارس"/>
    <x v="2"/>
    <s v="الظروف والعادات والتقاليد"/>
    <s v="Kidnapping Physical abuse Other"/>
    <b v="1"/>
    <m/>
    <m/>
    <m/>
    <m/>
    <m/>
    <m/>
    <b v="1"/>
    <m/>
    <m/>
    <m/>
    <m/>
    <m/>
    <m/>
    <b v="1"/>
    <m/>
    <m/>
    <s v="الحوادث في الطريق"/>
    <m/>
    <s v="Siblings Parents School teachers"/>
    <m/>
    <b v="1"/>
    <m/>
    <b v="1"/>
    <b v="1"/>
    <m/>
    <m/>
    <m/>
    <m/>
    <m/>
    <m/>
    <m/>
    <m/>
    <m/>
    <s v="Hand crafts Awareness / educational activities / psychosocial support"/>
    <m/>
    <m/>
    <b v="1"/>
    <m/>
    <b v="1"/>
    <m/>
    <m/>
    <m/>
    <m/>
    <s v="Orphans living in the community Children who have been associated with fighting forces"/>
    <m/>
    <m/>
    <b v="1"/>
    <m/>
    <b v="1"/>
    <m/>
    <m/>
    <x v="2"/>
    <s v="اعمارهم أصغر من سن الدراسة"/>
    <s v="Lack of awareness Lack of transportation"/>
    <b v="1"/>
    <m/>
    <b v="1"/>
    <m/>
    <m/>
    <m/>
    <m/>
    <m/>
    <m/>
    <m/>
    <x v="1"/>
    <m/>
    <m/>
    <x v="1"/>
    <n v="2"/>
    <s v="زيارات وقضاء حاجيات المنزل"/>
    <x v="2"/>
    <m/>
    <s v="uuid:a3542f17-68f9-4f26-b6a6-f7e3665cfc65"/>
    <n v="73216639"/>
    <s v="a3542f17-68f9-4f26-b6a6-f7e3665cfc65"/>
    <d v="2021-01-23T12:00:02"/>
    <n v="336"/>
    <m/>
    <n v="-1"/>
    <m/>
    <m/>
    <s v="202101191358"/>
    <n v="2259"/>
    <s v="nsenumerator"/>
    <n v="569832"/>
  </r>
  <r>
    <s v="2021-01-23T10:09:03.047+03:00"/>
    <s v="2021-01-23T10:35:05.693+03:00"/>
    <m/>
    <s v="سلاف سعيد"/>
    <s v="MRFS"/>
    <m/>
    <d v="2021-01-23T00:00:00"/>
    <x v="7"/>
    <s v="All"/>
    <x v="0"/>
    <n v="50"/>
    <x v="0"/>
    <x v="1"/>
    <x v="0"/>
    <x v="0"/>
    <d v="2012-11-14T00:00:00"/>
    <n v="1"/>
    <n v="0"/>
    <s v="Yes"/>
    <n v="0"/>
    <n v="1"/>
    <n v="1"/>
    <s v="2"/>
    <n v="0"/>
    <s v="2"/>
    <n v="0"/>
    <s v="2"/>
    <n v="4"/>
    <n v="0"/>
    <n v="0"/>
    <n v="0"/>
    <n v="500"/>
    <n v="100"/>
    <s v="السلة الشهرية"/>
    <m/>
    <s v="Primary health care facility"/>
    <m/>
    <b v="1"/>
    <m/>
    <m/>
    <m/>
    <m/>
    <m/>
    <m/>
    <n v="10"/>
    <x v="0"/>
    <m/>
    <x v="2"/>
    <s v="مشافي أطفال وقلبية"/>
    <s v="Some types of medicines are not available in the market Inaccessible due to cost Other, specify"/>
    <b v="1"/>
    <m/>
    <m/>
    <b v="1"/>
    <m/>
    <m/>
    <m/>
    <b v="1"/>
    <m/>
    <m/>
    <s v="غلاء الأسعار للادوية"/>
    <x v="2"/>
    <x v="1"/>
    <m/>
    <x v="1"/>
    <m/>
    <x v="0"/>
    <x v="0"/>
    <m/>
    <x v="0"/>
    <x v="0"/>
    <m/>
    <m/>
    <m/>
    <m/>
    <m/>
    <m/>
    <m/>
    <m/>
    <m/>
    <m/>
    <m/>
    <s v="Non communicable diseases (NCD) drugs (chronic, cardiac, diabetes, hyper-tension, asthma) Pediatric medicine Reproductive health medicines Antibiotic"/>
    <b v="1"/>
    <b v="1"/>
    <b v="1"/>
    <b v="1"/>
    <m/>
    <m/>
    <m/>
    <m/>
    <x v="2"/>
    <s v="No services available"/>
    <m/>
    <m/>
    <m/>
    <m/>
    <b v="1"/>
    <m/>
    <m/>
    <m/>
    <s v="Hospital for surgery/ C-section Hospital for normal delivery"/>
    <m/>
    <m/>
    <m/>
    <m/>
    <m/>
    <b v="1"/>
    <b v="1"/>
    <m/>
    <m/>
    <m/>
    <m/>
    <x v="1"/>
    <m/>
    <m/>
    <m/>
    <m/>
    <m/>
    <m/>
    <m/>
    <m/>
    <m/>
    <m/>
    <m/>
    <x v="5"/>
    <x v="0"/>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2"/>
    <x v="2"/>
    <x v="1"/>
    <m/>
    <m/>
    <s v="1"/>
    <s v="1"/>
    <x v="0"/>
    <x v="2"/>
    <x v="0"/>
    <x v="1"/>
    <x v="1"/>
    <m/>
    <m/>
    <m/>
    <m/>
    <m/>
    <m/>
    <m/>
    <m/>
    <m/>
    <x v="1"/>
    <x v="0"/>
    <s v="Econimic Hopelessness Problems Concentrating Fear Anger"/>
    <b v="1"/>
    <b v="1"/>
    <m/>
    <m/>
    <b v="1"/>
    <m/>
    <m/>
    <m/>
    <b v="1"/>
    <m/>
    <m/>
    <m/>
    <b v="1"/>
    <m/>
    <m/>
    <m/>
    <m/>
    <m/>
    <s v="Adult Women Adult Men Children"/>
    <b v="1"/>
    <b v="1"/>
    <b v="1"/>
    <m/>
    <s v="بسبب القصف والنزوح المستمر"/>
    <s v="Smoking Prayer"/>
    <m/>
    <m/>
    <m/>
    <b v="1"/>
    <m/>
    <m/>
    <b v="1"/>
    <m/>
    <m/>
    <m/>
    <m/>
    <s v="Stigma Accessibility Other"/>
    <b v="1"/>
    <m/>
    <b v="1"/>
    <m/>
    <m/>
    <b v="1"/>
    <m/>
    <m/>
    <s v="بسبب نظرة المجتمع"/>
    <x v="2"/>
    <m/>
    <s v="Skills building services Health services"/>
    <b v="1"/>
    <m/>
    <b v="1"/>
    <m/>
    <m/>
    <m/>
    <m/>
    <m/>
    <s v="عدم توفر مواصلات مجانية"/>
    <s v="Educational services Skills building services Extracurricular activities/women &amp; girls centers"/>
    <m/>
    <b v="1"/>
    <b v="1"/>
    <b v="1"/>
    <m/>
    <m/>
    <m/>
    <m/>
    <s v="بسبب قلة المدارس وبعدها"/>
    <x v="2"/>
    <s v="لايوجد أمان"/>
    <s v="Kidnapping Physical abuse"/>
    <b v="1"/>
    <m/>
    <m/>
    <m/>
    <m/>
    <m/>
    <m/>
    <b v="1"/>
    <m/>
    <m/>
    <m/>
    <m/>
    <m/>
    <m/>
    <m/>
    <m/>
    <m/>
    <m/>
    <m/>
    <s v="Parents"/>
    <m/>
    <m/>
    <m/>
    <m/>
    <b v="1"/>
    <m/>
    <m/>
    <m/>
    <m/>
    <m/>
    <m/>
    <m/>
    <m/>
    <m/>
    <s v="Quraan Painting / re-creational activity Entertainement activities"/>
    <m/>
    <b v="1"/>
    <m/>
    <b v="1"/>
    <m/>
    <b v="1"/>
    <m/>
    <m/>
    <m/>
    <s v="Orphans living in the community Child-headed households Children who have been associated with fighting forces"/>
    <m/>
    <m/>
    <b v="1"/>
    <b v="1"/>
    <b v="1"/>
    <m/>
    <m/>
    <x v="2"/>
    <s v="لأنهم صغار"/>
    <s v="Lack of awareness Lack of transportation"/>
    <b v="1"/>
    <m/>
    <b v="1"/>
    <m/>
    <m/>
    <m/>
    <m/>
    <m/>
    <m/>
    <m/>
    <x v="1"/>
    <m/>
    <m/>
    <x v="0"/>
    <m/>
    <m/>
    <x v="2"/>
    <m/>
    <s v="uuid:2609d62f-4dd6-4473-a783-3c3823872dab"/>
    <n v="73216640"/>
    <s v="2609d62f-4dd6-4473-a783-3c3823872dab"/>
    <d v="2021-01-23T12:00:03"/>
    <n v="337"/>
    <m/>
    <n v="-1"/>
    <m/>
    <m/>
    <s v="202101191358"/>
    <n v="1562"/>
    <s v="nsenumerator"/>
    <n v="569832"/>
  </r>
  <r>
    <s v="2021-01-23T11:08:48.770+03:00"/>
    <s v="2021-01-23T11:31:52.981+03:00"/>
    <m/>
    <s v="سلاف سعيد"/>
    <s v="MRFS"/>
    <m/>
    <d v="2021-01-23T00:00:00"/>
    <x v="7"/>
    <s v="All"/>
    <x v="0"/>
    <n v="60"/>
    <x v="2"/>
    <x v="0"/>
    <x v="0"/>
    <x v="0"/>
    <d v="2016-09-15T00:00:00"/>
    <n v="0"/>
    <n v="2"/>
    <s v="Yes"/>
    <n v="0"/>
    <n v="0"/>
    <n v="0"/>
    <s v="0"/>
    <n v="0"/>
    <s v="0"/>
    <n v="1"/>
    <s v="1"/>
    <n v="5"/>
    <n v="1"/>
    <n v="0"/>
    <n v="1"/>
    <n v="1000"/>
    <n v="300"/>
    <s v="السلة الشهرية واحيانأ يعمل الولد مياومة"/>
    <m/>
    <s v="Primary health care facility"/>
    <m/>
    <b v="1"/>
    <m/>
    <m/>
    <m/>
    <m/>
    <m/>
    <m/>
    <n v="15"/>
    <x v="3"/>
    <m/>
    <x v="2"/>
    <s v="مشفى عظمية وعيادات ليلية اسعافية"/>
    <s v="Most types of medicines are not available in the market Inaccessible due to cost Other, specify"/>
    <m/>
    <b v="1"/>
    <m/>
    <b v="1"/>
    <m/>
    <m/>
    <m/>
    <b v="1"/>
    <m/>
    <m/>
    <s v="لايوجد مال لشراء الادوية"/>
    <x v="2"/>
    <x v="1"/>
    <m/>
    <x v="1"/>
    <m/>
    <x v="0"/>
    <x v="0"/>
    <m/>
    <x v="0"/>
    <x v="0"/>
    <m/>
    <m/>
    <m/>
    <m/>
    <m/>
    <m/>
    <m/>
    <m/>
    <m/>
    <m/>
    <m/>
    <s v="Antibiotic Other"/>
    <m/>
    <m/>
    <m/>
    <b v="1"/>
    <b v="1"/>
    <m/>
    <m/>
    <s v="مسكنات قوية فيتامين للعظام"/>
    <x v="2"/>
    <s v="Financial issues Transportation issues"/>
    <m/>
    <b v="1"/>
    <m/>
    <b v="1"/>
    <m/>
    <m/>
    <m/>
    <m/>
    <s v="Hospital for normal delivery"/>
    <m/>
    <m/>
    <m/>
    <m/>
    <m/>
    <b v="1"/>
    <m/>
    <m/>
    <m/>
    <m/>
    <m/>
    <x v="1"/>
    <m/>
    <m/>
    <m/>
    <m/>
    <m/>
    <m/>
    <m/>
    <m/>
    <m/>
    <m/>
    <m/>
    <x v="5"/>
    <x v="0"/>
    <x v="0"/>
    <m/>
    <m/>
    <m/>
    <m/>
    <m/>
    <m/>
    <m/>
    <m/>
    <m/>
    <m/>
    <m/>
    <m/>
    <m/>
    <s v="0"/>
    <s v="not divers"/>
    <m/>
    <m/>
    <m/>
    <m/>
    <m/>
    <m/>
    <m/>
    <m/>
    <m/>
    <m/>
    <m/>
    <m/>
    <s v="0"/>
    <s v="not divers"/>
    <x v="0"/>
    <m/>
    <s v="High food prices/no money to buy Food is not available"/>
    <m/>
    <b v="1"/>
    <m/>
    <m/>
    <b v="1"/>
    <m/>
    <m/>
    <m/>
    <x v="0"/>
    <m/>
    <x v="0"/>
    <s v="High food prices/no money to buy"/>
    <b v="1"/>
    <m/>
    <m/>
    <m/>
    <m/>
    <m/>
    <x v="1"/>
    <x v="1"/>
    <x v="1"/>
    <m/>
    <m/>
    <s v="0"/>
    <s v="0"/>
    <x v="0"/>
    <x v="4"/>
    <x v="4"/>
    <x v="4"/>
    <x v="3"/>
    <m/>
    <m/>
    <m/>
    <m/>
    <m/>
    <m/>
    <m/>
    <m/>
    <m/>
    <x v="3"/>
    <x v="0"/>
    <s v="Econimic moodwings Fear Inability to carry out work or daily tasks"/>
    <b v="1"/>
    <m/>
    <m/>
    <b v="1"/>
    <b v="1"/>
    <m/>
    <m/>
    <m/>
    <m/>
    <m/>
    <m/>
    <b v="1"/>
    <m/>
    <m/>
    <m/>
    <m/>
    <m/>
    <m/>
    <s v="Adult Women Children"/>
    <b v="1"/>
    <m/>
    <b v="1"/>
    <m/>
    <s v="بسبب فقد العائلة كل املاكها ولايوجد عمل أو مردود مادي بالإضافة لمرض الام"/>
    <s v="Speaking to a family member Prayer Violence"/>
    <b v="1"/>
    <m/>
    <m/>
    <b v="1"/>
    <m/>
    <b v="1"/>
    <m/>
    <m/>
    <m/>
    <m/>
    <m/>
    <s v="Lack of awareness of the services"/>
    <m/>
    <m/>
    <m/>
    <m/>
    <b v="1"/>
    <m/>
    <m/>
    <m/>
    <m/>
    <x v="1"/>
    <m/>
    <s v="Educational services"/>
    <m/>
    <b v="1"/>
    <m/>
    <m/>
    <m/>
    <m/>
    <m/>
    <m/>
    <s v="بسبب عدم قدرة العائلة على دفع تكاليف المواصلات والجامعات"/>
    <s v="Educational services Extracurricular activities/women &amp; girls centers"/>
    <m/>
    <b v="1"/>
    <m/>
    <b v="1"/>
    <m/>
    <m/>
    <m/>
    <m/>
    <s v="المواصلات وعدم وجود مدارس"/>
    <x v="2"/>
    <s v="بسبب قلة الامان"/>
    <s v="Kidnapping Desire to join armed groups School dropout Physical abuse"/>
    <b v="1"/>
    <m/>
    <b v="1"/>
    <b v="1"/>
    <m/>
    <m/>
    <m/>
    <b v="1"/>
    <m/>
    <m/>
    <m/>
    <m/>
    <m/>
    <m/>
    <m/>
    <m/>
    <m/>
    <m/>
    <m/>
    <s v="School teachers Parents Relatives"/>
    <m/>
    <m/>
    <m/>
    <b v="1"/>
    <b v="1"/>
    <b v="1"/>
    <m/>
    <m/>
    <m/>
    <m/>
    <m/>
    <m/>
    <m/>
    <m/>
    <s v="Hand crafts Painting / re-creational activity Sport activity Other"/>
    <b v="1"/>
    <m/>
    <b v="1"/>
    <b v="1"/>
    <m/>
    <m/>
    <b v="1"/>
    <m/>
    <s v="مدارس"/>
    <s v="Children separated from their parents Orphans living in the community Child-headed households Children who have been associated with fighting forces"/>
    <b v="1"/>
    <m/>
    <b v="1"/>
    <b v="1"/>
    <b v="1"/>
    <m/>
    <m/>
    <x v="2"/>
    <s v="لم تقبل المدرسة تسجيله"/>
    <s v="Lack of awareness Lack of transportation"/>
    <b v="1"/>
    <m/>
    <b v="1"/>
    <m/>
    <m/>
    <m/>
    <m/>
    <m/>
    <m/>
    <m/>
    <x v="0"/>
    <m/>
    <m/>
    <x v="2"/>
    <m/>
    <m/>
    <x v="1"/>
    <s v="بسبب فقر الأهل"/>
    <s v="uuid:0010db90-50ab-4575-a60e-5fdfb25752f9"/>
    <n v="73216642"/>
    <s v="0010db90-50ab-4575-a60e-5fdfb25752f9"/>
    <d v="2021-01-23T12:00:04"/>
    <n v="338"/>
    <m/>
    <n v="-1"/>
    <m/>
    <m/>
    <s v="202101191358"/>
    <n v="1384"/>
    <s v="nsenumerator"/>
    <n v="569832"/>
  </r>
  <r>
    <s v="2021-01-23T11:56:32.463+03:00"/>
    <s v="2021-01-23T12:18:06.552+03:00"/>
    <m/>
    <s v="سلاف سعيد"/>
    <s v="MRFS"/>
    <m/>
    <d v="2021-01-23T00:00:00"/>
    <x v="7"/>
    <s v="All"/>
    <x v="0"/>
    <n v="35"/>
    <x v="0"/>
    <x v="1"/>
    <x v="0"/>
    <x v="0"/>
    <d v="2013-09-04T00:00:00"/>
    <n v="0"/>
    <n v="0"/>
    <s v="Yes"/>
    <n v="0"/>
    <n v="0"/>
    <n v="1"/>
    <s v="1"/>
    <n v="2"/>
    <s v="3"/>
    <n v="0"/>
    <s v="3"/>
    <n v="5"/>
    <n v="0"/>
    <n v="0"/>
    <n v="1"/>
    <n v="2000"/>
    <n v="500"/>
    <s v="عمل الزوج مياومة"/>
    <m/>
    <s v="Primary health care facility Hospital"/>
    <b v="1"/>
    <b v="1"/>
    <m/>
    <m/>
    <m/>
    <m/>
    <m/>
    <m/>
    <n v="10"/>
    <x v="0"/>
    <m/>
    <x v="2"/>
    <s v="دكتورة نسائية دكتور أمراض عصبية"/>
    <s v="Most types of medicines are not available in the market Inaccessible due to cost Other, specify"/>
    <m/>
    <b v="1"/>
    <m/>
    <b v="1"/>
    <m/>
    <m/>
    <m/>
    <b v="1"/>
    <m/>
    <m/>
    <s v="لايوجد أدوية أمراض عصبية"/>
    <x v="2"/>
    <x v="1"/>
    <m/>
    <x v="1"/>
    <m/>
    <x v="0"/>
    <x v="0"/>
    <m/>
    <x v="0"/>
    <x v="0"/>
    <m/>
    <m/>
    <m/>
    <m/>
    <m/>
    <m/>
    <m/>
    <m/>
    <m/>
    <m/>
    <m/>
    <s v="Non communicable diseases (NCD) drugs (chronic, cardiac, diabetes, hyper-tension, asthma) Antibiotic Other"/>
    <b v="1"/>
    <m/>
    <m/>
    <b v="1"/>
    <b v="1"/>
    <m/>
    <m/>
    <s v="أدوية للصرع"/>
    <x v="2"/>
    <s v="Financial issues Other"/>
    <m/>
    <b v="1"/>
    <m/>
    <m/>
    <m/>
    <b v="1"/>
    <m/>
    <s v="عدم توفر هذه الخدمة بالمستوصف لايوجد طبيبة نسائية ولامشرفة تغذية"/>
    <s v="Hospital for normal delivery"/>
    <m/>
    <m/>
    <m/>
    <m/>
    <m/>
    <b v="1"/>
    <m/>
    <m/>
    <m/>
    <m/>
    <m/>
    <x v="1"/>
    <m/>
    <m/>
    <m/>
    <m/>
    <m/>
    <m/>
    <m/>
    <m/>
    <m/>
    <m/>
    <m/>
    <x v="5"/>
    <x v="0"/>
    <x v="0"/>
    <m/>
    <m/>
    <m/>
    <m/>
    <m/>
    <m/>
    <m/>
    <m/>
    <m/>
    <m/>
    <m/>
    <m/>
    <m/>
    <s v="0"/>
    <s v="not divers"/>
    <s v="Vegetables (including leafy vegetables) Cereals or tubers (maize, porridge, rice, pasta, bread, rice, bulger, frikeh, kaak, pasta, indomy (noodles), manakish, thick grain-based porridge, potatoes, etc)"/>
    <b v="1"/>
    <m/>
    <b v="1"/>
    <m/>
    <m/>
    <m/>
    <m/>
    <m/>
    <m/>
    <m/>
    <m/>
    <s v="2"/>
    <s v="not divers"/>
    <x v="0"/>
    <m/>
    <s v="High food prices/no money to buy"/>
    <m/>
    <b v="1"/>
    <m/>
    <m/>
    <m/>
    <m/>
    <m/>
    <m/>
    <x v="0"/>
    <m/>
    <x v="0"/>
    <s v="High food prices/no money to buy"/>
    <b v="1"/>
    <m/>
    <m/>
    <m/>
    <m/>
    <m/>
    <x v="0"/>
    <x v="2"/>
    <x v="1"/>
    <m/>
    <m/>
    <s v="0"/>
    <s v="0"/>
    <x v="0"/>
    <x v="2"/>
    <x v="0"/>
    <x v="1"/>
    <x v="1"/>
    <m/>
    <m/>
    <m/>
    <m/>
    <m/>
    <m/>
    <m/>
    <m/>
    <m/>
    <x v="1"/>
    <x v="0"/>
    <s v="Family conflict Fear Econimic moodwings"/>
    <b v="1"/>
    <m/>
    <m/>
    <b v="1"/>
    <b v="1"/>
    <m/>
    <b v="1"/>
    <m/>
    <m/>
    <m/>
    <m/>
    <m/>
    <m/>
    <m/>
    <m/>
    <m/>
    <m/>
    <m/>
    <s v="Children Adult Men Adult Women"/>
    <b v="1"/>
    <b v="1"/>
    <b v="1"/>
    <m/>
    <s v="بسبب الخوف والنزوح وعدم الاستقرار"/>
    <s v="Speaking to a family member Prayer"/>
    <b v="1"/>
    <m/>
    <m/>
    <b v="1"/>
    <m/>
    <m/>
    <m/>
    <m/>
    <m/>
    <m/>
    <m/>
    <s v="Lack of awareness of the services Other"/>
    <m/>
    <m/>
    <m/>
    <m/>
    <b v="1"/>
    <b v="1"/>
    <m/>
    <m/>
    <s v="لاتوجد هذه الخدمة"/>
    <x v="1"/>
    <m/>
    <s v="Extracurricular activities/women &amp; girls centers Educational services"/>
    <m/>
    <b v="1"/>
    <m/>
    <b v="1"/>
    <m/>
    <m/>
    <m/>
    <m/>
    <s v="عدم معرفتي بهذه المراكز"/>
    <s v="Educational services Skills building services"/>
    <m/>
    <b v="1"/>
    <b v="1"/>
    <m/>
    <m/>
    <m/>
    <m/>
    <m/>
    <s v="قلة المدارس والمواصلات وبعد المراكز"/>
    <x v="2"/>
    <s v="غياب الامان"/>
    <s v="Kidnapping School dropout Physical abuse Sexual abuse"/>
    <b v="1"/>
    <m/>
    <m/>
    <b v="1"/>
    <m/>
    <m/>
    <m/>
    <b v="1"/>
    <m/>
    <b v="1"/>
    <m/>
    <m/>
    <m/>
    <m/>
    <m/>
    <m/>
    <m/>
    <m/>
    <m/>
    <s v="Parents Relatives"/>
    <m/>
    <m/>
    <m/>
    <m/>
    <b v="1"/>
    <b v="1"/>
    <m/>
    <m/>
    <m/>
    <m/>
    <m/>
    <m/>
    <m/>
    <m/>
    <s v="Awareness / educational activities / psychosocial support Entertainement activities Hand crafts Quraan"/>
    <m/>
    <b v="1"/>
    <b v="1"/>
    <m/>
    <b v="1"/>
    <b v="1"/>
    <m/>
    <m/>
    <m/>
    <s v="Children separated from their parents Orphans living in the community Child-headed households Children who have been associated with fighting forces"/>
    <b v="1"/>
    <m/>
    <b v="1"/>
    <b v="1"/>
    <b v="1"/>
    <m/>
    <m/>
    <x v="1"/>
    <m/>
    <s v="Lack of awareness Lack of transportation"/>
    <b v="1"/>
    <m/>
    <b v="1"/>
    <m/>
    <m/>
    <m/>
    <m/>
    <m/>
    <m/>
    <m/>
    <x v="1"/>
    <m/>
    <m/>
    <x v="0"/>
    <m/>
    <m/>
    <x v="2"/>
    <m/>
    <s v="uuid:958e7d33-d830-48c9-8dad-9f1b5985fe45"/>
    <n v="73216643"/>
    <s v="958e7d33-d830-48c9-8dad-9f1b5985fe45"/>
    <d v="2021-01-23T12:00:04"/>
    <n v="339"/>
    <m/>
    <n v="-1"/>
    <m/>
    <m/>
    <s v="202101191358"/>
    <n v="1294"/>
    <s v="nsenumerator"/>
    <n v="569832"/>
  </r>
  <r>
    <s v="2021-01-23T11:18:43.479+02:00"/>
    <s v="2021-01-23T11:47:16.276+02:00"/>
    <m/>
    <s v="نور بركات"/>
    <s v="MRFS"/>
    <m/>
    <d v="2021-01-23T00:00:00"/>
    <x v="7"/>
    <s v="All"/>
    <x v="0"/>
    <n v="25"/>
    <x v="1"/>
    <x v="0"/>
    <x v="0"/>
    <x v="0"/>
    <d v="2019-01-23T00:00:00"/>
    <n v="0"/>
    <n v="0"/>
    <s v="Yes"/>
    <n v="0"/>
    <n v="0"/>
    <n v="1"/>
    <s v="1"/>
    <n v="0"/>
    <s v="1"/>
    <n v="0"/>
    <s v="1"/>
    <n v="3"/>
    <n v="0"/>
    <n v="0"/>
    <n v="0"/>
    <n v="800"/>
    <n v="200"/>
    <s v="المساعدات الإغاثية ومساعدات من الاقارب"/>
    <m/>
    <s v="Primary health care facility"/>
    <m/>
    <b v="1"/>
    <m/>
    <m/>
    <m/>
    <m/>
    <m/>
    <m/>
    <n v="20"/>
    <x v="0"/>
    <m/>
    <x v="3"/>
    <s v="مخابر وعيادات شاملة ودكتور اطفال"/>
    <s v="Inaccessible due to cost"/>
    <m/>
    <m/>
    <m/>
    <b v="1"/>
    <m/>
    <m/>
    <m/>
    <m/>
    <m/>
    <m/>
    <m/>
    <x v="0"/>
    <x v="0"/>
    <s v="زيادة معلومات غير موجودة سابقا"/>
    <x v="0"/>
    <m/>
    <x v="0"/>
    <x v="0"/>
    <m/>
    <x v="0"/>
    <x v="0"/>
    <m/>
    <m/>
    <m/>
    <m/>
    <m/>
    <m/>
    <m/>
    <m/>
    <m/>
    <m/>
    <m/>
    <s v="Pediatric medicine Antibiotic"/>
    <m/>
    <b v="1"/>
    <m/>
    <b v="1"/>
    <m/>
    <m/>
    <m/>
    <m/>
    <x v="0"/>
    <m/>
    <m/>
    <m/>
    <m/>
    <m/>
    <m/>
    <m/>
    <m/>
    <m/>
    <s v="Hospital for normal delivery Hospital for surgery/ C-section"/>
    <m/>
    <m/>
    <m/>
    <m/>
    <m/>
    <b v="1"/>
    <b v="1"/>
    <m/>
    <m/>
    <m/>
    <m/>
    <x v="1"/>
    <m/>
    <m/>
    <m/>
    <m/>
    <m/>
    <m/>
    <m/>
    <m/>
    <m/>
    <m/>
    <m/>
    <x v="4"/>
    <x v="1"/>
    <x v="0"/>
    <m/>
    <m/>
    <m/>
    <m/>
    <m/>
    <m/>
    <m/>
    <m/>
    <m/>
    <m/>
    <m/>
    <m/>
    <m/>
    <s v="0"/>
    <s v="not divers"/>
    <s v="Eggs Milk and Milk Products (milk, yoghurt, cheese, etc) Legumes and nuts e.g. hommos, fouls, beans, chick peas, lentils Cereals or tubers (maize, porridge, rice, pasta, bread, rice, bulger, frikeh, kaak, pasta, indomy (noodles), manakish, thick grain-based porridge, potatoes, etc)"/>
    <b v="1"/>
    <b v="1"/>
    <m/>
    <m/>
    <m/>
    <m/>
    <b v="1"/>
    <b v="1"/>
    <m/>
    <m/>
    <m/>
    <s v="4"/>
    <s v="diverse"/>
    <x v="0"/>
    <m/>
    <s v="High food prices/no money to buy"/>
    <m/>
    <b v="1"/>
    <m/>
    <m/>
    <m/>
    <m/>
    <m/>
    <m/>
    <x v="0"/>
    <m/>
    <x v="0"/>
    <s v="High food prices/no money to buy"/>
    <b v="1"/>
    <m/>
    <m/>
    <m/>
    <m/>
    <m/>
    <x v="2"/>
    <x v="2"/>
    <x v="1"/>
    <m/>
    <m/>
    <s v="0"/>
    <s v="0"/>
    <x v="0"/>
    <x v="2"/>
    <x v="0"/>
    <x v="1"/>
    <x v="1"/>
    <m/>
    <m/>
    <m/>
    <m/>
    <m/>
    <m/>
    <m/>
    <m/>
    <m/>
    <x v="1"/>
    <x v="0"/>
    <s v="Anger Sadness Econimic"/>
    <m/>
    <b v="1"/>
    <b v="1"/>
    <m/>
    <b v="1"/>
    <m/>
    <m/>
    <m/>
    <m/>
    <m/>
    <m/>
    <m/>
    <m/>
    <m/>
    <m/>
    <m/>
    <m/>
    <m/>
    <s v="Adult Women Adult Men"/>
    <b v="1"/>
    <b v="1"/>
    <m/>
    <m/>
    <s v="لانهم من يتحمل المسؤولية"/>
    <s v="Speaking to a family member Prayer Violence"/>
    <b v="1"/>
    <m/>
    <m/>
    <b v="1"/>
    <m/>
    <b v="1"/>
    <m/>
    <m/>
    <m/>
    <m/>
    <m/>
    <s v="Do not know"/>
    <m/>
    <m/>
    <m/>
    <m/>
    <m/>
    <m/>
    <b v="1"/>
    <m/>
    <m/>
    <x v="3"/>
    <s v="لا افضل الذهاب لهذه الاماكن"/>
    <s v="Educational services Skills building services"/>
    <m/>
    <b v="1"/>
    <b v="1"/>
    <m/>
    <m/>
    <m/>
    <m/>
    <m/>
    <s v="بسبب بعد المراكز عن مكان السكن"/>
    <s v="Educational services Extracurricular activities/women &amp; girls centers"/>
    <m/>
    <b v="1"/>
    <m/>
    <b v="1"/>
    <m/>
    <m/>
    <m/>
    <m/>
    <s v="بسبب قلة الأمان والبعد"/>
    <x v="1"/>
    <m/>
    <s v="Other"/>
    <m/>
    <m/>
    <m/>
    <m/>
    <m/>
    <m/>
    <m/>
    <m/>
    <m/>
    <m/>
    <m/>
    <m/>
    <m/>
    <m/>
    <b v="1"/>
    <m/>
    <m/>
    <s v="الخوف من السقوط في مصاريف الصرف الصحي"/>
    <m/>
    <s v="Parents"/>
    <m/>
    <m/>
    <m/>
    <m/>
    <b v="1"/>
    <m/>
    <m/>
    <m/>
    <m/>
    <m/>
    <m/>
    <m/>
    <m/>
    <m/>
    <s v="Sport activity Quraan Painting / re-creational activity Awareness / educational activities / psychosocial support"/>
    <b v="1"/>
    <b v="1"/>
    <m/>
    <b v="1"/>
    <b v="1"/>
    <m/>
    <m/>
    <m/>
    <m/>
    <s v="Children separated from their parents Orphans living in the community Children who have been associated with fighting forces"/>
    <b v="1"/>
    <m/>
    <b v="1"/>
    <m/>
    <b v="1"/>
    <m/>
    <m/>
    <x v="2"/>
    <s v="لانه في عمر اقل من الست سنوات"/>
    <s v="Lack of transportation Security problems"/>
    <m/>
    <b v="1"/>
    <b v="1"/>
    <m/>
    <m/>
    <m/>
    <m/>
    <m/>
    <m/>
    <m/>
    <x v="1"/>
    <m/>
    <m/>
    <x v="0"/>
    <m/>
    <m/>
    <x v="2"/>
    <m/>
    <s v="uuid:d6bd2b56-c258-466d-8d47-a0e6ee99b3ac"/>
    <n v="73216649"/>
    <s v="d6bd2b56-c258-466d-8d47-a0e6ee99b3ac"/>
    <d v="2021-01-23T12:00:11"/>
    <n v="340"/>
    <m/>
    <n v="-1"/>
    <m/>
    <m/>
    <s v="202101191358"/>
    <n v="1713"/>
    <s v="nsenumerator"/>
    <n v="569832"/>
  </r>
  <r>
    <s v="2021-01-23T11:50:59.991+02:00"/>
    <s v="2021-01-23T12:21:32.484+02:00"/>
    <m/>
    <s v="نور بركات"/>
    <s v="MRFS"/>
    <m/>
    <d v="2021-01-23T00:00:00"/>
    <x v="7"/>
    <s v="All"/>
    <x v="0"/>
    <n v="32"/>
    <x v="0"/>
    <x v="0"/>
    <x v="0"/>
    <x v="0"/>
    <d v="2019-01-23T00:00:00"/>
    <n v="1"/>
    <n v="0"/>
    <s v="Yes"/>
    <n v="0"/>
    <n v="0"/>
    <n v="1"/>
    <s v="1"/>
    <n v="3"/>
    <s v="4"/>
    <n v="0"/>
    <s v="4"/>
    <n v="6"/>
    <n v="0"/>
    <n v="0"/>
    <n v="0"/>
    <n v="1200"/>
    <n v="400"/>
    <s v="المساعدات الإنسانية "/>
    <m/>
    <s v="Primary health care facility Hospital"/>
    <b v="1"/>
    <b v="1"/>
    <m/>
    <m/>
    <m/>
    <m/>
    <m/>
    <m/>
    <n v="10"/>
    <x v="0"/>
    <m/>
    <x v="2"/>
    <s v="دكتور اطفال وعيادات شاملة"/>
    <s v="Inaccessible due to cost"/>
    <m/>
    <m/>
    <m/>
    <b v="1"/>
    <m/>
    <m/>
    <m/>
    <m/>
    <m/>
    <m/>
    <m/>
    <x v="0"/>
    <x v="0"/>
    <s v="إعطاء معلومات مفيدة وتزويد النساء الحوامل بالفيتامين "/>
    <x v="0"/>
    <m/>
    <x v="2"/>
    <x v="2"/>
    <s v="اليرقان لايحتاج إلى علاج فقط حمية"/>
    <x v="0"/>
    <x v="0"/>
    <m/>
    <m/>
    <m/>
    <m/>
    <m/>
    <m/>
    <m/>
    <m/>
    <m/>
    <m/>
    <m/>
    <s v="Pediatric medicine Antibiotic Non communicable diseases (NCD) drugs (chronic, cardiac, diabetes, hyper-tension, asthma) Reproductive health medicines Other"/>
    <b v="1"/>
    <b v="1"/>
    <b v="1"/>
    <b v="1"/>
    <b v="1"/>
    <m/>
    <m/>
    <s v="ادوية فيتامين لفقر الدم"/>
    <x v="0"/>
    <m/>
    <m/>
    <m/>
    <m/>
    <m/>
    <m/>
    <m/>
    <m/>
    <m/>
    <s v="Hospital for normal delivery Hospital for surgery/ C-section"/>
    <m/>
    <m/>
    <m/>
    <m/>
    <m/>
    <b v="1"/>
    <b v="1"/>
    <m/>
    <m/>
    <m/>
    <m/>
    <x v="1"/>
    <m/>
    <m/>
    <m/>
    <m/>
    <m/>
    <m/>
    <m/>
    <m/>
    <m/>
    <m/>
    <m/>
    <x v="5"/>
    <x v="0"/>
    <x v="0"/>
    <m/>
    <s v="Cereals or tubers (maize, porridge, rice, pasta, bread, rice, bulger, frikeh, kaak, pasta, indomy (noodles), manakish, thick grain-based porridge, potatoes, etc) Legumes and nuts e.g. hommos, fouls, beans, chick peas, lentils Oil/Fat (oils, fats, butter, ghee etc) Condiments (spices, tea, coffee, sauces etc) or other miscellaneous food"/>
    <b v="1"/>
    <b v="1"/>
    <m/>
    <m/>
    <m/>
    <m/>
    <m/>
    <m/>
    <m/>
    <b v="1"/>
    <b v="1"/>
    <s v="4"/>
    <s v="not divers"/>
    <s v="Cereals or tubers (maize, porridge, rice, pasta, bread, rice, bulger, frikeh, kaak, pasta, indomy (noodles), manakish, thick grain-based porridge, potatoes, etc) Oil/Fat (oils, fats, butter, ghee etc) Condiments (spices, tea, coffee, sauces etc) or other miscellaneous food Legumes and nuts e.g. hommos, fouls, beans, chick peas, lentils"/>
    <b v="1"/>
    <b v="1"/>
    <m/>
    <m/>
    <m/>
    <m/>
    <m/>
    <m/>
    <m/>
    <b v="1"/>
    <b v="1"/>
    <s v="4"/>
    <s v="diverse"/>
    <x v="0"/>
    <m/>
    <s v="High food prices/no money to buy"/>
    <m/>
    <b v="1"/>
    <m/>
    <m/>
    <m/>
    <m/>
    <m/>
    <m/>
    <x v="0"/>
    <m/>
    <x v="0"/>
    <s v="High food prices/no money to buy"/>
    <b v="1"/>
    <m/>
    <m/>
    <m/>
    <m/>
    <m/>
    <x v="0"/>
    <x v="2"/>
    <x v="1"/>
    <m/>
    <m/>
    <s v="0"/>
    <s v="1"/>
    <x v="0"/>
    <x v="2"/>
    <x v="0"/>
    <x v="1"/>
    <x v="1"/>
    <m/>
    <m/>
    <m/>
    <m/>
    <m/>
    <m/>
    <m/>
    <m/>
    <m/>
    <x v="1"/>
    <x v="0"/>
    <s v="Econimic Anger Sadness"/>
    <m/>
    <b v="1"/>
    <b v="1"/>
    <m/>
    <b v="1"/>
    <m/>
    <m/>
    <m/>
    <m/>
    <m/>
    <m/>
    <m/>
    <m/>
    <m/>
    <m/>
    <m/>
    <m/>
    <m/>
    <s v="Adult Women Adult Men"/>
    <b v="1"/>
    <b v="1"/>
    <m/>
    <m/>
    <s v="لانهم هم من يشعرون بالعجز أمام اطفالهم"/>
    <s v="Speaking to a family member Prayer Violence"/>
    <b v="1"/>
    <m/>
    <m/>
    <b v="1"/>
    <m/>
    <b v="1"/>
    <m/>
    <m/>
    <m/>
    <m/>
    <m/>
    <s v="Availability Stigma"/>
    <b v="1"/>
    <m/>
    <m/>
    <b v="1"/>
    <m/>
    <m/>
    <m/>
    <m/>
    <m/>
    <x v="1"/>
    <m/>
    <s v="Educational services Health services Extracurricular activities/women &amp; girls centers"/>
    <b v="1"/>
    <b v="1"/>
    <m/>
    <b v="1"/>
    <m/>
    <m/>
    <m/>
    <m/>
    <s v="عدم امكانية الوصول بسبب البعد وقلة المواصلات"/>
    <s v="Educational services Extracurricular activities/women &amp; girls centers Health services"/>
    <b v="1"/>
    <b v="1"/>
    <m/>
    <b v="1"/>
    <m/>
    <m/>
    <m/>
    <m/>
    <s v="بسبب قلة الامان"/>
    <x v="2"/>
    <s v="بسبب العادات والتقاليد"/>
    <s v="Kidnapping"/>
    <b v="1"/>
    <m/>
    <m/>
    <m/>
    <m/>
    <m/>
    <m/>
    <m/>
    <m/>
    <m/>
    <m/>
    <m/>
    <m/>
    <m/>
    <m/>
    <m/>
    <m/>
    <m/>
    <m/>
    <s v="Parents"/>
    <m/>
    <m/>
    <m/>
    <m/>
    <b v="1"/>
    <m/>
    <m/>
    <m/>
    <m/>
    <m/>
    <m/>
    <m/>
    <m/>
    <m/>
    <s v="Sport activity Hand crafts Quraan Awareness / educational activities / psychosocial support Entertainement activities"/>
    <b v="1"/>
    <b v="1"/>
    <b v="1"/>
    <m/>
    <b v="1"/>
    <b v="1"/>
    <m/>
    <m/>
    <m/>
    <s v="Children separated from their parents Orphans living in the community"/>
    <b v="1"/>
    <m/>
    <b v="1"/>
    <m/>
    <m/>
    <m/>
    <m/>
    <x v="1"/>
    <m/>
    <s v="Lack of awareness Security problems Lack of transportation"/>
    <b v="1"/>
    <b v="1"/>
    <b v="1"/>
    <m/>
    <m/>
    <m/>
    <m/>
    <m/>
    <m/>
    <m/>
    <x v="1"/>
    <m/>
    <m/>
    <x v="0"/>
    <m/>
    <m/>
    <x v="2"/>
    <m/>
    <s v="uuid:fe43c36a-55f9-48d9-8ace-1131b2388d90"/>
    <n v="73216650"/>
    <s v="fe43c36a-55f9-48d9-8ace-1131b2388d90"/>
    <d v="2021-01-23T12:00:12"/>
    <n v="341"/>
    <m/>
    <n v="-1"/>
    <m/>
    <m/>
    <s v="202101191358"/>
    <n v="1833"/>
    <s v="nsenumerator"/>
    <n v="569832"/>
  </r>
  <r>
    <s v="2021-01-23T09:19:49.773+02:00"/>
    <s v="2021-01-23T14:02:13.804+02:00"/>
    <s v="0"/>
    <s v="نور بركات"/>
    <s v="MRFS"/>
    <m/>
    <d v="2021-01-23T00:00:00"/>
    <x v="7"/>
    <s v="All"/>
    <x v="0"/>
    <n v="43"/>
    <x v="0"/>
    <x v="0"/>
    <x v="0"/>
    <x v="0"/>
    <d v="2018-01-23T00:00:00"/>
    <n v="0"/>
    <n v="0"/>
    <s v="Yes"/>
    <n v="0"/>
    <n v="0"/>
    <n v="0"/>
    <s v="0"/>
    <n v="2"/>
    <s v="2"/>
    <n v="2"/>
    <s v="4"/>
    <n v="6"/>
    <n v="0"/>
    <n v="0"/>
    <n v="0"/>
    <n v="1200"/>
    <n v="400"/>
    <s v="مساعدة مادية من أخ الزوجة"/>
    <m/>
    <s v="Primary health care facility"/>
    <m/>
    <b v="1"/>
    <m/>
    <m/>
    <m/>
    <m/>
    <m/>
    <m/>
    <n v="10"/>
    <x v="0"/>
    <m/>
    <x v="3"/>
    <s v="عيادات  شاملةمختصة"/>
    <s v="Inaccessible due to cost"/>
    <m/>
    <m/>
    <m/>
    <b v="1"/>
    <m/>
    <m/>
    <m/>
    <m/>
    <m/>
    <m/>
    <m/>
    <x v="2"/>
    <x v="1"/>
    <m/>
    <x v="1"/>
    <m/>
    <x v="2"/>
    <x v="2"/>
    <s v="لايوجد علاج بالمركز لليرقان"/>
    <x v="0"/>
    <x v="0"/>
    <m/>
    <m/>
    <m/>
    <m/>
    <m/>
    <m/>
    <m/>
    <m/>
    <m/>
    <m/>
    <m/>
    <s v="Antibiotic Non communicable diseases (NCD) drugs (chronic, cardiac, diabetes, hyper-tension, asthma)"/>
    <b v="1"/>
    <m/>
    <m/>
    <b v="1"/>
    <m/>
    <m/>
    <m/>
    <m/>
    <x v="0"/>
    <m/>
    <m/>
    <m/>
    <m/>
    <m/>
    <m/>
    <m/>
    <m/>
    <m/>
    <s v="Hospital for normal delivery Hospital for surgery/ C-section"/>
    <m/>
    <m/>
    <m/>
    <m/>
    <m/>
    <b v="1"/>
    <b v="1"/>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s v="0"/>
    <s v="0"/>
    <x v="2"/>
    <x v="1"/>
    <x v="1"/>
    <x v="0"/>
    <x v="3"/>
    <m/>
    <m/>
    <m/>
    <m/>
    <m/>
    <m/>
    <m/>
    <m/>
    <m/>
    <x v="3"/>
    <x v="0"/>
    <s v="Econimic Anger Sadness Family conflict Inability to carry out work or daily tasks"/>
    <m/>
    <b v="1"/>
    <b v="1"/>
    <m/>
    <b v="1"/>
    <m/>
    <b v="1"/>
    <m/>
    <m/>
    <m/>
    <m/>
    <b v="1"/>
    <m/>
    <m/>
    <m/>
    <m/>
    <m/>
    <m/>
    <s v="Adult Women Adult Men"/>
    <b v="1"/>
    <b v="1"/>
    <m/>
    <m/>
    <s v="لانهم هم من يتحمل المسؤولية"/>
    <s v="Prayer Speaking to a family member Violence"/>
    <b v="1"/>
    <m/>
    <m/>
    <b v="1"/>
    <m/>
    <b v="1"/>
    <m/>
    <m/>
    <m/>
    <m/>
    <m/>
    <s v="Stigma Accessibility Other"/>
    <b v="1"/>
    <m/>
    <b v="1"/>
    <m/>
    <m/>
    <b v="1"/>
    <m/>
    <m/>
    <s v="كل الاقارب وضعها المادي صعب  لاتملك شيئ لتقدمه"/>
    <x v="1"/>
    <m/>
    <s v="Educational services Skills building services Extracurricular activities/women &amp; girls centers"/>
    <m/>
    <b v="1"/>
    <b v="1"/>
    <b v="1"/>
    <m/>
    <m/>
    <m/>
    <m/>
    <s v="قلة الأمان وغياب السلطة"/>
    <s v="Educational services Skills building services Extracurricular activities/women &amp; girls centers"/>
    <m/>
    <b v="1"/>
    <b v="1"/>
    <b v="1"/>
    <m/>
    <m/>
    <m/>
    <m/>
    <s v="قلة الأمان وبعد المدرسة عن مكان السكن"/>
    <x v="2"/>
    <s v="قلة الأمان وعادات وتقاليد"/>
    <s v="Kidnapping Physical abuse Sexual abuse"/>
    <b v="1"/>
    <m/>
    <m/>
    <m/>
    <m/>
    <m/>
    <m/>
    <b v="1"/>
    <m/>
    <b v="1"/>
    <m/>
    <m/>
    <m/>
    <m/>
    <m/>
    <m/>
    <m/>
    <m/>
    <m/>
    <s v="Parents Relatives"/>
    <m/>
    <m/>
    <m/>
    <m/>
    <b v="1"/>
    <b v="1"/>
    <m/>
    <m/>
    <m/>
    <m/>
    <m/>
    <m/>
    <m/>
    <m/>
    <s v="Hand crafts Quraan Sport activity Awareness / educational activities / psychosocial support"/>
    <b v="1"/>
    <b v="1"/>
    <b v="1"/>
    <m/>
    <b v="1"/>
    <m/>
    <m/>
    <m/>
    <m/>
    <s v="Children separated from their parents Orphans living in the community Child-headed households Children who have been associated with fighting forces"/>
    <b v="1"/>
    <m/>
    <b v="1"/>
    <b v="1"/>
    <b v="1"/>
    <m/>
    <m/>
    <x v="1"/>
    <m/>
    <s v="Security problems Lack of transportation"/>
    <m/>
    <b v="1"/>
    <b v="1"/>
    <m/>
    <m/>
    <m/>
    <m/>
    <m/>
    <m/>
    <m/>
    <x v="1"/>
    <m/>
    <m/>
    <x v="2"/>
    <m/>
    <m/>
    <x v="2"/>
    <m/>
    <s v="uuid:8c20e1c9-d53f-46b8-8755-652039b8725b"/>
    <n v="73216685"/>
    <s v="8c20e1c9-d53f-46b8-8755-652039b8725b"/>
    <d v="2021-01-23T12:01:36"/>
    <n v="342"/>
    <m/>
    <n v="-1"/>
    <m/>
    <m/>
    <s v="202101191358"/>
    <n v="16944"/>
    <s v="nsenumerator"/>
    <n v="569832"/>
  </r>
  <r>
    <s v="2021-01-23T09:24:47.639+02:00"/>
    <s v="2021-01-23T10:30:41.436+02:00"/>
    <m/>
    <s v="محمود السليمان"/>
    <s v="MRFS"/>
    <m/>
    <d v="2021-01-23T00:00:00"/>
    <x v="11"/>
    <s v="All"/>
    <x v="0"/>
    <n v="41"/>
    <x v="0"/>
    <x v="1"/>
    <x v="0"/>
    <x v="0"/>
    <d v="2019-12-17T00:00:00"/>
    <n v="0"/>
    <n v="0"/>
    <s v="Yes"/>
    <n v="0"/>
    <n v="0"/>
    <n v="0"/>
    <s v="0"/>
    <n v="2"/>
    <s v="2"/>
    <n v="1"/>
    <s v="3"/>
    <n v="5"/>
    <n v="1"/>
    <n v="0"/>
    <n v="0"/>
    <n v="400"/>
    <n v="0"/>
    <m/>
    <s v="عن طريق الاغاثة "/>
    <s v="Hospital Primary health care facility Specialist services"/>
    <b v="1"/>
    <b v="1"/>
    <b v="1"/>
    <m/>
    <m/>
    <m/>
    <m/>
    <m/>
    <n v="15"/>
    <x v="4"/>
    <m/>
    <x v="0"/>
    <s v="999"/>
    <s v="Some types of medicines are not available in the market Inaccessible due to cost Inaccessible due to transport or other logistical reason Expired medicine Most types of medicines are not available in the market Not available in the market at all Inaccessible due to security risks"/>
    <b v="1"/>
    <b v="1"/>
    <b v="1"/>
    <b v="1"/>
    <b v="1"/>
    <b v="1"/>
    <b v="1"/>
    <m/>
    <m/>
    <m/>
    <m/>
    <x v="2"/>
    <x v="1"/>
    <m/>
    <x v="1"/>
    <m/>
    <x v="0"/>
    <x v="0"/>
    <m/>
    <x v="0"/>
    <x v="0"/>
    <m/>
    <m/>
    <m/>
    <m/>
    <m/>
    <m/>
    <m/>
    <m/>
    <m/>
    <m/>
    <m/>
    <s v="Non communicable diseases (NCD) drugs (chronic, cardiac, diabetes, hyper-tension, asthma) Pediatric medicine Reproductive health medicines Antibiotic"/>
    <b v="1"/>
    <b v="1"/>
    <b v="1"/>
    <b v="1"/>
    <m/>
    <m/>
    <m/>
    <m/>
    <x v="0"/>
    <m/>
    <m/>
    <m/>
    <m/>
    <m/>
    <m/>
    <m/>
    <m/>
    <m/>
    <s v="Hospital for normal delivery"/>
    <m/>
    <m/>
    <m/>
    <m/>
    <m/>
    <b v="1"/>
    <m/>
    <m/>
    <m/>
    <m/>
    <m/>
    <x v="1"/>
    <m/>
    <m/>
    <m/>
    <m/>
    <m/>
    <m/>
    <m/>
    <m/>
    <m/>
    <m/>
    <m/>
    <x v="3"/>
    <x v="1"/>
    <x v="0"/>
    <m/>
    <m/>
    <m/>
    <m/>
    <m/>
    <m/>
    <m/>
    <m/>
    <m/>
    <m/>
    <m/>
    <m/>
    <m/>
    <s v="0"/>
    <s v="not divers"/>
    <m/>
    <m/>
    <m/>
    <m/>
    <m/>
    <m/>
    <m/>
    <m/>
    <m/>
    <m/>
    <m/>
    <m/>
    <s v="0"/>
    <s v="not divers"/>
    <x v="0"/>
    <m/>
    <s v="High food prices/no money to buy"/>
    <m/>
    <b v="1"/>
    <m/>
    <m/>
    <m/>
    <m/>
    <m/>
    <m/>
    <x v="0"/>
    <m/>
    <x v="0"/>
    <s v="High food prices/no money to buy"/>
    <b v="1"/>
    <m/>
    <m/>
    <m/>
    <m/>
    <m/>
    <x v="1"/>
    <x v="1"/>
    <x v="1"/>
    <m/>
    <m/>
    <s v="0"/>
    <s v="0"/>
    <x v="0"/>
    <x v="2"/>
    <x v="0"/>
    <x v="1"/>
    <x v="1"/>
    <m/>
    <m/>
    <m/>
    <m/>
    <m/>
    <m/>
    <m/>
    <m/>
    <m/>
    <x v="1"/>
    <x v="0"/>
    <s v="Econimic Fear Anger Sadness Problems sleeping Conflict within community Changes in Appetite Hopelessness Inability to carry out work or daily tasks"/>
    <b v="1"/>
    <b v="1"/>
    <b v="1"/>
    <m/>
    <b v="1"/>
    <m/>
    <m/>
    <b v="1"/>
    <b v="1"/>
    <b v="1"/>
    <b v="1"/>
    <b v="1"/>
    <m/>
    <m/>
    <m/>
    <m/>
    <m/>
    <m/>
    <s v="Adult Men Children Elderly Adult Women"/>
    <b v="1"/>
    <b v="1"/>
    <b v="1"/>
    <b v="1"/>
    <s v="لانهم أكثر عرضة للمرض "/>
    <s v="Speaking to a family member Prayer Exercise Has professional consultation"/>
    <b v="1"/>
    <m/>
    <b v="1"/>
    <b v="1"/>
    <b v="1"/>
    <m/>
    <m/>
    <m/>
    <m/>
    <m/>
    <m/>
    <s v="Stigma Security"/>
    <b v="1"/>
    <b v="1"/>
    <m/>
    <m/>
    <m/>
    <m/>
    <m/>
    <m/>
    <m/>
    <x v="1"/>
    <m/>
    <s v="All services are accessible"/>
    <m/>
    <m/>
    <m/>
    <m/>
    <m/>
    <b v="1"/>
    <m/>
    <m/>
    <m/>
    <s v="All services are accessible"/>
    <m/>
    <m/>
    <m/>
    <m/>
    <m/>
    <b v="1"/>
    <m/>
    <m/>
    <m/>
    <x v="1"/>
    <m/>
    <s v="School dropout Child labour Begging Early marriage Physical abuse Neglect Sexual abuse"/>
    <m/>
    <m/>
    <m/>
    <b v="1"/>
    <b v="1"/>
    <b v="1"/>
    <b v="1"/>
    <b v="1"/>
    <b v="1"/>
    <b v="1"/>
    <m/>
    <m/>
    <m/>
    <m/>
    <m/>
    <m/>
    <m/>
    <m/>
    <s v="العمل في مغاسل "/>
    <s v="School teachers Parents Community/social workers Women and Child support centers"/>
    <m/>
    <m/>
    <m/>
    <b v="1"/>
    <b v="1"/>
    <m/>
    <m/>
    <b v="1"/>
    <m/>
    <b v="1"/>
    <m/>
    <m/>
    <m/>
    <m/>
    <s v="Sport activity Awareness / educational activities / psychosocial support Entertainement activities Quraan Hand crafts Painting / re-creational activity"/>
    <b v="1"/>
    <b v="1"/>
    <b v="1"/>
    <b v="1"/>
    <b v="1"/>
    <b v="1"/>
    <m/>
    <m/>
    <m/>
    <s v="Children separated from their parents Children living on the street Child-headed households Children who have been associated with fighting forces"/>
    <b v="1"/>
    <b v="1"/>
    <m/>
    <b v="1"/>
    <b v="1"/>
    <m/>
    <m/>
    <x v="2"/>
    <s v="قلة وبعد المدارس عن الخيمة"/>
    <s v="Lack of awareness Lack of transportation Distrust of staff or their activities"/>
    <b v="1"/>
    <m/>
    <b v="1"/>
    <m/>
    <b v="1"/>
    <m/>
    <m/>
    <m/>
    <m/>
    <m/>
    <x v="2"/>
    <n v="2"/>
    <s v="الوضع المعيشي والفقر "/>
    <x v="2"/>
    <m/>
    <m/>
    <x v="2"/>
    <m/>
    <s v="uuid:b287c6c8-c768-41ed-8433-ad717384db67"/>
    <n v="73216748"/>
    <s v="b287c6c8-c768-41ed-8433-ad717384db67"/>
    <d v="2021-01-23T12:03:05"/>
    <n v="343"/>
    <m/>
    <n v="-1"/>
    <m/>
    <m/>
    <s v="202101191358"/>
    <n v="3954"/>
    <s v="nsenumerator"/>
    <n v="569832"/>
  </r>
  <r>
    <s v="2021-01-23T10:46:35.610+02:00"/>
    <s v="2021-01-23T11:12:47.102+02:00"/>
    <m/>
    <s v="محمود السليمان"/>
    <s v="MRFS"/>
    <m/>
    <d v="2021-01-23T00:00:00"/>
    <x v="11"/>
    <s v="All"/>
    <x v="0"/>
    <n v="45"/>
    <x v="0"/>
    <x v="1"/>
    <x v="0"/>
    <x v="0"/>
    <d v="2019-10-15T00:00:00"/>
    <n v="0"/>
    <n v="1"/>
    <s v="Yes"/>
    <n v="0"/>
    <n v="0"/>
    <n v="0"/>
    <s v="0"/>
    <n v="2"/>
    <s v="2"/>
    <n v="1"/>
    <s v="3"/>
    <n v="6"/>
    <n v="0"/>
    <n v="0"/>
    <n v="1"/>
    <n v="700"/>
    <n v="0"/>
    <s v="0"/>
    <s v="عن طريق الاغاثة وحوالات خارجية"/>
    <s v="Hospital Primary health care facility Specialist services"/>
    <b v="1"/>
    <b v="1"/>
    <b v="1"/>
    <m/>
    <m/>
    <m/>
    <m/>
    <m/>
    <n v="15"/>
    <x v="5"/>
    <m/>
    <x v="0"/>
    <s v="لا يوجد"/>
    <s v="Some types of medicines are not available in the market Inaccessible due to cost"/>
    <b v="1"/>
    <m/>
    <m/>
    <b v="1"/>
    <m/>
    <m/>
    <m/>
    <m/>
    <m/>
    <m/>
    <m/>
    <x v="2"/>
    <x v="1"/>
    <m/>
    <x v="1"/>
    <m/>
    <x v="0"/>
    <x v="0"/>
    <m/>
    <x v="0"/>
    <x v="0"/>
    <m/>
    <m/>
    <m/>
    <m/>
    <m/>
    <m/>
    <m/>
    <m/>
    <m/>
    <m/>
    <m/>
    <s v="Pediatric medicine Antibiotic"/>
    <m/>
    <b v="1"/>
    <m/>
    <b v="1"/>
    <m/>
    <m/>
    <m/>
    <m/>
    <x v="0"/>
    <m/>
    <m/>
    <m/>
    <m/>
    <m/>
    <m/>
    <m/>
    <m/>
    <m/>
    <s v="Hospital for normal delivery"/>
    <m/>
    <m/>
    <m/>
    <m/>
    <m/>
    <b v="1"/>
    <m/>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s v="0"/>
    <s v="0"/>
    <x v="0"/>
    <x v="2"/>
    <x v="0"/>
    <x v="1"/>
    <x v="1"/>
    <m/>
    <m/>
    <m/>
    <m/>
    <m/>
    <m/>
    <m/>
    <m/>
    <m/>
    <x v="1"/>
    <x v="0"/>
    <s v="Fear Anger Sadness Econimic"/>
    <b v="1"/>
    <b v="1"/>
    <b v="1"/>
    <m/>
    <b v="1"/>
    <m/>
    <m/>
    <m/>
    <m/>
    <m/>
    <m/>
    <m/>
    <m/>
    <m/>
    <m/>
    <m/>
    <m/>
    <m/>
    <s v="Adult Women"/>
    <b v="1"/>
    <m/>
    <m/>
    <m/>
    <s v="كونهم أكثر ضعف في المجتمع"/>
    <s v="Prayer Has professional consultation"/>
    <m/>
    <m/>
    <m/>
    <b v="1"/>
    <b v="1"/>
    <m/>
    <m/>
    <m/>
    <m/>
    <m/>
    <m/>
    <s v="Stigma Lack of awareness of the services"/>
    <b v="1"/>
    <m/>
    <m/>
    <m/>
    <b v="1"/>
    <m/>
    <m/>
    <m/>
    <m/>
    <x v="1"/>
    <m/>
    <s v="Skills building services Extracurricular activities/women &amp; girls centers"/>
    <m/>
    <m/>
    <b v="1"/>
    <b v="1"/>
    <m/>
    <m/>
    <m/>
    <m/>
    <s v="عدم توفرها ضمن الموقع"/>
    <s v="Skills building services Extracurricular activities/women &amp; girls centers"/>
    <m/>
    <m/>
    <b v="1"/>
    <b v="1"/>
    <m/>
    <m/>
    <m/>
    <m/>
    <s v="عدم وجودها في الموقع"/>
    <x v="1"/>
    <m/>
    <s v="Child labour Early marriage School dropout Physical abuse Sexual abuse"/>
    <m/>
    <m/>
    <m/>
    <b v="1"/>
    <b v="1"/>
    <m/>
    <b v="1"/>
    <b v="1"/>
    <m/>
    <b v="1"/>
    <m/>
    <m/>
    <m/>
    <m/>
    <m/>
    <m/>
    <m/>
    <m/>
    <s v="العمل في جمع القمامة"/>
    <s v="Religious leaders School teachers Neighbours Parents Community/social workers Women and Child support centers"/>
    <b v="1"/>
    <m/>
    <b v="1"/>
    <b v="1"/>
    <b v="1"/>
    <m/>
    <m/>
    <b v="1"/>
    <m/>
    <b v="1"/>
    <m/>
    <m/>
    <m/>
    <m/>
    <s v="Awareness / educational activities / psychosocial support Painting / re-creational activity Sport activity Quraan Entertainement activities"/>
    <b v="1"/>
    <b v="1"/>
    <m/>
    <b v="1"/>
    <b v="1"/>
    <b v="1"/>
    <m/>
    <m/>
    <m/>
    <s v="Orphans living in the community Child-headed households"/>
    <m/>
    <m/>
    <b v="1"/>
    <b v="1"/>
    <m/>
    <m/>
    <m/>
    <x v="2"/>
    <s v="بعد المدرسة عن الموقع"/>
    <s v="Lack of awareness Lack of transportation"/>
    <b v="1"/>
    <m/>
    <b v="1"/>
    <m/>
    <m/>
    <m/>
    <m/>
    <m/>
    <m/>
    <m/>
    <x v="1"/>
    <m/>
    <m/>
    <x v="2"/>
    <m/>
    <m/>
    <x v="2"/>
    <m/>
    <s v="uuid:ca006e5e-e9f1-4fa7-93eb-6a96beb133b8"/>
    <n v="73216750"/>
    <s v="ca006e5e-e9f1-4fa7-93eb-6a96beb133b8"/>
    <d v="2021-01-23T12:03:06"/>
    <n v="344"/>
    <m/>
    <n v="-1"/>
    <m/>
    <m/>
    <s v="202101191358"/>
    <n v="1572"/>
    <s v="nsenumerator"/>
    <n v="569832"/>
  </r>
  <r>
    <s v="2021-01-23T11:20:14.936+02:00"/>
    <s v="2021-01-23T11:55:25.021+02:00"/>
    <m/>
    <s v="محمود السليمان"/>
    <s v="MRFS"/>
    <m/>
    <d v="2021-01-23T00:00:00"/>
    <x v="11"/>
    <s v="All"/>
    <x v="0"/>
    <n v="50"/>
    <x v="0"/>
    <x v="1"/>
    <x v="0"/>
    <x v="0"/>
    <d v="2019-11-12T00:00:00"/>
    <n v="0"/>
    <n v="1"/>
    <s v="Yes"/>
    <n v="0"/>
    <n v="0"/>
    <n v="0"/>
    <s v="0"/>
    <n v="1"/>
    <s v="1"/>
    <n v="2"/>
    <s v="3"/>
    <n v="6"/>
    <n v="0"/>
    <n v="0"/>
    <n v="1"/>
    <n v="700"/>
    <n v="0"/>
    <s v="عمل خاص "/>
    <s v="حوالات خارجية واغاثة"/>
    <s v="Hospital"/>
    <b v="1"/>
    <m/>
    <m/>
    <m/>
    <m/>
    <m/>
    <m/>
    <m/>
    <n v="30"/>
    <x v="4"/>
    <m/>
    <x v="0"/>
    <s v="لا يوجد"/>
    <s v="Inaccessible due to cost Some types of medicines are not available in the market"/>
    <b v="1"/>
    <m/>
    <m/>
    <b v="1"/>
    <m/>
    <m/>
    <m/>
    <m/>
    <m/>
    <m/>
    <m/>
    <x v="2"/>
    <x v="1"/>
    <m/>
    <x v="1"/>
    <m/>
    <x v="0"/>
    <x v="0"/>
    <m/>
    <x v="0"/>
    <x v="0"/>
    <m/>
    <m/>
    <m/>
    <m/>
    <m/>
    <m/>
    <m/>
    <m/>
    <m/>
    <m/>
    <m/>
    <s v="Pediatric medicine Non communicable diseases (NCD) drugs (chronic, cardiac, diabetes, hyper-tension, asthma)"/>
    <b v="1"/>
    <b v="1"/>
    <m/>
    <m/>
    <m/>
    <m/>
    <m/>
    <m/>
    <x v="0"/>
    <m/>
    <m/>
    <m/>
    <m/>
    <m/>
    <m/>
    <m/>
    <m/>
    <m/>
    <s v="Hospital for normal delivery"/>
    <m/>
    <m/>
    <m/>
    <m/>
    <m/>
    <b v="1"/>
    <m/>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s v="0"/>
    <s v="0"/>
    <x v="0"/>
    <x v="2"/>
    <x v="0"/>
    <x v="1"/>
    <x v="1"/>
    <m/>
    <m/>
    <m/>
    <m/>
    <m/>
    <m/>
    <m/>
    <m/>
    <m/>
    <x v="1"/>
    <x v="0"/>
    <s v="Fear Anger Sadness Econimic Changes in Appetite"/>
    <b v="1"/>
    <b v="1"/>
    <b v="1"/>
    <m/>
    <b v="1"/>
    <m/>
    <m/>
    <b v="1"/>
    <m/>
    <m/>
    <m/>
    <m/>
    <m/>
    <m/>
    <m/>
    <m/>
    <m/>
    <m/>
    <s v="Adult Women"/>
    <b v="1"/>
    <m/>
    <m/>
    <m/>
    <s v="لانهم أكثر ضعف "/>
    <s v="Speaking to a friend Exercise Prayer"/>
    <m/>
    <b v="1"/>
    <b v="1"/>
    <b v="1"/>
    <m/>
    <m/>
    <m/>
    <m/>
    <m/>
    <m/>
    <m/>
    <s v="Stigma Lack of awareness of the services"/>
    <b v="1"/>
    <m/>
    <m/>
    <m/>
    <b v="1"/>
    <m/>
    <m/>
    <m/>
    <m/>
    <x v="1"/>
    <m/>
    <s v="Skills building services Extracurricular activities/women &amp; girls centers"/>
    <m/>
    <m/>
    <b v="1"/>
    <b v="1"/>
    <m/>
    <m/>
    <m/>
    <m/>
    <s v="عدم وجودها في القطاع"/>
    <s v="Skills building services Extracurricular activities/women &amp; girls centers"/>
    <m/>
    <m/>
    <b v="1"/>
    <b v="1"/>
    <m/>
    <m/>
    <m/>
    <m/>
    <s v="عدم توفرها "/>
    <x v="1"/>
    <m/>
    <s v="Child labour School dropout Early marriage Neglect Being orphaned or losing care"/>
    <m/>
    <m/>
    <m/>
    <b v="1"/>
    <b v="1"/>
    <m/>
    <b v="1"/>
    <m/>
    <b v="1"/>
    <m/>
    <b v="1"/>
    <m/>
    <m/>
    <m/>
    <m/>
    <m/>
    <m/>
    <m/>
    <s v="العمل في مجال ميكانيك السيارات"/>
    <s v="Religious leaders School teachers Relatives Siblings Women and Child support centers Community/social workers"/>
    <b v="1"/>
    <b v="1"/>
    <m/>
    <b v="1"/>
    <m/>
    <b v="1"/>
    <m/>
    <b v="1"/>
    <m/>
    <b v="1"/>
    <m/>
    <m/>
    <m/>
    <m/>
    <s v="Awareness / educational activities / psychosocial support Entertainement activities"/>
    <m/>
    <m/>
    <m/>
    <m/>
    <b v="1"/>
    <b v="1"/>
    <m/>
    <m/>
    <m/>
    <s v="Child-headed households"/>
    <m/>
    <m/>
    <m/>
    <b v="1"/>
    <m/>
    <m/>
    <m/>
    <x v="1"/>
    <m/>
    <s v="Lack of awareness"/>
    <b v="1"/>
    <m/>
    <m/>
    <m/>
    <m/>
    <m/>
    <m/>
    <m/>
    <m/>
    <m/>
    <x v="1"/>
    <m/>
    <m/>
    <x v="2"/>
    <m/>
    <m/>
    <x v="2"/>
    <m/>
    <s v="uuid:ef00adf3-bf40-48ad-81fb-20f64250623c"/>
    <n v="73216752"/>
    <s v="ef00adf3-bf40-48ad-81fb-20f64250623c"/>
    <d v="2021-01-23T12:03:07"/>
    <n v="345"/>
    <m/>
    <n v="-1"/>
    <m/>
    <m/>
    <s v="202101191358"/>
    <n v="2111"/>
    <s v="nsenumerator"/>
    <n v="569832"/>
  </r>
  <r>
    <s v="2021-01-23T10:10:10.081+03:00"/>
    <s v="2021-01-23T10:32:20.982+03:00"/>
    <m/>
    <s v="مريم الاشقر "/>
    <s v="MRFS"/>
    <m/>
    <d v="2021-01-23T00:00:00"/>
    <x v="11"/>
    <s v="All"/>
    <x v="0"/>
    <n v="44"/>
    <x v="0"/>
    <x v="0"/>
    <x v="0"/>
    <x v="0"/>
    <d v="2018-09-11T00:00:00"/>
    <n v="1"/>
    <n v="0"/>
    <s v="Yes"/>
    <n v="0"/>
    <n v="1"/>
    <n v="1"/>
    <s v="2"/>
    <n v="2"/>
    <s v="4"/>
    <n v="0"/>
    <s v="4"/>
    <n v="6"/>
    <n v="0"/>
    <n v="0"/>
    <n v="1"/>
    <n v="1500"/>
    <n v="400"/>
    <s v="عامل"/>
    <m/>
    <s v="Hospital"/>
    <b v="1"/>
    <m/>
    <m/>
    <m/>
    <m/>
    <m/>
    <m/>
    <m/>
    <n v="30"/>
    <x v="4"/>
    <m/>
    <x v="0"/>
    <s v="عيادات عينية"/>
    <s v="Inaccessible due to cost"/>
    <m/>
    <m/>
    <m/>
    <b v="1"/>
    <m/>
    <m/>
    <m/>
    <m/>
    <m/>
    <m/>
    <m/>
    <x v="2"/>
    <x v="1"/>
    <m/>
    <x v="1"/>
    <m/>
    <x v="2"/>
    <x v="1"/>
    <m/>
    <x v="1"/>
    <x v="2"/>
    <m/>
    <m/>
    <m/>
    <m/>
    <m/>
    <m/>
    <m/>
    <m/>
    <m/>
    <m/>
    <m/>
    <s v="Pediatric medicine Antibiotic"/>
    <m/>
    <b v="1"/>
    <m/>
    <b v="1"/>
    <m/>
    <m/>
    <m/>
    <m/>
    <x v="0"/>
    <m/>
    <m/>
    <m/>
    <m/>
    <m/>
    <m/>
    <m/>
    <m/>
    <m/>
    <s v="Hospital for normal delivery"/>
    <m/>
    <m/>
    <m/>
    <m/>
    <m/>
    <b v="1"/>
    <m/>
    <m/>
    <m/>
    <m/>
    <m/>
    <x v="1"/>
    <m/>
    <m/>
    <m/>
    <m/>
    <m/>
    <m/>
    <m/>
    <m/>
    <m/>
    <m/>
    <m/>
    <x v="3"/>
    <x v="1"/>
    <x v="0"/>
    <m/>
    <s v="Cereals or tubers (maize, porridge, rice, pasta, bread, rice, bulger, frikeh, kaak, pasta, indomy (noodles), manakish, thick grain-based porridge, potatoes, etc) Vegetables (including leafy vegetables) Condiments (spices, tea, coffee, sauces etc) or other miscellaneous food"/>
    <b v="1"/>
    <m/>
    <b v="1"/>
    <m/>
    <m/>
    <m/>
    <m/>
    <m/>
    <m/>
    <m/>
    <b v="1"/>
    <s v="3"/>
    <s v="not divers"/>
    <s v="Cereals or tubers (maize, porridge, rice, pasta, bread, rice, bulger, frikeh, kaak, pasta, indomy (noodles), manakish, thick grain-based porridge, potatoes, etc) Vegetables (including leafy vegetables) Milk and Milk Products (milk, yoghurt, cheese, etc) Condiments (spices, tea, coffee, sauces etc) or other miscellaneous food"/>
    <b v="1"/>
    <m/>
    <b v="1"/>
    <m/>
    <m/>
    <m/>
    <b v="1"/>
    <m/>
    <m/>
    <m/>
    <b v="1"/>
    <s v="4"/>
    <s v="diverse"/>
    <x v="0"/>
    <m/>
    <s v="High food prices/no money to buy Market is too far"/>
    <m/>
    <b v="1"/>
    <b v="1"/>
    <m/>
    <m/>
    <m/>
    <m/>
    <m/>
    <x v="0"/>
    <m/>
    <x v="0"/>
    <s v="High food prices/no money to buy Market is too far"/>
    <b v="1"/>
    <b v="1"/>
    <m/>
    <m/>
    <m/>
    <m/>
    <x v="4"/>
    <x v="2"/>
    <x v="1"/>
    <m/>
    <m/>
    <s v="1"/>
    <s v="1"/>
    <x v="0"/>
    <x v="2"/>
    <x v="0"/>
    <x v="1"/>
    <x v="1"/>
    <m/>
    <m/>
    <m/>
    <m/>
    <m/>
    <m/>
    <m/>
    <m/>
    <m/>
    <x v="1"/>
    <x v="0"/>
    <s v="Sadness Econimic"/>
    <m/>
    <m/>
    <b v="1"/>
    <m/>
    <b v="1"/>
    <m/>
    <m/>
    <m/>
    <m/>
    <m/>
    <m/>
    <m/>
    <m/>
    <m/>
    <m/>
    <m/>
    <m/>
    <m/>
    <s v="Adult Men Adult Women"/>
    <b v="1"/>
    <b v="1"/>
    <m/>
    <m/>
    <s v="بسبب الوضع الراهن "/>
    <s v="Speaking to a family member Prayer"/>
    <b v="1"/>
    <m/>
    <m/>
    <b v="1"/>
    <m/>
    <m/>
    <m/>
    <m/>
    <m/>
    <m/>
    <m/>
    <s v="Security"/>
    <m/>
    <b v="1"/>
    <m/>
    <m/>
    <m/>
    <m/>
    <m/>
    <m/>
    <m/>
    <x v="1"/>
    <m/>
    <s v="Educational services Health services"/>
    <b v="1"/>
    <b v="1"/>
    <m/>
    <m/>
    <m/>
    <m/>
    <m/>
    <m/>
    <s v="بسبب بعد المسافات"/>
    <s v="Educational services Extracurricular activities/women &amp; girls centers"/>
    <m/>
    <b v="1"/>
    <m/>
    <b v="1"/>
    <m/>
    <m/>
    <m/>
    <m/>
    <s v="بسبب الوضع الراهن "/>
    <x v="1"/>
    <m/>
    <s v="Kidnapping Begging Psychological stress"/>
    <b v="1"/>
    <m/>
    <m/>
    <m/>
    <m/>
    <b v="1"/>
    <m/>
    <m/>
    <m/>
    <m/>
    <m/>
    <m/>
    <m/>
    <b v="1"/>
    <m/>
    <m/>
    <m/>
    <m/>
    <m/>
    <s v="Community/social workers School teachers"/>
    <m/>
    <m/>
    <m/>
    <b v="1"/>
    <m/>
    <m/>
    <m/>
    <b v="1"/>
    <m/>
    <m/>
    <m/>
    <m/>
    <m/>
    <m/>
    <s v="Sport activity Awareness / educational activities / psychosocial support Hand crafts"/>
    <b v="1"/>
    <m/>
    <b v="1"/>
    <m/>
    <b v="1"/>
    <m/>
    <m/>
    <m/>
    <m/>
    <s v="Children living on the street Orphans living in the community"/>
    <m/>
    <b v="1"/>
    <b v="1"/>
    <m/>
    <m/>
    <m/>
    <m/>
    <x v="1"/>
    <m/>
    <s v="Lack of transportation"/>
    <m/>
    <m/>
    <b v="1"/>
    <m/>
    <m/>
    <m/>
    <m/>
    <m/>
    <m/>
    <m/>
    <x v="1"/>
    <m/>
    <m/>
    <x v="0"/>
    <m/>
    <m/>
    <x v="2"/>
    <m/>
    <s v="uuid:e6e2464f-8fd0-4d07-bf0f-ec03621cfac3"/>
    <n v="73216770"/>
    <s v="e6e2464f-8fd0-4d07-bf0f-ec03621cfac3"/>
    <d v="2021-01-23T12:03:41"/>
    <n v="346"/>
    <m/>
    <n v="-1"/>
    <m/>
    <m/>
    <s v="202101191358"/>
    <n v="1330"/>
    <s v="nsenumerator"/>
    <n v="569832"/>
  </r>
  <r>
    <s v="2021-01-23T09:30:02.422+02:00"/>
    <s v="2021-01-23T11:01:41.706+02:00"/>
    <s v="0"/>
    <s v="عزام الرحال"/>
    <s v="MRFS"/>
    <m/>
    <d v="2021-01-23T00:00:00"/>
    <x v="11"/>
    <s v="All"/>
    <x v="0"/>
    <n v="35"/>
    <x v="0"/>
    <x v="1"/>
    <x v="0"/>
    <x v="0"/>
    <d v="2019-11-15T00:00:00"/>
    <n v="0"/>
    <n v="0"/>
    <s v="Yes"/>
    <n v="0"/>
    <n v="1"/>
    <n v="2"/>
    <s v="3"/>
    <n v="1"/>
    <s v="4"/>
    <n v="0"/>
    <s v="4"/>
    <n v="6"/>
    <n v="0"/>
    <n v="0"/>
    <n v="0"/>
    <n v="1500"/>
    <n v="600"/>
    <s v="اليد العامله"/>
    <m/>
    <s v="Do not know"/>
    <m/>
    <m/>
    <m/>
    <m/>
    <m/>
    <b v="1"/>
    <m/>
    <m/>
    <m/>
    <x v="1"/>
    <m/>
    <x v="3"/>
    <s v="لايوجد"/>
    <s v="Inaccessible due to cost"/>
    <m/>
    <m/>
    <m/>
    <b v="1"/>
    <m/>
    <m/>
    <m/>
    <m/>
    <m/>
    <m/>
    <m/>
    <x v="2"/>
    <x v="1"/>
    <m/>
    <x v="1"/>
    <m/>
    <x v="0"/>
    <x v="0"/>
    <m/>
    <x v="0"/>
    <x v="0"/>
    <m/>
    <m/>
    <m/>
    <m/>
    <m/>
    <m/>
    <m/>
    <m/>
    <m/>
    <m/>
    <m/>
    <s v="Pediatric medicine Antibiotic"/>
    <m/>
    <b v="1"/>
    <m/>
    <b v="1"/>
    <m/>
    <m/>
    <m/>
    <m/>
    <x v="3"/>
    <m/>
    <m/>
    <m/>
    <m/>
    <m/>
    <m/>
    <m/>
    <m/>
    <m/>
    <s v="Hospital for normal delivery"/>
    <m/>
    <m/>
    <m/>
    <m/>
    <m/>
    <b v="1"/>
    <m/>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
    <b v="1"/>
    <m/>
    <m/>
    <m/>
    <m/>
    <m/>
    <m/>
    <x v="0"/>
    <m/>
    <x v="2"/>
    <m/>
    <m/>
    <m/>
    <m/>
    <m/>
    <m/>
    <m/>
    <x v="0"/>
    <x v="2"/>
    <x v="1"/>
    <m/>
    <m/>
    <s v="1"/>
    <s v="0"/>
    <x v="0"/>
    <x v="2"/>
    <x v="0"/>
    <x v="1"/>
    <x v="1"/>
    <m/>
    <m/>
    <m/>
    <m/>
    <m/>
    <m/>
    <m/>
    <m/>
    <m/>
    <x v="1"/>
    <x v="0"/>
    <s v="Econimic"/>
    <m/>
    <m/>
    <m/>
    <m/>
    <b v="1"/>
    <m/>
    <m/>
    <m/>
    <m/>
    <m/>
    <m/>
    <m/>
    <m/>
    <m/>
    <m/>
    <m/>
    <m/>
    <m/>
    <s v="Adult Men"/>
    <m/>
    <b v="1"/>
    <m/>
    <m/>
    <s v="لقلة الدخل واليد العامله."/>
    <s v="Speaking to a friend"/>
    <m/>
    <b v="1"/>
    <m/>
    <m/>
    <m/>
    <m/>
    <m/>
    <m/>
    <m/>
    <m/>
    <m/>
    <s v="Accessibility"/>
    <m/>
    <m/>
    <b v="1"/>
    <m/>
    <m/>
    <m/>
    <m/>
    <m/>
    <m/>
    <x v="1"/>
    <m/>
    <s v="All services are accessible"/>
    <m/>
    <m/>
    <m/>
    <m/>
    <m/>
    <b v="1"/>
    <m/>
    <m/>
    <m/>
    <s v="Educational services Skills building services Extracurricular activities/women &amp; girls centers"/>
    <m/>
    <b v="1"/>
    <b v="1"/>
    <b v="1"/>
    <m/>
    <m/>
    <m/>
    <m/>
    <s v="لعدم توفر المواصلات"/>
    <x v="1"/>
    <m/>
    <s v="School dropout Neglect"/>
    <m/>
    <m/>
    <m/>
    <b v="1"/>
    <m/>
    <m/>
    <m/>
    <m/>
    <b v="1"/>
    <m/>
    <m/>
    <m/>
    <m/>
    <m/>
    <m/>
    <m/>
    <m/>
    <m/>
    <m/>
    <s v="Community/social workers Women and Child support centers"/>
    <m/>
    <m/>
    <m/>
    <m/>
    <m/>
    <m/>
    <m/>
    <b v="1"/>
    <m/>
    <b v="1"/>
    <m/>
    <m/>
    <m/>
    <m/>
    <s v="Hand crafts Awareness / educational activities / psychosocial support Painting / re-creational activity Entertainement activities"/>
    <m/>
    <m/>
    <b v="1"/>
    <b v="1"/>
    <b v="1"/>
    <b v="1"/>
    <m/>
    <m/>
    <m/>
    <s v="No, none of these"/>
    <m/>
    <m/>
    <m/>
    <m/>
    <m/>
    <b v="1"/>
    <m/>
    <x v="2"/>
    <s v="لعدم وجود المواصلات"/>
    <s v="Lack of transportation"/>
    <m/>
    <m/>
    <b v="1"/>
    <m/>
    <m/>
    <m/>
    <m/>
    <m/>
    <m/>
    <m/>
    <x v="1"/>
    <m/>
    <m/>
    <x v="0"/>
    <m/>
    <m/>
    <x v="2"/>
    <m/>
    <s v="uuid:e1ddfd96-ad84-41f3-8a89-425e8882d07e"/>
    <n v="73216771"/>
    <s v="e1ddfd96-ad84-41f3-8a89-425e8882d07e"/>
    <d v="2021-01-23T12:03:45"/>
    <n v="347"/>
    <m/>
    <n v="-1"/>
    <m/>
    <m/>
    <s v="202101191358"/>
    <n v="5499"/>
    <s v="nsenumerator"/>
    <n v="569832"/>
  </r>
  <r>
    <s v="2021-01-23T10:19:43.454+02:00"/>
    <s v="2021-01-23T11:03:27.275+02:00"/>
    <s v="0"/>
    <s v="عزام الرحال"/>
    <s v="MRFS"/>
    <m/>
    <d v="2021-01-23T00:00:00"/>
    <x v="11"/>
    <s v="All"/>
    <x v="0"/>
    <n v="49"/>
    <x v="0"/>
    <x v="1"/>
    <x v="0"/>
    <x v="0"/>
    <d v="2019-12-04T00:00:00"/>
    <n v="1"/>
    <n v="0"/>
    <s v="Yes"/>
    <n v="1"/>
    <n v="0"/>
    <n v="1"/>
    <s v="1"/>
    <n v="2"/>
    <s v="4"/>
    <n v="3"/>
    <s v="7"/>
    <n v="9"/>
    <n v="0"/>
    <n v="0"/>
    <n v="0"/>
    <n v="1200"/>
    <n v="200"/>
    <s v="السله الغذائيه"/>
    <m/>
    <s v="Do not know"/>
    <m/>
    <m/>
    <m/>
    <m/>
    <m/>
    <b v="1"/>
    <m/>
    <m/>
    <m/>
    <x v="1"/>
    <m/>
    <x v="3"/>
    <s v="لايوجد"/>
    <s v="Inaccessible due to cost Inaccessible due to transport or other logistical reason"/>
    <m/>
    <m/>
    <m/>
    <b v="1"/>
    <m/>
    <b v="1"/>
    <m/>
    <m/>
    <m/>
    <m/>
    <m/>
    <x v="0"/>
    <x v="0"/>
    <s v="تم التخديم من خلال تامين اجراء عمليه جراحيه للعين من قبل عامل صحه مجتمعي"/>
    <x v="2"/>
    <m/>
    <x v="0"/>
    <x v="0"/>
    <m/>
    <x v="0"/>
    <x v="0"/>
    <m/>
    <m/>
    <m/>
    <m/>
    <m/>
    <m/>
    <m/>
    <m/>
    <m/>
    <m/>
    <m/>
    <s v="Drugs are mostly available"/>
    <m/>
    <m/>
    <m/>
    <m/>
    <m/>
    <m/>
    <b v="1"/>
    <m/>
    <x v="3"/>
    <m/>
    <m/>
    <m/>
    <m/>
    <m/>
    <m/>
    <m/>
    <m/>
    <m/>
    <s v="Hospital for normal delivery"/>
    <m/>
    <m/>
    <m/>
    <m/>
    <m/>
    <b v="1"/>
    <m/>
    <m/>
    <m/>
    <m/>
    <m/>
    <x v="0"/>
    <m/>
    <m/>
    <m/>
    <m/>
    <m/>
    <m/>
    <m/>
    <m/>
    <m/>
    <m/>
    <m/>
    <x v="5"/>
    <x v="0"/>
    <x v="0"/>
    <m/>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x v="0"/>
    <m/>
    <s v="High food prices/no money to buy"/>
    <m/>
    <b v="1"/>
    <m/>
    <m/>
    <m/>
    <m/>
    <m/>
    <m/>
    <x v="3"/>
    <m/>
    <x v="2"/>
    <m/>
    <m/>
    <m/>
    <m/>
    <m/>
    <m/>
    <m/>
    <x v="3"/>
    <x v="2"/>
    <x v="0"/>
    <m/>
    <m/>
    <s v="0"/>
    <s v="1"/>
    <x v="0"/>
    <x v="2"/>
    <x v="0"/>
    <x v="1"/>
    <x v="1"/>
    <m/>
    <m/>
    <m/>
    <m/>
    <m/>
    <m/>
    <m/>
    <m/>
    <m/>
    <x v="1"/>
    <x v="0"/>
    <s v="Econimic"/>
    <m/>
    <m/>
    <m/>
    <m/>
    <b v="1"/>
    <m/>
    <m/>
    <m/>
    <m/>
    <m/>
    <m/>
    <m/>
    <m/>
    <m/>
    <m/>
    <m/>
    <m/>
    <m/>
    <s v="Adult Men"/>
    <m/>
    <b v="1"/>
    <m/>
    <m/>
    <s v="قلة اليد العامله وصعوبة. في تامين المدخول للاسره"/>
    <s v="Speaking to a family member"/>
    <b v="1"/>
    <m/>
    <m/>
    <m/>
    <m/>
    <m/>
    <m/>
    <m/>
    <m/>
    <m/>
    <m/>
    <s v="Accessibility"/>
    <m/>
    <m/>
    <b v="1"/>
    <m/>
    <m/>
    <m/>
    <m/>
    <m/>
    <m/>
    <x v="1"/>
    <m/>
    <s v="Do not know"/>
    <m/>
    <m/>
    <m/>
    <m/>
    <m/>
    <m/>
    <b v="1"/>
    <m/>
    <m/>
    <s v="Do not know"/>
    <m/>
    <m/>
    <m/>
    <m/>
    <m/>
    <m/>
    <b v="1"/>
    <m/>
    <m/>
    <x v="2"/>
    <s v="عدم وجود الامان في المنطقه"/>
    <s v="School dropout Early marriage Neglect"/>
    <m/>
    <m/>
    <m/>
    <b v="1"/>
    <m/>
    <m/>
    <b v="1"/>
    <m/>
    <b v="1"/>
    <m/>
    <m/>
    <m/>
    <m/>
    <m/>
    <m/>
    <m/>
    <m/>
    <m/>
    <m/>
    <s v="Community/social workers"/>
    <m/>
    <m/>
    <m/>
    <m/>
    <m/>
    <m/>
    <m/>
    <b v="1"/>
    <m/>
    <m/>
    <m/>
    <m/>
    <m/>
    <m/>
    <s v="Hand crafts Painting / re-creational activity Awareness / educational activities / psychosocial support Entertainement activities"/>
    <m/>
    <m/>
    <b v="1"/>
    <b v="1"/>
    <b v="1"/>
    <b v="1"/>
    <m/>
    <m/>
    <m/>
    <s v="No, none of these"/>
    <m/>
    <m/>
    <m/>
    <m/>
    <m/>
    <b v="1"/>
    <m/>
    <x v="2"/>
    <s v="لعدم توفر هذه الخدمه في اماكن قريبه"/>
    <s v="Lack of awareness Lack of transportation"/>
    <b v="1"/>
    <m/>
    <b v="1"/>
    <m/>
    <m/>
    <m/>
    <m/>
    <m/>
    <m/>
    <m/>
    <x v="1"/>
    <m/>
    <m/>
    <x v="2"/>
    <m/>
    <m/>
    <x v="2"/>
    <m/>
    <s v="uuid:de6ce3d7-1d56-4d84-9d13-c8f5b68ebb1a"/>
    <n v="73216772"/>
    <s v="de6ce3d7-1d56-4d84-9d13-c8f5b68ebb1a"/>
    <d v="2021-01-23T12:03:46"/>
    <n v="348"/>
    <m/>
    <n v="-1"/>
    <m/>
    <m/>
    <s v="202101191358"/>
    <n v="2624"/>
    <s v="nsenumerator"/>
    <n v="569832"/>
  </r>
  <r>
    <s v="2021-01-23T10:35:44.609+03:00"/>
    <s v="2021-01-23T10:52:27.419+03:00"/>
    <m/>
    <s v="مريم الاشقر"/>
    <s v="MRFS"/>
    <m/>
    <d v="2021-01-23T00:00:00"/>
    <x v="11"/>
    <s v="All"/>
    <x v="0"/>
    <n v="26"/>
    <x v="1"/>
    <x v="0"/>
    <x v="0"/>
    <x v="0"/>
    <d v="2018-11-15T00:00:00"/>
    <n v="1"/>
    <n v="0"/>
    <s v="Yes"/>
    <n v="0"/>
    <n v="1"/>
    <n v="0"/>
    <s v="1"/>
    <n v="0"/>
    <s v="1"/>
    <n v="0"/>
    <s v="1"/>
    <n v="3"/>
    <n v="0"/>
    <n v="0"/>
    <n v="1"/>
    <n v="1500"/>
    <n v="500"/>
    <s v="عامل"/>
    <m/>
    <s v="Hospital"/>
    <b v="1"/>
    <m/>
    <m/>
    <m/>
    <m/>
    <m/>
    <m/>
    <m/>
    <n v="30"/>
    <x v="4"/>
    <m/>
    <x v="0"/>
    <s v="عيادات سنية "/>
    <s v="Inaccessible due to cost"/>
    <m/>
    <m/>
    <m/>
    <b v="1"/>
    <m/>
    <m/>
    <m/>
    <m/>
    <m/>
    <m/>
    <m/>
    <x v="2"/>
    <x v="1"/>
    <m/>
    <x v="1"/>
    <m/>
    <x v="2"/>
    <x v="1"/>
    <m/>
    <x v="1"/>
    <x v="2"/>
    <m/>
    <m/>
    <m/>
    <m/>
    <m/>
    <m/>
    <m/>
    <m/>
    <m/>
    <m/>
    <m/>
    <s v="Pediatric medicine Antibiotic"/>
    <m/>
    <b v="1"/>
    <m/>
    <b v="1"/>
    <m/>
    <m/>
    <m/>
    <m/>
    <x v="0"/>
    <m/>
    <m/>
    <m/>
    <m/>
    <m/>
    <m/>
    <m/>
    <m/>
    <m/>
    <s v="Hospital for normal delivery"/>
    <m/>
    <m/>
    <m/>
    <m/>
    <m/>
    <b v="1"/>
    <m/>
    <m/>
    <m/>
    <m/>
    <m/>
    <x v="1"/>
    <m/>
    <m/>
    <m/>
    <m/>
    <m/>
    <m/>
    <m/>
    <m/>
    <m/>
    <m/>
    <m/>
    <x v="3"/>
    <x v="1"/>
    <x v="0"/>
    <m/>
    <s v="Legumes and nuts e.g. hommos, fouls, beans, chick peas, lentils Cereals or tubers (maize, porridge, rice, pasta, bread, rice, bulger, frikeh, kaak, pasta, indomy (noodles), manakish, thick grain-based porridge, potatoes, etc) Condiments (spices, tea, coffee, sauces etc) or other miscellaneous food"/>
    <b v="1"/>
    <b v="1"/>
    <m/>
    <m/>
    <m/>
    <m/>
    <m/>
    <m/>
    <m/>
    <m/>
    <b v="1"/>
    <s v="3"/>
    <s v="not divers"/>
    <s v="Cereals or tubers (maize, porridge, rice, pasta, bread, rice, bulger, frikeh, kaak, pasta, indomy (noodles), manakish, thick grain-based porridge, potatoes, etc) Vegetables (including leafy vegetables)"/>
    <b v="1"/>
    <m/>
    <b v="1"/>
    <m/>
    <m/>
    <m/>
    <m/>
    <m/>
    <m/>
    <m/>
    <m/>
    <s v="2"/>
    <s v="not divers"/>
    <x v="0"/>
    <m/>
    <s v="High food prices/no money to buy"/>
    <m/>
    <b v="1"/>
    <m/>
    <m/>
    <m/>
    <m/>
    <m/>
    <m/>
    <x v="0"/>
    <m/>
    <x v="0"/>
    <s v="High food prices/no money to buy Market is too far"/>
    <b v="1"/>
    <b v="1"/>
    <m/>
    <m/>
    <m/>
    <m/>
    <x v="2"/>
    <x v="2"/>
    <x v="1"/>
    <m/>
    <m/>
    <s v="1"/>
    <s v="1"/>
    <x v="0"/>
    <x v="2"/>
    <x v="0"/>
    <x v="1"/>
    <x v="1"/>
    <m/>
    <m/>
    <m/>
    <m/>
    <m/>
    <m/>
    <m/>
    <m/>
    <m/>
    <x v="1"/>
    <x v="0"/>
    <s v="Anger Econimic"/>
    <m/>
    <b v="1"/>
    <m/>
    <m/>
    <b v="1"/>
    <m/>
    <m/>
    <m/>
    <m/>
    <m/>
    <m/>
    <m/>
    <m/>
    <m/>
    <m/>
    <m/>
    <m/>
    <m/>
    <s v="Adult Men"/>
    <m/>
    <b v="1"/>
    <m/>
    <m/>
    <s v="بسبب الوضع الراهن "/>
    <s v="Speaking to a family member Prayer"/>
    <b v="1"/>
    <m/>
    <m/>
    <b v="1"/>
    <m/>
    <m/>
    <m/>
    <m/>
    <m/>
    <m/>
    <m/>
    <s v="Security Lack of awareness of the services"/>
    <m/>
    <b v="1"/>
    <m/>
    <m/>
    <b v="1"/>
    <m/>
    <m/>
    <m/>
    <m/>
    <x v="1"/>
    <m/>
    <s v="Health services Educational services"/>
    <b v="1"/>
    <b v="1"/>
    <m/>
    <m/>
    <m/>
    <m/>
    <m/>
    <m/>
    <s v="بسبب الوضع الراهن"/>
    <s v="Educational services Extracurricular activities/women &amp; girls centers"/>
    <m/>
    <b v="1"/>
    <m/>
    <b v="1"/>
    <m/>
    <m/>
    <m/>
    <m/>
    <s v="بسبب الوضع الراهن "/>
    <x v="1"/>
    <m/>
    <s v="Begging Kidnapping Psychological stress"/>
    <b v="1"/>
    <m/>
    <m/>
    <m/>
    <m/>
    <b v="1"/>
    <m/>
    <m/>
    <m/>
    <m/>
    <m/>
    <m/>
    <m/>
    <b v="1"/>
    <m/>
    <m/>
    <m/>
    <m/>
    <m/>
    <s v="School teachers Community/social workers"/>
    <m/>
    <m/>
    <m/>
    <b v="1"/>
    <m/>
    <m/>
    <m/>
    <b v="1"/>
    <m/>
    <m/>
    <m/>
    <m/>
    <m/>
    <m/>
    <s v="Painting / re-creational activity Awareness / educational activities / psychosocial support Entertainement activities"/>
    <m/>
    <m/>
    <m/>
    <b v="1"/>
    <b v="1"/>
    <b v="1"/>
    <m/>
    <m/>
    <m/>
    <s v="Children living on the street Orphans living in the community Child-headed households"/>
    <m/>
    <b v="1"/>
    <b v="1"/>
    <b v="1"/>
    <m/>
    <m/>
    <m/>
    <x v="2"/>
    <s v="الطفل تحت سن المدرسة "/>
    <s v="Lack of transportation Lack of awareness"/>
    <b v="1"/>
    <m/>
    <b v="1"/>
    <m/>
    <m/>
    <m/>
    <m/>
    <m/>
    <m/>
    <m/>
    <x v="1"/>
    <m/>
    <m/>
    <x v="0"/>
    <m/>
    <m/>
    <x v="2"/>
    <m/>
    <s v="uuid:009df33b-4f03-4eb6-8ad8-c9a08c4fb295"/>
    <n v="73216773"/>
    <s v="009df33b-4f03-4eb6-8ad8-c9a08c4fb295"/>
    <d v="2021-01-23T12:03:46"/>
    <n v="349"/>
    <m/>
    <n v="-1"/>
    <m/>
    <m/>
    <s v="202101191358"/>
    <n v="1003"/>
    <s v="nsenumerator"/>
    <n v="569832"/>
  </r>
  <r>
    <s v="2021-01-23T10:50:02.013+02:00"/>
    <s v="2021-01-23T12:13:34.172+02:00"/>
    <m/>
    <s v="عزام الرحال"/>
    <s v="MRFS"/>
    <m/>
    <d v="2021-01-23T00:00:00"/>
    <x v="11"/>
    <s v="All"/>
    <x v="0"/>
    <n v="35"/>
    <x v="0"/>
    <x v="1"/>
    <x v="0"/>
    <x v="0"/>
    <d v="2020-08-06T00:00:00"/>
    <n v="1"/>
    <n v="0"/>
    <s v="Yes"/>
    <n v="0"/>
    <n v="0"/>
    <n v="1"/>
    <s v="1"/>
    <n v="1"/>
    <s v="2"/>
    <n v="0"/>
    <s v="2"/>
    <n v="5"/>
    <n v="0"/>
    <n v="0"/>
    <n v="0"/>
    <n v="1000"/>
    <n v="200"/>
    <s v="اليد العامله"/>
    <m/>
    <s v="Do not know"/>
    <m/>
    <m/>
    <m/>
    <m/>
    <m/>
    <b v="1"/>
    <m/>
    <m/>
    <m/>
    <x v="1"/>
    <m/>
    <x v="2"/>
    <s v="لايوجد"/>
    <s v="Inaccessible due to cost Inaccessible due to transport or other logistical reason"/>
    <m/>
    <m/>
    <m/>
    <b v="1"/>
    <m/>
    <b v="1"/>
    <m/>
    <m/>
    <m/>
    <m/>
    <m/>
    <x v="0"/>
    <x v="0"/>
    <s v="لقد قام بزيارة المخيم فريق من اجل الوقايه من الكورونا "/>
    <x v="2"/>
    <m/>
    <x v="3"/>
    <x v="0"/>
    <m/>
    <x v="0"/>
    <x v="0"/>
    <m/>
    <m/>
    <m/>
    <m/>
    <m/>
    <m/>
    <m/>
    <m/>
    <m/>
    <m/>
    <m/>
    <s v="Pediatric medicine Antibiotic"/>
    <m/>
    <b v="1"/>
    <m/>
    <b v="1"/>
    <m/>
    <m/>
    <m/>
    <m/>
    <x v="3"/>
    <m/>
    <m/>
    <m/>
    <m/>
    <m/>
    <m/>
    <m/>
    <m/>
    <m/>
    <s v="Hospital for normal delivery"/>
    <m/>
    <m/>
    <m/>
    <m/>
    <m/>
    <b v="1"/>
    <m/>
    <m/>
    <m/>
    <m/>
    <m/>
    <x v="1"/>
    <m/>
    <m/>
    <m/>
    <m/>
    <m/>
    <m/>
    <m/>
    <m/>
    <m/>
    <m/>
    <m/>
    <x v="3"/>
    <x v="1"/>
    <x v="0"/>
    <m/>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x v="0"/>
    <m/>
    <s v="High food prices/no money to buy"/>
    <m/>
    <b v="1"/>
    <m/>
    <m/>
    <m/>
    <m/>
    <m/>
    <m/>
    <x v="0"/>
    <m/>
    <x v="2"/>
    <m/>
    <m/>
    <m/>
    <m/>
    <m/>
    <m/>
    <m/>
    <x v="3"/>
    <x v="2"/>
    <x v="1"/>
    <m/>
    <m/>
    <s v="0"/>
    <s v="1"/>
    <x v="3"/>
    <x v="1"/>
    <x v="1"/>
    <x v="1"/>
    <x v="1"/>
    <m/>
    <m/>
    <m/>
    <m/>
    <m/>
    <m/>
    <m/>
    <m/>
    <m/>
    <x v="1"/>
    <x v="0"/>
    <s v="Econimic moodwings Problems Concentrating"/>
    <m/>
    <m/>
    <m/>
    <b v="1"/>
    <b v="1"/>
    <m/>
    <m/>
    <m/>
    <m/>
    <m/>
    <m/>
    <m/>
    <b v="1"/>
    <m/>
    <m/>
    <m/>
    <m/>
    <m/>
    <s v="Adult Men"/>
    <m/>
    <b v="1"/>
    <m/>
    <m/>
    <s v="بسبب صعوبه المعيشه وقلة الدخل للاسره"/>
    <s v="Prayer"/>
    <m/>
    <m/>
    <m/>
    <b v="1"/>
    <m/>
    <m/>
    <m/>
    <m/>
    <m/>
    <m/>
    <m/>
    <s v="Accessibility Availability Lack of awareness of the services"/>
    <m/>
    <m/>
    <b v="1"/>
    <b v="1"/>
    <b v="1"/>
    <m/>
    <m/>
    <m/>
    <m/>
    <x v="2"/>
    <m/>
    <s v="Skills building services"/>
    <m/>
    <m/>
    <b v="1"/>
    <m/>
    <m/>
    <m/>
    <m/>
    <m/>
    <s v="بسبب عدم توفر المواصلات "/>
    <s v="Educational services Skills building services"/>
    <m/>
    <b v="1"/>
    <b v="1"/>
    <m/>
    <m/>
    <m/>
    <m/>
    <m/>
    <s v="بسبب سوء الوضع المعيشي والانشغال في المعيشه للاسره"/>
    <x v="2"/>
    <s v="بسبب عدم توفر الامان والمواصلات الامنه"/>
    <s v="School dropout Begging Neglect Psychological stress"/>
    <m/>
    <m/>
    <m/>
    <b v="1"/>
    <m/>
    <b v="1"/>
    <m/>
    <m/>
    <b v="1"/>
    <m/>
    <m/>
    <m/>
    <m/>
    <b v="1"/>
    <m/>
    <m/>
    <m/>
    <m/>
    <m/>
    <s v="School teachers Community/social workers Women and Child support centers"/>
    <m/>
    <m/>
    <m/>
    <b v="1"/>
    <m/>
    <m/>
    <m/>
    <b v="1"/>
    <m/>
    <b v="1"/>
    <m/>
    <m/>
    <m/>
    <m/>
    <s v="Hand crafts Painting / re-creational activity Awareness / educational activities / psychosocial support Entertainement activities"/>
    <m/>
    <m/>
    <b v="1"/>
    <b v="1"/>
    <b v="1"/>
    <b v="1"/>
    <m/>
    <m/>
    <m/>
    <s v="Children separated from their parents Children living on the street Orphans living in the community Child-headed households Children who have been associated with fighting forces"/>
    <b v="1"/>
    <b v="1"/>
    <b v="1"/>
    <b v="1"/>
    <b v="1"/>
    <m/>
    <m/>
    <x v="1"/>
    <m/>
    <s v="Lack of transportation Lack of awareness"/>
    <b v="1"/>
    <m/>
    <b v="1"/>
    <m/>
    <m/>
    <m/>
    <m/>
    <m/>
    <m/>
    <m/>
    <x v="2"/>
    <n v="1"/>
    <s v="قلة الرعايه والاهمال وعدم وجود الدعم النفسي والمعنوي له"/>
    <x v="0"/>
    <m/>
    <m/>
    <x v="2"/>
    <m/>
    <s v="uuid:2e06fbf9-e518-47a5-921e-b78ce822a614"/>
    <n v="73216774"/>
    <s v="2e06fbf9-e518-47a5-921e-b78ce822a614"/>
    <d v="2021-01-23T12:03:47"/>
    <n v="350"/>
    <m/>
    <n v="-1"/>
    <m/>
    <m/>
    <s v="202101191358"/>
    <n v="5012"/>
    <s v="nsenumerator"/>
    <n v="569832"/>
  </r>
  <r>
    <s v="2021-01-23T10:54:40.648+03:00"/>
    <s v="2021-01-23T11:11:33.384+03:00"/>
    <m/>
    <s v="مريم الاشقر "/>
    <s v="MRFS"/>
    <m/>
    <d v="2021-01-23T00:00:00"/>
    <x v="11"/>
    <s v="All"/>
    <x v="0"/>
    <n v="18"/>
    <x v="1"/>
    <x v="0"/>
    <x v="0"/>
    <x v="0"/>
    <d v="2020-01-01T00:00:00"/>
    <n v="1"/>
    <n v="0"/>
    <s v="No"/>
    <m/>
    <m/>
    <m/>
    <m/>
    <m/>
    <m/>
    <m/>
    <m/>
    <n v="2"/>
    <n v="0"/>
    <m/>
    <n v="1"/>
    <n v="2000"/>
    <n v="300"/>
    <s v="عامل"/>
    <m/>
    <s v="Hospital"/>
    <b v="1"/>
    <m/>
    <m/>
    <m/>
    <m/>
    <m/>
    <m/>
    <m/>
    <n v="30"/>
    <x v="4"/>
    <m/>
    <x v="0"/>
    <s v="عيادات سنية "/>
    <s v="Inaccessible due to cost Most types of medicines are not available in the market"/>
    <m/>
    <b v="1"/>
    <m/>
    <b v="1"/>
    <m/>
    <m/>
    <m/>
    <m/>
    <m/>
    <m/>
    <m/>
    <x v="2"/>
    <x v="1"/>
    <m/>
    <x v="1"/>
    <m/>
    <x v="0"/>
    <x v="0"/>
    <m/>
    <x v="0"/>
    <x v="0"/>
    <m/>
    <m/>
    <m/>
    <m/>
    <m/>
    <m/>
    <m/>
    <m/>
    <m/>
    <m/>
    <m/>
    <s v="Antibiotic"/>
    <m/>
    <m/>
    <m/>
    <b v="1"/>
    <m/>
    <m/>
    <m/>
    <m/>
    <x v="0"/>
    <m/>
    <m/>
    <m/>
    <m/>
    <m/>
    <m/>
    <m/>
    <m/>
    <m/>
    <s v="Hospital for normal delivery"/>
    <m/>
    <m/>
    <m/>
    <m/>
    <m/>
    <b v="1"/>
    <m/>
    <m/>
    <m/>
    <m/>
    <m/>
    <x v="1"/>
    <m/>
    <m/>
    <m/>
    <m/>
    <m/>
    <m/>
    <m/>
    <m/>
    <m/>
    <m/>
    <m/>
    <x v="3"/>
    <x v="1"/>
    <x v="0"/>
    <m/>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m/>
    <m/>
    <m/>
    <m/>
    <m/>
    <m/>
    <m/>
    <m/>
    <m/>
    <m/>
    <m/>
    <m/>
    <s v="0"/>
    <s v="not divers"/>
    <x v="0"/>
    <m/>
    <s v="High food prices/no money to buy"/>
    <m/>
    <b v="1"/>
    <m/>
    <m/>
    <m/>
    <m/>
    <m/>
    <m/>
    <x v="0"/>
    <m/>
    <x v="0"/>
    <s v="High food prices/no money to buy"/>
    <b v="1"/>
    <m/>
    <m/>
    <m/>
    <m/>
    <m/>
    <x v="1"/>
    <x v="1"/>
    <x v="1"/>
    <m/>
    <m/>
    <m/>
    <s v="1"/>
    <x v="0"/>
    <x v="2"/>
    <x v="0"/>
    <x v="1"/>
    <x v="1"/>
    <m/>
    <m/>
    <m/>
    <m/>
    <m/>
    <m/>
    <m/>
    <m/>
    <m/>
    <x v="1"/>
    <x v="0"/>
    <s v="Anger Econimic"/>
    <m/>
    <b v="1"/>
    <m/>
    <m/>
    <b v="1"/>
    <m/>
    <m/>
    <m/>
    <m/>
    <m/>
    <m/>
    <m/>
    <m/>
    <m/>
    <m/>
    <m/>
    <m/>
    <m/>
    <s v="Adult Men"/>
    <m/>
    <b v="1"/>
    <m/>
    <m/>
    <s v="بسبب الوضع الراهن "/>
    <s v="Speaking to a family member Prayer"/>
    <b v="1"/>
    <m/>
    <m/>
    <b v="1"/>
    <m/>
    <m/>
    <m/>
    <m/>
    <m/>
    <m/>
    <m/>
    <s v="Lack of awareness of the services"/>
    <m/>
    <m/>
    <m/>
    <m/>
    <b v="1"/>
    <m/>
    <m/>
    <m/>
    <m/>
    <x v="1"/>
    <m/>
    <s v="Extracurricular activities/women &amp; girls centers Skills building services"/>
    <m/>
    <m/>
    <b v="1"/>
    <b v="1"/>
    <m/>
    <m/>
    <m/>
    <m/>
    <s v="بسبب بعد المسافات "/>
    <s v="Educational services"/>
    <m/>
    <b v="1"/>
    <m/>
    <m/>
    <m/>
    <m/>
    <m/>
    <m/>
    <s v="بسبب قلة الأمان "/>
    <x v="2"/>
    <s v="بسبب قلة الأمان "/>
    <s v="Kidnapping Begging Psychological stress"/>
    <b v="1"/>
    <m/>
    <m/>
    <m/>
    <m/>
    <b v="1"/>
    <m/>
    <m/>
    <m/>
    <m/>
    <m/>
    <m/>
    <m/>
    <b v="1"/>
    <m/>
    <m/>
    <m/>
    <m/>
    <m/>
    <s v="School teachers Community/social workers"/>
    <m/>
    <m/>
    <m/>
    <b v="1"/>
    <m/>
    <m/>
    <m/>
    <b v="1"/>
    <m/>
    <m/>
    <m/>
    <m/>
    <m/>
    <m/>
    <s v="Awareness / educational activities / psychosocial support Entertainement activities"/>
    <m/>
    <m/>
    <m/>
    <m/>
    <b v="1"/>
    <b v="1"/>
    <m/>
    <m/>
    <m/>
    <s v="Orphans living in the community Child-headed households"/>
    <m/>
    <m/>
    <b v="1"/>
    <b v="1"/>
    <m/>
    <m/>
    <m/>
    <x v="0"/>
    <m/>
    <m/>
    <m/>
    <m/>
    <m/>
    <m/>
    <m/>
    <m/>
    <m/>
    <m/>
    <m/>
    <m/>
    <x v="0"/>
    <m/>
    <m/>
    <x v="0"/>
    <m/>
    <m/>
    <x v="0"/>
    <m/>
    <s v="uuid:b0b4216d-8565-4b13-bd93-cd386dd0b53d"/>
    <n v="73216781"/>
    <s v="b0b4216d-8565-4b13-bd93-cd386dd0b53d"/>
    <d v="2021-01-23T12:03:57"/>
    <n v="351"/>
    <m/>
    <n v="-1"/>
    <m/>
    <m/>
    <s v="202101191358"/>
    <n v="1013"/>
    <s v="nsenumerator"/>
    <n v="569832"/>
  </r>
  <r>
    <s v="2021-01-23T11:13:31.655+03:00"/>
    <s v="2021-01-23T11:41:45.825+03:00"/>
    <m/>
    <s v="رهام العلي"/>
    <s v="MRFS"/>
    <m/>
    <d v="2021-01-23T00:00:00"/>
    <x v="11"/>
    <s v="All"/>
    <x v="0"/>
    <n v="31"/>
    <x v="0"/>
    <x v="0"/>
    <x v="0"/>
    <x v="0"/>
    <d v="2019-01-01T00:00:00"/>
    <n v="1"/>
    <n v="0"/>
    <s v="Yes"/>
    <n v="0"/>
    <n v="1"/>
    <n v="1"/>
    <s v="2"/>
    <n v="2"/>
    <s v="4"/>
    <n v="2"/>
    <s v="6"/>
    <n v="9"/>
    <n v="0"/>
    <n v="0"/>
    <n v="1"/>
    <n v="1000"/>
    <n v="300"/>
    <s v="عمل الرجل "/>
    <m/>
    <s v="Primary health care facility Hospital"/>
    <b v="1"/>
    <b v="1"/>
    <m/>
    <m/>
    <m/>
    <m/>
    <m/>
    <m/>
    <n v="30"/>
    <x v="0"/>
    <m/>
    <x v="3"/>
    <s v="مستوصف"/>
    <s v="Some types of medicines are not available in the market Inaccessible due to cost"/>
    <b v="1"/>
    <m/>
    <m/>
    <b v="1"/>
    <m/>
    <m/>
    <m/>
    <m/>
    <m/>
    <m/>
    <m/>
    <x v="0"/>
    <x v="0"/>
    <s v="تعلمنا كيف نحمي انفسنا من بعض الامراض"/>
    <x v="0"/>
    <m/>
    <x v="2"/>
    <x v="1"/>
    <m/>
    <x v="2"/>
    <x v="0"/>
    <m/>
    <m/>
    <m/>
    <m/>
    <m/>
    <m/>
    <m/>
    <m/>
    <m/>
    <m/>
    <m/>
    <s v="Pediatric medicine Antibiotic"/>
    <m/>
    <b v="1"/>
    <m/>
    <b v="1"/>
    <m/>
    <m/>
    <m/>
    <m/>
    <x v="2"/>
    <s v="Transportation issues"/>
    <m/>
    <m/>
    <m/>
    <b v="1"/>
    <m/>
    <m/>
    <m/>
    <m/>
    <s v="Hospital for normal delivery"/>
    <m/>
    <m/>
    <m/>
    <m/>
    <m/>
    <b v="1"/>
    <m/>
    <m/>
    <m/>
    <m/>
    <m/>
    <x v="1"/>
    <m/>
    <m/>
    <m/>
    <m/>
    <m/>
    <m/>
    <m/>
    <m/>
    <m/>
    <m/>
    <m/>
    <x v="5"/>
    <x v="0"/>
    <x v="0"/>
    <m/>
    <s v="Cereals or tubers (maize, porridge, rice, pasta, bread, rice, bulger, frikeh, kaak, pasta, indomy (noodles), manakish, thick grain-based porridge, potatoes, etc) Condiments (spices, tea, coffee, sauces etc) or other miscellaneous food"/>
    <b v="1"/>
    <m/>
    <m/>
    <m/>
    <m/>
    <m/>
    <m/>
    <m/>
    <m/>
    <m/>
    <b v="1"/>
    <s v="2"/>
    <s v="not divers"/>
    <s v="Cereals or tubers (maize, porridge, rice, pasta, bread, rice, bulger, frikeh, kaak, pasta, indomy (noodles), manakish, thick grain-based porridge, potatoes, etc) Condiments (spices, tea, coffee, sauces etc) or other miscellaneous food"/>
    <b v="1"/>
    <m/>
    <m/>
    <m/>
    <m/>
    <m/>
    <m/>
    <m/>
    <m/>
    <m/>
    <b v="1"/>
    <s v="2"/>
    <s v="not divers"/>
    <x v="3"/>
    <m/>
    <s v="High food prices/no money to buy Market is too far"/>
    <m/>
    <b v="1"/>
    <b v="1"/>
    <m/>
    <m/>
    <m/>
    <m/>
    <m/>
    <x v="0"/>
    <m/>
    <x v="0"/>
    <s v="High food prices/no money to buy Market is too far"/>
    <b v="1"/>
    <b v="1"/>
    <m/>
    <m/>
    <m/>
    <m/>
    <x v="2"/>
    <x v="2"/>
    <x v="1"/>
    <m/>
    <m/>
    <s v="1"/>
    <s v="1"/>
    <x v="0"/>
    <x v="0"/>
    <x v="2"/>
    <x v="0"/>
    <x v="0"/>
    <m/>
    <m/>
    <m/>
    <m/>
    <m/>
    <m/>
    <m/>
    <m/>
    <m/>
    <x v="3"/>
    <x v="0"/>
    <s v="Fear Anger Sadness Econimic Anxiety Hopelessness"/>
    <b v="1"/>
    <b v="1"/>
    <b v="1"/>
    <m/>
    <b v="1"/>
    <b v="1"/>
    <m/>
    <m/>
    <b v="1"/>
    <m/>
    <m/>
    <m/>
    <m/>
    <m/>
    <m/>
    <m/>
    <m/>
    <m/>
    <s v="Children"/>
    <m/>
    <m/>
    <b v="1"/>
    <m/>
    <s v="لانهم لا يتحملون صعوبة المعيشة"/>
    <s v="Speaking to a family member Prayer"/>
    <b v="1"/>
    <m/>
    <m/>
    <b v="1"/>
    <m/>
    <m/>
    <m/>
    <m/>
    <m/>
    <m/>
    <m/>
    <s v="Stigma"/>
    <b v="1"/>
    <m/>
    <m/>
    <m/>
    <m/>
    <m/>
    <m/>
    <m/>
    <m/>
    <x v="2"/>
    <m/>
    <s v="Health services Educational services"/>
    <b v="1"/>
    <b v="1"/>
    <m/>
    <m/>
    <m/>
    <m/>
    <m/>
    <m/>
    <s v="بسبب المسافة وقلة المواصلات"/>
    <s v="Health services Educational services Skills building services"/>
    <b v="1"/>
    <b v="1"/>
    <b v="1"/>
    <m/>
    <m/>
    <m/>
    <m/>
    <m/>
    <s v="بسبب قلة المواصلات"/>
    <x v="1"/>
    <m/>
    <s v="Begging Neglect Psychological stress Child labour"/>
    <m/>
    <m/>
    <m/>
    <m/>
    <b v="1"/>
    <b v="1"/>
    <m/>
    <m/>
    <b v="1"/>
    <m/>
    <m/>
    <m/>
    <m/>
    <b v="1"/>
    <m/>
    <m/>
    <m/>
    <m/>
    <s v="عمل الاطفال باعمال صعبة وخطرة"/>
    <s v="Siblings Parents Relatives"/>
    <m/>
    <b v="1"/>
    <m/>
    <m/>
    <b v="1"/>
    <b v="1"/>
    <m/>
    <m/>
    <m/>
    <m/>
    <m/>
    <m/>
    <m/>
    <m/>
    <s v="Quraan Awareness / educational activities / psychosocial support"/>
    <m/>
    <b v="1"/>
    <m/>
    <m/>
    <b v="1"/>
    <m/>
    <m/>
    <m/>
    <m/>
    <s v="Children separated from their parents Orphans living in the community"/>
    <b v="1"/>
    <m/>
    <b v="1"/>
    <m/>
    <m/>
    <m/>
    <m/>
    <x v="1"/>
    <m/>
    <s v="Lack of transportation"/>
    <m/>
    <m/>
    <b v="1"/>
    <m/>
    <m/>
    <m/>
    <m/>
    <m/>
    <m/>
    <m/>
    <x v="1"/>
    <m/>
    <m/>
    <x v="2"/>
    <m/>
    <m/>
    <x v="2"/>
    <m/>
    <s v="uuid:59da814c-0cd7-4204-8310-a5dd80ca81db"/>
    <n v="73216814"/>
    <s v="59da814c-0cd7-4204-8310-a5dd80ca81db"/>
    <d v="2021-01-23T12:04:42"/>
    <n v="352"/>
    <m/>
    <n v="-1"/>
    <m/>
    <m/>
    <s v="202101191358"/>
    <n v="1694"/>
    <s v="nsenumerator"/>
    <n v="569832"/>
  </r>
  <r>
    <s v="2021-01-23T12:01:11.286+03:00"/>
    <s v="2021-01-23T12:16:10.923+03:00"/>
    <m/>
    <s v="رهام العلي"/>
    <s v="MRFS"/>
    <m/>
    <d v="2021-01-23T00:00:00"/>
    <x v="11"/>
    <s v="All"/>
    <x v="0"/>
    <n v="65"/>
    <x v="3"/>
    <x v="0"/>
    <x v="2"/>
    <x v="0"/>
    <d v="2019-05-01T00:00:00"/>
    <n v="0"/>
    <n v="1"/>
    <s v="Yes"/>
    <n v="0"/>
    <n v="1"/>
    <n v="0"/>
    <s v="1"/>
    <n v="0"/>
    <s v="1"/>
    <n v="0"/>
    <s v="1"/>
    <n v="4"/>
    <n v="1"/>
    <n v="0"/>
    <n v="0"/>
    <n v="800"/>
    <n v="200"/>
    <s v="من المساعدات"/>
    <m/>
    <s v="Hospital Primary health care facility"/>
    <b v="1"/>
    <b v="1"/>
    <m/>
    <m/>
    <m/>
    <m/>
    <m/>
    <m/>
    <n v="30"/>
    <x v="0"/>
    <m/>
    <x v="3"/>
    <s v="مستوصف"/>
    <s v="Some types of medicines are not available in the market Inaccessible due to cost Inaccessible due to transport or other logistical reason"/>
    <b v="1"/>
    <m/>
    <m/>
    <b v="1"/>
    <m/>
    <b v="1"/>
    <m/>
    <m/>
    <m/>
    <m/>
    <m/>
    <x v="3"/>
    <x v="1"/>
    <m/>
    <x v="1"/>
    <m/>
    <x v="0"/>
    <x v="0"/>
    <m/>
    <x v="0"/>
    <x v="0"/>
    <m/>
    <m/>
    <m/>
    <m/>
    <m/>
    <m/>
    <m/>
    <m/>
    <m/>
    <m/>
    <m/>
    <s v="Non communicable diseases (NCD) drugs (chronic, cardiac, diabetes, hyper-tension, asthma)"/>
    <b v="1"/>
    <m/>
    <m/>
    <m/>
    <m/>
    <m/>
    <m/>
    <m/>
    <x v="2"/>
    <s v="Transportation issues Financial issues"/>
    <m/>
    <b v="1"/>
    <m/>
    <b v="1"/>
    <m/>
    <m/>
    <m/>
    <m/>
    <s v="Hospital for normal delivery"/>
    <m/>
    <m/>
    <m/>
    <m/>
    <m/>
    <b v="1"/>
    <m/>
    <m/>
    <m/>
    <m/>
    <m/>
    <x v="1"/>
    <m/>
    <m/>
    <m/>
    <m/>
    <m/>
    <m/>
    <m/>
    <m/>
    <m/>
    <m/>
    <m/>
    <x v="5"/>
    <x v="0"/>
    <x v="0"/>
    <m/>
    <m/>
    <m/>
    <m/>
    <m/>
    <m/>
    <m/>
    <m/>
    <m/>
    <m/>
    <m/>
    <m/>
    <m/>
    <s v="0"/>
    <s v="not divers"/>
    <s v="Cereals or tubers (maize, porridge, rice, pasta, bread, rice, bulger, frikeh, kaak, pasta, indomy (noodles), manakish, thick grain-based porridge, potatoes, etc) Vegetables (including leafy vegetables) Oil/Fat (oils, fats, butter, ghee etc) Milk and Milk Products (milk, yoghurt, cheese, etc)"/>
    <b v="1"/>
    <m/>
    <b v="1"/>
    <m/>
    <m/>
    <m/>
    <b v="1"/>
    <m/>
    <m/>
    <b v="1"/>
    <m/>
    <s v="4"/>
    <s v="diverse"/>
    <x v="0"/>
    <m/>
    <s v="Market is too far High food prices/no money to buy"/>
    <m/>
    <b v="1"/>
    <b v="1"/>
    <m/>
    <m/>
    <m/>
    <m/>
    <m/>
    <x v="0"/>
    <m/>
    <x v="0"/>
    <s v="High food prices/no money to buy Market is too far"/>
    <b v="1"/>
    <b v="1"/>
    <m/>
    <m/>
    <m/>
    <m/>
    <x v="3"/>
    <x v="2"/>
    <x v="1"/>
    <m/>
    <m/>
    <s v="1"/>
    <s v="0"/>
    <x v="0"/>
    <x v="2"/>
    <x v="0"/>
    <x v="1"/>
    <x v="1"/>
    <m/>
    <m/>
    <m/>
    <m/>
    <m/>
    <m/>
    <m/>
    <m/>
    <m/>
    <x v="1"/>
    <x v="0"/>
    <s v="Fear Econimic Hopelessness"/>
    <b v="1"/>
    <m/>
    <m/>
    <m/>
    <b v="1"/>
    <m/>
    <m/>
    <m/>
    <b v="1"/>
    <m/>
    <m/>
    <m/>
    <m/>
    <m/>
    <m/>
    <m/>
    <m/>
    <m/>
    <s v="Adult Women"/>
    <b v="1"/>
    <m/>
    <m/>
    <m/>
    <s v="ليس لديهم القدرة على تحمل الوضع والنزوح"/>
    <s v="Prayer"/>
    <m/>
    <m/>
    <m/>
    <b v="1"/>
    <m/>
    <m/>
    <m/>
    <m/>
    <m/>
    <m/>
    <m/>
    <s v="Stigma"/>
    <b v="1"/>
    <m/>
    <m/>
    <m/>
    <m/>
    <m/>
    <m/>
    <m/>
    <m/>
    <x v="2"/>
    <m/>
    <s v="Health services"/>
    <b v="1"/>
    <m/>
    <m/>
    <m/>
    <m/>
    <m/>
    <m/>
    <m/>
    <s v="بسبب البعد ولا يوجد مواصلات"/>
    <s v="Health services Educational services"/>
    <b v="1"/>
    <b v="1"/>
    <m/>
    <m/>
    <m/>
    <m/>
    <m/>
    <m/>
    <s v="بسبب المسافة"/>
    <x v="1"/>
    <m/>
    <s v="Child labour Begging Desire to join armed groups"/>
    <m/>
    <m/>
    <b v="1"/>
    <m/>
    <b v="1"/>
    <b v="1"/>
    <m/>
    <m/>
    <m/>
    <m/>
    <m/>
    <m/>
    <m/>
    <m/>
    <m/>
    <m/>
    <m/>
    <m/>
    <s v="عمل الاطفال باعمال خطرة "/>
    <s v="Relatives Parents"/>
    <m/>
    <m/>
    <m/>
    <m/>
    <b v="1"/>
    <b v="1"/>
    <m/>
    <m/>
    <m/>
    <m/>
    <m/>
    <m/>
    <m/>
    <m/>
    <s v="Quraan"/>
    <m/>
    <b v="1"/>
    <m/>
    <m/>
    <m/>
    <m/>
    <m/>
    <m/>
    <m/>
    <s v="Children separated from their parents Orphans living in the community"/>
    <b v="1"/>
    <m/>
    <b v="1"/>
    <m/>
    <m/>
    <m/>
    <m/>
    <x v="2"/>
    <s v="لان عمر الطفل سنة ونصف "/>
    <s v="Lack of awareness Lack of transportation"/>
    <b v="1"/>
    <m/>
    <b v="1"/>
    <m/>
    <m/>
    <m/>
    <m/>
    <m/>
    <m/>
    <m/>
    <x v="1"/>
    <m/>
    <m/>
    <x v="0"/>
    <m/>
    <m/>
    <x v="2"/>
    <m/>
    <s v="uuid:b7841f59-3cc9-481c-955b-f1e4925703e4"/>
    <n v="73216816"/>
    <s v="b7841f59-3cc9-481c-955b-f1e4925703e4"/>
    <d v="2021-01-23T12:04:42"/>
    <n v="353"/>
    <m/>
    <n v="-1"/>
    <m/>
    <m/>
    <s v="202101191358"/>
    <n v="899"/>
    <s v="nsenumerator"/>
    <n v="569832"/>
  </r>
  <r>
    <s v="2021-01-23T12:22:31.377+03:00"/>
    <s v="2021-01-23T13:09:15.057+03:00"/>
    <m/>
    <s v="رهام العلي"/>
    <s v="MRFS"/>
    <m/>
    <d v="2021-01-23T00:00:00"/>
    <x v="11"/>
    <s v="All"/>
    <x v="0"/>
    <n v="34"/>
    <x v="0"/>
    <x v="0"/>
    <x v="0"/>
    <x v="0"/>
    <d v="2019-07-01T00:00:00"/>
    <n v="1"/>
    <n v="0"/>
    <s v="Yes"/>
    <n v="1"/>
    <n v="0"/>
    <n v="2"/>
    <s v="2"/>
    <n v="2"/>
    <s v="5"/>
    <n v="2"/>
    <s v="7"/>
    <n v="9"/>
    <n v="0"/>
    <n v="0"/>
    <n v="1"/>
    <n v="1500"/>
    <n v="500"/>
    <s v="عمل الزوج وبعض المساعدات"/>
    <m/>
    <s v="Primary health care facility Hospital"/>
    <b v="1"/>
    <b v="1"/>
    <m/>
    <m/>
    <m/>
    <m/>
    <m/>
    <m/>
    <n v="30"/>
    <x v="0"/>
    <m/>
    <x v="2"/>
    <s v="مستوصف "/>
    <s v="Some types of medicines are not available in the market Inaccessible due to cost"/>
    <b v="1"/>
    <m/>
    <m/>
    <b v="1"/>
    <m/>
    <m/>
    <m/>
    <m/>
    <m/>
    <m/>
    <m/>
    <x v="3"/>
    <x v="1"/>
    <m/>
    <x v="1"/>
    <m/>
    <x v="2"/>
    <x v="1"/>
    <m/>
    <x v="1"/>
    <x v="1"/>
    <s v="Some types of medicines are not available in the market Inaccessible due to cost Inaccessible due to transport or other logistical reason"/>
    <b v="1"/>
    <m/>
    <m/>
    <b v="1"/>
    <m/>
    <b v="1"/>
    <m/>
    <m/>
    <m/>
    <m/>
    <s v="Non communicable diseases (NCD) drugs (chronic, cardiac, diabetes, hyper-tension, asthma) Pediatric medicine"/>
    <b v="1"/>
    <b v="1"/>
    <m/>
    <m/>
    <m/>
    <m/>
    <m/>
    <m/>
    <x v="2"/>
    <s v="Transportation issues Financial issues"/>
    <m/>
    <b v="1"/>
    <m/>
    <b v="1"/>
    <m/>
    <m/>
    <m/>
    <m/>
    <s v="Hospital for normal delivery"/>
    <m/>
    <m/>
    <m/>
    <m/>
    <m/>
    <b v="1"/>
    <m/>
    <m/>
    <m/>
    <m/>
    <m/>
    <x v="0"/>
    <m/>
    <m/>
    <m/>
    <m/>
    <m/>
    <m/>
    <m/>
    <m/>
    <m/>
    <m/>
    <m/>
    <x v="5"/>
    <x v="0"/>
    <x v="0"/>
    <m/>
    <s v="Cereals or tubers (maize, porridge, rice, pasta, bread, rice, bulger, frikeh, kaak, pasta, indomy (noodles), manakish, thick grain-based porridge, potatoes, etc) Legumes and nuts e.g. hommos, fouls, beans, chick peas, lentils Milk and Milk Products (milk, yoghurt, cheese, etc) Oil/Fat (oils, fats, butter, ghee etc)"/>
    <b v="1"/>
    <b v="1"/>
    <m/>
    <m/>
    <m/>
    <m/>
    <b v="1"/>
    <m/>
    <m/>
    <b v="1"/>
    <m/>
    <s v="4"/>
    <s v="not divers"/>
    <s v="Cereals or tubers (maize, porridge, rice, pasta, bread, rice, bulger, frikeh, kaak, pasta, indomy (noodles), manakish, thick grain-based porridge, potatoes, etc) Legumes and nuts e.g. hommos, fouls, beans, chick peas, lentils Vegetables (including leafy vegetables) Oil/Fat (oils, fats, butter, ghee etc)"/>
    <b v="1"/>
    <b v="1"/>
    <b v="1"/>
    <m/>
    <m/>
    <m/>
    <m/>
    <m/>
    <m/>
    <b v="1"/>
    <m/>
    <s v="4"/>
    <s v="diverse"/>
    <x v="0"/>
    <m/>
    <s v="High food prices/no money to buy Market is too far"/>
    <m/>
    <b v="1"/>
    <b v="1"/>
    <m/>
    <m/>
    <m/>
    <m/>
    <m/>
    <x v="0"/>
    <m/>
    <x v="0"/>
    <s v="High food prices/no money to buy Market is too far"/>
    <b v="1"/>
    <b v="1"/>
    <m/>
    <m/>
    <m/>
    <m/>
    <x v="2"/>
    <x v="2"/>
    <x v="0"/>
    <m/>
    <m/>
    <s v="0"/>
    <s v="1"/>
    <x v="0"/>
    <x v="2"/>
    <x v="0"/>
    <x v="1"/>
    <x v="1"/>
    <m/>
    <m/>
    <m/>
    <m/>
    <m/>
    <m/>
    <m/>
    <m/>
    <m/>
    <x v="1"/>
    <x v="0"/>
    <s v="Fear Sadness Econimic Anxiety Hopelessness"/>
    <b v="1"/>
    <m/>
    <b v="1"/>
    <m/>
    <b v="1"/>
    <b v="1"/>
    <m/>
    <m/>
    <b v="1"/>
    <m/>
    <m/>
    <m/>
    <m/>
    <m/>
    <m/>
    <m/>
    <m/>
    <m/>
    <s v="Adult Women Adult Men"/>
    <b v="1"/>
    <b v="1"/>
    <m/>
    <m/>
    <s v="لانهم مسؤولون عن المنزل والاطفال"/>
    <s v="Speaking to a family member Prayer"/>
    <b v="1"/>
    <m/>
    <m/>
    <b v="1"/>
    <m/>
    <m/>
    <m/>
    <m/>
    <m/>
    <m/>
    <m/>
    <s v="Stigma Lack of awareness of the services"/>
    <b v="1"/>
    <m/>
    <m/>
    <m/>
    <b v="1"/>
    <m/>
    <m/>
    <m/>
    <m/>
    <x v="1"/>
    <m/>
    <s v="Health services Educational services Extracurricular activities/women &amp; girls centers Skills building services"/>
    <b v="1"/>
    <b v="1"/>
    <b v="1"/>
    <b v="1"/>
    <m/>
    <m/>
    <m/>
    <m/>
    <s v="بسبب المسافات"/>
    <s v="Health services Educational services Skills building services Extracurricular activities/women &amp; girls centers"/>
    <b v="1"/>
    <b v="1"/>
    <b v="1"/>
    <b v="1"/>
    <m/>
    <m/>
    <m/>
    <m/>
    <s v="بسبب المسافات والطريق الصعب"/>
    <x v="1"/>
    <m/>
    <s v="School dropout Child labour Begging Neglect"/>
    <m/>
    <m/>
    <m/>
    <b v="1"/>
    <b v="1"/>
    <b v="1"/>
    <m/>
    <m/>
    <b v="1"/>
    <m/>
    <m/>
    <m/>
    <m/>
    <m/>
    <m/>
    <m/>
    <m/>
    <m/>
    <s v="الاعمال الخطرة وعمرهم غير المناسب للعمل"/>
    <s v="Religious leaders Parents Relatives"/>
    <b v="1"/>
    <m/>
    <m/>
    <m/>
    <b v="1"/>
    <b v="1"/>
    <m/>
    <m/>
    <m/>
    <m/>
    <m/>
    <m/>
    <m/>
    <m/>
    <s v="Quraan Painting / re-creational activity Awareness / educational activities / psychosocial support"/>
    <m/>
    <b v="1"/>
    <m/>
    <b v="1"/>
    <b v="1"/>
    <m/>
    <m/>
    <m/>
    <m/>
    <s v="Children living on the street Orphans living in the community Children separated from their parents"/>
    <b v="1"/>
    <b v="1"/>
    <b v="1"/>
    <m/>
    <m/>
    <m/>
    <m/>
    <x v="1"/>
    <m/>
    <s v="Lack of transportation Lack of awareness"/>
    <b v="1"/>
    <m/>
    <b v="1"/>
    <m/>
    <m/>
    <m/>
    <m/>
    <m/>
    <m/>
    <m/>
    <x v="1"/>
    <m/>
    <m/>
    <x v="2"/>
    <m/>
    <m/>
    <x v="2"/>
    <m/>
    <s v="uuid:e9736f1c-c0f7-40fd-af22-cfa151ccac4c"/>
    <n v="73216817"/>
    <s v="e9736f1c-c0f7-40fd-af22-cfa151ccac4c"/>
    <d v="2021-01-23T12:04:43"/>
    <n v="354"/>
    <m/>
    <n v="-1"/>
    <m/>
    <m/>
    <s v="202101191358"/>
    <n v="2804"/>
    <s v="nsenumerator"/>
    <n v="569832"/>
  </r>
  <r>
    <s v="2021-01-23T09:27:44.489+02:00"/>
    <s v="2021-01-23T10:01:06.256+02:00"/>
    <m/>
    <s v="فاطمه رسيلي"/>
    <s v="MRFS"/>
    <m/>
    <d v="2021-01-23T00:00:00"/>
    <x v="11"/>
    <s v="All"/>
    <x v="0"/>
    <n v="21"/>
    <x v="1"/>
    <x v="0"/>
    <x v="0"/>
    <x v="0"/>
    <d v="2019-01-23T00:00:00"/>
    <n v="0"/>
    <n v="0"/>
    <s v="No"/>
    <m/>
    <m/>
    <m/>
    <m/>
    <m/>
    <m/>
    <m/>
    <m/>
    <n v="2"/>
    <n v="0"/>
    <m/>
    <n v="1"/>
    <n v="1000"/>
    <n v="5000"/>
    <s v="موظفه"/>
    <m/>
    <s v="Hospital"/>
    <b v="1"/>
    <m/>
    <m/>
    <m/>
    <m/>
    <m/>
    <m/>
    <m/>
    <n v="30"/>
    <x v="5"/>
    <m/>
    <x v="0"/>
    <s v="نعم"/>
    <s v="Most types of medicines are not available in the market"/>
    <m/>
    <b v="1"/>
    <m/>
    <m/>
    <m/>
    <m/>
    <m/>
    <m/>
    <m/>
    <m/>
    <m/>
    <x v="2"/>
    <x v="1"/>
    <m/>
    <x v="1"/>
    <m/>
    <x v="2"/>
    <x v="1"/>
    <m/>
    <x v="1"/>
    <x v="2"/>
    <m/>
    <m/>
    <m/>
    <m/>
    <m/>
    <m/>
    <m/>
    <m/>
    <m/>
    <m/>
    <m/>
    <s v="Non communicable diseases (NCD) drugs (chronic, cardiac, diabetes, hyper-tension, asthma)"/>
    <b v="1"/>
    <m/>
    <m/>
    <m/>
    <m/>
    <m/>
    <m/>
    <m/>
    <x v="0"/>
    <m/>
    <m/>
    <m/>
    <m/>
    <m/>
    <m/>
    <m/>
    <m/>
    <m/>
    <s v="Hospital for normal delivery"/>
    <m/>
    <m/>
    <m/>
    <m/>
    <m/>
    <b v="1"/>
    <m/>
    <m/>
    <m/>
    <m/>
    <m/>
    <x v="1"/>
    <m/>
    <m/>
    <m/>
    <m/>
    <m/>
    <m/>
    <m/>
    <m/>
    <m/>
    <m/>
    <m/>
    <x v="3"/>
    <x v="1"/>
    <x v="0"/>
    <m/>
    <m/>
    <m/>
    <m/>
    <m/>
    <m/>
    <m/>
    <m/>
    <m/>
    <m/>
    <m/>
    <m/>
    <m/>
    <s v="0"/>
    <s v="not divers"/>
    <m/>
    <m/>
    <m/>
    <m/>
    <m/>
    <m/>
    <m/>
    <m/>
    <m/>
    <m/>
    <m/>
    <m/>
    <s v="0"/>
    <s v="not divers"/>
    <x v="0"/>
    <m/>
    <s v="No barriers, satisfied with food available"/>
    <b v="1"/>
    <m/>
    <m/>
    <m/>
    <m/>
    <m/>
    <m/>
    <m/>
    <x v="0"/>
    <m/>
    <x v="0"/>
    <s v="Market is not safe"/>
    <m/>
    <m/>
    <b v="1"/>
    <m/>
    <m/>
    <m/>
    <x v="1"/>
    <x v="1"/>
    <x v="1"/>
    <m/>
    <m/>
    <m/>
    <s v="0"/>
    <x v="0"/>
    <x v="2"/>
    <x v="0"/>
    <x v="1"/>
    <x v="1"/>
    <m/>
    <m/>
    <m/>
    <m/>
    <m/>
    <m/>
    <m/>
    <m/>
    <m/>
    <x v="1"/>
    <x v="0"/>
    <s v="Sadness Family conflict Conflict within community"/>
    <m/>
    <m/>
    <b v="1"/>
    <m/>
    <m/>
    <m/>
    <b v="1"/>
    <m/>
    <m/>
    <m/>
    <b v="1"/>
    <m/>
    <m/>
    <m/>
    <m/>
    <m/>
    <m/>
    <m/>
    <s v="Children"/>
    <m/>
    <m/>
    <b v="1"/>
    <m/>
    <s v="لانهم بحاجة إلى الرعايه"/>
    <s v="Speaking to a friend"/>
    <m/>
    <b v="1"/>
    <m/>
    <m/>
    <m/>
    <m/>
    <m/>
    <m/>
    <m/>
    <m/>
    <m/>
    <s v="Lack of awareness of the services"/>
    <m/>
    <m/>
    <m/>
    <m/>
    <b v="1"/>
    <m/>
    <m/>
    <m/>
    <m/>
    <x v="2"/>
    <m/>
    <s v="Educational services Health services Skills building services Extracurricular activities/women &amp; girls centers"/>
    <b v="1"/>
    <b v="1"/>
    <b v="1"/>
    <b v="1"/>
    <m/>
    <m/>
    <m/>
    <m/>
    <s v="بسبب عدم وجودها"/>
    <s v="Extracurricular activities/women &amp; girls centers Educational services Health services Skills building services"/>
    <b v="1"/>
    <b v="1"/>
    <b v="1"/>
    <b v="1"/>
    <m/>
    <m/>
    <m/>
    <m/>
    <s v="بسبب عدم وجودها"/>
    <x v="2"/>
    <s v="بسبب قله الإمان"/>
    <s v="Kidnapping Early marriage Psychological stress"/>
    <b v="1"/>
    <m/>
    <m/>
    <m/>
    <m/>
    <m/>
    <b v="1"/>
    <m/>
    <m/>
    <m/>
    <m/>
    <m/>
    <m/>
    <b v="1"/>
    <m/>
    <m/>
    <m/>
    <m/>
    <m/>
    <s v="Parents"/>
    <m/>
    <m/>
    <m/>
    <m/>
    <b v="1"/>
    <m/>
    <m/>
    <m/>
    <m/>
    <m/>
    <m/>
    <m/>
    <m/>
    <m/>
    <s v="Sport activity Hand crafts Quraan Painting / re-creational activity"/>
    <b v="1"/>
    <b v="1"/>
    <b v="1"/>
    <b v="1"/>
    <m/>
    <m/>
    <m/>
    <m/>
    <m/>
    <s v="Children separated from their parents Orphans living in the community"/>
    <b v="1"/>
    <m/>
    <b v="1"/>
    <m/>
    <m/>
    <m/>
    <m/>
    <x v="0"/>
    <m/>
    <m/>
    <m/>
    <m/>
    <m/>
    <m/>
    <m/>
    <m/>
    <m/>
    <m/>
    <m/>
    <m/>
    <x v="0"/>
    <m/>
    <m/>
    <x v="0"/>
    <m/>
    <m/>
    <x v="0"/>
    <m/>
    <s v="uuid:a9227566-27ea-44fd-8e24-1fce2b79228f"/>
    <n v="73216836"/>
    <s v="a9227566-27ea-44fd-8e24-1fce2b79228f"/>
    <d v="2021-01-23T12:05:10"/>
    <n v="355"/>
    <m/>
    <n v="-1"/>
    <m/>
    <m/>
    <s v="202101191358"/>
    <n v="2002"/>
    <s v="nsenumerator"/>
    <n v="569832"/>
  </r>
  <r>
    <s v="2021-01-23T10:11:38.035+02:00"/>
    <s v="2021-01-23T10:44:35.301+02:00"/>
    <m/>
    <s v="فاطمه رسيلي"/>
    <s v="MRFS"/>
    <m/>
    <d v="2021-01-23T00:00:00"/>
    <x v="11"/>
    <s v="All"/>
    <x v="0"/>
    <n v="21"/>
    <x v="1"/>
    <x v="0"/>
    <x v="0"/>
    <x v="0"/>
    <d v="2018-01-23T00:00:00"/>
    <n v="1"/>
    <n v="0"/>
    <s v="Yes"/>
    <n v="0"/>
    <n v="1"/>
    <n v="0"/>
    <s v="1"/>
    <n v="0"/>
    <s v="1"/>
    <n v="0"/>
    <s v="1"/>
    <n v="3"/>
    <n v="0"/>
    <n v="0"/>
    <n v="1"/>
    <n v="1000"/>
    <n v="400"/>
    <s v="عامل"/>
    <m/>
    <s v="Hospital"/>
    <b v="1"/>
    <m/>
    <m/>
    <m/>
    <m/>
    <m/>
    <m/>
    <m/>
    <n v="30"/>
    <x v="4"/>
    <m/>
    <x v="0"/>
    <s v="نعم"/>
    <s v="Inaccessible due to cost Some types of medicines are not available in the market"/>
    <b v="1"/>
    <m/>
    <m/>
    <b v="1"/>
    <m/>
    <m/>
    <m/>
    <m/>
    <m/>
    <m/>
    <m/>
    <x v="2"/>
    <x v="1"/>
    <m/>
    <x v="1"/>
    <m/>
    <x v="0"/>
    <x v="0"/>
    <m/>
    <x v="0"/>
    <x v="0"/>
    <m/>
    <m/>
    <m/>
    <m/>
    <m/>
    <m/>
    <m/>
    <m/>
    <m/>
    <m/>
    <m/>
    <s v="Pediatric medicine"/>
    <m/>
    <b v="1"/>
    <m/>
    <m/>
    <m/>
    <m/>
    <m/>
    <m/>
    <x v="2"/>
    <s v="Security issues Financial issues"/>
    <b v="1"/>
    <b v="1"/>
    <m/>
    <m/>
    <m/>
    <m/>
    <m/>
    <m/>
    <s v="Hospital for normal delivery"/>
    <m/>
    <m/>
    <m/>
    <m/>
    <m/>
    <b v="1"/>
    <m/>
    <m/>
    <m/>
    <m/>
    <m/>
    <x v="1"/>
    <m/>
    <m/>
    <m/>
    <m/>
    <m/>
    <m/>
    <m/>
    <m/>
    <m/>
    <m/>
    <m/>
    <x v="0"/>
    <x v="0"/>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2"/>
    <x v="2"/>
    <x v="1"/>
    <m/>
    <m/>
    <s v="1"/>
    <s v="1"/>
    <x v="0"/>
    <x v="2"/>
    <x v="0"/>
    <x v="1"/>
    <x v="1"/>
    <m/>
    <m/>
    <m/>
    <m/>
    <m/>
    <m/>
    <m/>
    <m/>
    <m/>
    <x v="1"/>
    <x v="0"/>
    <s v="Fear Econimic Anxiety Family conflict"/>
    <b v="1"/>
    <m/>
    <m/>
    <m/>
    <b v="1"/>
    <b v="1"/>
    <b v="1"/>
    <m/>
    <m/>
    <m/>
    <m/>
    <m/>
    <m/>
    <m/>
    <m/>
    <m/>
    <m/>
    <m/>
    <s v="Children"/>
    <m/>
    <m/>
    <b v="1"/>
    <m/>
    <s v="بسبب قله التغذيه والوضع الصعب"/>
    <s v="Speaking to a family member"/>
    <b v="1"/>
    <m/>
    <m/>
    <m/>
    <m/>
    <m/>
    <m/>
    <m/>
    <m/>
    <m/>
    <m/>
    <s v="Security Lack of awareness of the services"/>
    <m/>
    <b v="1"/>
    <m/>
    <m/>
    <b v="1"/>
    <m/>
    <m/>
    <m/>
    <m/>
    <x v="2"/>
    <m/>
    <s v="Educational services Skills building services"/>
    <m/>
    <b v="1"/>
    <b v="1"/>
    <m/>
    <m/>
    <m/>
    <m/>
    <m/>
    <s v="بسبب عدم توفرها"/>
    <s v="Educational services Health services"/>
    <b v="1"/>
    <b v="1"/>
    <m/>
    <m/>
    <m/>
    <m/>
    <m/>
    <m/>
    <s v="بسبب عدم توفرها"/>
    <x v="2"/>
    <s v="بسبب قله الإمان"/>
    <s v="Psychological stress Kidnapping Begging School dropout"/>
    <b v="1"/>
    <m/>
    <m/>
    <b v="1"/>
    <m/>
    <b v="1"/>
    <m/>
    <m/>
    <m/>
    <m/>
    <m/>
    <m/>
    <m/>
    <b v="1"/>
    <m/>
    <m/>
    <m/>
    <m/>
    <m/>
    <s v="Parents Relatives"/>
    <m/>
    <m/>
    <m/>
    <m/>
    <b v="1"/>
    <b v="1"/>
    <m/>
    <m/>
    <m/>
    <m/>
    <m/>
    <m/>
    <m/>
    <m/>
    <s v="Sport activity Entertainement activities Quraan"/>
    <b v="1"/>
    <b v="1"/>
    <m/>
    <m/>
    <m/>
    <b v="1"/>
    <m/>
    <m/>
    <m/>
    <s v="Orphans living in the community"/>
    <m/>
    <m/>
    <b v="1"/>
    <m/>
    <m/>
    <m/>
    <m/>
    <x v="2"/>
    <s v="لأنه صغير"/>
    <s v="Lack of awareness"/>
    <b v="1"/>
    <m/>
    <m/>
    <m/>
    <m/>
    <m/>
    <m/>
    <m/>
    <m/>
    <m/>
    <x v="1"/>
    <m/>
    <m/>
    <x v="0"/>
    <m/>
    <m/>
    <x v="2"/>
    <m/>
    <s v="uuid:a9909180-4d87-4489-9e66-3a443f446510"/>
    <n v="73216838"/>
    <s v="a9909180-4d87-4489-9e66-3a443f446510"/>
    <d v="2021-01-23T12:05:11"/>
    <n v="356"/>
    <m/>
    <n v="-1"/>
    <m/>
    <m/>
    <s v="202101191358"/>
    <n v="1977"/>
    <s v="nsenumerator"/>
    <n v="569832"/>
  </r>
  <r>
    <s v="2021-01-23T10:55:30.970+02:00"/>
    <s v="2021-01-23T11:18:32.267+02:00"/>
    <m/>
    <s v="فاطمه رسيلي"/>
    <s v="MRFS"/>
    <m/>
    <d v="2021-01-23T00:00:00"/>
    <x v="11"/>
    <s v="All"/>
    <x v="0"/>
    <n v="19"/>
    <x v="1"/>
    <x v="0"/>
    <x v="0"/>
    <x v="0"/>
    <d v="2019-01-23T00:00:00"/>
    <n v="0"/>
    <n v="0"/>
    <s v="Yes"/>
    <n v="0"/>
    <n v="1"/>
    <n v="0"/>
    <s v="1"/>
    <n v="0"/>
    <s v="1"/>
    <n v="0"/>
    <s v="1"/>
    <n v="3"/>
    <n v="0"/>
    <n v="0"/>
    <n v="1"/>
    <n v="1000"/>
    <n v="400"/>
    <s v="اعمال حره"/>
    <m/>
    <s v="Hospital"/>
    <b v="1"/>
    <m/>
    <m/>
    <m/>
    <m/>
    <m/>
    <m/>
    <m/>
    <n v="30"/>
    <x v="4"/>
    <m/>
    <x v="0"/>
    <s v="نعم"/>
    <s v="Inaccessible due to cost"/>
    <m/>
    <m/>
    <m/>
    <b v="1"/>
    <m/>
    <m/>
    <m/>
    <m/>
    <m/>
    <m/>
    <m/>
    <x v="2"/>
    <x v="1"/>
    <m/>
    <x v="1"/>
    <m/>
    <x v="0"/>
    <x v="0"/>
    <m/>
    <x v="0"/>
    <x v="0"/>
    <m/>
    <m/>
    <m/>
    <m/>
    <m/>
    <m/>
    <m/>
    <m/>
    <m/>
    <m/>
    <m/>
    <s v="Pediatric medicine"/>
    <m/>
    <b v="1"/>
    <m/>
    <m/>
    <m/>
    <m/>
    <m/>
    <m/>
    <x v="2"/>
    <s v="Security issues Financial issues"/>
    <b v="1"/>
    <b v="1"/>
    <m/>
    <m/>
    <m/>
    <m/>
    <m/>
    <m/>
    <s v="Hospital for normal delivery"/>
    <m/>
    <m/>
    <m/>
    <m/>
    <m/>
    <b v="1"/>
    <m/>
    <m/>
    <m/>
    <m/>
    <m/>
    <x v="1"/>
    <m/>
    <m/>
    <m/>
    <m/>
    <m/>
    <m/>
    <m/>
    <m/>
    <m/>
    <m/>
    <m/>
    <x v="5"/>
    <x v="0"/>
    <x v="0"/>
    <m/>
    <m/>
    <m/>
    <m/>
    <m/>
    <m/>
    <m/>
    <m/>
    <m/>
    <m/>
    <m/>
    <m/>
    <m/>
    <s v="0"/>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3"/>
    <x v="2"/>
    <x v="1"/>
    <m/>
    <m/>
    <s v="1"/>
    <s v="0"/>
    <x v="0"/>
    <x v="2"/>
    <x v="0"/>
    <x v="1"/>
    <x v="1"/>
    <m/>
    <m/>
    <m/>
    <m/>
    <m/>
    <m/>
    <m/>
    <m/>
    <m/>
    <x v="1"/>
    <x v="0"/>
    <s v="Fear Anger Sadness Econimic Anxiety"/>
    <b v="1"/>
    <b v="1"/>
    <b v="1"/>
    <m/>
    <b v="1"/>
    <b v="1"/>
    <m/>
    <m/>
    <m/>
    <m/>
    <m/>
    <m/>
    <m/>
    <m/>
    <m/>
    <m/>
    <m/>
    <m/>
    <s v="Children"/>
    <m/>
    <m/>
    <b v="1"/>
    <m/>
    <s v="بسبب الظروف المعيشيه"/>
    <s v="Speaking to a family member"/>
    <b v="1"/>
    <m/>
    <m/>
    <m/>
    <m/>
    <m/>
    <m/>
    <m/>
    <m/>
    <m/>
    <m/>
    <s v="Accessibility Lack of awareness of the services"/>
    <m/>
    <m/>
    <b v="1"/>
    <m/>
    <b v="1"/>
    <m/>
    <m/>
    <m/>
    <m/>
    <x v="1"/>
    <m/>
    <s v="Educational services Health services"/>
    <b v="1"/>
    <b v="1"/>
    <m/>
    <m/>
    <m/>
    <m/>
    <m/>
    <m/>
    <s v="بسبب عدم توفرها"/>
    <s v="Educational services Health services"/>
    <b v="1"/>
    <b v="1"/>
    <m/>
    <m/>
    <m/>
    <m/>
    <m/>
    <m/>
    <s v="بسبب عدم توفرها في المخيم"/>
    <x v="2"/>
    <s v="بسبب قله الأمن والإمان"/>
    <s v="Kidnapping School dropout Psychological stress"/>
    <b v="1"/>
    <m/>
    <m/>
    <b v="1"/>
    <m/>
    <m/>
    <m/>
    <m/>
    <m/>
    <m/>
    <m/>
    <m/>
    <m/>
    <b v="1"/>
    <m/>
    <m/>
    <m/>
    <m/>
    <m/>
    <s v="Parents"/>
    <m/>
    <m/>
    <m/>
    <m/>
    <b v="1"/>
    <m/>
    <m/>
    <m/>
    <m/>
    <m/>
    <m/>
    <m/>
    <m/>
    <m/>
    <s v="Hand crafts Sport activity Entertainement activities"/>
    <b v="1"/>
    <m/>
    <b v="1"/>
    <m/>
    <m/>
    <b v="1"/>
    <m/>
    <m/>
    <m/>
    <s v="Children separated from their parents Children living on the street"/>
    <b v="1"/>
    <b v="1"/>
    <m/>
    <m/>
    <m/>
    <m/>
    <m/>
    <x v="2"/>
    <s v="لأن الطفل تحت سن المدرسه"/>
    <s v="Lack of awareness Lack of transportation"/>
    <b v="1"/>
    <m/>
    <b v="1"/>
    <m/>
    <m/>
    <m/>
    <m/>
    <m/>
    <m/>
    <m/>
    <x v="1"/>
    <m/>
    <m/>
    <x v="0"/>
    <m/>
    <m/>
    <x v="2"/>
    <m/>
    <s v="uuid:f4e5ca5a-49ce-4c20-b2c7-b0000b129825"/>
    <n v="73216841"/>
    <s v="f4e5ca5a-49ce-4c20-b2c7-b0000b129825"/>
    <d v="2021-01-23T12:05:12"/>
    <n v="357"/>
    <m/>
    <n v="-1"/>
    <m/>
    <m/>
    <s v="202101191358"/>
    <n v="1382"/>
    <s v="nsenumerator"/>
    <n v="569832"/>
  </r>
  <r>
    <s v="2021-01-23T10:31:41.754+03:00"/>
    <s v="2021-01-23T10:48:51.937+03:00"/>
    <m/>
    <s v="ابسام قيلان"/>
    <s v="MRFS"/>
    <m/>
    <d v="2021-01-23T00:00:00"/>
    <x v="8"/>
    <s v="All"/>
    <x v="0"/>
    <n v="56"/>
    <x v="2"/>
    <x v="1"/>
    <x v="0"/>
    <x v="0"/>
    <d v="2020-01-23T00:00:00"/>
    <n v="2"/>
    <n v="0"/>
    <s v="Yes"/>
    <n v="0"/>
    <n v="1"/>
    <n v="1"/>
    <s v="2"/>
    <n v="3"/>
    <s v="5"/>
    <n v="4"/>
    <s v="9"/>
    <n v="23"/>
    <n v="0"/>
    <n v="0"/>
    <n v="3"/>
    <n v="700"/>
    <n v="300"/>
    <s v="شغل يومي"/>
    <m/>
    <s v="Primary health care facility"/>
    <m/>
    <b v="1"/>
    <m/>
    <m/>
    <m/>
    <m/>
    <m/>
    <m/>
    <n v="60"/>
    <x v="0"/>
    <m/>
    <x v="2"/>
    <s v="مستوصف"/>
    <s v="Inaccessible due to cost Not available in the market at all"/>
    <m/>
    <m/>
    <b v="1"/>
    <b v="1"/>
    <m/>
    <m/>
    <m/>
    <m/>
    <m/>
    <m/>
    <m/>
    <x v="0"/>
    <x v="0"/>
    <s v="زيادة الوعي"/>
    <x v="0"/>
    <m/>
    <x v="2"/>
    <x v="1"/>
    <m/>
    <x v="1"/>
    <x v="2"/>
    <m/>
    <m/>
    <m/>
    <m/>
    <m/>
    <m/>
    <m/>
    <m/>
    <m/>
    <m/>
    <m/>
    <s v="Antibiotic Pediatric medicine"/>
    <m/>
    <b v="1"/>
    <m/>
    <b v="1"/>
    <m/>
    <m/>
    <m/>
    <m/>
    <x v="0"/>
    <m/>
    <m/>
    <m/>
    <m/>
    <m/>
    <m/>
    <m/>
    <m/>
    <m/>
    <s v="Hospital for normal delivery"/>
    <m/>
    <m/>
    <m/>
    <m/>
    <m/>
    <b v="1"/>
    <m/>
    <m/>
    <m/>
    <m/>
    <m/>
    <x v="1"/>
    <m/>
    <m/>
    <m/>
    <m/>
    <m/>
    <m/>
    <m/>
    <m/>
    <m/>
    <m/>
    <m/>
    <x v="4"/>
    <x v="1"/>
    <x v="0"/>
    <m/>
    <s v="Legumes and nuts e.g. hommos, fouls, beans, chick peas, lentils"/>
    <m/>
    <b v="1"/>
    <m/>
    <m/>
    <m/>
    <m/>
    <m/>
    <m/>
    <m/>
    <m/>
    <m/>
    <s v="1"/>
    <s v="not divers"/>
    <s v="Legumes and nuts e.g. hommos, fouls, beans, chick peas, lentils"/>
    <m/>
    <b v="1"/>
    <m/>
    <m/>
    <m/>
    <m/>
    <m/>
    <m/>
    <m/>
    <m/>
    <m/>
    <s v="1"/>
    <s v="not divers"/>
    <x v="0"/>
    <m/>
    <s v="High food prices/no money to buy"/>
    <m/>
    <b v="1"/>
    <m/>
    <m/>
    <m/>
    <m/>
    <m/>
    <m/>
    <x v="0"/>
    <m/>
    <x v="0"/>
    <s v="High food prices/no money to buy"/>
    <b v="1"/>
    <m/>
    <m/>
    <m/>
    <m/>
    <m/>
    <x v="2"/>
    <x v="2"/>
    <x v="1"/>
    <m/>
    <m/>
    <s v="1"/>
    <s v="2"/>
    <x v="0"/>
    <x v="2"/>
    <x v="0"/>
    <x v="1"/>
    <x v="1"/>
    <m/>
    <m/>
    <m/>
    <m/>
    <m/>
    <m/>
    <m/>
    <m/>
    <m/>
    <x v="1"/>
    <x v="0"/>
    <s v="moodwings Changes in Appetite Hopelessness"/>
    <m/>
    <m/>
    <m/>
    <b v="1"/>
    <m/>
    <m/>
    <m/>
    <b v="1"/>
    <b v="1"/>
    <m/>
    <m/>
    <m/>
    <m/>
    <m/>
    <m/>
    <m/>
    <m/>
    <m/>
    <s v="Children Adult Women"/>
    <b v="1"/>
    <m/>
    <b v="1"/>
    <m/>
    <s v="لانهم اكتر ضعفا"/>
    <s v="Speaking to a family member"/>
    <b v="1"/>
    <m/>
    <m/>
    <m/>
    <m/>
    <m/>
    <m/>
    <m/>
    <m/>
    <m/>
    <m/>
    <s v="Lack of awareness of the services"/>
    <m/>
    <m/>
    <m/>
    <m/>
    <b v="1"/>
    <m/>
    <m/>
    <m/>
    <m/>
    <x v="2"/>
    <m/>
    <s v="All services are accessible"/>
    <m/>
    <m/>
    <m/>
    <m/>
    <m/>
    <b v="1"/>
    <m/>
    <m/>
    <m/>
    <s v="All services are accessible"/>
    <m/>
    <m/>
    <m/>
    <m/>
    <m/>
    <b v="1"/>
    <m/>
    <m/>
    <m/>
    <x v="1"/>
    <m/>
    <s v="Neglect Psychological stress"/>
    <m/>
    <m/>
    <m/>
    <m/>
    <m/>
    <m/>
    <m/>
    <m/>
    <b v="1"/>
    <m/>
    <m/>
    <m/>
    <m/>
    <b v="1"/>
    <m/>
    <m/>
    <m/>
    <m/>
    <m/>
    <s v="Relatives"/>
    <m/>
    <m/>
    <m/>
    <m/>
    <m/>
    <b v="1"/>
    <m/>
    <m/>
    <m/>
    <m/>
    <m/>
    <m/>
    <m/>
    <m/>
    <s v="Quraan"/>
    <m/>
    <b v="1"/>
    <m/>
    <m/>
    <m/>
    <m/>
    <m/>
    <m/>
    <m/>
    <s v="Child-headed households"/>
    <m/>
    <m/>
    <m/>
    <b v="1"/>
    <m/>
    <m/>
    <m/>
    <x v="1"/>
    <m/>
    <s v="No services"/>
    <m/>
    <m/>
    <m/>
    <m/>
    <m/>
    <b v="1"/>
    <m/>
    <m/>
    <m/>
    <m/>
    <x v="1"/>
    <m/>
    <m/>
    <x v="2"/>
    <m/>
    <m/>
    <x v="2"/>
    <m/>
    <s v="uuid:d19d1577-6fd6-4de7-9747-291a01e7ed16"/>
    <n v="73218342"/>
    <s v="d19d1577-6fd6-4de7-9747-291a01e7ed16"/>
    <d v="2021-01-23T13:07:31"/>
    <n v="358"/>
    <m/>
    <n v="-1"/>
    <m/>
    <m/>
    <s v="202101191358"/>
    <n v="1030"/>
    <s v="nsenumerator"/>
    <n v="569832"/>
  </r>
  <r>
    <s v="2021-01-23T10:53:32.267+03:00"/>
    <s v="2021-01-23T15:05:23.478+03:00"/>
    <s v="0"/>
    <s v="عبد العزيز بايرلي"/>
    <s v="MRFS"/>
    <m/>
    <d v="2021-01-23T00:00:00"/>
    <x v="8"/>
    <s v="All"/>
    <x v="0"/>
    <n v="43"/>
    <x v="0"/>
    <x v="1"/>
    <x v="0"/>
    <x v="0"/>
    <d v="2019-01-23T00:00:00"/>
    <n v="0"/>
    <n v="2"/>
    <s v="Yes"/>
    <n v="0"/>
    <n v="1"/>
    <n v="0"/>
    <s v="1"/>
    <n v="0"/>
    <s v="1"/>
    <n v="0"/>
    <s v="1"/>
    <n v="7"/>
    <n v="0"/>
    <n v="0"/>
    <n v="1"/>
    <n v="700"/>
    <n v="300"/>
    <s v="عمل يومي"/>
    <m/>
    <s v="Primary health care facility"/>
    <m/>
    <b v="1"/>
    <m/>
    <m/>
    <m/>
    <m/>
    <m/>
    <m/>
    <n v="60"/>
    <x v="0"/>
    <m/>
    <x v="2"/>
    <s v="مستوصف صحي"/>
    <s v="Inaccessible due to cost"/>
    <m/>
    <m/>
    <m/>
    <b v="1"/>
    <m/>
    <m/>
    <m/>
    <m/>
    <m/>
    <m/>
    <m/>
    <x v="0"/>
    <x v="0"/>
    <s v="زيادة الوعي"/>
    <x v="0"/>
    <m/>
    <x v="2"/>
    <x v="1"/>
    <m/>
    <x v="1"/>
    <x v="2"/>
    <m/>
    <m/>
    <m/>
    <m/>
    <m/>
    <m/>
    <m/>
    <m/>
    <m/>
    <m/>
    <m/>
    <s v="Pediatric medicine Antibiotic"/>
    <m/>
    <b v="1"/>
    <m/>
    <b v="1"/>
    <m/>
    <m/>
    <m/>
    <m/>
    <x v="0"/>
    <m/>
    <m/>
    <m/>
    <m/>
    <m/>
    <m/>
    <m/>
    <m/>
    <m/>
    <s v="Hospital for normal delivery"/>
    <m/>
    <m/>
    <m/>
    <m/>
    <m/>
    <b v="1"/>
    <m/>
    <m/>
    <m/>
    <m/>
    <m/>
    <x v="1"/>
    <m/>
    <m/>
    <m/>
    <m/>
    <m/>
    <m/>
    <m/>
    <m/>
    <m/>
    <m/>
    <m/>
    <x v="4"/>
    <x v="1"/>
    <x v="0"/>
    <m/>
    <m/>
    <m/>
    <m/>
    <m/>
    <m/>
    <m/>
    <m/>
    <m/>
    <m/>
    <m/>
    <m/>
    <m/>
    <s v="0"/>
    <s v="not divers"/>
    <s v="Legumes and nuts e.g. hommos, fouls, beans, chick peas, lentils"/>
    <m/>
    <b v="1"/>
    <m/>
    <m/>
    <m/>
    <m/>
    <m/>
    <m/>
    <m/>
    <m/>
    <m/>
    <s v="1"/>
    <s v="not divers"/>
    <x v="0"/>
    <m/>
    <s v="High food prices/no money to buy"/>
    <m/>
    <b v="1"/>
    <m/>
    <m/>
    <m/>
    <m/>
    <m/>
    <m/>
    <x v="0"/>
    <m/>
    <x v="0"/>
    <s v="High food prices/no money to buy Market is too far"/>
    <b v="1"/>
    <b v="1"/>
    <m/>
    <m/>
    <m/>
    <m/>
    <x v="0"/>
    <x v="2"/>
    <x v="1"/>
    <m/>
    <m/>
    <s v="1"/>
    <s v="0"/>
    <x v="0"/>
    <x v="2"/>
    <x v="0"/>
    <x v="1"/>
    <x v="1"/>
    <m/>
    <m/>
    <m/>
    <m/>
    <m/>
    <m/>
    <m/>
    <m/>
    <m/>
    <x v="1"/>
    <x v="0"/>
    <s v="moodwings Hopelessness Econimic"/>
    <m/>
    <m/>
    <m/>
    <b v="1"/>
    <b v="1"/>
    <m/>
    <m/>
    <m/>
    <b v="1"/>
    <m/>
    <m/>
    <m/>
    <m/>
    <m/>
    <m/>
    <m/>
    <m/>
    <m/>
    <s v="Children Adult Women"/>
    <b v="1"/>
    <m/>
    <b v="1"/>
    <m/>
    <s v="لانهم اكثر ضعفا"/>
    <s v="Speaking to a family member"/>
    <b v="1"/>
    <m/>
    <m/>
    <m/>
    <m/>
    <m/>
    <m/>
    <m/>
    <m/>
    <m/>
    <m/>
    <s v="Lack of awareness of the services"/>
    <m/>
    <m/>
    <m/>
    <m/>
    <b v="1"/>
    <m/>
    <m/>
    <m/>
    <m/>
    <x v="2"/>
    <m/>
    <s v="All services are accessible"/>
    <m/>
    <m/>
    <m/>
    <m/>
    <m/>
    <b v="1"/>
    <m/>
    <m/>
    <m/>
    <s v="All services are accessible"/>
    <m/>
    <m/>
    <m/>
    <m/>
    <m/>
    <b v="1"/>
    <m/>
    <m/>
    <m/>
    <x v="1"/>
    <m/>
    <s v="Psychological stress"/>
    <m/>
    <m/>
    <m/>
    <m/>
    <m/>
    <m/>
    <m/>
    <m/>
    <m/>
    <m/>
    <m/>
    <m/>
    <m/>
    <b v="1"/>
    <m/>
    <m/>
    <m/>
    <m/>
    <m/>
    <s v="Relatives"/>
    <m/>
    <m/>
    <m/>
    <m/>
    <m/>
    <b v="1"/>
    <m/>
    <m/>
    <m/>
    <m/>
    <m/>
    <m/>
    <m/>
    <m/>
    <s v="Quraan"/>
    <m/>
    <b v="1"/>
    <m/>
    <m/>
    <m/>
    <m/>
    <m/>
    <m/>
    <m/>
    <s v="No, none of these"/>
    <m/>
    <m/>
    <m/>
    <m/>
    <m/>
    <b v="1"/>
    <m/>
    <x v="1"/>
    <m/>
    <s v="No services"/>
    <m/>
    <m/>
    <m/>
    <m/>
    <m/>
    <b v="1"/>
    <m/>
    <m/>
    <m/>
    <m/>
    <x v="1"/>
    <m/>
    <m/>
    <x v="0"/>
    <m/>
    <m/>
    <x v="2"/>
    <m/>
    <s v="uuid:2f49ecb2-2645-4a9d-93b5-3f32b332e9f6"/>
    <n v="73218344"/>
    <s v="2f49ecb2-2645-4a9d-93b5-3f32b332e9f6"/>
    <d v="2021-01-23T13:07:31"/>
    <n v="359"/>
    <m/>
    <n v="-1"/>
    <m/>
    <m/>
    <s v="202101191358"/>
    <n v="15111"/>
    <s v="nsenumerator"/>
    <n v="569832"/>
  </r>
  <r>
    <s v="2021-01-23T11:02:54.098+03:00"/>
    <s v="2021-01-23T11:12:03.327+03:00"/>
    <m/>
    <s v="ابتسام قبلان"/>
    <s v="MRFS"/>
    <m/>
    <d v="2021-01-23T00:00:00"/>
    <x v="8"/>
    <s v="All"/>
    <x v="0"/>
    <n v="55"/>
    <x v="2"/>
    <x v="0"/>
    <x v="0"/>
    <x v="0"/>
    <d v="2021-01-23T00:00:00"/>
    <n v="1"/>
    <n v="1"/>
    <s v="Yes"/>
    <n v="0"/>
    <n v="1"/>
    <n v="1"/>
    <s v="2"/>
    <n v="0"/>
    <s v="2"/>
    <n v="2"/>
    <s v="4"/>
    <n v="9"/>
    <n v="0"/>
    <n v="0"/>
    <n v="1"/>
    <n v="600"/>
    <n v="300"/>
    <s v="شغل يومي"/>
    <m/>
    <s v="Primary health care facility"/>
    <m/>
    <b v="1"/>
    <m/>
    <m/>
    <m/>
    <m/>
    <m/>
    <m/>
    <n v="60"/>
    <x v="0"/>
    <m/>
    <x v="2"/>
    <s v="مستوصف"/>
    <s v="Inaccessible due to cost"/>
    <m/>
    <m/>
    <m/>
    <b v="1"/>
    <m/>
    <m/>
    <m/>
    <m/>
    <m/>
    <m/>
    <m/>
    <x v="0"/>
    <x v="0"/>
    <s v="زيادة الوعي"/>
    <x v="0"/>
    <m/>
    <x v="2"/>
    <x v="1"/>
    <m/>
    <x v="1"/>
    <x v="2"/>
    <m/>
    <m/>
    <m/>
    <m/>
    <m/>
    <m/>
    <m/>
    <m/>
    <m/>
    <m/>
    <m/>
    <s v="Pediatric medicine Antibiotic"/>
    <m/>
    <b v="1"/>
    <m/>
    <b v="1"/>
    <m/>
    <m/>
    <m/>
    <m/>
    <x v="0"/>
    <m/>
    <m/>
    <m/>
    <m/>
    <m/>
    <m/>
    <m/>
    <m/>
    <m/>
    <s v="Hospital for normal delivery"/>
    <m/>
    <m/>
    <m/>
    <m/>
    <m/>
    <b v="1"/>
    <m/>
    <m/>
    <m/>
    <m/>
    <m/>
    <x v="1"/>
    <m/>
    <m/>
    <m/>
    <m/>
    <m/>
    <m/>
    <m/>
    <m/>
    <m/>
    <m/>
    <m/>
    <x v="4"/>
    <x v="1"/>
    <x v="0"/>
    <m/>
    <s v="Legumes and nuts e.g. hommos, fouls, beans, chick peas, lentils"/>
    <m/>
    <b v="1"/>
    <m/>
    <m/>
    <m/>
    <m/>
    <m/>
    <m/>
    <m/>
    <m/>
    <m/>
    <s v="1"/>
    <s v="not divers"/>
    <s v="Legumes and nuts e.g. hommos, fouls, beans, chick peas, lentils"/>
    <m/>
    <b v="1"/>
    <m/>
    <m/>
    <m/>
    <m/>
    <m/>
    <m/>
    <m/>
    <m/>
    <m/>
    <s v="1"/>
    <s v="not divers"/>
    <x v="0"/>
    <m/>
    <s v="High food prices/no money to buy"/>
    <m/>
    <b v="1"/>
    <m/>
    <m/>
    <m/>
    <m/>
    <m/>
    <m/>
    <x v="0"/>
    <m/>
    <x v="0"/>
    <s v="High food prices/no money to buy"/>
    <b v="1"/>
    <m/>
    <m/>
    <m/>
    <m/>
    <m/>
    <x v="2"/>
    <x v="2"/>
    <x v="1"/>
    <m/>
    <m/>
    <s v="1"/>
    <s v="1"/>
    <x v="0"/>
    <x v="2"/>
    <x v="0"/>
    <x v="1"/>
    <x v="1"/>
    <m/>
    <m/>
    <m/>
    <m/>
    <m/>
    <m/>
    <m/>
    <m/>
    <m/>
    <x v="1"/>
    <x v="0"/>
    <s v="moodwings"/>
    <m/>
    <m/>
    <m/>
    <b v="1"/>
    <m/>
    <m/>
    <m/>
    <m/>
    <m/>
    <m/>
    <m/>
    <m/>
    <m/>
    <m/>
    <m/>
    <m/>
    <m/>
    <m/>
    <s v="Children Elderly"/>
    <m/>
    <m/>
    <b v="1"/>
    <b v="1"/>
    <s v="لانهم اكتر ضعفا"/>
    <s v="Speaking to a family member"/>
    <b v="1"/>
    <m/>
    <m/>
    <m/>
    <m/>
    <m/>
    <m/>
    <m/>
    <m/>
    <m/>
    <m/>
    <s v="Do not know"/>
    <m/>
    <m/>
    <m/>
    <m/>
    <m/>
    <m/>
    <b v="1"/>
    <m/>
    <m/>
    <x v="2"/>
    <m/>
    <s v="All services are accessible"/>
    <m/>
    <m/>
    <m/>
    <m/>
    <m/>
    <b v="1"/>
    <m/>
    <m/>
    <m/>
    <s v="Do not know"/>
    <m/>
    <m/>
    <m/>
    <m/>
    <m/>
    <m/>
    <b v="1"/>
    <m/>
    <m/>
    <x v="1"/>
    <m/>
    <s v="Psychological stress"/>
    <m/>
    <m/>
    <m/>
    <m/>
    <m/>
    <m/>
    <m/>
    <m/>
    <m/>
    <m/>
    <m/>
    <m/>
    <m/>
    <b v="1"/>
    <m/>
    <m/>
    <m/>
    <m/>
    <m/>
    <s v="Relatives"/>
    <m/>
    <m/>
    <m/>
    <m/>
    <m/>
    <b v="1"/>
    <m/>
    <m/>
    <m/>
    <m/>
    <m/>
    <m/>
    <m/>
    <m/>
    <s v="Quraan Entertainement activities"/>
    <m/>
    <b v="1"/>
    <m/>
    <m/>
    <m/>
    <b v="1"/>
    <m/>
    <m/>
    <m/>
    <s v="No, none of these"/>
    <m/>
    <m/>
    <m/>
    <m/>
    <m/>
    <b v="1"/>
    <m/>
    <x v="1"/>
    <m/>
    <s v="No services"/>
    <m/>
    <m/>
    <m/>
    <m/>
    <m/>
    <b v="1"/>
    <m/>
    <m/>
    <m/>
    <m/>
    <x v="1"/>
    <m/>
    <m/>
    <x v="2"/>
    <m/>
    <m/>
    <x v="2"/>
    <m/>
    <s v="uuid:98bf8aed-5951-4fd2-bdb9-f80f00c10faa"/>
    <n v="73218346"/>
    <s v="98bf8aed-5951-4fd2-bdb9-f80f00c10faa"/>
    <d v="2021-01-23T13:07:32"/>
    <n v="360"/>
    <m/>
    <n v="-1"/>
    <m/>
    <m/>
    <s v="202101191358"/>
    <n v="549"/>
    <s v="nsenumerator"/>
    <n v="569832"/>
  </r>
  <r>
    <s v="2021-01-23T11:14:34.397+03:00"/>
    <s v="2021-01-23T11:22:37.425+03:00"/>
    <m/>
    <s v="ابتسام قبلان"/>
    <s v="MRFS"/>
    <m/>
    <d v="2021-01-23T00:00:00"/>
    <x v="8"/>
    <s v="All"/>
    <x v="0"/>
    <n v="24"/>
    <x v="1"/>
    <x v="0"/>
    <x v="0"/>
    <x v="0"/>
    <d v="2019-10-09T00:00:00"/>
    <n v="0"/>
    <n v="2"/>
    <s v="Yes"/>
    <n v="0"/>
    <n v="1"/>
    <n v="1"/>
    <s v="2"/>
    <n v="0"/>
    <s v="2"/>
    <n v="0"/>
    <s v="2"/>
    <n v="6"/>
    <n v="1"/>
    <n v="0"/>
    <n v="1"/>
    <n v="700"/>
    <n v="400"/>
    <s v="شغل يومي"/>
    <m/>
    <s v="Primary health care facility"/>
    <m/>
    <b v="1"/>
    <m/>
    <m/>
    <m/>
    <m/>
    <m/>
    <m/>
    <n v="60"/>
    <x v="0"/>
    <m/>
    <x v="2"/>
    <s v="مستوصف"/>
    <s v="Inaccessible due to cost"/>
    <m/>
    <m/>
    <m/>
    <b v="1"/>
    <m/>
    <m/>
    <m/>
    <m/>
    <m/>
    <m/>
    <m/>
    <x v="0"/>
    <x v="0"/>
    <s v="زيادة الوعي"/>
    <x v="0"/>
    <m/>
    <x v="2"/>
    <x v="1"/>
    <m/>
    <x v="1"/>
    <x v="2"/>
    <m/>
    <m/>
    <m/>
    <m/>
    <m/>
    <m/>
    <m/>
    <m/>
    <m/>
    <m/>
    <m/>
    <s v="Pediatric medicine Antibiotic"/>
    <m/>
    <b v="1"/>
    <m/>
    <b v="1"/>
    <m/>
    <m/>
    <m/>
    <m/>
    <x v="0"/>
    <m/>
    <m/>
    <m/>
    <m/>
    <m/>
    <m/>
    <m/>
    <m/>
    <m/>
    <s v="Hospital for normal delivery"/>
    <m/>
    <m/>
    <m/>
    <m/>
    <m/>
    <b v="1"/>
    <m/>
    <m/>
    <m/>
    <m/>
    <m/>
    <x v="1"/>
    <m/>
    <m/>
    <m/>
    <m/>
    <m/>
    <m/>
    <m/>
    <m/>
    <m/>
    <m/>
    <m/>
    <x v="4"/>
    <x v="1"/>
    <x v="0"/>
    <m/>
    <m/>
    <m/>
    <m/>
    <m/>
    <m/>
    <m/>
    <m/>
    <m/>
    <m/>
    <m/>
    <m/>
    <m/>
    <s v="0"/>
    <s v="not divers"/>
    <s v="Legumes and nuts e.g. hommos, fouls, beans, chick peas, lentils"/>
    <m/>
    <b v="1"/>
    <m/>
    <m/>
    <m/>
    <m/>
    <m/>
    <m/>
    <m/>
    <m/>
    <m/>
    <s v="1"/>
    <s v="not divers"/>
    <x v="0"/>
    <m/>
    <s v="High food prices/no money to buy"/>
    <m/>
    <b v="1"/>
    <m/>
    <m/>
    <m/>
    <m/>
    <m/>
    <m/>
    <x v="0"/>
    <m/>
    <x v="0"/>
    <s v="High food prices/no money to buy"/>
    <b v="1"/>
    <m/>
    <m/>
    <m/>
    <m/>
    <m/>
    <x v="2"/>
    <x v="2"/>
    <x v="1"/>
    <m/>
    <m/>
    <s v="1"/>
    <s v="0"/>
    <x v="0"/>
    <x v="2"/>
    <x v="0"/>
    <x v="1"/>
    <x v="1"/>
    <m/>
    <m/>
    <m/>
    <m/>
    <m/>
    <m/>
    <m/>
    <m/>
    <m/>
    <x v="1"/>
    <x v="0"/>
    <s v="moodwings Anger"/>
    <m/>
    <b v="1"/>
    <m/>
    <b v="1"/>
    <m/>
    <m/>
    <m/>
    <m/>
    <m/>
    <m/>
    <m/>
    <m/>
    <m/>
    <m/>
    <m/>
    <m/>
    <m/>
    <m/>
    <s v="Children Elderly"/>
    <m/>
    <m/>
    <b v="1"/>
    <b v="1"/>
    <s v="لانهم اكثر ضعفا"/>
    <s v="Speaking to a family member"/>
    <b v="1"/>
    <m/>
    <m/>
    <m/>
    <m/>
    <m/>
    <m/>
    <m/>
    <m/>
    <m/>
    <m/>
    <s v="Do not know"/>
    <m/>
    <m/>
    <m/>
    <m/>
    <m/>
    <m/>
    <b v="1"/>
    <m/>
    <m/>
    <x v="2"/>
    <m/>
    <s v="Health services"/>
    <b v="1"/>
    <m/>
    <m/>
    <m/>
    <m/>
    <m/>
    <m/>
    <m/>
    <s v="عدم توافرهاعدم توافرها"/>
    <s v="Health services"/>
    <b v="1"/>
    <m/>
    <m/>
    <m/>
    <m/>
    <m/>
    <m/>
    <m/>
    <s v="عدم توافرها"/>
    <x v="1"/>
    <m/>
    <s v="Psychological stress"/>
    <m/>
    <m/>
    <m/>
    <m/>
    <m/>
    <m/>
    <m/>
    <m/>
    <m/>
    <m/>
    <m/>
    <m/>
    <m/>
    <b v="1"/>
    <m/>
    <m/>
    <m/>
    <m/>
    <m/>
    <s v="Relatives"/>
    <m/>
    <m/>
    <m/>
    <m/>
    <m/>
    <b v="1"/>
    <m/>
    <m/>
    <m/>
    <m/>
    <m/>
    <m/>
    <m/>
    <m/>
    <s v="Quraan"/>
    <m/>
    <b v="1"/>
    <m/>
    <m/>
    <m/>
    <m/>
    <m/>
    <m/>
    <m/>
    <s v="No, none of these"/>
    <m/>
    <m/>
    <m/>
    <m/>
    <m/>
    <b v="1"/>
    <m/>
    <x v="1"/>
    <m/>
    <s v="No services"/>
    <m/>
    <m/>
    <m/>
    <m/>
    <m/>
    <b v="1"/>
    <m/>
    <m/>
    <m/>
    <m/>
    <x v="1"/>
    <m/>
    <m/>
    <x v="0"/>
    <m/>
    <m/>
    <x v="2"/>
    <m/>
    <s v="uuid:060ba4ff-d143-4c7a-a24e-e7588902bbd9"/>
    <n v="73218347"/>
    <s v="060ba4ff-d143-4c7a-a24e-e7588902bbd9"/>
    <d v="2021-01-23T13:07:33"/>
    <n v="361"/>
    <m/>
    <n v="-1"/>
    <m/>
    <m/>
    <s v="202101191358"/>
    <n v="483"/>
    <s v="nsenumerator"/>
    <n v="569832"/>
  </r>
  <r>
    <s v="2021-01-23T10:22:27.225+02:00"/>
    <s v="2021-01-23T10:49:17.942+02:00"/>
    <m/>
    <s v="سلطانة الحلاق"/>
    <s v="MRFS"/>
    <m/>
    <d v="2021-01-23T00:00:00"/>
    <x v="8"/>
    <s v="All"/>
    <x v="0"/>
    <n v="47"/>
    <x v="0"/>
    <x v="0"/>
    <x v="0"/>
    <x v="0"/>
    <d v="2018-05-16T00:00:00"/>
    <n v="0"/>
    <n v="1"/>
    <s v="Yes"/>
    <n v="0"/>
    <n v="0"/>
    <n v="0"/>
    <s v="0"/>
    <n v="1"/>
    <s v="1"/>
    <n v="3"/>
    <s v="4"/>
    <n v="7"/>
    <n v="0"/>
    <n v="0"/>
    <n v="3"/>
    <n v="1200"/>
    <n v="400"/>
    <s v="العمل في معمل خياطة "/>
    <m/>
    <s v="Hospital"/>
    <b v="1"/>
    <m/>
    <m/>
    <m/>
    <m/>
    <m/>
    <m/>
    <m/>
    <n v="15"/>
    <x v="0"/>
    <m/>
    <x v="2"/>
    <s v="مركز صحي "/>
    <s v="Inaccessible due to cost"/>
    <m/>
    <m/>
    <m/>
    <b v="1"/>
    <m/>
    <m/>
    <m/>
    <m/>
    <m/>
    <m/>
    <m/>
    <x v="0"/>
    <x v="0"/>
    <s v="التوعية على مرض كورونا والتوعية على الام الحامل والمرضع"/>
    <x v="0"/>
    <m/>
    <x v="0"/>
    <x v="0"/>
    <m/>
    <x v="0"/>
    <x v="0"/>
    <m/>
    <m/>
    <m/>
    <m/>
    <m/>
    <m/>
    <m/>
    <m/>
    <m/>
    <m/>
    <m/>
    <s v="Antibiotic"/>
    <m/>
    <m/>
    <m/>
    <b v="1"/>
    <m/>
    <m/>
    <m/>
    <m/>
    <x v="2"/>
    <s v="No services available"/>
    <m/>
    <m/>
    <m/>
    <m/>
    <b v="1"/>
    <m/>
    <m/>
    <m/>
    <s v="Hospital for surgery/ C-section"/>
    <m/>
    <m/>
    <m/>
    <m/>
    <m/>
    <m/>
    <b v="1"/>
    <m/>
    <m/>
    <m/>
    <m/>
    <x v="1"/>
    <m/>
    <m/>
    <m/>
    <m/>
    <m/>
    <m/>
    <m/>
    <m/>
    <m/>
    <m/>
    <m/>
    <x v="3"/>
    <x v="1"/>
    <x v="0"/>
    <m/>
    <m/>
    <m/>
    <m/>
    <m/>
    <m/>
    <m/>
    <m/>
    <m/>
    <m/>
    <m/>
    <m/>
    <m/>
    <s v="0"/>
    <s v="not divers"/>
    <m/>
    <m/>
    <m/>
    <m/>
    <m/>
    <m/>
    <m/>
    <m/>
    <m/>
    <m/>
    <m/>
    <m/>
    <s v="0"/>
    <s v="not divers"/>
    <x v="0"/>
    <m/>
    <s v="High food prices/no money to buy Market is too far"/>
    <m/>
    <b v="1"/>
    <b v="1"/>
    <m/>
    <m/>
    <m/>
    <m/>
    <m/>
    <x v="0"/>
    <m/>
    <x v="0"/>
    <s v="High food prices/no money to buy Market is too far"/>
    <b v="1"/>
    <b v="1"/>
    <m/>
    <m/>
    <m/>
    <m/>
    <x v="1"/>
    <x v="1"/>
    <x v="1"/>
    <m/>
    <m/>
    <s v="0"/>
    <s v="0"/>
    <x v="0"/>
    <x v="0"/>
    <x v="0"/>
    <x v="2"/>
    <x v="3"/>
    <m/>
    <m/>
    <m/>
    <m/>
    <m/>
    <m/>
    <m/>
    <m/>
    <m/>
    <x v="3"/>
    <x v="0"/>
    <s v="Fear Econimic"/>
    <b v="1"/>
    <m/>
    <m/>
    <m/>
    <b v="1"/>
    <m/>
    <m/>
    <m/>
    <m/>
    <m/>
    <m/>
    <m/>
    <m/>
    <m/>
    <m/>
    <m/>
    <m/>
    <m/>
    <s v="Children"/>
    <m/>
    <m/>
    <b v="1"/>
    <m/>
    <s v="بسبب ظروف الحرب"/>
    <s v="Prayer"/>
    <m/>
    <m/>
    <m/>
    <b v="1"/>
    <m/>
    <m/>
    <m/>
    <m/>
    <m/>
    <m/>
    <m/>
    <s v="Accessibility Lack of awareness of the services"/>
    <m/>
    <m/>
    <b v="1"/>
    <m/>
    <b v="1"/>
    <m/>
    <m/>
    <m/>
    <m/>
    <x v="1"/>
    <m/>
    <s v="Health services Extracurricular activities/women &amp; girls centers"/>
    <b v="1"/>
    <m/>
    <m/>
    <b v="1"/>
    <m/>
    <m/>
    <m/>
    <m/>
    <s v="بسبب بعد المنطقة عن الخدمات"/>
    <s v="Educational services Extracurricular activities/women &amp; girls centers Skills building services"/>
    <m/>
    <b v="1"/>
    <b v="1"/>
    <b v="1"/>
    <m/>
    <m/>
    <m/>
    <m/>
    <s v="بسبب بعد المنطقة عن الخدمات"/>
    <x v="1"/>
    <m/>
    <s v="No dangers"/>
    <m/>
    <m/>
    <m/>
    <m/>
    <m/>
    <m/>
    <m/>
    <m/>
    <m/>
    <m/>
    <m/>
    <m/>
    <m/>
    <m/>
    <m/>
    <b v="1"/>
    <m/>
    <m/>
    <m/>
    <s v="School teachers Relatives Parents Community/social workers Women and Child support centers"/>
    <m/>
    <m/>
    <m/>
    <b v="1"/>
    <b v="1"/>
    <b v="1"/>
    <m/>
    <b v="1"/>
    <m/>
    <b v="1"/>
    <m/>
    <m/>
    <m/>
    <m/>
    <s v="Entertainement activities Quraan Sport activity Awareness / educational activities / psychosocial support"/>
    <b v="1"/>
    <b v="1"/>
    <m/>
    <m/>
    <b v="1"/>
    <b v="1"/>
    <m/>
    <m/>
    <m/>
    <s v="Orphans living in the community"/>
    <m/>
    <m/>
    <b v="1"/>
    <m/>
    <m/>
    <m/>
    <m/>
    <x v="1"/>
    <m/>
    <s v="No services"/>
    <m/>
    <m/>
    <m/>
    <m/>
    <m/>
    <b v="1"/>
    <m/>
    <m/>
    <m/>
    <m/>
    <x v="1"/>
    <m/>
    <m/>
    <x v="2"/>
    <m/>
    <m/>
    <x v="1"/>
    <s v="الاطفال يعملون بعد انتهاء الدوام من المدرسة وفي ايام العطل "/>
    <s v="uuid:eed6c297-0924-4e55-87e2-9751e042f704"/>
    <n v="73219533"/>
    <s v="eed6c297-0924-4e55-87e2-9751e042f704"/>
    <d v="2021-01-23T13:45:51"/>
    <n v="362"/>
    <m/>
    <n v="-1"/>
    <m/>
    <m/>
    <s v="202101191358"/>
    <n v="1610"/>
    <s v="nsenumerator"/>
    <n v="569832"/>
  </r>
  <r>
    <s v="2021-01-23T10:50:57.291+02:00"/>
    <s v="2021-01-23T11:13:58.842+02:00"/>
    <m/>
    <s v="سلطانة الحلاق"/>
    <s v="MRFS"/>
    <m/>
    <d v="2021-01-23T00:00:00"/>
    <x v="8"/>
    <s v="All"/>
    <x v="0"/>
    <n v="27"/>
    <x v="1"/>
    <x v="0"/>
    <x v="0"/>
    <x v="0"/>
    <d v="2019-02-21T00:00:00"/>
    <n v="1"/>
    <n v="0"/>
    <s v="Yes"/>
    <n v="0"/>
    <n v="1"/>
    <n v="2"/>
    <s v="3"/>
    <n v="0"/>
    <s v="3"/>
    <n v="0"/>
    <s v="3"/>
    <n v="5"/>
    <n v="0"/>
    <n v="0"/>
    <n v="1"/>
    <n v="800"/>
    <n v="400"/>
    <s v="اعمال حرة"/>
    <m/>
    <s v="Hospital"/>
    <b v="1"/>
    <m/>
    <m/>
    <m/>
    <m/>
    <m/>
    <m/>
    <m/>
    <n v="60"/>
    <x v="0"/>
    <m/>
    <x v="2"/>
    <s v="مركز لعلاج الاسنان ومركز صحي وتوعية"/>
    <s v="Inaccessible due to cost Other, specify"/>
    <m/>
    <m/>
    <m/>
    <b v="1"/>
    <m/>
    <m/>
    <m/>
    <b v="1"/>
    <m/>
    <m/>
    <s v="ارتفاع اسعار الدواء وعدم توفر المال لشراءه"/>
    <x v="0"/>
    <x v="0"/>
    <s v="النصح بأخد الوقاية من مرض كورونا"/>
    <x v="2"/>
    <m/>
    <x v="0"/>
    <x v="0"/>
    <m/>
    <x v="0"/>
    <x v="0"/>
    <m/>
    <m/>
    <m/>
    <m/>
    <m/>
    <m/>
    <m/>
    <m/>
    <m/>
    <m/>
    <m/>
    <s v="Pediatric medicine Antibiotic"/>
    <m/>
    <b v="1"/>
    <m/>
    <b v="1"/>
    <m/>
    <m/>
    <m/>
    <m/>
    <x v="0"/>
    <m/>
    <m/>
    <m/>
    <m/>
    <m/>
    <m/>
    <m/>
    <m/>
    <m/>
    <s v="Hospital for normal delivery"/>
    <m/>
    <m/>
    <m/>
    <m/>
    <m/>
    <b v="1"/>
    <m/>
    <m/>
    <m/>
    <m/>
    <m/>
    <x v="1"/>
    <m/>
    <m/>
    <m/>
    <m/>
    <m/>
    <m/>
    <m/>
    <m/>
    <m/>
    <m/>
    <m/>
    <x v="5"/>
    <x v="0"/>
    <x v="0"/>
    <m/>
    <s v="Cereals or tubers (maize, porridge, rice, pasta, bread, rice, bulger, frikeh, kaak, pasta, indomy (noodles), manakish, thick grain-based porridge, potatoes, etc) Condiments (spices, tea, coffee, sauces etc) or other miscellaneous food"/>
    <b v="1"/>
    <m/>
    <m/>
    <m/>
    <m/>
    <m/>
    <m/>
    <m/>
    <m/>
    <m/>
    <b v="1"/>
    <s v="2"/>
    <s v="not divers"/>
    <s v="Cereals or tubers (maize, porridge, rice, pasta, bread, rice, bulger, frikeh, kaak, pasta, indomy (noodles), manakish, thick grain-based porridge, potatoes, etc) Condiments (spices, tea, coffee, sauces etc) or other miscellaneous food"/>
    <b v="1"/>
    <m/>
    <m/>
    <m/>
    <m/>
    <m/>
    <m/>
    <m/>
    <m/>
    <m/>
    <b v="1"/>
    <s v="2"/>
    <s v="not divers"/>
    <x v="0"/>
    <m/>
    <s v="High food prices/no money to buy"/>
    <m/>
    <b v="1"/>
    <m/>
    <m/>
    <m/>
    <m/>
    <m/>
    <m/>
    <x v="0"/>
    <m/>
    <x v="0"/>
    <s v="High food prices/no money to buy"/>
    <b v="1"/>
    <m/>
    <m/>
    <m/>
    <m/>
    <m/>
    <x v="0"/>
    <x v="2"/>
    <x v="1"/>
    <m/>
    <m/>
    <s v="1"/>
    <s v="1"/>
    <x v="0"/>
    <x v="2"/>
    <x v="0"/>
    <x v="1"/>
    <x v="1"/>
    <m/>
    <m/>
    <m/>
    <m/>
    <m/>
    <m/>
    <m/>
    <m/>
    <m/>
    <x v="1"/>
    <x v="0"/>
    <s v="No problems"/>
    <m/>
    <m/>
    <m/>
    <m/>
    <m/>
    <m/>
    <m/>
    <m/>
    <m/>
    <m/>
    <m/>
    <m/>
    <m/>
    <m/>
    <m/>
    <b v="1"/>
    <m/>
    <m/>
    <m/>
    <m/>
    <m/>
    <m/>
    <m/>
    <m/>
    <m/>
    <m/>
    <m/>
    <m/>
    <m/>
    <m/>
    <m/>
    <m/>
    <m/>
    <m/>
    <m/>
    <m/>
    <s v="Do not know"/>
    <m/>
    <m/>
    <m/>
    <m/>
    <m/>
    <m/>
    <b v="1"/>
    <m/>
    <m/>
    <x v="1"/>
    <m/>
    <s v="Extracurricular activities/women &amp; girls centers"/>
    <m/>
    <m/>
    <m/>
    <b v="1"/>
    <m/>
    <m/>
    <m/>
    <m/>
    <s v="لااستطيع بسبب انشغالي في اشغال البيت والاطفال"/>
    <s v="Do not know"/>
    <m/>
    <m/>
    <m/>
    <m/>
    <m/>
    <m/>
    <b v="1"/>
    <m/>
    <m/>
    <x v="1"/>
    <m/>
    <s v="Child labour Begging"/>
    <m/>
    <m/>
    <m/>
    <m/>
    <b v="1"/>
    <b v="1"/>
    <m/>
    <m/>
    <m/>
    <m/>
    <m/>
    <m/>
    <m/>
    <m/>
    <m/>
    <m/>
    <m/>
    <m/>
    <s v="لم نفايات"/>
    <s v="Parents Relatives"/>
    <m/>
    <m/>
    <m/>
    <m/>
    <b v="1"/>
    <b v="1"/>
    <m/>
    <m/>
    <m/>
    <m/>
    <m/>
    <m/>
    <m/>
    <m/>
    <s v="Sport activity Awareness / educational activities / psychosocial support"/>
    <b v="1"/>
    <m/>
    <m/>
    <m/>
    <b v="1"/>
    <m/>
    <m/>
    <m/>
    <m/>
    <s v="I don't know"/>
    <m/>
    <m/>
    <m/>
    <m/>
    <m/>
    <m/>
    <b v="1"/>
    <x v="2"/>
    <s v="الاطفال في عمر غير مناسب للدخول للمدرسة"/>
    <s v="Lack of transportation"/>
    <m/>
    <m/>
    <b v="1"/>
    <m/>
    <m/>
    <m/>
    <m/>
    <m/>
    <m/>
    <m/>
    <x v="1"/>
    <m/>
    <m/>
    <x v="0"/>
    <m/>
    <m/>
    <x v="2"/>
    <m/>
    <s v="uuid:dbb87da9-188b-489f-a280-1b8ae8a655f9"/>
    <n v="73219534"/>
    <s v="dbb87da9-188b-489f-a280-1b8ae8a655f9"/>
    <d v="2021-01-23T13:45:52"/>
    <n v="363"/>
    <m/>
    <n v="-1"/>
    <m/>
    <m/>
    <s v="202101191358"/>
    <n v="1381"/>
    <s v="nsenumerator"/>
    <n v="569832"/>
  </r>
  <r>
    <s v="2021-01-23T15:29:54.368+02:00"/>
    <s v="2021-01-23T15:44:40.825+02:00"/>
    <m/>
    <s v="سلطانة الحلاق"/>
    <s v="MRFS"/>
    <m/>
    <d v="2021-01-23T00:00:00"/>
    <x v="8"/>
    <s v="All"/>
    <x v="0"/>
    <n v="34"/>
    <x v="0"/>
    <x v="1"/>
    <x v="0"/>
    <x v="1"/>
    <m/>
    <n v="1"/>
    <n v="0"/>
    <s v="Yes"/>
    <n v="0"/>
    <n v="2"/>
    <n v="1"/>
    <s v="3"/>
    <n v="0"/>
    <s v="3"/>
    <n v="0"/>
    <s v="3"/>
    <n v="5"/>
    <n v="0"/>
    <n v="0"/>
    <n v="2"/>
    <n v="2000"/>
    <n v="3000"/>
    <s v="موظف"/>
    <m/>
    <s v="Hospital Primary health care facility Specialist services"/>
    <b v="1"/>
    <b v="1"/>
    <b v="1"/>
    <m/>
    <m/>
    <m/>
    <m/>
    <m/>
    <n v="10"/>
    <x v="2"/>
    <m/>
    <x v="0"/>
    <s v="999"/>
    <s v="Some types of medicines are not available in the market"/>
    <b v="1"/>
    <m/>
    <m/>
    <m/>
    <m/>
    <m/>
    <m/>
    <m/>
    <m/>
    <m/>
    <m/>
    <x v="0"/>
    <x v="0"/>
    <s v="التعرف بشكل جيد على مرض كورونا وموضوع تغذية الاطفال"/>
    <x v="2"/>
    <m/>
    <x v="0"/>
    <x v="0"/>
    <m/>
    <x v="0"/>
    <x v="0"/>
    <m/>
    <m/>
    <m/>
    <m/>
    <m/>
    <m/>
    <m/>
    <m/>
    <m/>
    <m/>
    <m/>
    <s v="Pediatric medicine Antibiotic Reproductive health medicines"/>
    <m/>
    <b v="1"/>
    <b v="1"/>
    <b v="1"/>
    <m/>
    <m/>
    <m/>
    <m/>
    <x v="0"/>
    <m/>
    <m/>
    <m/>
    <m/>
    <m/>
    <m/>
    <m/>
    <m/>
    <m/>
    <s v="Hospital for normal delivery Hospital for surgery/ C-section"/>
    <m/>
    <m/>
    <m/>
    <m/>
    <m/>
    <b v="1"/>
    <b v="1"/>
    <m/>
    <m/>
    <m/>
    <m/>
    <x v="1"/>
    <m/>
    <m/>
    <m/>
    <m/>
    <m/>
    <m/>
    <m/>
    <m/>
    <m/>
    <m/>
    <m/>
    <x v="4"/>
    <x v="1"/>
    <x v="0"/>
    <m/>
    <s v="Cereals or tubers (maize, porridge, rice, pasta, bread, rice, bulger, frikeh, kaak, pasta, indomy (noodles), manakish, thick grain-based porridge, potatoes, etc) Vegetables (including leafy vegetables) Milk and Milk Products (milk, yoghurt, cheese, etc) Condiments (spices, tea, coffee, sauces etc) or other miscellaneous food"/>
    <b v="1"/>
    <m/>
    <b v="1"/>
    <m/>
    <m/>
    <m/>
    <b v="1"/>
    <m/>
    <m/>
    <m/>
    <b v="1"/>
    <s v="4"/>
    <s v="not divers"/>
    <s v="Cereals or tubers (maize, porridge, rice, pasta, bread, rice, bulger, frikeh, kaak, pasta, indomy (noodles), manakish, thick grain-based porridge, potatoes, etc) Vegetables (including leafy vegetables) Milk and Milk Products (milk, yoghurt, cheese, etc) Condiments (spices, tea, coffee, sauces etc) or other miscellaneous food"/>
    <b v="1"/>
    <m/>
    <b v="1"/>
    <m/>
    <m/>
    <m/>
    <b v="1"/>
    <m/>
    <m/>
    <m/>
    <b v="1"/>
    <s v="4"/>
    <s v="diverse"/>
    <x v="0"/>
    <m/>
    <s v="Child will not eat certain foods"/>
    <m/>
    <m/>
    <m/>
    <m/>
    <m/>
    <b v="1"/>
    <m/>
    <m/>
    <x v="0"/>
    <m/>
    <x v="3"/>
    <m/>
    <m/>
    <m/>
    <m/>
    <m/>
    <m/>
    <m/>
    <x v="0"/>
    <x v="2"/>
    <x v="1"/>
    <m/>
    <m/>
    <s v="2"/>
    <s v="1"/>
    <x v="0"/>
    <x v="2"/>
    <x v="0"/>
    <x v="1"/>
    <x v="1"/>
    <m/>
    <m/>
    <m/>
    <m/>
    <m/>
    <m/>
    <m/>
    <m/>
    <m/>
    <x v="1"/>
    <x v="0"/>
    <s v="No problems"/>
    <m/>
    <m/>
    <m/>
    <m/>
    <m/>
    <m/>
    <m/>
    <m/>
    <m/>
    <m/>
    <m/>
    <m/>
    <m/>
    <m/>
    <m/>
    <b v="1"/>
    <m/>
    <m/>
    <m/>
    <m/>
    <m/>
    <m/>
    <m/>
    <m/>
    <m/>
    <m/>
    <m/>
    <m/>
    <m/>
    <m/>
    <m/>
    <m/>
    <m/>
    <m/>
    <m/>
    <m/>
    <s v="No obstacles"/>
    <m/>
    <m/>
    <m/>
    <m/>
    <m/>
    <m/>
    <m/>
    <b v="1"/>
    <m/>
    <x v="1"/>
    <m/>
    <s v="All services are accessible"/>
    <m/>
    <m/>
    <m/>
    <m/>
    <m/>
    <b v="1"/>
    <m/>
    <m/>
    <m/>
    <s v="Do not know"/>
    <m/>
    <m/>
    <m/>
    <m/>
    <m/>
    <m/>
    <b v="1"/>
    <m/>
    <m/>
    <x v="1"/>
    <m/>
    <s v="School dropout Child labour Begging"/>
    <m/>
    <m/>
    <m/>
    <b v="1"/>
    <b v="1"/>
    <b v="1"/>
    <m/>
    <m/>
    <m/>
    <m/>
    <m/>
    <m/>
    <m/>
    <m/>
    <m/>
    <m/>
    <m/>
    <m/>
    <s v="جمع النفايات"/>
    <s v="Parents Relatives Community/social workers"/>
    <m/>
    <m/>
    <m/>
    <m/>
    <b v="1"/>
    <b v="1"/>
    <m/>
    <b v="1"/>
    <m/>
    <m/>
    <m/>
    <m/>
    <m/>
    <m/>
    <s v="Sport activity Painting / re-creational activity Awareness / educational activities / psychosocial support Entertainement activities"/>
    <b v="1"/>
    <m/>
    <m/>
    <b v="1"/>
    <b v="1"/>
    <b v="1"/>
    <m/>
    <m/>
    <m/>
    <s v="I don't know"/>
    <m/>
    <m/>
    <m/>
    <m/>
    <m/>
    <m/>
    <b v="1"/>
    <x v="2"/>
    <s v="لم يتجازو السن لدخولهم المدرسة "/>
    <s v="No barriers"/>
    <m/>
    <m/>
    <m/>
    <m/>
    <m/>
    <m/>
    <m/>
    <m/>
    <b v="1"/>
    <m/>
    <x v="1"/>
    <m/>
    <m/>
    <x v="0"/>
    <m/>
    <m/>
    <x v="2"/>
    <m/>
    <s v="uuid:f88b7ed9-4478-4335-ac3d-58777a51f939"/>
    <n v="73219535"/>
    <s v="f88b7ed9-4478-4335-ac3d-58777a51f939"/>
    <d v="2021-01-23T13:45:53"/>
    <n v="364"/>
    <m/>
    <n v="-1"/>
    <m/>
    <m/>
    <s v="202101191358"/>
    <n v="886"/>
    <s v="nsenumerator"/>
    <n v="569832"/>
  </r>
  <r>
    <s v="2021-01-23T08:53:54.495+03:00"/>
    <s v="2021-01-23T15:56:56.189+03:00"/>
    <s v="0"/>
    <s v="فاتن الخليل"/>
    <s v="MRFS"/>
    <m/>
    <d v="2021-01-23T00:00:00"/>
    <x v="12"/>
    <s v="All"/>
    <x v="0"/>
    <n v="25"/>
    <x v="1"/>
    <x v="1"/>
    <x v="0"/>
    <x v="0"/>
    <d v="2013-07-06T00:00:00"/>
    <n v="1"/>
    <n v="0"/>
    <s v="Yes"/>
    <n v="0"/>
    <n v="1"/>
    <n v="1"/>
    <s v="2"/>
    <n v="0"/>
    <s v="2"/>
    <n v="0"/>
    <s v="2"/>
    <n v="4"/>
    <n v="0"/>
    <n v="1"/>
    <n v="1"/>
    <n v="900"/>
    <n v="350"/>
    <s v="يعمل الاب اعمال حرة"/>
    <m/>
    <s v="Hospital Primary health care facility Emergency services-ambulance"/>
    <b v="1"/>
    <b v="1"/>
    <m/>
    <b v="1"/>
    <m/>
    <m/>
    <m/>
    <m/>
    <n v="30"/>
    <x v="0"/>
    <m/>
    <x v="0"/>
    <s v="999"/>
    <s v="Inaccessible due to transport or other logistical reason Inaccessible due to cost"/>
    <m/>
    <m/>
    <m/>
    <b v="1"/>
    <m/>
    <b v="1"/>
    <m/>
    <m/>
    <m/>
    <m/>
    <m/>
    <x v="0"/>
    <x v="0"/>
    <s v="توعية عن فيروس كورونا وكيفية الوقاية منه وفي حالة الاصابة التزام الحجر واخد التدابير الوقاية"/>
    <x v="3"/>
    <s v="عن طريق البروشورات او الملصقات التعرفية"/>
    <x v="2"/>
    <x v="1"/>
    <m/>
    <x v="1"/>
    <x v="1"/>
    <s v="Inaccessible due to cost Inaccessible due to transport or other logistical reason"/>
    <m/>
    <m/>
    <m/>
    <b v="1"/>
    <m/>
    <b v="1"/>
    <m/>
    <m/>
    <m/>
    <m/>
    <s v="Drugs are mostly available"/>
    <m/>
    <m/>
    <m/>
    <m/>
    <m/>
    <m/>
    <b v="1"/>
    <m/>
    <x v="0"/>
    <m/>
    <m/>
    <m/>
    <m/>
    <m/>
    <m/>
    <m/>
    <m/>
    <m/>
    <s v="At private primary health care centre/hospital Hospital for normal delivery Hospital for surgery/ C-section"/>
    <m/>
    <m/>
    <m/>
    <m/>
    <b v="1"/>
    <b v="1"/>
    <b v="1"/>
    <m/>
    <m/>
    <m/>
    <m/>
    <x v="1"/>
    <m/>
    <m/>
    <m/>
    <m/>
    <m/>
    <m/>
    <m/>
    <m/>
    <m/>
    <m/>
    <m/>
    <x v="4"/>
    <x v="2"/>
    <x v="1"/>
    <m/>
    <s v="Cereals or tubers (maize, porridge, rice, pasta, bread, rice, bulger, frikeh, kaak, pasta, indomy (noodles), manakish, thick grain-based porridge, potatoes, etc) Legumes and nuts e.g. hommos, fouls, beans, chick peas, lentils Milk and Milk Products (milk, yoghurt, cheese, etc) Oil/Fat (oils, fats, butter, ghee etc)"/>
    <b v="1"/>
    <b v="1"/>
    <m/>
    <m/>
    <m/>
    <m/>
    <b v="1"/>
    <m/>
    <m/>
    <b v="1"/>
    <m/>
    <s v="4"/>
    <s v="not divers"/>
    <s v="Fruit (all types) Vegetables (including leafy vegetables)"/>
    <m/>
    <m/>
    <b v="1"/>
    <b v="1"/>
    <m/>
    <m/>
    <m/>
    <m/>
    <m/>
    <m/>
    <m/>
    <s v="2"/>
    <s v="not divers"/>
    <x v="2"/>
    <s v="بدخل الاطمعة لطفلي بالتدريج وبكميات مناسبة حسب عمرو اول شي بدخل الاغذية الطرية يحسن الطفل يبلعها"/>
    <s v="High food prices/no money to buy Other"/>
    <m/>
    <b v="1"/>
    <m/>
    <m/>
    <m/>
    <m/>
    <b v="1"/>
    <s v="الوضع الخدمي سئ جدا من تعبيد للطرقات"/>
    <x v="0"/>
    <m/>
    <x v="0"/>
    <s v="High food prices/no money to buy"/>
    <b v="1"/>
    <m/>
    <m/>
    <m/>
    <m/>
    <m/>
    <x v="4"/>
    <x v="0"/>
    <x v="1"/>
    <m/>
    <m/>
    <s v="1"/>
    <s v="1"/>
    <x v="0"/>
    <x v="2"/>
    <x v="0"/>
    <x v="1"/>
    <x v="1"/>
    <m/>
    <m/>
    <m/>
    <m/>
    <m/>
    <m/>
    <m/>
    <m/>
    <m/>
    <x v="1"/>
    <x v="0"/>
    <s v="Fear Sadness moodwings Changes in Appetite Problems Concentrating"/>
    <b v="1"/>
    <m/>
    <b v="1"/>
    <b v="1"/>
    <m/>
    <m/>
    <m/>
    <b v="1"/>
    <m/>
    <m/>
    <m/>
    <m/>
    <b v="1"/>
    <m/>
    <m/>
    <m/>
    <m/>
    <m/>
    <s v="Adult Women Children"/>
    <b v="1"/>
    <m/>
    <b v="1"/>
    <m/>
    <s v="الفئة الاضعف والاكثر تأثرا بالمحيط المجتمعي"/>
    <s v="Speaking to a friend Prayer Has professional consultation"/>
    <m/>
    <b v="1"/>
    <m/>
    <b v="1"/>
    <b v="1"/>
    <m/>
    <m/>
    <m/>
    <m/>
    <m/>
    <m/>
    <s v="Stigma Security"/>
    <b v="1"/>
    <b v="1"/>
    <m/>
    <m/>
    <m/>
    <m/>
    <m/>
    <m/>
    <m/>
    <x v="1"/>
    <m/>
    <s v="All services are accessible"/>
    <m/>
    <m/>
    <m/>
    <m/>
    <m/>
    <b v="1"/>
    <m/>
    <m/>
    <m/>
    <s v="All services are accessible"/>
    <m/>
    <m/>
    <m/>
    <m/>
    <m/>
    <b v="1"/>
    <m/>
    <m/>
    <m/>
    <x v="2"/>
    <s v="مافي آمان وقلة وعي عند الاهل"/>
    <s v="Kidnapping Hired by armed groups Child labour School dropout Early marriage Physical abuse"/>
    <b v="1"/>
    <b v="1"/>
    <m/>
    <b v="1"/>
    <b v="1"/>
    <m/>
    <b v="1"/>
    <b v="1"/>
    <m/>
    <m/>
    <m/>
    <m/>
    <m/>
    <m/>
    <m/>
    <m/>
    <m/>
    <m/>
    <s v="العمالة التي تودي الي ضرر بصحة الطفل"/>
    <s v="Siblings School teachers Parents Relatives Community/social workers Women and Child support centers"/>
    <m/>
    <b v="1"/>
    <m/>
    <b v="1"/>
    <b v="1"/>
    <b v="1"/>
    <m/>
    <b v="1"/>
    <m/>
    <b v="1"/>
    <m/>
    <m/>
    <m/>
    <m/>
    <s v="Sport activity Quraan Hand crafts Painting / re-creational activity Awareness / educational activities / psychosocial support Entertainement activities"/>
    <b v="1"/>
    <b v="1"/>
    <b v="1"/>
    <b v="1"/>
    <b v="1"/>
    <b v="1"/>
    <m/>
    <m/>
    <m/>
    <s v="Children separated from their parents Child-headed households"/>
    <b v="1"/>
    <m/>
    <m/>
    <b v="1"/>
    <m/>
    <m/>
    <m/>
    <x v="2"/>
    <s v="الطفل صغير غير مؤهل لدخول المدرسة"/>
    <s v="Lack of awareness Lack of transportation"/>
    <b v="1"/>
    <m/>
    <b v="1"/>
    <m/>
    <m/>
    <m/>
    <m/>
    <m/>
    <m/>
    <m/>
    <x v="1"/>
    <m/>
    <m/>
    <x v="0"/>
    <m/>
    <m/>
    <x v="2"/>
    <m/>
    <s v="uuid:5d13bfc1-8afd-45f2-8075-7b4c72c4ebf3"/>
    <n v="73219929"/>
    <s v="5d13bfc1-8afd-45f2-8075-7b4c72c4ebf3"/>
    <d v="2021-01-23T14:00:02"/>
    <n v="365"/>
    <m/>
    <n v="-1"/>
    <m/>
    <m/>
    <s v="202101191358"/>
    <n v="25382"/>
    <s v="nsenumerator"/>
    <n v="569832"/>
  </r>
  <r>
    <s v="2021-01-23T09:13:42.815+03:00"/>
    <s v="2021-01-23T15:57:29.462+03:00"/>
    <s v="0"/>
    <s v="فاتن الخليل"/>
    <s v="MRFS"/>
    <m/>
    <d v="2021-01-23T00:00:00"/>
    <x v="12"/>
    <s v="All"/>
    <x v="0"/>
    <n v="35"/>
    <x v="0"/>
    <x v="1"/>
    <x v="0"/>
    <x v="0"/>
    <d v="2013-06-15T00:00:00"/>
    <n v="1"/>
    <n v="0"/>
    <s v="Yes"/>
    <n v="0"/>
    <n v="1"/>
    <n v="1"/>
    <s v="2"/>
    <n v="1"/>
    <s v="3"/>
    <n v="0"/>
    <s v="3"/>
    <n v="5"/>
    <n v="0"/>
    <n v="1"/>
    <n v="1"/>
    <n v="1000"/>
    <n v="500"/>
    <s v="الاب يعمل في دكانة بسيطة وسلة مساعدات انسانية"/>
    <m/>
    <s v="Hospital Primary health care facility Emergency services-ambulance"/>
    <b v="1"/>
    <b v="1"/>
    <m/>
    <b v="1"/>
    <m/>
    <m/>
    <m/>
    <m/>
    <n v="50"/>
    <x v="0"/>
    <m/>
    <x v="0"/>
    <s v="عيادة عينية وبعض التحاليل مثل تحاليل النمو والغدد"/>
    <s v="Some types of medicines are not available in the market Inaccessible due to cost Inaccessible due to transport or other logistical reason"/>
    <b v="1"/>
    <m/>
    <m/>
    <b v="1"/>
    <m/>
    <b v="1"/>
    <m/>
    <m/>
    <m/>
    <m/>
    <m/>
    <x v="0"/>
    <x v="0"/>
    <s v="توعية عن الامراض المعدية مثل القمل والجرب وعن فيروس كورونا وكيفية الوقاية منه"/>
    <x v="0"/>
    <m/>
    <x v="2"/>
    <x v="1"/>
    <m/>
    <x v="1"/>
    <x v="2"/>
    <m/>
    <m/>
    <m/>
    <m/>
    <m/>
    <m/>
    <m/>
    <m/>
    <m/>
    <m/>
    <m/>
    <s v="Other"/>
    <m/>
    <m/>
    <m/>
    <m/>
    <b v="1"/>
    <m/>
    <m/>
    <s v="الادوية اللازمة لنمو والغدد النخامية والدرقية"/>
    <x v="0"/>
    <m/>
    <m/>
    <m/>
    <m/>
    <m/>
    <m/>
    <m/>
    <m/>
    <m/>
    <s v="Hospital for normal delivery Hospital for surgery/ C-section"/>
    <m/>
    <m/>
    <m/>
    <m/>
    <m/>
    <b v="1"/>
    <b v="1"/>
    <m/>
    <m/>
    <m/>
    <m/>
    <x v="1"/>
    <m/>
    <m/>
    <m/>
    <m/>
    <m/>
    <m/>
    <m/>
    <m/>
    <m/>
    <m/>
    <m/>
    <x v="4"/>
    <x v="2"/>
    <x v="1"/>
    <m/>
    <s v="Cereals or tubers (maize, porridge, rice, pasta, bread, rice, bulger, frikeh, kaak, pasta, indomy (noodles), manakish, thick grain-based porridge, potatoes, etc) Fruit (all types)"/>
    <b v="1"/>
    <m/>
    <m/>
    <b v="1"/>
    <m/>
    <m/>
    <m/>
    <m/>
    <m/>
    <m/>
    <m/>
    <s v="2"/>
    <s v="not divers"/>
    <s v="Vegetables (including leafy vegetables) Fruit (all types)"/>
    <m/>
    <m/>
    <b v="1"/>
    <b v="1"/>
    <m/>
    <m/>
    <m/>
    <m/>
    <m/>
    <m/>
    <m/>
    <s v="2"/>
    <s v="not divers"/>
    <x v="2"/>
    <s v="اختبار حساسية الطفل"/>
    <s v="High food prices/no money to buy Market is too far Other"/>
    <m/>
    <b v="1"/>
    <b v="1"/>
    <m/>
    <m/>
    <m/>
    <b v="1"/>
    <s v="سوء الوضع الخدمي من تعبيد للطرقات"/>
    <x v="0"/>
    <m/>
    <x v="0"/>
    <s v="Market is too far High food prices/no money to buy"/>
    <b v="1"/>
    <b v="1"/>
    <m/>
    <m/>
    <m/>
    <m/>
    <x v="4"/>
    <x v="0"/>
    <x v="1"/>
    <m/>
    <m/>
    <s v="1"/>
    <s v="1"/>
    <x v="2"/>
    <x v="1"/>
    <x v="1"/>
    <x v="0"/>
    <x v="2"/>
    <s v="Transportation issues Financial issues"/>
    <m/>
    <b v="1"/>
    <b v="1"/>
    <m/>
    <m/>
    <m/>
    <m/>
    <m/>
    <x v="0"/>
    <x v="0"/>
    <s v="Fear moodwings Family conflict"/>
    <b v="1"/>
    <m/>
    <m/>
    <b v="1"/>
    <m/>
    <m/>
    <b v="1"/>
    <m/>
    <m/>
    <m/>
    <m/>
    <m/>
    <m/>
    <m/>
    <m/>
    <m/>
    <m/>
    <m/>
    <s v="Adult Women Elderly"/>
    <b v="1"/>
    <m/>
    <m/>
    <b v="1"/>
    <s v="لا يوجد معيل لكبار السن والمرأة تقع عليها مسؤولية كبيرة من تربية وتعليم اطفالها وشغل البيت"/>
    <s v="Prayer Has professional consultation Withdrawal/Isolation"/>
    <m/>
    <m/>
    <m/>
    <b v="1"/>
    <b v="1"/>
    <m/>
    <m/>
    <m/>
    <b v="1"/>
    <m/>
    <m/>
    <s v="Stigma Security"/>
    <b v="1"/>
    <b v="1"/>
    <m/>
    <m/>
    <m/>
    <m/>
    <m/>
    <m/>
    <m/>
    <x v="1"/>
    <m/>
    <s v="All services are accessible"/>
    <m/>
    <m/>
    <m/>
    <m/>
    <m/>
    <b v="1"/>
    <m/>
    <m/>
    <m/>
    <s v="All services are accessible"/>
    <m/>
    <m/>
    <m/>
    <m/>
    <m/>
    <b v="1"/>
    <m/>
    <m/>
    <m/>
    <x v="2"/>
    <s v="طبيعية البيئة الاجتماعية وعادات وتقاليد"/>
    <s v="Kidnapping School dropout Child labour Begging Early marriage Physical abuse Neglect Sexual abuse Being orphaned or losing care Physical or psychological disabilities due to the war Psychological stress"/>
    <b v="1"/>
    <m/>
    <m/>
    <b v="1"/>
    <b v="1"/>
    <b v="1"/>
    <b v="1"/>
    <b v="1"/>
    <b v="1"/>
    <b v="1"/>
    <b v="1"/>
    <m/>
    <b v="1"/>
    <b v="1"/>
    <m/>
    <m/>
    <m/>
    <m/>
    <s v="عمل الطفل في الزجاج تؤذي الطفل"/>
    <s v="Siblings School teachers Community/social workers Women and Child support centers Relatives Parents"/>
    <m/>
    <b v="1"/>
    <m/>
    <b v="1"/>
    <b v="1"/>
    <b v="1"/>
    <m/>
    <b v="1"/>
    <m/>
    <b v="1"/>
    <m/>
    <m/>
    <m/>
    <m/>
    <s v="Sport activity Quraan Hand crafts Painting / re-creational activity Entertainement activities Awareness / educational activities / psychosocial support"/>
    <b v="1"/>
    <b v="1"/>
    <b v="1"/>
    <b v="1"/>
    <b v="1"/>
    <b v="1"/>
    <m/>
    <m/>
    <m/>
    <s v="Children separated from their parents Orphans living in the community"/>
    <b v="1"/>
    <m/>
    <b v="1"/>
    <m/>
    <m/>
    <m/>
    <m/>
    <x v="1"/>
    <m/>
    <s v="Lack of transportation Opening time not suitable for parents"/>
    <m/>
    <m/>
    <b v="1"/>
    <b v="1"/>
    <m/>
    <m/>
    <m/>
    <m/>
    <m/>
    <m/>
    <x v="1"/>
    <m/>
    <m/>
    <x v="0"/>
    <m/>
    <m/>
    <x v="2"/>
    <m/>
    <s v="uuid:c58994c5-d827-4b89-95c1-d250324225a1"/>
    <n v="73219930"/>
    <s v="c58994c5-d827-4b89-95c1-d250324225a1"/>
    <d v="2021-01-23T14:00:03"/>
    <n v="366"/>
    <m/>
    <n v="-1"/>
    <m/>
    <m/>
    <s v="202101191358"/>
    <n v="24227"/>
    <s v="nsenumerator"/>
    <n v="569832"/>
  </r>
  <r>
    <s v="2021-01-23T09:35:49.868+03:00"/>
    <s v="2021-01-23T15:57:59.426+03:00"/>
    <s v="0"/>
    <s v="فاتن الخليل"/>
    <s v="MRFS"/>
    <m/>
    <d v="2021-01-23T00:00:00"/>
    <x v="12"/>
    <s v="All"/>
    <x v="0"/>
    <n v="30"/>
    <x v="1"/>
    <x v="0"/>
    <x v="2"/>
    <x v="0"/>
    <d v="2013-08-16T00:00:00"/>
    <n v="1"/>
    <n v="0"/>
    <s v="Yes"/>
    <n v="0"/>
    <n v="1"/>
    <n v="1"/>
    <s v="2"/>
    <n v="2"/>
    <s v="4"/>
    <n v="0"/>
    <s v="4"/>
    <n v="5"/>
    <n v="0"/>
    <n v="0"/>
    <n v="1"/>
    <n v="1000"/>
    <n v="400"/>
    <s v="سلة مساعدات انسانية والاب تعمل في الخياطة"/>
    <m/>
    <s v="Hospital Emergency services-ambulance Primary health care facility"/>
    <b v="1"/>
    <b v="1"/>
    <m/>
    <b v="1"/>
    <m/>
    <m/>
    <m/>
    <m/>
    <n v="60"/>
    <x v="0"/>
    <m/>
    <x v="0"/>
    <s v="عيادة طب اسنان"/>
    <s v="Inaccessible due to cost Inaccessible due to transport or other logistical reason"/>
    <m/>
    <m/>
    <m/>
    <b v="1"/>
    <m/>
    <b v="1"/>
    <m/>
    <m/>
    <m/>
    <m/>
    <m/>
    <x v="0"/>
    <x v="0"/>
    <s v="توعية عن فيروس كورونا واهمية الحجر والتباعد في حالة الاصابة"/>
    <x v="0"/>
    <m/>
    <x v="2"/>
    <x v="1"/>
    <m/>
    <x v="1"/>
    <x v="2"/>
    <m/>
    <m/>
    <m/>
    <m/>
    <m/>
    <m/>
    <m/>
    <m/>
    <m/>
    <m/>
    <m/>
    <s v="Drugs are mostly available"/>
    <m/>
    <m/>
    <m/>
    <m/>
    <m/>
    <m/>
    <b v="1"/>
    <m/>
    <x v="0"/>
    <m/>
    <m/>
    <m/>
    <m/>
    <m/>
    <m/>
    <m/>
    <m/>
    <m/>
    <s v="Hospital for normal delivery Hospital for surgery/ C-section At home with traditional midwife or non-professional"/>
    <m/>
    <m/>
    <b v="1"/>
    <m/>
    <m/>
    <b v="1"/>
    <b v="1"/>
    <m/>
    <m/>
    <m/>
    <s v="الولادة فجأة ما حسنت الام توصل للمشفى"/>
    <x v="1"/>
    <m/>
    <m/>
    <m/>
    <m/>
    <m/>
    <m/>
    <m/>
    <m/>
    <m/>
    <m/>
    <m/>
    <x v="4"/>
    <x v="1"/>
    <x v="0"/>
    <m/>
    <s v="Cereals or tubers (maize, porridge, rice, pasta, bread, rice, bulger, frikeh, kaak, pasta, indomy (noodles), manakish, thick grain-based porridge, potatoes, etc) Oil/Fat (oils, fats, butter, ghee etc)"/>
    <b v="1"/>
    <m/>
    <m/>
    <m/>
    <m/>
    <m/>
    <m/>
    <m/>
    <m/>
    <b v="1"/>
    <m/>
    <s v="2"/>
    <s v="not divers"/>
    <s v="Legumes and nuts e.g. hommos, fouls, beans, chick peas, lentils Vegetables (including leafy vegetables) Milk and Milk Products (milk, yoghurt, cheese, etc)"/>
    <m/>
    <b v="1"/>
    <b v="1"/>
    <m/>
    <m/>
    <m/>
    <b v="1"/>
    <m/>
    <m/>
    <m/>
    <m/>
    <s v="3"/>
    <s v="not divers"/>
    <x v="0"/>
    <m/>
    <s v="High food prices/no money to buy Market is too far"/>
    <m/>
    <b v="1"/>
    <b v="1"/>
    <m/>
    <m/>
    <m/>
    <m/>
    <m/>
    <x v="0"/>
    <m/>
    <x v="0"/>
    <s v="High food prices/no money to buy Market is too far"/>
    <b v="1"/>
    <b v="1"/>
    <m/>
    <m/>
    <m/>
    <m/>
    <x v="4"/>
    <x v="0"/>
    <x v="1"/>
    <m/>
    <m/>
    <s v="1"/>
    <s v="1"/>
    <x v="0"/>
    <x v="3"/>
    <x v="4"/>
    <x v="3"/>
    <x v="0"/>
    <m/>
    <m/>
    <m/>
    <m/>
    <m/>
    <m/>
    <m/>
    <m/>
    <m/>
    <x v="4"/>
    <x v="0"/>
    <s v="Fear moodwings Econimic Changes in Appetite Problems sleeping"/>
    <b v="1"/>
    <m/>
    <m/>
    <b v="1"/>
    <b v="1"/>
    <m/>
    <m/>
    <b v="1"/>
    <m/>
    <b v="1"/>
    <m/>
    <m/>
    <m/>
    <m/>
    <m/>
    <m/>
    <m/>
    <m/>
    <s v="Adult Women Children"/>
    <b v="1"/>
    <m/>
    <b v="1"/>
    <m/>
    <s v="الفئة الاضعف بالمجتمع"/>
    <s v="Has professional consultation Prayer Withdrawal/Isolation"/>
    <m/>
    <m/>
    <m/>
    <b v="1"/>
    <b v="1"/>
    <m/>
    <m/>
    <m/>
    <b v="1"/>
    <m/>
    <m/>
    <s v="Stigma"/>
    <b v="1"/>
    <m/>
    <m/>
    <m/>
    <m/>
    <m/>
    <m/>
    <m/>
    <m/>
    <x v="1"/>
    <m/>
    <s v="Skills building services Educational services"/>
    <m/>
    <b v="1"/>
    <b v="1"/>
    <m/>
    <m/>
    <m/>
    <m/>
    <m/>
    <s v="غير متوفرة"/>
    <s v="Skills building services Extracurricular activities/women &amp; girls centers"/>
    <m/>
    <m/>
    <b v="1"/>
    <b v="1"/>
    <m/>
    <m/>
    <m/>
    <m/>
    <s v="قلة الوعي من الاهل"/>
    <x v="2"/>
    <s v="الخوف من الخطف وقلة الامان وبعد المسافة وقلة المواصلات"/>
    <s v="Kidnapping School dropout Child labour Begging Early marriage Physical abuse Neglect"/>
    <b v="1"/>
    <m/>
    <m/>
    <b v="1"/>
    <b v="1"/>
    <b v="1"/>
    <b v="1"/>
    <b v="1"/>
    <b v="1"/>
    <m/>
    <m/>
    <m/>
    <m/>
    <m/>
    <m/>
    <m/>
    <m/>
    <m/>
    <s v="عمل الطفل في تجميع الاشياء البلاستيكية وجمعها"/>
    <s v="Siblings Relatives Community/social workers Women and Child support centers"/>
    <m/>
    <b v="1"/>
    <m/>
    <m/>
    <m/>
    <b v="1"/>
    <m/>
    <b v="1"/>
    <m/>
    <b v="1"/>
    <m/>
    <m/>
    <m/>
    <m/>
    <s v="Quraan Sport activity Hand crafts Painting / re-creational activity Awareness / educational activities / psychosocial support"/>
    <b v="1"/>
    <b v="1"/>
    <b v="1"/>
    <b v="1"/>
    <b v="1"/>
    <m/>
    <m/>
    <m/>
    <m/>
    <s v="Children separated from their parents Children who have been associated with fighting forces Child-headed households"/>
    <b v="1"/>
    <m/>
    <m/>
    <b v="1"/>
    <b v="1"/>
    <m/>
    <m/>
    <x v="2"/>
    <s v="عمل الطفل لمساعدة امه وتلبية احتياجات الاسرة"/>
    <s v="Lack of awareness Lack of transportation"/>
    <b v="1"/>
    <m/>
    <b v="1"/>
    <m/>
    <m/>
    <m/>
    <m/>
    <m/>
    <m/>
    <m/>
    <x v="1"/>
    <m/>
    <m/>
    <x v="0"/>
    <m/>
    <m/>
    <x v="2"/>
    <m/>
    <s v="uuid:746e5f57-edde-4d13-ad90-43a51321c7ff"/>
    <n v="73219931"/>
    <s v="746e5f57-edde-4d13-ad90-43a51321c7ff"/>
    <d v="2021-01-23T14:00:04"/>
    <n v="367"/>
    <m/>
    <n v="-1"/>
    <m/>
    <m/>
    <s v="202101191358"/>
    <n v="22930"/>
    <s v="nsenumerator"/>
    <n v="569832"/>
  </r>
  <r>
    <s v="2021-01-23T10:16:53.017+03:00"/>
    <s v="2021-01-23T15:58:40.105+03:00"/>
    <s v="0"/>
    <s v="فاتن الخليل"/>
    <s v="MRFS"/>
    <m/>
    <d v="2021-01-23T00:00:00"/>
    <x v="12"/>
    <s v="All"/>
    <x v="0"/>
    <n v="20"/>
    <x v="1"/>
    <x v="1"/>
    <x v="0"/>
    <x v="0"/>
    <d v="2018-08-15T00:00:00"/>
    <n v="1"/>
    <n v="2"/>
    <s v="Yes"/>
    <n v="0"/>
    <n v="2"/>
    <n v="1"/>
    <s v="3"/>
    <n v="0"/>
    <s v="3"/>
    <n v="0"/>
    <s v="3"/>
    <n v="7"/>
    <n v="2"/>
    <n v="1"/>
    <n v="1"/>
    <n v="1500"/>
    <n v="500"/>
    <s v="سلة مساعدات اغاثية والاب يعمل في محل حلويات كعامل"/>
    <m/>
    <s v="Hospital Primary health care facility Emergency services-ambulance"/>
    <b v="1"/>
    <b v="1"/>
    <m/>
    <b v="1"/>
    <m/>
    <m/>
    <m/>
    <m/>
    <n v="25"/>
    <x v="0"/>
    <m/>
    <x v="0"/>
    <s v="المسن بحاجة الي ادوية خاصة لانه يعاني من احتشاء دماغ"/>
    <s v="Some types of medicines are not available in the market Inaccessible due to cost"/>
    <b v="1"/>
    <m/>
    <m/>
    <b v="1"/>
    <m/>
    <m/>
    <m/>
    <m/>
    <m/>
    <m/>
    <m/>
    <x v="0"/>
    <x v="0"/>
    <s v="توعية عن فيروس كورونا والحفاظ على التباعد وأهمية الحجر الصحي في حال الاصابة مع أخذ تدابير الوقاية"/>
    <x v="0"/>
    <m/>
    <x v="2"/>
    <x v="1"/>
    <m/>
    <x v="1"/>
    <x v="2"/>
    <m/>
    <m/>
    <m/>
    <m/>
    <m/>
    <m/>
    <m/>
    <m/>
    <m/>
    <m/>
    <m/>
    <s v="Other"/>
    <m/>
    <m/>
    <m/>
    <m/>
    <b v="1"/>
    <m/>
    <m/>
    <s v="ادوية لمرض احتشاء الدماغ وقصر الاوتار وتليف اسفل الدماغ"/>
    <x v="0"/>
    <m/>
    <m/>
    <m/>
    <m/>
    <m/>
    <m/>
    <m/>
    <m/>
    <m/>
    <s v="Hospital for surgery/ C-section Hospital for normal delivery"/>
    <m/>
    <m/>
    <m/>
    <m/>
    <m/>
    <b v="1"/>
    <b v="1"/>
    <m/>
    <m/>
    <m/>
    <m/>
    <x v="1"/>
    <m/>
    <m/>
    <m/>
    <m/>
    <m/>
    <m/>
    <m/>
    <m/>
    <m/>
    <m/>
    <m/>
    <x v="4"/>
    <x v="1"/>
    <x v="0"/>
    <m/>
    <s v="Legumes and nuts e.g. hommos, fouls, beans, chick peas, lentils Milk and Milk Products (milk, yoghurt, cheese, etc) Oil/Fat (oils, fats, butter, ghee etc)"/>
    <m/>
    <b v="1"/>
    <m/>
    <m/>
    <m/>
    <m/>
    <b v="1"/>
    <m/>
    <m/>
    <b v="1"/>
    <m/>
    <s v="3"/>
    <s v="not divers"/>
    <s v="Legumes and nuts e.g. hommos, fouls, beans, chick peas, lentils Milk and Milk Products (milk, yoghurt, cheese, etc)"/>
    <m/>
    <b v="1"/>
    <m/>
    <m/>
    <m/>
    <m/>
    <b v="1"/>
    <m/>
    <m/>
    <m/>
    <m/>
    <s v="2"/>
    <s v="not divers"/>
    <x v="2"/>
    <s v="عدم تقبل الطفل لبعض الاطعمة طفلي بيصير معو التهاب امعاء"/>
    <s v="High food prices/no money to buy Child will not eat certain foods"/>
    <m/>
    <b v="1"/>
    <m/>
    <m/>
    <m/>
    <b v="1"/>
    <m/>
    <m/>
    <x v="0"/>
    <m/>
    <x v="0"/>
    <s v="High food prices/no money to buy"/>
    <b v="1"/>
    <m/>
    <m/>
    <m/>
    <m/>
    <m/>
    <x v="0"/>
    <x v="2"/>
    <x v="1"/>
    <m/>
    <m/>
    <s v="2"/>
    <s v="1"/>
    <x v="2"/>
    <x v="1"/>
    <x v="1"/>
    <x v="3"/>
    <x v="2"/>
    <s v="Financial issues Transportation issues"/>
    <m/>
    <b v="1"/>
    <b v="1"/>
    <m/>
    <m/>
    <m/>
    <m/>
    <m/>
    <x v="3"/>
    <x v="0"/>
    <s v="Anger Sadness Econimic Changes in Appetite Inability to carry out work or daily tasks"/>
    <m/>
    <b v="1"/>
    <b v="1"/>
    <m/>
    <b v="1"/>
    <m/>
    <m/>
    <b v="1"/>
    <m/>
    <m/>
    <m/>
    <b v="1"/>
    <m/>
    <m/>
    <m/>
    <m/>
    <m/>
    <m/>
    <s v="Adult Women Elderly"/>
    <b v="1"/>
    <m/>
    <m/>
    <b v="1"/>
    <s v="لانن الفئة الاضعف بالمجتمع.. لا يوجد معيل لكبار السن"/>
    <s v="Prayer Withdrawal/Isolation Has professional consultation"/>
    <m/>
    <m/>
    <m/>
    <b v="1"/>
    <b v="1"/>
    <m/>
    <m/>
    <m/>
    <b v="1"/>
    <m/>
    <m/>
    <s v="Stigma"/>
    <b v="1"/>
    <m/>
    <m/>
    <m/>
    <m/>
    <m/>
    <m/>
    <m/>
    <m/>
    <x v="1"/>
    <m/>
    <s v="Educational services Skills building services Extracurricular activities/women &amp; girls centers"/>
    <m/>
    <b v="1"/>
    <b v="1"/>
    <b v="1"/>
    <m/>
    <m/>
    <m/>
    <m/>
    <s v="الام مشغولة في تربية اطفالها وتعمل في مساعدة المسنين.. عاجزين عن القيام باعمالهن اليومية"/>
    <s v="All services are accessible"/>
    <m/>
    <m/>
    <m/>
    <m/>
    <m/>
    <b v="1"/>
    <m/>
    <m/>
    <m/>
    <x v="2"/>
    <s v="عدم توفر الامان"/>
    <s v="Desire to join armed groups Early marriage Physical abuse Being orphaned or losing care Physical or psychological disabilities due to the war Psychological stress"/>
    <m/>
    <m/>
    <b v="1"/>
    <m/>
    <m/>
    <m/>
    <b v="1"/>
    <b v="1"/>
    <m/>
    <m/>
    <b v="1"/>
    <m/>
    <b v="1"/>
    <b v="1"/>
    <m/>
    <m/>
    <m/>
    <m/>
    <m/>
    <s v="School teachers Parents Relatives Community/social workers Women and Child support centers"/>
    <m/>
    <m/>
    <m/>
    <b v="1"/>
    <b v="1"/>
    <b v="1"/>
    <m/>
    <b v="1"/>
    <m/>
    <b v="1"/>
    <m/>
    <m/>
    <m/>
    <m/>
    <s v="Sport activity Quraan Hand crafts Painting / re-creational activity Awareness / educational activities / psychosocial support Entertainement activities"/>
    <b v="1"/>
    <b v="1"/>
    <b v="1"/>
    <b v="1"/>
    <b v="1"/>
    <b v="1"/>
    <m/>
    <m/>
    <m/>
    <s v="Children separated from their parents Children living on the street"/>
    <b v="1"/>
    <b v="1"/>
    <m/>
    <m/>
    <m/>
    <m/>
    <m/>
    <x v="1"/>
    <m/>
    <s v="Lack of transportation Other"/>
    <m/>
    <m/>
    <b v="1"/>
    <m/>
    <m/>
    <m/>
    <b v="1"/>
    <m/>
    <m/>
    <s v="سوء الوضع الخدمي من طرقات ومرافق عامة"/>
    <x v="1"/>
    <m/>
    <m/>
    <x v="0"/>
    <m/>
    <m/>
    <x v="2"/>
    <m/>
    <s v="uuid:4ec0bc96-0693-41df-a0b3-35afe24712ea"/>
    <n v="73219932"/>
    <s v="4ec0bc96-0693-41df-a0b3-35afe24712ea"/>
    <d v="2021-01-23T14:00:05"/>
    <n v="368"/>
    <m/>
    <n v="-1"/>
    <m/>
    <m/>
    <s v="202101191358"/>
    <n v="20507"/>
    <s v="nsenumerator"/>
    <n v="569832"/>
  </r>
  <r>
    <s v="2021-01-23T11:00:18.334+03:00"/>
    <s v="2021-01-23T15:59:21.291+03:00"/>
    <s v="0"/>
    <s v="فاتن الخليل"/>
    <s v="MRFS"/>
    <m/>
    <d v="2021-01-23T00:00:00"/>
    <x v="12"/>
    <s v="All"/>
    <x v="0"/>
    <n v="40"/>
    <x v="0"/>
    <x v="0"/>
    <x v="0"/>
    <x v="0"/>
    <d v="2015-06-15T00:00:00"/>
    <n v="1"/>
    <n v="0"/>
    <s v="Yes"/>
    <n v="1"/>
    <n v="1"/>
    <n v="0"/>
    <s v="1"/>
    <n v="1"/>
    <s v="3"/>
    <n v="1"/>
    <s v="4"/>
    <n v="6"/>
    <n v="0"/>
    <n v="1"/>
    <n v="1"/>
    <n v="1200"/>
    <n v="500"/>
    <s v="سلة مساعدات انسانية والاب يعمل اعمال حرة"/>
    <m/>
    <s v="Hospital Primary health care facility Emergency services-ambulance"/>
    <b v="1"/>
    <b v="1"/>
    <m/>
    <b v="1"/>
    <m/>
    <m/>
    <m/>
    <m/>
    <n v="60"/>
    <x v="0"/>
    <m/>
    <x v="0"/>
    <s v="999"/>
    <s v="Some types of medicines are not available in the market Inaccessible due to cost Inaccessible due to transport or other logistical reason"/>
    <b v="1"/>
    <m/>
    <m/>
    <b v="1"/>
    <m/>
    <b v="1"/>
    <m/>
    <m/>
    <m/>
    <m/>
    <m/>
    <x v="0"/>
    <x v="0"/>
    <s v="فيروس كورونا وكيفية الوقاية منه واخد تدابير الوقاية والحفاظ على التباعد الاجتماعي"/>
    <x v="0"/>
    <m/>
    <x v="2"/>
    <x v="1"/>
    <m/>
    <x v="1"/>
    <x v="2"/>
    <m/>
    <m/>
    <m/>
    <m/>
    <m/>
    <m/>
    <m/>
    <m/>
    <m/>
    <m/>
    <m/>
    <s v="Drugs are mostly available"/>
    <m/>
    <m/>
    <m/>
    <m/>
    <m/>
    <m/>
    <b v="1"/>
    <m/>
    <x v="0"/>
    <m/>
    <m/>
    <m/>
    <m/>
    <m/>
    <m/>
    <m/>
    <m/>
    <m/>
    <s v="Hospital for normal delivery Hospital for surgery/ C-section"/>
    <m/>
    <m/>
    <m/>
    <m/>
    <m/>
    <b v="1"/>
    <b v="1"/>
    <m/>
    <m/>
    <m/>
    <m/>
    <x v="0"/>
    <m/>
    <m/>
    <m/>
    <m/>
    <m/>
    <m/>
    <m/>
    <m/>
    <m/>
    <m/>
    <m/>
    <x v="4"/>
    <x v="2"/>
    <x v="1"/>
    <m/>
    <s v="Cereals or tubers (maize, porridge, rice, pasta, bread, rice, bulger, frikeh, kaak, pasta, indomy (noodles), manakish, thick grain-based porridge, potatoes, etc) Vegetables (including leafy vegetables) Oil/Fat (oils, fats, butter, ghee etc)"/>
    <b v="1"/>
    <m/>
    <b v="1"/>
    <m/>
    <m/>
    <m/>
    <m/>
    <m/>
    <m/>
    <b v="1"/>
    <m/>
    <s v="3"/>
    <s v="not divers"/>
    <s v="Oil/Fat (oils, fats, butter, ghee etc)"/>
    <m/>
    <m/>
    <m/>
    <m/>
    <m/>
    <m/>
    <m/>
    <m/>
    <m/>
    <b v="1"/>
    <m/>
    <s v="1"/>
    <s v="not divers"/>
    <x v="2"/>
    <s v="بدي طعمي طفلي حسب عمره يكون سهل البلع والهضم وكميتو مناسبة"/>
    <s v="High food prices/no money to buy Market is too far"/>
    <m/>
    <b v="1"/>
    <b v="1"/>
    <m/>
    <m/>
    <m/>
    <m/>
    <m/>
    <x v="0"/>
    <m/>
    <x v="0"/>
    <s v="High food prices/no money to buy Market is too far"/>
    <b v="1"/>
    <b v="1"/>
    <m/>
    <m/>
    <m/>
    <m/>
    <x v="4"/>
    <x v="0"/>
    <x v="0"/>
    <m/>
    <m/>
    <s v="1"/>
    <s v="1"/>
    <x v="0"/>
    <x v="2"/>
    <x v="0"/>
    <x v="1"/>
    <x v="1"/>
    <m/>
    <m/>
    <m/>
    <m/>
    <m/>
    <m/>
    <m/>
    <m/>
    <m/>
    <x v="1"/>
    <x v="0"/>
    <s v="Anger moodwings Family conflict Problems Concentrating"/>
    <m/>
    <b v="1"/>
    <m/>
    <b v="1"/>
    <m/>
    <m/>
    <b v="1"/>
    <m/>
    <m/>
    <m/>
    <m/>
    <m/>
    <b v="1"/>
    <m/>
    <m/>
    <m/>
    <m/>
    <m/>
    <s v="Adult Women Adult Men Children"/>
    <b v="1"/>
    <b v="1"/>
    <b v="1"/>
    <m/>
    <s v="الفئة الاضعف في المجتمع وتقع على عاتقهم مسؤولية كبيرة من ناحية تآمين دخل للاسرة"/>
    <s v="Speaking to a friend Prayer Has professional consultation"/>
    <m/>
    <b v="1"/>
    <m/>
    <b v="1"/>
    <b v="1"/>
    <m/>
    <m/>
    <m/>
    <m/>
    <m/>
    <m/>
    <s v="Stigma"/>
    <b v="1"/>
    <m/>
    <m/>
    <m/>
    <m/>
    <m/>
    <m/>
    <m/>
    <m/>
    <x v="1"/>
    <m/>
    <s v="Educational services Extracurricular activities/women &amp; girls centers"/>
    <m/>
    <b v="1"/>
    <m/>
    <b v="1"/>
    <m/>
    <m/>
    <m/>
    <m/>
    <s v="تعصب الرجل والنظرة الدونية للمرأة في المجتمع"/>
    <s v="Educational services Skills building services Health services"/>
    <b v="1"/>
    <b v="1"/>
    <b v="1"/>
    <m/>
    <m/>
    <m/>
    <m/>
    <m/>
    <s v="قلة وعي من قبل الاهل وما لازم تخرج الفتاة بمفردها بسبب قلة الآمان"/>
    <x v="2"/>
    <s v="مافي آمان وخوف من الخطف"/>
    <s v="Kidnapping Desire to join armed groups School dropout Early marriage Physical abuse Psychological stress"/>
    <b v="1"/>
    <m/>
    <b v="1"/>
    <b v="1"/>
    <m/>
    <m/>
    <b v="1"/>
    <b v="1"/>
    <m/>
    <m/>
    <m/>
    <m/>
    <m/>
    <b v="1"/>
    <m/>
    <m/>
    <m/>
    <m/>
    <m/>
    <s v="School teachers Parents Relatives Community/social workers Women and Child support centers"/>
    <m/>
    <m/>
    <m/>
    <b v="1"/>
    <b v="1"/>
    <b v="1"/>
    <m/>
    <b v="1"/>
    <m/>
    <b v="1"/>
    <m/>
    <m/>
    <m/>
    <m/>
    <s v="Sport activity Quraan Hand crafts Painting / re-creational activity Awareness / educational activities / psychosocial support Entertainement activities"/>
    <b v="1"/>
    <b v="1"/>
    <b v="1"/>
    <b v="1"/>
    <b v="1"/>
    <b v="1"/>
    <m/>
    <m/>
    <m/>
    <s v="Children separated from their parents Children living on the street Orphans living in the community"/>
    <b v="1"/>
    <b v="1"/>
    <b v="1"/>
    <m/>
    <m/>
    <m/>
    <m/>
    <x v="1"/>
    <m/>
    <s v="Lack of transportation Opening time not suitable for parents"/>
    <m/>
    <m/>
    <b v="1"/>
    <b v="1"/>
    <m/>
    <m/>
    <m/>
    <m/>
    <m/>
    <m/>
    <x v="1"/>
    <m/>
    <m/>
    <x v="2"/>
    <m/>
    <m/>
    <x v="2"/>
    <m/>
    <s v="uuid:b24221c4-6cec-4015-95c6-b799831fe773"/>
    <n v="73219934"/>
    <s v="b24221c4-6cec-4015-95c6-b799831fe773"/>
    <d v="2021-01-23T14:00:05"/>
    <n v="369"/>
    <m/>
    <n v="-1"/>
    <m/>
    <m/>
    <s v="202101191358"/>
    <n v="17943"/>
    <s v="nsenumerator"/>
    <n v="569832"/>
  </r>
  <r>
    <s v="2021-01-23T11:49:38.213+03:00"/>
    <s v="2021-01-23T15:59:52.628+03:00"/>
    <s v="0"/>
    <s v="فاتن الخليل"/>
    <s v="MRFS"/>
    <m/>
    <d v="2021-01-23T00:00:00"/>
    <x v="12"/>
    <s v="All"/>
    <x v="0"/>
    <n v="35"/>
    <x v="0"/>
    <x v="1"/>
    <x v="0"/>
    <x v="0"/>
    <d v="2014-03-25T00:00:00"/>
    <n v="1"/>
    <n v="1"/>
    <s v="Yes"/>
    <n v="0"/>
    <n v="1"/>
    <n v="1"/>
    <s v="2"/>
    <n v="1"/>
    <s v="3"/>
    <n v="0"/>
    <s v="3"/>
    <n v="6"/>
    <n v="1"/>
    <n v="0"/>
    <n v="1"/>
    <n v="1500"/>
    <n v="500"/>
    <s v="الاب عامل وسلة مساعدات انسانية"/>
    <m/>
    <s v="Hospital Primary health care facility Emergency services-ambulance"/>
    <b v="1"/>
    <b v="1"/>
    <m/>
    <b v="1"/>
    <m/>
    <m/>
    <m/>
    <m/>
    <n v="50"/>
    <x v="0"/>
    <m/>
    <x v="0"/>
    <s v="999"/>
    <s v="Inaccessible due to transport or other logistical reason Other, specify"/>
    <m/>
    <m/>
    <m/>
    <m/>
    <m/>
    <b v="1"/>
    <m/>
    <b v="1"/>
    <m/>
    <m/>
    <s v="سوء الوضع الخدمي من تعبيد للطرقات"/>
    <x v="0"/>
    <x v="0"/>
    <s v="الحفاظ على  التباعد في ظل انتشار فيروس كورونا واهمية التزام الحجر الصحي في حالة الاصابة"/>
    <x v="0"/>
    <m/>
    <x v="2"/>
    <x v="1"/>
    <m/>
    <x v="1"/>
    <x v="2"/>
    <m/>
    <m/>
    <m/>
    <m/>
    <m/>
    <m/>
    <m/>
    <m/>
    <m/>
    <m/>
    <m/>
    <s v="Other"/>
    <m/>
    <m/>
    <m/>
    <m/>
    <b v="1"/>
    <m/>
    <m/>
    <s v="ادوية النمو وتحاليل الغدد النخامية والدرقية"/>
    <x v="0"/>
    <m/>
    <m/>
    <m/>
    <m/>
    <m/>
    <m/>
    <m/>
    <m/>
    <m/>
    <s v="Hospital for normal delivery Hospital for surgery/ C-section"/>
    <m/>
    <m/>
    <m/>
    <m/>
    <m/>
    <b v="1"/>
    <b v="1"/>
    <m/>
    <m/>
    <m/>
    <m/>
    <x v="1"/>
    <m/>
    <m/>
    <m/>
    <m/>
    <m/>
    <m/>
    <m/>
    <m/>
    <m/>
    <m/>
    <m/>
    <x v="4"/>
    <x v="2"/>
    <x v="1"/>
    <m/>
    <s v="Cereals or tubers (maize, porridge, rice, pasta, bread, rice, bulger, frikeh, kaak, pasta, indomy (noodles), manakish, thick grain-based porridge, potatoes, etc) Milk and Milk Products (milk, yoghurt, cheese, etc) Oil/Fat (oils, fats, butter, ghee etc)"/>
    <b v="1"/>
    <m/>
    <m/>
    <m/>
    <m/>
    <m/>
    <b v="1"/>
    <m/>
    <m/>
    <b v="1"/>
    <m/>
    <s v="3"/>
    <s v="not divers"/>
    <s v="Oil/Fat (oils, fats, butter, ghee etc) Vegetables (including leafy vegetables) Cereals or tubers (maize, porridge, rice, pasta, bread, rice, bulger, frikeh, kaak, pasta, indomy (noodles), manakish, thick grain-based porridge, potatoes, etc)"/>
    <b v="1"/>
    <m/>
    <b v="1"/>
    <m/>
    <m/>
    <m/>
    <m/>
    <m/>
    <m/>
    <b v="1"/>
    <m/>
    <s v="3"/>
    <s v="not divers"/>
    <x v="0"/>
    <m/>
    <s v="High food prices/no money to buy Market is too far"/>
    <m/>
    <b v="1"/>
    <b v="1"/>
    <m/>
    <m/>
    <m/>
    <m/>
    <m/>
    <x v="0"/>
    <m/>
    <x v="0"/>
    <s v="High food prices/no money to buy Market is too far"/>
    <b v="1"/>
    <b v="1"/>
    <m/>
    <m/>
    <m/>
    <m/>
    <x v="4"/>
    <x v="0"/>
    <x v="1"/>
    <m/>
    <m/>
    <s v="1"/>
    <s v="1"/>
    <x v="0"/>
    <x v="2"/>
    <x v="0"/>
    <x v="1"/>
    <x v="1"/>
    <m/>
    <m/>
    <m/>
    <m/>
    <m/>
    <m/>
    <m/>
    <m/>
    <m/>
    <x v="1"/>
    <x v="0"/>
    <s v="Fear Family conflict Changes in Appetite Problems sleeping Conflict within community Problems Concentrating"/>
    <b v="1"/>
    <m/>
    <m/>
    <m/>
    <m/>
    <m/>
    <b v="1"/>
    <b v="1"/>
    <m/>
    <b v="1"/>
    <b v="1"/>
    <m/>
    <b v="1"/>
    <m/>
    <m/>
    <m/>
    <m/>
    <m/>
    <s v="Adult Women Children"/>
    <b v="1"/>
    <m/>
    <b v="1"/>
    <m/>
    <s v="الفئة الاضعف في المجتمع تقع على عاتق المرأة تحمل مسؤولية كبيرة من تربية والتعليم الاطفال في ظروف معيشية سيئة"/>
    <s v="Speaking to a friend Prayer Withdrawal/Isolation"/>
    <m/>
    <b v="1"/>
    <m/>
    <b v="1"/>
    <m/>
    <m/>
    <m/>
    <m/>
    <b v="1"/>
    <m/>
    <m/>
    <s v="Stigma"/>
    <b v="1"/>
    <m/>
    <m/>
    <m/>
    <m/>
    <m/>
    <m/>
    <m/>
    <m/>
    <x v="1"/>
    <m/>
    <s v="Educational services Skills building services Extracurricular activities/women &amp; girls centers"/>
    <m/>
    <b v="1"/>
    <b v="1"/>
    <b v="1"/>
    <m/>
    <m/>
    <m/>
    <m/>
    <s v="بسبب عدم توفر المواصلات وسوء الوضع المعيشي"/>
    <s v="Educational services Skills building services Extracurricular activities/women &amp; girls centers"/>
    <m/>
    <b v="1"/>
    <b v="1"/>
    <b v="1"/>
    <m/>
    <m/>
    <m/>
    <m/>
    <s v="قلة وعي من الاهل والتعصب وبسبب قلة المواصلات والوضع الخدمي السئ"/>
    <x v="2"/>
    <s v="الخوف من الخطف وقلة الآمان"/>
    <s v="Kidnapping Hired by armed groups Desire to join armed groups School dropout Child labour Early marriage Begging Physical abuse Neglect Sexual abuse Being orphaned or losing care Physical or psychological disabilities due to the war Psychological stress"/>
    <b v="1"/>
    <b v="1"/>
    <b v="1"/>
    <b v="1"/>
    <b v="1"/>
    <b v="1"/>
    <b v="1"/>
    <b v="1"/>
    <b v="1"/>
    <b v="1"/>
    <b v="1"/>
    <m/>
    <b v="1"/>
    <b v="1"/>
    <m/>
    <m/>
    <m/>
    <m/>
    <s v="العمل الشاق وحمل  الاوزان الثقيلة تضر بصحة الطفل"/>
    <s v="Relatives Community/social workers School teachers Women and Child support centers"/>
    <m/>
    <m/>
    <m/>
    <b v="1"/>
    <m/>
    <b v="1"/>
    <m/>
    <b v="1"/>
    <m/>
    <b v="1"/>
    <m/>
    <m/>
    <m/>
    <m/>
    <s v="Sport activity Quraan Hand crafts Painting / re-creational activity Awareness / educational activities / psychosocial support Entertainement activities"/>
    <b v="1"/>
    <b v="1"/>
    <b v="1"/>
    <b v="1"/>
    <b v="1"/>
    <b v="1"/>
    <m/>
    <m/>
    <m/>
    <s v="Children separated from their parents Child-headed households"/>
    <b v="1"/>
    <m/>
    <m/>
    <b v="1"/>
    <m/>
    <m/>
    <m/>
    <x v="2"/>
    <s v="عمل الطفل مع الاب لمساعدة الاسرة لسد الاحتياجات"/>
    <s v="Lack of transportation Opening time not suitable for parents Lack of awareness"/>
    <b v="1"/>
    <m/>
    <b v="1"/>
    <b v="1"/>
    <m/>
    <m/>
    <m/>
    <m/>
    <m/>
    <m/>
    <x v="1"/>
    <m/>
    <m/>
    <x v="0"/>
    <m/>
    <m/>
    <x v="1"/>
    <s v="عمل الطفل في الحدادة لمساعدة الاسرة"/>
    <s v="uuid:d56d9994-d5f3-4817-9861-eccc4f2db881"/>
    <n v="73219935"/>
    <s v="d56d9994-d5f3-4817-9861-eccc4f2db881"/>
    <d v="2021-01-23T14:00:06"/>
    <n v="370"/>
    <m/>
    <n v="-1"/>
    <m/>
    <m/>
    <s v="202101191358"/>
    <n v="15014"/>
    <s v="nsenumerator"/>
    <n v="569832"/>
  </r>
  <r>
    <s v="2021-01-23T13:11:03.296+03:00"/>
    <s v="2021-01-23T16:00:23.189+03:00"/>
    <s v="0"/>
    <s v="فاتن الخليل"/>
    <s v="MRFS"/>
    <m/>
    <d v="2021-01-23T00:00:00"/>
    <x v="12"/>
    <s v="All"/>
    <x v="0"/>
    <n v="32"/>
    <x v="0"/>
    <x v="0"/>
    <x v="0"/>
    <x v="1"/>
    <m/>
    <n v="1"/>
    <n v="1"/>
    <s v="Yes"/>
    <n v="1"/>
    <n v="0"/>
    <n v="2"/>
    <s v="2"/>
    <n v="0"/>
    <s v="3"/>
    <n v="1"/>
    <s v="4"/>
    <n v="7"/>
    <n v="1"/>
    <n v="0"/>
    <n v="1"/>
    <n v="1700"/>
    <n v="500"/>
    <s v="رب الاسرة يعمل في محل تجاري لبيع المنظفات"/>
    <m/>
    <s v="Hospital Emergency services-ambulance Primary health care facility"/>
    <b v="1"/>
    <b v="1"/>
    <m/>
    <b v="1"/>
    <m/>
    <m/>
    <m/>
    <m/>
    <n v="20"/>
    <x v="5"/>
    <m/>
    <x v="0"/>
    <s v="999"/>
    <s v="There are no significant difficulties"/>
    <m/>
    <m/>
    <m/>
    <m/>
    <m/>
    <m/>
    <m/>
    <m/>
    <m/>
    <b v="1"/>
    <m/>
    <x v="2"/>
    <x v="1"/>
    <m/>
    <x v="1"/>
    <m/>
    <x v="2"/>
    <x v="1"/>
    <m/>
    <x v="1"/>
    <x v="2"/>
    <m/>
    <m/>
    <m/>
    <m/>
    <m/>
    <m/>
    <m/>
    <m/>
    <m/>
    <m/>
    <m/>
    <s v="Drugs are mostly available"/>
    <m/>
    <m/>
    <m/>
    <m/>
    <m/>
    <m/>
    <b v="1"/>
    <m/>
    <x v="0"/>
    <m/>
    <m/>
    <m/>
    <m/>
    <m/>
    <m/>
    <m/>
    <m/>
    <m/>
    <s v="At private primary health care centre/hospital Hospital for normal delivery Hospital for surgery/ C-section"/>
    <m/>
    <m/>
    <m/>
    <m/>
    <b v="1"/>
    <b v="1"/>
    <b v="1"/>
    <m/>
    <m/>
    <m/>
    <m/>
    <x v="2"/>
    <s v="Not enough milk Child refused breast Breast problems"/>
    <m/>
    <m/>
    <b v="1"/>
    <b v="1"/>
    <b v="1"/>
    <m/>
    <m/>
    <m/>
    <m/>
    <m/>
    <x v="5"/>
    <x v="0"/>
    <x v="0"/>
    <m/>
    <s v="Cereals or tubers (maize, porridge, rice, pasta, bread, rice, bulger, frikeh, kaak, pasta, indomy (noodles), manakish, thick grain-based porridge, potatoes, etc) Vegetables (including leafy vegetables) Oil/Fat (oils, fats, butter, ghee etc)"/>
    <b v="1"/>
    <m/>
    <b v="1"/>
    <m/>
    <m/>
    <m/>
    <m/>
    <m/>
    <m/>
    <b v="1"/>
    <m/>
    <s v="3"/>
    <s v="not divers"/>
    <s v="Legumes and nuts e.g. hommos, fouls, beans, chick peas, lentils Fruit (all types) Oil/Fat (oils, fats, butter, ghee etc) Milk and Milk Products (milk, yoghurt, cheese, etc)"/>
    <m/>
    <b v="1"/>
    <m/>
    <b v="1"/>
    <m/>
    <m/>
    <b v="1"/>
    <m/>
    <m/>
    <b v="1"/>
    <m/>
    <s v="4"/>
    <s v="diverse"/>
    <x v="0"/>
    <m/>
    <s v="High food prices/no money to buy"/>
    <m/>
    <b v="1"/>
    <m/>
    <m/>
    <m/>
    <m/>
    <m/>
    <m/>
    <x v="0"/>
    <m/>
    <x v="0"/>
    <s v="High food prices/no money to buy"/>
    <b v="1"/>
    <m/>
    <m/>
    <m/>
    <m/>
    <m/>
    <x v="2"/>
    <x v="2"/>
    <x v="0"/>
    <m/>
    <m/>
    <s v="0"/>
    <s v="1"/>
    <x v="0"/>
    <x v="2"/>
    <x v="0"/>
    <x v="1"/>
    <x v="1"/>
    <m/>
    <m/>
    <m/>
    <m/>
    <m/>
    <m/>
    <m/>
    <m/>
    <m/>
    <x v="1"/>
    <x v="0"/>
    <s v="Fear Sadness Changes in Appetite Problems sleeping Problems Concentrating"/>
    <b v="1"/>
    <m/>
    <b v="1"/>
    <m/>
    <m/>
    <m/>
    <m/>
    <b v="1"/>
    <m/>
    <b v="1"/>
    <m/>
    <m/>
    <b v="1"/>
    <m/>
    <m/>
    <m/>
    <m/>
    <m/>
    <s v="Adult Men Children"/>
    <m/>
    <b v="1"/>
    <b v="1"/>
    <m/>
    <s v="تحمل مسؤولية كبيرة في تآمين دخل للاسرة في ضل ارتفاع الاسعار والغلاء"/>
    <s v="Exercise Prayer Speaking to a friend"/>
    <m/>
    <b v="1"/>
    <b v="1"/>
    <b v="1"/>
    <m/>
    <m/>
    <m/>
    <m/>
    <m/>
    <m/>
    <m/>
    <s v="Stigma"/>
    <b v="1"/>
    <m/>
    <m/>
    <m/>
    <m/>
    <m/>
    <m/>
    <m/>
    <m/>
    <x v="1"/>
    <m/>
    <s v="All services are accessible"/>
    <m/>
    <m/>
    <m/>
    <m/>
    <m/>
    <b v="1"/>
    <m/>
    <m/>
    <m/>
    <s v="All services are accessible"/>
    <m/>
    <m/>
    <m/>
    <m/>
    <m/>
    <b v="1"/>
    <m/>
    <m/>
    <m/>
    <x v="2"/>
    <s v="مافي آمان الخوف من الخطف"/>
    <s v="Kidnapping School dropout Early marriage Physical abuse Neglect Sexual abuse Being orphaned or losing care Physical or psychological disabilities due to the war Psychological stress Begging"/>
    <b v="1"/>
    <m/>
    <m/>
    <b v="1"/>
    <m/>
    <b v="1"/>
    <b v="1"/>
    <b v="1"/>
    <b v="1"/>
    <b v="1"/>
    <b v="1"/>
    <m/>
    <b v="1"/>
    <b v="1"/>
    <m/>
    <m/>
    <m/>
    <m/>
    <m/>
    <s v="Siblings School teachers Parents Relatives"/>
    <m/>
    <b v="1"/>
    <m/>
    <b v="1"/>
    <b v="1"/>
    <b v="1"/>
    <m/>
    <m/>
    <m/>
    <m/>
    <m/>
    <m/>
    <m/>
    <m/>
    <s v="Sport activity Quraan Hand crafts Painting / re-creational activity Awareness / educational activities / psychosocial support Entertainement activities"/>
    <b v="1"/>
    <b v="1"/>
    <b v="1"/>
    <b v="1"/>
    <b v="1"/>
    <b v="1"/>
    <m/>
    <m/>
    <m/>
    <s v="Children separated from their parents Orphans living in the community"/>
    <b v="1"/>
    <m/>
    <b v="1"/>
    <m/>
    <m/>
    <m/>
    <m/>
    <x v="1"/>
    <m/>
    <s v="No barriers"/>
    <m/>
    <m/>
    <m/>
    <m/>
    <m/>
    <m/>
    <m/>
    <m/>
    <b v="1"/>
    <m/>
    <x v="1"/>
    <m/>
    <m/>
    <x v="2"/>
    <m/>
    <m/>
    <x v="2"/>
    <m/>
    <s v="uuid:254513a6-a6e3-47bc-a010-755d5fe479a2"/>
    <n v="73219936"/>
    <s v="254513a6-a6e3-47bc-a010-755d5fe479a2"/>
    <d v="2021-01-23T14:00:07"/>
    <n v="371"/>
    <m/>
    <n v="-1"/>
    <m/>
    <m/>
    <s v="202101191358"/>
    <n v="10160"/>
    <s v="nsenumerator"/>
    <n v="569832"/>
  </r>
  <r>
    <s v="2021-01-23T09:28:50.480+03:00"/>
    <s v="2021-01-23T10:11:11.653+03:00"/>
    <m/>
    <s v="Hanan Alkhder "/>
    <s v="MRFS"/>
    <m/>
    <d v="2021-01-23T00:00:00"/>
    <x v="12"/>
    <s v="All"/>
    <x v="0"/>
    <n v="33"/>
    <x v="0"/>
    <x v="1"/>
    <x v="0"/>
    <x v="0"/>
    <d v="2013-07-12T00:00:00"/>
    <n v="0"/>
    <n v="0"/>
    <s v="Yes"/>
    <n v="0"/>
    <n v="0"/>
    <n v="3"/>
    <s v="3"/>
    <n v="1"/>
    <s v="4"/>
    <n v="1"/>
    <s v="5"/>
    <n v="7"/>
    <n v="0"/>
    <n v="0"/>
    <n v="1"/>
    <n v="2000"/>
    <n v="900"/>
    <s v="عامل صحية "/>
    <m/>
    <s v="Hospital Primary health care facility Specialist services Emergency services-ambulance"/>
    <b v="1"/>
    <b v="1"/>
    <b v="1"/>
    <b v="1"/>
    <m/>
    <m/>
    <m/>
    <m/>
    <n v="25"/>
    <x v="0"/>
    <m/>
    <x v="0"/>
    <s v="999"/>
    <s v="Inaccessible due to cost"/>
    <m/>
    <m/>
    <m/>
    <b v="1"/>
    <m/>
    <m/>
    <m/>
    <m/>
    <m/>
    <m/>
    <m/>
    <x v="0"/>
    <x v="0"/>
    <s v="جلسات توعية بخصوص التغذية والصحة - جلسات توعية بخصوص كورونا "/>
    <x v="0"/>
    <m/>
    <x v="0"/>
    <x v="0"/>
    <m/>
    <x v="0"/>
    <x v="0"/>
    <m/>
    <m/>
    <m/>
    <m/>
    <m/>
    <m/>
    <m/>
    <m/>
    <m/>
    <m/>
    <m/>
    <s v="Drugs are mostly available"/>
    <m/>
    <m/>
    <m/>
    <m/>
    <m/>
    <m/>
    <b v="1"/>
    <m/>
    <x v="0"/>
    <m/>
    <m/>
    <m/>
    <m/>
    <m/>
    <m/>
    <m/>
    <m/>
    <m/>
    <s v="Hospital for surgery/ C-section Hospital for normal delivery At private primary health care centre/hospital"/>
    <m/>
    <m/>
    <m/>
    <m/>
    <b v="1"/>
    <b v="1"/>
    <b v="1"/>
    <m/>
    <m/>
    <m/>
    <m/>
    <x v="1"/>
    <m/>
    <m/>
    <m/>
    <m/>
    <m/>
    <m/>
    <m/>
    <m/>
    <m/>
    <m/>
    <m/>
    <x v="4"/>
    <x v="1"/>
    <x v="0"/>
    <m/>
    <m/>
    <m/>
    <m/>
    <m/>
    <m/>
    <m/>
    <m/>
    <m/>
    <m/>
    <m/>
    <m/>
    <m/>
    <s v="0"/>
    <s v="not divers"/>
    <s v="Cereals or tubers (maize, porridge, rice, pasta, bread, rice, bulger, frikeh, kaak, pasta, indomy (noodles), manakish, thick grain-based porridge, potatoes, etc) Vegetables (including leafy vegetables) Eggs"/>
    <b v="1"/>
    <m/>
    <b v="1"/>
    <m/>
    <m/>
    <m/>
    <m/>
    <b v="1"/>
    <m/>
    <m/>
    <m/>
    <s v="3"/>
    <s v="not divers"/>
    <x v="0"/>
    <m/>
    <s v="High food prices/no money to buy"/>
    <m/>
    <b v="1"/>
    <m/>
    <m/>
    <m/>
    <m/>
    <m/>
    <m/>
    <x v="0"/>
    <m/>
    <x v="3"/>
    <m/>
    <m/>
    <m/>
    <m/>
    <m/>
    <m/>
    <m/>
    <x v="0"/>
    <x v="0"/>
    <x v="1"/>
    <m/>
    <m/>
    <s v="0"/>
    <s v="0"/>
    <x v="0"/>
    <x v="2"/>
    <x v="0"/>
    <x v="1"/>
    <x v="1"/>
    <m/>
    <m/>
    <m/>
    <m/>
    <m/>
    <m/>
    <m/>
    <m/>
    <m/>
    <x v="1"/>
    <x v="0"/>
    <s v="Fear Sadness Econimic Hopelessness Problems Concentrating"/>
    <b v="1"/>
    <m/>
    <b v="1"/>
    <m/>
    <b v="1"/>
    <m/>
    <m/>
    <m/>
    <b v="1"/>
    <m/>
    <m/>
    <m/>
    <b v="1"/>
    <m/>
    <m/>
    <m/>
    <m/>
    <m/>
    <s v="Adult Women Elderly Children"/>
    <b v="1"/>
    <m/>
    <b v="1"/>
    <b v="1"/>
    <s v="بسبب الأوضاع المعيشية القاسية داخل المخيم "/>
    <s v="Speaking to a family member Smoking Exercise Speaking to a friend"/>
    <b v="1"/>
    <b v="1"/>
    <b v="1"/>
    <m/>
    <m/>
    <m/>
    <b v="1"/>
    <m/>
    <m/>
    <m/>
    <m/>
    <s v="Stigma"/>
    <b v="1"/>
    <m/>
    <m/>
    <m/>
    <m/>
    <m/>
    <m/>
    <m/>
    <m/>
    <x v="1"/>
    <m/>
    <s v="Skills building services Educational services"/>
    <m/>
    <b v="1"/>
    <b v="1"/>
    <m/>
    <m/>
    <m/>
    <m/>
    <m/>
    <s v="بسبب بعد المسافة "/>
    <s v="Health services Educational services"/>
    <b v="1"/>
    <b v="1"/>
    <m/>
    <m/>
    <m/>
    <m/>
    <m/>
    <m/>
    <s v="عدم توفر الأمان "/>
    <x v="2"/>
    <s v="بسبب العادات والتقاليد "/>
    <s v="Kidnapping Hired by armed groups School dropout Early marriage Neglect Being orphaned or losing care"/>
    <b v="1"/>
    <b v="1"/>
    <m/>
    <b v="1"/>
    <m/>
    <m/>
    <b v="1"/>
    <m/>
    <b v="1"/>
    <m/>
    <b v="1"/>
    <m/>
    <m/>
    <m/>
    <m/>
    <m/>
    <m/>
    <m/>
    <m/>
    <s v="Siblings Parents Relatives"/>
    <m/>
    <b v="1"/>
    <m/>
    <m/>
    <b v="1"/>
    <b v="1"/>
    <m/>
    <m/>
    <m/>
    <m/>
    <m/>
    <m/>
    <m/>
    <m/>
    <s v="Sport activity Quraan Hand crafts"/>
    <b v="1"/>
    <b v="1"/>
    <b v="1"/>
    <m/>
    <m/>
    <m/>
    <m/>
    <m/>
    <m/>
    <s v="Child-headed households"/>
    <m/>
    <m/>
    <m/>
    <b v="1"/>
    <m/>
    <m/>
    <m/>
    <x v="1"/>
    <m/>
    <s v="Opening time not suitable for parents"/>
    <m/>
    <m/>
    <m/>
    <b v="1"/>
    <m/>
    <m/>
    <m/>
    <m/>
    <m/>
    <m/>
    <x v="1"/>
    <m/>
    <m/>
    <x v="2"/>
    <m/>
    <m/>
    <x v="2"/>
    <m/>
    <s v="uuid:21c01011-0c49-42ce-9d09-c1cea7f27264"/>
    <n v="73219968"/>
    <s v="21c01011-0c49-42ce-9d09-c1cea7f27264"/>
    <d v="2021-01-23T14:02:11"/>
    <n v="372"/>
    <m/>
    <n v="-1"/>
    <m/>
    <m/>
    <s v="202101191358"/>
    <n v="2541"/>
    <s v="nsenumerator"/>
    <n v="569832"/>
  </r>
  <r>
    <s v="2021-01-23T10:13:50.421+03:00"/>
    <s v="2021-01-23T17:00:12.030+03:00"/>
    <s v="0"/>
    <s v="Hanan Alkhder"/>
    <s v="MRFS"/>
    <m/>
    <d v="2021-01-23T00:00:00"/>
    <x v="12"/>
    <s v="All"/>
    <x v="0"/>
    <n v="30"/>
    <x v="1"/>
    <x v="1"/>
    <x v="0"/>
    <x v="0"/>
    <d v="2012-05-18T00:00:00"/>
    <n v="1"/>
    <n v="0"/>
    <s v="Yes"/>
    <n v="0"/>
    <n v="1"/>
    <n v="1"/>
    <s v="2"/>
    <n v="1"/>
    <s v="3"/>
    <n v="0"/>
    <s v="3"/>
    <n v="5"/>
    <n v="0"/>
    <n v="0"/>
    <n v="1"/>
    <n v="2500"/>
    <n v="1200"/>
    <s v="يعمل رب الاسرة محاسب لدى مؤسسة"/>
    <m/>
    <s v="Hospital Primary health care facility Specialist services Emergency services-ambulance"/>
    <b v="1"/>
    <b v="1"/>
    <b v="1"/>
    <b v="1"/>
    <m/>
    <m/>
    <m/>
    <m/>
    <n v="10"/>
    <x v="0"/>
    <m/>
    <x v="0"/>
    <s v="999"/>
    <s v="Inaccessible due to cost"/>
    <m/>
    <m/>
    <m/>
    <b v="1"/>
    <m/>
    <m/>
    <m/>
    <m/>
    <m/>
    <m/>
    <m/>
    <x v="2"/>
    <x v="1"/>
    <m/>
    <x v="1"/>
    <m/>
    <x v="2"/>
    <x v="1"/>
    <m/>
    <x v="1"/>
    <x v="2"/>
    <m/>
    <m/>
    <m/>
    <m/>
    <m/>
    <m/>
    <m/>
    <m/>
    <m/>
    <m/>
    <m/>
    <s v="Drugs are mostly available"/>
    <m/>
    <m/>
    <m/>
    <m/>
    <m/>
    <m/>
    <b v="1"/>
    <m/>
    <x v="0"/>
    <m/>
    <m/>
    <m/>
    <m/>
    <m/>
    <m/>
    <m/>
    <m/>
    <m/>
    <s v="Hospital for surgery/ C-section Hospital for normal delivery At private primary health care centre/hospital"/>
    <m/>
    <m/>
    <m/>
    <m/>
    <b v="1"/>
    <b v="1"/>
    <b v="1"/>
    <m/>
    <m/>
    <m/>
    <m/>
    <x v="1"/>
    <m/>
    <m/>
    <m/>
    <m/>
    <m/>
    <m/>
    <m/>
    <m/>
    <m/>
    <m/>
    <m/>
    <x v="3"/>
    <x v="2"/>
    <x v="3"/>
    <m/>
    <s v="Cereals or tubers (maize, porridge, rice, pasta, bread, rice, bulger, frikeh, kaak, pasta, indomy (noodles), manakish, thick grain-based porridge, potatoes, etc) Vegetables (including leafy vegetables) Condiments (spices, tea, coffee, sauces etc) or other miscellaneous food"/>
    <b v="1"/>
    <m/>
    <b v="1"/>
    <m/>
    <m/>
    <m/>
    <m/>
    <m/>
    <m/>
    <m/>
    <b v="1"/>
    <s v="3"/>
    <s v="not divers"/>
    <s v="Cereals or tubers (maize, porridge, rice, pasta, bread, rice, bulger, frikeh, kaak, pasta, indomy (noodles), manakish, thick grain-based porridge, potatoes, etc) Vegetables (including leafy vegetables)"/>
    <b v="1"/>
    <m/>
    <b v="1"/>
    <m/>
    <m/>
    <m/>
    <m/>
    <m/>
    <m/>
    <m/>
    <m/>
    <s v="2"/>
    <s v="not divers"/>
    <x v="0"/>
    <m/>
    <s v="High food prices/no money to buy"/>
    <m/>
    <b v="1"/>
    <m/>
    <m/>
    <m/>
    <m/>
    <m/>
    <m/>
    <x v="0"/>
    <m/>
    <x v="0"/>
    <s v="High food prices/no money to buy"/>
    <b v="1"/>
    <m/>
    <m/>
    <m/>
    <m/>
    <m/>
    <x v="4"/>
    <x v="0"/>
    <x v="1"/>
    <m/>
    <m/>
    <s v="1"/>
    <s v="1"/>
    <x v="0"/>
    <x v="2"/>
    <x v="0"/>
    <x v="1"/>
    <x v="1"/>
    <m/>
    <m/>
    <m/>
    <m/>
    <m/>
    <m/>
    <m/>
    <m/>
    <m/>
    <x v="1"/>
    <x v="0"/>
    <s v="Fear Anger Sadness moodwings Anxiety Family conflict Problems sleeping Problems Concentrating"/>
    <b v="1"/>
    <b v="1"/>
    <b v="1"/>
    <b v="1"/>
    <m/>
    <b v="1"/>
    <b v="1"/>
    <m/>
    <m/>
    <b v="1"/>
    <m/>
    <m/>
    <b v="1"/>
    <m/>
    <m/>
    <m/>
    <m/>
    <m/>
    <s v="Adult Women Children"/>
    <b v="1"/>
    <m/>
    <b v="1"/>
    <m/>
    <s v="بسبب الأوضاع المعيشية وعدم تلبية الإحتياجات الأساسية لهم"/>
    <s v="Speaking to a family member Prayer"/>
    <b v="1"/>
    <m/>
    <m/>
    <b v="1"/>
    <m/>
    <m/>
    <m/>
    <m/>
    <m/>
    <m/>
    <m/>
    <s v="Security"/>
    <m/>
    <b v="1"/>
    <m/>
    <m/>
    <m/>
    <m/>
    <m/>
    <m/>
    <m/>
    <x v="1"/>
    <m/>
    <s v="All services are accessible"/>
    <m/>
    <m/>
    <m/>
    <m/>
    <m/>
    <b v="1"/>
    <m/>
    <m/>
    <m/>
    <s v="Educational services Extracurricular activities/women &amp; girls centers"/>
    <m/>
    <b v="1"/>
    <m/>
    <b v="1"/>
    <m/>
    <m/>
    <m/>
    <m/>
    <s v="بسبب تعصب المجتمع"/>
    <x v="2"/>
    <s v="بسبب إنعدام الأمان داخل المخيم والإلتزام بالعادات والتقاليد"/>
    <s v="Kidnapping Desire to join armed groups School dropout Being orphaned or losing care"/>
    <b v="1"/>
    <m/>
    <b v="1"/>
    <b v="1"/>
    <m/>
    <m/>
    <m/>
    <m/>
    <m/>
    <m/>
    <b v="1"/>
    <m/>
    <m/>
    <m/>
    <m/>
    <m/>
    <m/>
    <m/>
    <m/>
    <s v="Parents"/>
    <m/>
    <m/>
    <m/>
    <m/>
    <b v="1"/>
    <m/>
    <m/>
    <m/>
    <m/>
    <m/>
    <m/>
    <m/>
    <m/>
    <m/>
    <s v="Quraan Hand crafts"/>
    <m/>
    <b v="1"/>
    <b v="1"/>
    <m/>
    <m/>
    <m/>
    <m/>
    <m/>
    <m/>
    <s v="No, none of these"/>
    <m/>
    <m/>
    <m/>
    <m/>
    <m/>
    <b v="1"/>
    <m/>
    <x v="1"/>
    <m/>
    <s v="Distrust of staff or their activities"/>
    <m/>
    <m/>
    <m/>
    <m/>
    <b v="1"/>
    <m/>
    <m/>
    <m/>
    <m/>
    <m/>
    <x v="1"/>
    <m/>
    <m/>
    <x v="0"/>
    <m/>
    <m/>
    <x v="2"/>
    <m/>
    <s v="uuid:e877f670-092e-4696-987d-4dae005426e6"/>
    <n v="73219970"/>
    <s v="e877f670-092e-4696-987d-4dae005426e6"/>
    <d v="2021-01-23T14:02:12"/>
    <n v="373"/>
    <m/>
    <n v="-1"/>
    <m/>
    <m/>
    <s v="202101191358"/>
    <n v="24382"/>
    <s v="nsenumerator"/>
    <n v="569832"/>
  </r>
  <r>
    <s v="2021-01-23T10:50:46.553+03:00"/>
    <s v="2021-01-23T16:59:49.285+03:00"/>
    <s v="0"/>
    <s v="Hanan Alkhder"/>
    <s v="MRFS"/>
    <m/>
    <d v="2021-01-23T00:00:00"/>
    <x v="12"/>
    <s v="All"/>
    <x v="0"/>
    <n v="51"/>
    <x v="2"/>
    <x v="0"/>
    <x v="0"/>
    <x v="0"/>
    <d v="2012-08-02T00:00:00"/>
    <n v="0"/>
    <n v="1"/>
    <s v="Yes"/>
    <n v="0"/>
    <n v="0"/>
    <n v="0"/>
    <s v="0"/>
    <n v="0"/>
    <s v="0"/>
    <n v="0"/>
    <s v="0"/>
    <n v="3"/>
    <n v="1"/>
    <m/>
    <n v="0"/>
    <n v="800"/>
    <n v="350"/>
    <s v="بيع السلة الغذائية الشهرية"/>
    <m/>
    <s v="Hospital Primary health care facility Specialist services Emergency services-ambulance"/>
    <b v="1"/>
    <b v="1"/>
    <b v="1"/>
    <b v="1"/>
    <m/>
    <m/>
    <m/>
    <m/>
    <n v="30"/>
    <x v="0"/>
    <m/>
    <x v="0"/>
    <s v="999"/>
    <s v="Inaccessible due to cost"/>
    <m/>
    <m/>
    <m/>
    <b v="1"/>
    <m/>
    <m/>
    <m/>
    <m/>
    <m/>
    <m/>
    <m/>
    <x v="0"/>
    <x v="0"/>
    <s v="جلسات دعم نفسي إجتماعي - جلسات توعية بخصوص كورونا"/>
    <x v="0"/>
    <m/>
    <x v="2"/>
    <x v="1"/>
    <m/>
    <x v="1"/>
    <x v="2"/>
    <m/>
    <m/>
    <m/>
    <m/>
    <m/>
    <m/>
    <m/>
    <m/>
    <m/>
    <m/>
    <m/>
    <s v="Non communicable diseases (NCD) drugs (chronic, cardiac, diabetes, hyper-tension, asthma)"/>
    <b v="1"/>
    <m/>
    <m/>
    <m/>
    <m/>
    <m/>
    <m/>
    <m/>
    <x v="0"/>
    <m/>
    <m/>
    <m/>
    <m/>
    <m/>
    <m/>
    <m/>
    <m/>
    <m/>
    <s v="Hospital for surgery/ C-section Hospital for normal delivery At private primary health care centre/hospital"/>
    <m/>
    <m/>
    <m/>
    <m/>
    <b v="1"/>
    <b v="1"/>
    <b v="1"/>
    <m/>
    <m/>
    <m/>
    <m/>
    <x v="1"/>
    <m/>
    <m/>
    <m/>
    <m/>
    <m/>
    <m/>
    <m/>
    <m/>
    <m/>
    <m/>
    <m/>
    <x v="2"/>
    <x v="0"/>
    <x v="0"/>
    <m/>
    <m/>
    <m/>
    <m/>
    <m/>
    <m/>
    <m/>
    <m/>
    <m/>
    <m/>
    <m/>
    <m/>
    <m/>
    <s v="0"/>
    <s v="not divers"/>
    <m/>
    <m/>
    <m/>
    <m/>
    <m/>
    <m/>
    <m/>
    <m/>
    <m/>
    <m/>
    <m/>
    <m/>
    <s v="0"/>
    <s v="not divers"/>
    <x v="0"/>
    <m/>
    <s v="High food prices/no money to buy"/>
    <m/>
    <b v="1"/>
    <m/>
    <m/>
    <m/>
    <m/>
    <m/>
    <m/>
    <x v="0"/>
    <m/>
    <x v="0"/>
    <s v="High food prices/no money to buy"/>
    <b v="1"/>
    <m/>
    <m/>
    <m/>
    <m/>
    <m/>
    <x v="1"/>
    <x v="1"/>
    <x v="1"/>
    <m/>
    <m/>
    <s v="0"/>
    <s v="0"/>
    <x v="2"/>
    <x v="1"/>
    <x v="1"/>
    <x v="2"/>
    <x v="3"/>
    <m/>
    <m/>
    <m/>
    <m/>
    <m/>
    <m/>
    <m/>
    <m/>
    <m/>
    <x v="3"/>
    <x v="0"/>
    <s v="Fear Anger Sadness moodwings Anxiety Family conflict"/>
    <b v="1"/>
    <b v="1"/>
    <b v="1"/>
    <b v="1"/>
    <m/>
    <b v="1"/>
    <b v="1"/>
    <m/>
    <m/>
    <m/>
    <m/>
    <m/>
    <m/>
    <m/>
    <m/>
    <m/>
    <m/>
    <m/>
    <s v="Adult Women"/>
    <b v="1"/>
    <m/>
    <m/>
    <m/>
    <s v="بسبب الضغوط النفسية"/>
    <s v="Speaking to a family member"/>
    <b v="1"/>
    <m/>
    <m/>
    <m/>
    <m/>
    <m/>
    <m/>
    <m/>
    <m/>
    <m/>
    <m/>
    <s v="Accessibility"/>
    <m/>
    <m/>
    <b v="1"/>
    <m/>
    <m/>
    <m/>
    <m/>
    <m/>
    <m/>
    <x v="1"/>
    <m/>
    <s v="Skills building services Extracurricular activities/women &amp; girls centers"/>
    <m/>
    <m/>
    <b v="1"/>
    <b v="1"/>
    <m/>
    <m/>
    <m/>
    <m/>
    <s v="بسبب التعصب الاسري"/>
    <s v="Educational services Skills building services Health services Extracurricular activities/women &amp; girls centers"/>
    <b v="1"/>
    <b v="1"/>
    <b v="1"/>
    <b v="1"/>
    <m/>
    <m/>
    <m/>
    <m/>
    <s v="الخوف من الخطف اثناء الخروج "/>
    <x v="2"/>
    <s v="بسبب العادات والتقاليد"/>
    <s v="Kidnapping Physical abuse Early marriage Sexual abuse"/>
    <b v="1"/>
    <m/>
    <m/>
    <m/>
    <m/>
    <m/>
    <b v="1"/>
    <b v="1"/>
    <m/>
    <b v="1"/>
    <m/>
    <m/>
    <m/>
    <m/>
    <m/>
    <m/>
    <m/>
    <m/>
    <m/>
    <s v="Parents Relatives"/>
    <m/>
    <m/>
    <m/>
    <m/>
    <b v="1"/>
    <b v="1"/>
    <m/>
    <m/>
    <m/>
    <m/>
    <m/>
    <m/>
    <m/>
    <m/>
    <s v="Quraan"/>
    <m/>
    <b v="1"/>
    <m/>
    <m/>
    <m/>
    <m/>
    <m/>
    <m/>
    <m/>
    <s v="No, none of these"/>
    <m/>
    <m/>
    <m/>
    <m/>
    <m/>
    <b v="1"/>
    <m/>
    <x v="0"/>
    <m/>
    <m/>
    <m/>
    <m/>
    <m/>
    <m/>
    <m/>
    <m/>
    <m/>
    <m/>
    <m/>
    <m/>
    <x v="0"/>
    <m/>
    <m/>
    <x v="0"/>
    <m/>
    <m/>
    <x v="0"/>
    <m/>
    <s v="uuid:78f3b396-ec66-4467-914d-c1eb601708d2"/>
    <n v="73219971"/>
    <s v="78f3b396-ec66-4467-914d-c1eb601708d2"/>
    <d v="2021-01-23T14:02:13"/>
    <n v="374"/>
    <m/>
    <n v="-1"/>
    <m/>
    <m/>
    <s v="202101191358"/>
    <n v="22143"/>
    <s v="nsenumerator"/>
    <n v="569832"/>
  </r>
  <r>
    <s v="2021-01-23T11:40:58.369+03:00"/>
    <s v="2021-01-23T17:00:28.397+03:00"/>
    <s v="0"/>
    <s v="Hanan Alkhder"/>
    <s v="MRFS"/>
    <m/>
    <d v="2021-01-23T00:00:00"/>
    <x v="12"/>
    <s v="All"/>
    <x v="0"/>
    <n v="25"/>
    <x v="1"/>
    <x v="0"/>
    <x v="0"/>
    <x v="0"/>
    <d v="2015-06-11T00:00:00"/>
    <n v="1"/>
    <n v="0"/>
    <s v="Yes"/>
    <n v="0"/>
    <n v="0"/>
    <n v="2"/>
    <s v="2"/>
    <n v="0"/>
    <s v="2"/>
    <n v="0"/>
    <s v="2"/>
    <n v="4"/>
    <n v="0"/>
    <n v="0"/>
    <n v="0"/>
    <n v="500"/>
    <n v="170"/>
    <s v="بيع السلة الغذائية الشهرية"/>
    <m/>
    <s v="Hospital Primary health care facility Specialist services Emergency services-ambulance"/>
    <b v="1"/>
    <b v="1"/>
    <b v="1"/>
    <b v="1"/>
    <m/>
    <m/>
    <m/>
    <m/>
    <n v="35"/>
    <x v="0"/>
    <m/>
    <x v="0"/>
    <s v="999"/>
    <s v="Inaccessible due to cost"/>
    <m/>
    <m/>
    <m/>
    <b v="1"/>
    <m/>
    <m/>
    <m/>
    <m/>
    <m/>
    <m/>
    <m/>
    <x v="2"/>
    <x v="1"/>
    <m/>
    <x v="1"/>
    <m/>
    <x v="0"/>
    <x v="0"/>
    <m/>
    <x v="0"/>
    <x v="0"/>
    <m/>
    <m/>
    <m/>
    <m/>
    <m/>
    <m/>
    <m/>
    <m/>
    <m/>
    <m/>
    <m/>
    <s v="Drugs are mostly available"/>
    <m/>
    <m/>
    <m/>
    <m/>
    <m/>
    <m/>
    <b v="1"/>
    <m/>
    <x v="0"/>
    <m/>
    <m/>
    <m/>
    <m/>
    <m/>
    <m/>
    <m/>
    <m/>
    <m/>
    <s v="Hospital for surgery/ C-section Hospital for normal delivery At private primary health care centre/hospital"/>
    <m/>
    <m/>
    <m/>
    <m/>
    <b v="1"/>
    <b v="1"/>
    <b v="1"/>
    <m/>
    <m/>
    <m/>
    <m/>
    <x v="1"/>
    <m/>
    <m/>
    <m/>
    <m/>
    <m/>
    <m/>
    <m/>
    <m/>
    <m/>
    <m/>
    <m/>
    <x v="4"/>
    <x v="2"/>
    <x v="3"/>
    <m/>
    <s v="Cereals or tubers (maize, porridge, rice, pasta, bread, rice, bulger, frikeh, kaak, pasta, indomy (noodles), manakish, thick grain-based porridge, potatoes, etc) Legumes and nuts e.g. hommos, fouls, beans, chick peas, lentils"/>
    <b v="1"/>
    <b v="1"/>
    <m/>
    <m/>
    <m/>
    <m/>
    <m/>
    <m/>
    <m/>
    <m/>
    <m/>
    <s v="2"/>
    <s v="not divers"/>
    <s v="Cereals or tubers (maize, porridge, rice, pasta, bread, rice, bulger, frikeh, kaak, pasta, indomy (noodles), manakish, thick grain-based porridge, potatoes, etc) Eggs"/>
    <b v="1"/>
    <m/>
    <m/>
    <m/>
    <m/>
    <m/>
    <m/>
    <b v="1"/>
    <m/>
    <m/>
    <m/>
    <s v="2"/>
    <s v="not divers"/>
    <x v="0"/>
    <m/>
    <s v="High food prices/no money to buy"/>
    <m/>
    <b v="1"/>
    <m/>
    <m/>
    <m/>
    <m/>
    <m/>
    <m/>
    <x v="0"/>
    <m/>
    <x v="0"/>
    <s v="High food prices/no money to buy"/>
    <b v="1"/>
    <m/>
    <m/>
    <m/>
    <m/>
    <m/>
    <x v="4"/>
    <x v="0"/>
    <x v="1"/>
    <m/>
    <m/>
    <s v="0"/>
    <s v="1"/>
    <x v="0"/>
    <x v="2"/>
    <x v="0"/>
    <x v="1"/>
    <x v="1"/>
    <m/>
    <m/>
    <m/>
    <m/>
    <m/>
    <m/>
    <m/>
    <m/>
    <m/>
    <x v="1"/>
    <x v="0"/>
    <s v="Fear Sadness Anxiety Econimic Problems Concentrating"/>
    <b v="1"/>
    <m/>
    <b v="1"/>
    <m/>
    <b v="1"/>
    <b v="1"/>
    <m/>
    <m/>
    <m/>
    <m/>
    <m/>
    <m/>
    <b v="1"/>
    <m/>
    <m/>
    <m/>
    <m/>
    <m/>
    <s v="Adult Women"/>
    <b v="1"/>
    <m/>
    <m/>
    <m/>
    <s v="لانهم الفئة المستضعفة بالمجتمع"/>
    <s v="Speaking to a family member"/>
    <b v="1"/>
    <m/>
    <m/>
    <m/>
    <m/>
    <m/>
    <m/>
    <m/>
    <m/>
    <m/>
    <m/>
    <s v="Security"/>
    <m/>
    <b v="1"/>
    <m/>
    <m/>
    <m/>
    <m/>
    <m/>
    <m/>
    <m/>
    <x v="1"/>
    <m/>
    <s v="All services are accessible"/>
    <m/>
    <m/>
    <m/>
    <m/>
    <m/>
    <b v="1"/>
    <m/>
    <m/>
    <m/>
    <s v="Health services"/>
    <b v="1"/>
    <m/>
    <m/>
    <m/>
    <m/>
    <m/>
    <m/>
    <m/>
    <s v="بسبب العادات والتقاليد"/>
    <x v="2"/>
    <s v="بسبب عدم وجود الأمان والإلتزام بالعادات والتقاليد"/>
    <s v="Kidnapping Hired by armed groups Neglect"/>
    <b v="1"/>
    <b v="1"/>
    <m/>
    <m/>
    <m/>
    <m/>
    <m/>
    <m/>
    <b v="1"/>
    <m/>
    <m/>
    <m/>
    <m/>
    <m/>
    <m/>
    <m/>
    <m/>
    <m/>
    <m/>
    <s v="Siblings Relatives Parents"/>
    <m/>
    <b v="1"/>
    <m/>
    <m/>
    <b v="1"/>
    <b v="1"/>
    <m/>
    <m/>
    <m/>
    <m/>
    <m/>
    <m/>
    <m/>
    <m/>
    <s v="Quraan Sport activity"/>
    <b v="1"/>
    <b v="1"/>
    <m/>
    <m/>
    <m/>
    <m/>
    <m/>
    <m/>
    <m/>
    <s v="No, none of these"/>
    <m/>
    <m/>
    <m/>
    <m/>
    <m/>
    <b v="1"/>
    <m/>
    <x v="1"/>
    <m/>
    <s v="Do not know"/>
    <m/>
    <m/>
    <m/>
    <m/>
    <m/>
    <m/>
    <m/>
    <b v="1"/>
    <m/>
    <m/>
    <x v="1"/>
    <m/>
    <m/>
    <x v="0"/>
    <m/>
    <m/>
    <x v="2"/>
    <m/>
    <s v="uuid:a183d048-c439-492e-8c70-a8f000842b42"/>
    <n v="73219972"/>
    <s v="a183d048-c439-492e-8c70-a8f000842b42"/>
    <d v="2021-01-23T14:02:14"/>
    <n v="375"/>
    <m/>
    <n v="-1"/>
    <m/>
    <m/>
    <s v="202101191358"/>
    <n v="19170"/>
    <s v="nsenumerator"/>
    <n v="569832"/>
  </r>
  <r>
    <s v="2021-01-23T13:12:22.804+03:00"/>
    <s v="2021-01-23T16:35:17.209+03:00"/>
    <s v="0"/>
    <s v="Hanan Alkhder"/>
    <s v="MRFS"/>
    <m/>
    <d v="2021-01-23T00:00:00"/>
    <x v="12"/>
    <s v="All"/>
    <x v="0"/>
    <n v="41"/>
    <x v="0"/>
    <x v="1"/>
    <x v="2"/>
    <x v="0"/>
    <d v="2016-04-07T00:00:00"/>
    <n v="0"/>
    <n v="0"/>
    <s v="Yes"/>
    <n v="0"/>
    <n v="0"/>
    <n v="0"/>
    <s v="0"/>
    <n v="2"/>
    <s v="2"/>
    <n v="3"/>
    <s v="5"/>
    <n v="6"/>
    <n v="1"/>
    <n v="0"/>
    <n v="0"/>
    <n v="2000"/>
    <n v="900"/>
    <s v="بيع سلة غذائية شهرية  - كفالة يتيم"/>
    <m/>
    <s v="Hospital Primary health care facility Specialist services Emergency services-ambulance"/>
    <b v="1"/>
    <b v="1"/>
    <b v="1"/>
    <b v="1"/>
    <m/>
    <m/>
    <m/>
    <m/>
    <n v="35"/>
    <x v="4"/>
    <m/>
    <x v="0"/>
    <s v="عيادة عينية - عيادة جلدية"/>
    <s v="Inaccessible due to cost"/>
    <m/>
    <m/>
    <m/>
    <b v="1"/>
    <m/>
    <m/>
    <m/>
    <m/>
    <m/>
    <m/>
    <m/>
    <x v="2"/>
    <x v="1"/>
    <m/>
    <x v="1"/>
    <m/>
    <x v="2"/>
    <x v="1"/>
    <m/>
    <x v="1"/>
    <x v="2"/>
    <m/>
    <m/>
    <m/>
    <m/>
    <m/>
    <m/>
    <m/>
    <m/>
    <m/>
    <m/>
    <m/>
    <s v="Non communicable diseases (NCD) drugs (chronic, cardiac, diabetes, hyper-tension, asthma)"/>
    <b v="1"/>
    <m/>
    <m/>
    <m/>
    <m/>
    <m/>
    <m/>
    <m/>
    <x v="0"/>
    <m/>
    <m/>
    <m/>
    <m/>
    <m/>
    <m/>
    <m/>
    <m/>
    <m/>
    <s v="Hospital for surgery/ C-section Hospital for normal delivery At private primary health care centre/hospital"/>
    <m/>
    <m/>
    <m/>
    <m/>
    <b v="1"/>
    <b v="1"/>
    <b v="1"/>
    <m/>
    <m/>
    <m/>
    <m/>
    <x v="1"/>
    <m/>
    <m/>
    <m/>
    <m/>
    <m/>
    <m/>
    <m/>
    <m/>
    <m/>
    <m/>
    <m/>
    <x v="0"/>
    <x v="0"/>
    <x v="0"/>
    <m/>
    <m/>
    <m/>
    <m/>
    <m/>
    <m/>
    <m/>
    <m/>
    <m/>
    <m/>
    <m/>
    <m/>
    <m/>
    <s v="0"/>
    <s v="not divers"/>
    <m/>
    <m/>
    <m/>
    <m/>
    <m/>
    <m/>
    <m/>
    <m/>
    <m/>
    <m/>
    <m/>
    <m/>
    <s v="0"/>
    <s v="not divers"/>
    <x v="3"/>
    <m/>
    <s v="High food prices/no money to buy"/>
    <m/>
    <b v="1"/>
    <m/>
    <m/>
    <m/>
    <m/>
    <m/>
    <m/>
    <x v="0"/>
    <m/>
    <x v="0"/>
    <s v="High food prices/no money to buy"/>
    <b v="1"/>
    <m/>
    <m/>
    <m/>
    <m/>
    <m/>
    <x v="1"/>
    <x v="1"/>
    <x v="1"/>
    <m/>
    <m/>
    <s v="0"/>
    <s v="0"/>
    <x v="2"/>
    <x v="1"/>
    <x v="1"/>
    <x v="0"/>
    <x v="3"/>
    <m/>
    <m/>
    <m/>
    <m/>
    <m/>
    <m/>
    <m/>
    <m/>
    <m/>
    <x v="3"/>
    <x v="0"/>
    <s v="Fear Anger Sadness Econimic Anxiety Problems sleeping Family conflict"/>
    <b v="1"/>
    <b v="1"/>
    <b v="1"/>
    <m/>
    <b v="1"/>
    <b v="1"/>
    <b v="1"/>
    <m/>
    <m/>
    <b v="1"/>
    <m/>
    <m/>
    <m/>
    <m/>
    <m/>
    <m/>
    <m/>
    <m/>
    <s v="Adult Women Children"/>
    <b v="1"/>
    <m/>
    <b v="1"/>
    <m/>
    <s v="بسبب إنعدام الأمن والإحتياجات الأساسية لهم"/>
    <s v="Speaking to a family member"/>
    <b v="1"/>
    <m/>
    <m/>
    <m/>
    <m/>
    <m/>
    <m/>
    <m/>
    <m/>
    <m/>
    <m/>
    <s v="Stigma"/>
    <b v="1"/>
    <m/>
    <m/>
    <m/>
    <m/>
    <m/>
    <m/>
    <m/>
    <m/>
    <x v="1"/>
    <m/>
    <s v="Health services Educational services Extracurricular activities/women &amp; girls centers"/>
    <b v="1"/>
    <b v="1"/>
    <m/>
    <b v="1"/>
    <m/>
    <m/>
    <m/>
    <m/>
    <s v="بسبب التعصب الاسري"/>
    <s v="Do not know"/>
    <m/>
    <m/>
    <m/>
    <m/>
    <m/>
    <m/>
    <b v="1"/>
    <m/>
    <m/>
    <x v="2"/>
    <s v="بسبب العادات والتقاليد والخوف من الخطف او الاستغلال"/>
    <s v="Kidnapping Hired by armed groups School dropout Neglect Sexual abuse Physical abuse"/>
    <b v="1"/>
    <b v="1"/>
    <m/>
    <b v="1"/>
    <m/>
    <m/>
    <m/>
    <b v="1"/>
    <b v="1"/>
    <b v="1"/>
    <m/>
    <m/>
    <m/>
    <m/>
    <m/>
    <m/>
    <m/>
    <m/>
    <m/>
    <s v="Parents Relatives"/>
    <m/>
    <m/>
    <m/>
    <m/>
    <b v="1"/>
    <b v="1"/>
    <m/>
    <m/>
    <m/>
    <m/>
    <m/>
    <m/>
    <m/>
    <m/>
    <s v="Quraan Sport activity Painting / re-creational activity Hand crafts"/>
    <b v="1"/>
    <b v="1"/>
    <b v="1"/>
    <b v="1"/>
    <m/>
    <m/>
    <m/>
    <m/>
    <m/>
    <s v="Child-headed households"/>
    <m/>
    <m/>
    <m/>
    <b v="1"/>
    <m/>
    <m/>
    <m/>
    <x v="1"/>
    <m/>
    <s v="Distrust of staff or their activities"/>
    <m/>
    <m/>
    <m/>
    <m/>
    <b v="1"/>
    <m/>
    <m/>
    <m/>
    <m/>
    <m/>
    <x v="1"/>
    <m/>
    <m/>
    <x v="2"/>
    <m/>
    <m/>
    <x v="2"/>
    <m/>
    <s v="uuid:c148409f-fdce-4624-83af-1215dfd65939"/>
    <n v="73219973"/>
    <s v="c148409f-fdce-4624-83af-1215dfd65939"/>
    <d v="2021-01-23T14:02:15"/>
    <n v="376"/>
    <m/>
    <n v="-1"/>
    <m/>
    <m/>
    <s v="202101191358"/>
    <n v="12175"/>
    <s v="nsenumerator"/>
    <n v="569832"/>
  </r>
  <r>
    <s v="2021-01-23T13:52:13.367+03:00"/>
    <s v="2021-01-23T16:35:30.670+03:00"/>
    <s v="0"/>
    <s v="Hanan Alkhder"/>
    <s v="MRFS"/>
    <m/>
    <d v="2021-01-23T00:00:00"/>
    <x v="12"/>
    <s v="All"/>
    <x v="0"/>
    <n v="62"/>
    <x v="3"/>
    <x v="1"/>
    <x v="0"/>
    <x v="0"/>
    <d v="2013-07-10T00:00:00"/>
    <n v="0"/>
    <n v="2"/>
    <s v="No"/>
    <m/>
    <m/>
    <m/>
    <m/>
    <m/>
    <m/>
    <m/>
    <m/>
    <n v="2"/>
    <n v="2"/>
    <m/>
    <n v="0"/>
    <n v="500"/>
    <n v="150"/>
    <s v="بيع السلة الغذائية الشهرية"/>
    <m/>
    <s v="Hospital Primary health care facility Emergency services-ambulance Specialist services"/>
    <b v="1"/>
    <b v="1"/>
    <b v="1"/>
    <b v="1"/>
    <m/>
    <m/>
    <m/>
    <m/>
    <n v="40"/>
    <x v="0"/>
    <m/>
    <x v="0"/>
    <s v="999"/>
    <s v="Inaccessible due to cost Most types of medicines are not available in the market"/>
    <m/>
    <b v="1"/>
    <m/>
    <b v="1"/>
    <m/>
    <m/>
    <m/>
    <m/>
    <m/>
    <m/>
    <m/>
    <x v="2"/>
    <x v="1"/>
    <m/>
    <x v="1"/>
    <m/>
    <x v="0"/>
    <x v="0"/>
    <m/>
    <x v="0"/>
    <x v="0"/>
    <m/>
    <m/>
    <m/>
    <m/>
    <m/>
    <m/>
    <m/>
    <m/>
    <m/>
    <m/>
    <m/>
    <s v="Non communicable diseases (NCD) drugs (chronic, cardiac, diabetes, hyper-tension, asthma)"/>
    <b v="1"/>
    <m/>
    <m/>
    <m/>
    <m/>
    <m/>
    <m/>
    <m/>
    <x v="0"/>
    <m/>
    <m/>
    <m/>
    <m/>
    <m/>
    <m/>
    <m/>
    <m/>
    <m/>
    <s v="At home with skilled birth attendant Hospital for surgery/ C-section Hospital for normal delivery At private primary health care centre/hospital"/>
    <m/>
    <b v="1"/>
    <m/>
    <m/>
    <b v="1"/>
    <b v="1"/>
    <b v="1"/>
    <m/>
    <m/>
    <m/>
    <s v="بسبب الولادة المفاجئة في الليل"/>
    <x v="1"/>
    <m/>
    <m/>
    <m/>
    <m/>
    <m/>
    <m/>
    <m/>
    <m/>
    <m/>
    <m/>
    <m/>
    <x v="2"/>
    <x v="0"/>
    <x v="0"/>
    <m/>
    <m/>
    <m/>
    <m/>
    <m/>
    <m/>
    <m/>
    <m/>
    <m/>
    <m/>
    <m/>
    <m/>
    <m/>
    <s v="0"/>
    <s v="not divers"/>
    <m/>
    <m/>
    <m/>
    <m/>
    <m/>
    <m/>
    <m/>
    <m/>
    <m/>
    <m/>
    <m/>
    <m/>
    <s v="0"/>
    <s v="not divers"/>
    <x v="0"/>
    <m/>
    <s v="High food prices/no money to buy Market is not safe"/>
    <m/>
    <b v="1"/>
    <m/>
    <b v="1"/>
    <m/>
    <m/>
    <m/>
    <m/>
    <x v="0"/>
    <m/>
    <x v="0"/>
    <s v="High food prices/no money to buy"/>
    <b v="1"/>
    <m/>
    <m/>
    <m/>
    <m/>
    <m/>
    <x v="1"/>
    <x v="1"/>
    <x v="1"/>
    <m/>
    <m/>
    <m/>
    <s v="0"/>
    <x v="0"/>
    <x v="0"/>
    <x v="2"/>
    <x v="2"/>
    <x v="3"/>
    <m/>
    <m/>
    <m/>
    <m/>
    <m/>
    <m/>
    <m/>
    <m/>
    <m/>
    <x v="0"/>
    <x v="0"/>
    <s v="Fear Sadness Problems sleeping Problems Concentrating"/>
    <b v="1"/>
    <m/>
    <b v="1"/>
    <m/>
    <m/>
    <m/>
    <m/>
    <m/>
    <m/>
    <b v="1"/>
    <m/>
    <m/>
    <b v="1"/>
    <m/>
    <m/>
    <m/>
    <m/>
    <m/>
    <s v="Elderly"/>
    <m/>
    <m/>
    <m/>
    <b v="1"/>
    <s v="لأنهم فئة مستضعفة بالمجتمع"/>
    <s v="Speaking to a family member Prayer"/>
    <b v="1"/>
    <m/>
    <m/>
    <b v="1"/>
    <m/>
    <m/>
    <m/>
    <m/>
    <m/>
    <m/>
    <m/>
    <s v="Security"/>
    <m/>
    <b v="1"/>
    <m/>
    <m/>
    <m/>
    <m/>
    <m/>
    <m/>
    <m/>
    <x v="1"/>
    <m/>
    <s v="All services are accessible"/>
    <m/>
    <m/>
    <m/>
    <m/>
    <m/>
    <b v="1"/>
    <m/>
    <m/>
    <m/>
    <s v="Do not know"/>
    <m/>
    <m/>
    <m/>
    <m/>
    <m/>
    <m/>
    <b v="1"/>
    <m/>
    <m/>
    <x v="2"/>
    <s v="إنعدام الأمن والثقة بالمجتمع"/>
    <s v="Kidnapping Hired by armed groups Child labour School dropout Early marriage Physical abuse Neglect Being orphaned or losing care"/>
    <b v="1"/>
    <b v="1"/>
    <m/>
    <b v="1"/>
    <b v="1"/>
    <m/>
    <b v="1"/>
    <b v="1"/>
    <b v="1"/>
    <m/>
    <b v="1"/>
    <m/>
    <m/>
    <m/>
    <m/>
    <m/>
    <m/>
    <m/>
    <s v="اطفال يعملون في تصليح السيارات - اطفال يعملون في بيع الخبز في الشوارع"/>
    <s v="Parents Community/social workers"/>
    <m/>
    <m/>
    <m/>
    <m/>
    <b v="1"/>
    <m/>
    <m/>
    <b v="1"/>
    <m/>
    <m/>
    <m/>
    <m/>
    <m/>
    <m/>
    <s v="Sport activity Painting / re-creational activity Awareness / educational activities / psychosocial support Hand crafts"/>
    <b v="1"/>
    <m/>
    <b v="1"/>
    <b v="1"/>
    <b v="1"/>
    <m/>
    <m/>
    <m/>
    <m/>
    <s v="Child-headed households"/>
    <m/>
    <m/>
    <m/>
    <b v="1"/>
    <m/>
    <m/>
    <m/>
    <x v="0"/>
    <m/>
    <m/>
    <m/>
    <m/>
    <m/>
    <m/>
    <m/>
    <m/>
    <m/>
    <m/>
    <m/>
    <m/>
    <x v="0"/>
    <m/>
    <m/>
    <x v="0"/>
    <m/>
    <m/>
    <x v="0"/>
    <m/>
    <s v="uuid:83f223e3-492d-4a5f-8a79-956065f15956"/>
    <n v="73219975"/>
    <s v="83f223e3-492d-4a5f-8a79-956065f15956"/>
    <d v="2021-01-23T14:02:16"/>
    <n v="377"/>
    <m/>
    <n v="-1"/>
    <m/>
    <m/>
    <s v="202101191358"/>
    <n v="9797"/>
    <s v="nsenumerator"/>
    <n v="569832"/>
  </r>
  <r>
    <s v="2021-01-23T14:02:51.281+03:00"/>
    <s v="2021-01-23T14:31:24.062+03:00"/>
    <m/>
    <s v="Hanan Alkhder "/>
    <s v="MRFS"/>
    <m/>
    <d v="2021-01-23T00:00:00"/>
    <x v="12"/>
    <s v="All"/>
    <x v="0"/>
    <n v="46"/>
    <x v="0"/>
    <x v="1"/>
    <x v="0"/>
    <x v="1"/>
    <m/>
    <n v="0"/>
    <n v="0"/>
    <s v="Yes"/>
    <n v="0"/>
    <n v="0"/>
    <n v="1"/>
    <s v="1"/>
    <n v="1"/>
    <s v="2"/>
    <n v="0"/>
    <s v="2"/>
    <n v="4"/>
    <n v="0"/>
    <n v="0"/>
    <n v="1"/>
    <n v="4500"/>
    <n v="2000"/>
    <s v="يعمل رب الاسرة في مؤسسة "/>
    <m/>
    <s v="Hospital Primary health care facility Specialist services Emergency services-ambulance"/>
    <b v="1"/>
    <b v="1"/>
    <b v="1"/>
    <b v="1"/>
    <m/>
    <m/>
    <m/>
    <m/>
    <n v="10"/>
    <x v="2"/>
    <m/>
    <x v="0"/>
    <s v="999"/>
    <s v="There are no significant difficulties"/>
    <m/>
    <m/>
    <m/>
    <m/>
    <m/>
    <m/>
    <m/>
    <m/>
    <m/>
    <b v="1"/>
    <m/>
    <x v="2"/>
    <x v="1"/>
    <m/>
    <x v="1"/>
    <m/>
    <x v="0"/>
    <x v="0"/>
    <m/>
    <x v="0"/>
    <x v="0"/>
    <m/>
    <m/>
    <m/>
    <m/>
    <m/>
    <m/>
    <m/>
    <m/>
    <m/>
    <m/>
    <m/>
    <s v="I don't know"/>
    <m/>
    <m/>
    <m/>
    <m/>
    <m/>
    <b v="1"/>
    <m/>
    <m/>
    <x v="0"/>
    <m/>
    <m/>
    <m/>
    <m/>
    <m/>
    <m/>
    <m/>
    <m/>
    <m/>
    <s v="Hospital for surgery/ C-section Hospital for normal delivery At private primary health care centre/hospital"/>
    <m/>
    <m/>
    <m/>
    <m/>
    <b v="1"/>
    <b v="1"/>
    <b v="1"/>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Fruit (all types) Vegetables (including leafy vegetables)"/>
    <b v="1"/>
    <b v="1"/>
    <b v="1"/>
    <b v="1"/>
    <m/>
    <m/>
    <m/>
    <m/>
    <m/>
    <m/>
    <m/>
    <s v="4"/>
    <s v="diverse"/>
    <x v="0"/>
    <m/>
    <s v="High food prices/no money to buy"/>
    <m/>
    <b v="1"/>
    <m/>
    <m/>
    <m/>
    <m/>
    <m/>
    <m/>
    <x v="0"/>
    <m/>
    <x v="0"/>
    <s v="High food prices/no money to buy"/>
    <b v="1"/>
    <m/>
    <m/>
    <m/>
    <m/>
    <m/>
    <x v="2"/>
    <x v="2"/>
    <x v="1"/>
    <m/>
    <m/>
    <s v="0"/>
    <s v="0"/>
    <x v="0"/>
    <x v="2"/>
    <x v="0"/>
    <x v="1"/>
    <x v="1"/>
    <m/>
    <m/>
    <m/>
    <m/>
    <m/>
    <m/>
    <m/>
    <m/>
    <m/>
    <x v="1"/>
    <x v="0"/>
    <s v="Fear Anger moodwings Econimic Anxiety Problems Concentrating"/>
    <b v="1"/>
    <b v="1"/>
    <m/>
    <b v="1"/>
    <b v="1"/>
    <b v="1"/>
    <m/>
    <m/>
    <m/>
    <m/>
    <m/>
    <m/>
    <b v="1"/>
    <m/>
    <m/>
    <m/>
    <m/>
    <m/>
    <s v="Elderly Adult Women Children"/>
    <b v="1"/>
    <m/>
    <b v="1"/>
    <b v="1"/>
    <s v="بسبب الضغوط المجتمعية "/>
    <s v="Speaking to a family member"/>
    <b v="1"/>
    <m/>
    <m/>
    <m/>
    <m/>
    <m/>
    <m/>
    <m/>
    <m/>
    <m/>
    <m/>
    <s v="Stigma"/>
    <b v="1"/>
    <m/>
    <m/>
    <m/>
    <m/>
    <m/>
    <m/>
    <m/>
    <m/>
    <x v="2"/>
    <m/>
    <s v="Health services Educational services"/>
    <b v="1"/>
    <b v="1"/>
    <m/>
    <m/>
    <m/>
    <m/>
    <m/>
    <m/>
    <s v="لإنعدام الأمان في المنطقة"/>
    <s v="Health services Educational services Extracurricular activities/women &amp; girls centers"/>
    <b v="1"/>
    <b v="1"/>
    <m/>
    <b v="1"/>
    <m/>
    <m/>
    <m/>
    <m/>
    <s v="بسبب انعدام الأمان والخوف من الخطف "/>
    <x v="2"/>
    <s v="لايخرجن النساء والفتيات إلا مع رجل محرم لهن"/>
    <s v="Kidnapping Hired by armed groups School dropout Begging Early marriage Physical abuse Neglect Being orphaned or losing care"/>
    <b v="1"/>
    <b v="1"/>
    <m/>
    <b v="1"/>
    <m/>
    <b v="1"/>
    <b v="1"/>
    <b v="1"/>
    <b v="1"/>
    <m/>
    <b v="1"/>
    <m/>
    <m/>
    <m/>
    <m/>
    <m/>
    <m/>
    <m/>
    <m/>
    <s v="Parents"/>
    <m/>
    <m/>
    <m/>
    <m/>
    <b v="1"/>
    <m/>
    <m/>
    <m/>
    <m/>
    <m/>
    <m/>
    <m/>
    <m/>
    <m/>
    <s v="Quraan Hand crafts"/>
    <m/>
    <b v="1"/>
    <b v="1"/>
    <m/>
    <m/>
    <m/>
    <m/>
    <m/>
    <m/>
    <s v="I don't know"/>
    <m/>
    <m/>
    <m/>
    <m/>
    <m/>
    <m/>
    <b v="1"/>
    <x v="1"/>
    <m/>
    <s v="Distrust of staff or their activities"/>
    <m/>
    <m/>
    <m/>
    <m/>
    <b v="1"/>
    <m/>
    <m/>
    <m/>
    <m/>
    <m/>
    <x v="1"/>
    <m/>
    <m/>
    <x v="0"/>
    <m/>
    <m/>
    <x v="2"/>
    <m/>
    <s v="uuid:08e16bb5-994b-45a8-b508-fdf2bdce692f"/>
    <n v="73219977"/>
    <s v="08e16bb5-994b-45a8-b508-fdf2bdce692f"/>
    <d v="2021-01-23T14:02:17"/>
    <n v="378"/>
    <m/>
    <n v="-1"/>
    <m/>
    <m/>
    <s v="202101191358"/>
    <n v="1713"/>
    <s v="nsenumerator"/>
    <n v="569832"/>
  </r>
  <r>
    <s v="2021-01-23T08:21:30.145+03:00"/>
    <s v="2021-01-23T09:01:51.882+03:00"/>
    <s v="0"/>
    <s v="ندوة المحمود"/>
    <s v="MRFS"/>
    <m/>
    <d v="2021-01-23T00:00:00"/>
    <x v="12"/>
    <s v="All"/>
    <x v="0"/>
    <n v="351"/>
    <x v="3"/>
    <x v="0"/>
    <x v="0"/>
    <x v="0"/>
    <d v="2016-06-01T00:00:00"/>
    <n v="1"/>
    <n v="0"/>
    <s v="Yes"/>
    <n v="0"/>
    <n v="1"/>
    <n v="1"/>
    <s v="2"/>
    <n v="1"/>
    <s v="3"/>
    <n v="0"/>
    <s v="3"/>
    <n v="5"/>
    <n v="0"/>
    <n v="0"/>
    <n v="1"/>
    <n v="1100"/>
    <n v="600"/>
    <s v="سلة غذائية  واعمال حرة يعمل بها الاب"/>
    <m/>
    <s v="Hospital Primary health care facility Specialist services Emergency services-ambulance"/>
    <b v="1"/>
    <b v="1"/>
    <b v="1"/>
    <b v="1"/>
    <m/>
    <m/>
    <m/>
    <m/>
    <n v="40"/>
    <x v="0"/>
    <m/>
    <x v="0"/>
    <s v="999"/>
    <s v="Inaccessible due to transport or other logistical reason"/>
    <m/>
    <m/>
    <m/>
    <m/>
    <m/>
    <b v="1"/>
    <m/>
    <m/>
    <m/>
    <m/>
    <m/>
    <x v="0"/>
    <x v="0"/>
    <s v="مخاطر سوء التغذية..وجلسات للوقاية من الكورونا"/>
    <x v="0"/>
    <m/>
    <x v="2"/>
    <x v="1"/>
    <m/>
    <x v="1"/>
    <x v="2"/>
    <m/>
    <m/>
    <m/>
    <m/>
    <m/>
    <m/>
    <m/>
    <m/>
    <m/>
    <m/>
    <m/>
    <s v="Drugs are mostly available"/>
    <m/>
    <m/>
    <m/>
    <m/>
    <m/>
    <m/>
    <b v="1"/>
    <m/>
    <x v="0"/>
    <m/>
    <m/>
    <m/>
    <m/>
    <m/>
    <m/>
    <m/>
    <m/>
    <m/>
    <s v="Hospital for normal delivery Hospital for surgery/ C-section"/>
    <m/>
    <m/>
    <m/>
    <m/>
    <m/>
    <b v="1"/>
    <b v="1"/>
    <m/>
    <m/>
    <m/>
    <m/>
    <x v="1"/>
    <m/>
    <m/>
    <m/>
    <m/>
    <m/>
    <m/>
    <m/>
    <m/>
    <m/>
    <m/>
    <m/>
    <x v="4"/>
    <x v="2"/>
    <x v="3"/>
    <m/>
    <s v="Cereals or tubers (maize, porridge, rice, pasta, bread, rice, bulger, frikeh, kaak, pasta, indomy (noodles), manakish, thick grain-based porridge, potatoes, etc) Vegetables (including leafy vegetables) Eggs"/>
    <b v="1"/>
    <m/>
    <b v="1"/>
    <m/>
    <m/>
    <m/>
    <m/>
    <b v="1"/>
    <m/>
    <m/>
    <m/>
    <s v="3"/>
    <s v="not divers"/>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x v="2"/>
    <s v="من اجل اختبار الحساسية ...والاغذية تعطى بالتدريج"/>
    <s v="Market is not safe"/>
    <m/>
    <m/>
    <m/>
    <b v="1"/>
    <m/>
    <m/>
    <m/>
    <m/>
    <x v="0"/>
    <m/>
    <x v="3"/>
    <m/>
    <m/>
    <m/>
    <m/>
    <m/>
    <m/>
    <m/>
    <x v="3"/>
    <x v="0"/>
    <x v="1"/>
    <m/>
    <m/>
    <s v="1"/>
    <s v="1"/>
    <x v="0"/>
    <x v="2"/>
    <x v="0"/>
    <x v="1"/>
    <x v="1"/>
    <m/>
    <m/>
    <m/>
    <m/>
    <m/>
    <m/>
    <m/>
    <m/>
    <m/>
    <x v="1"/>
    <x v="0"/>
    <s v="Fear Anger Family conflict"/>
    <b v="1"/>
    <b v="1"/>
    <m/>
    <m/>
    <m/>
    <m/>
    <b v="1"/>
    <m/>
    <m/>
    <m/>
    <m/>
    <m/>
    <m/>
    <m/>
    <m/>
    <m/>
    <m/>
    <m/>
    <s v="Adult Men"/>
    <m/>
    <b v="1"/>
    <m/>
    <m/>
    <s v="الرجل عصبي كتير"/>
    <s v="Speaking to a family member Smoking"/>
    <b v="1"/>
    <m/>
    <m/>
    <m/>
    <m/>
    <m/>
    <b v="1"/>
    <m/>
    <m/>
    <m/>
    <m/>
    <s v="Do not know"/>
    <m/>
    <m/>
    <m/>
    <m/>
    <m/>
    <m/>
    <b v="1"/>
    <m/>
    <m/>
    <x v="3"/>
    <s v="بسبب التعصب ونظرة المجتمع له"/>
    <s v="Extracurricular activities/women &amp; girls centers Educational services"/>
    <m/>
    <b v="1"/>
    <m/>
    <b v="1"/>
    <m/>
    <m/>
    <m/>
    <m/>
    <s v="بسبب عدم توفر الامان"/>
    <s v="Extracurricular activities/women &amp; girls centers Skills building services Educational services"/>
    <m/>
    <b v="1"/>
    <b v="1"/>
    <b v="1"/>
    <m/>
    <m/>
    <m/>
    <m/>
    <s v="بسبب عدم توفر الامان وبعد المسافة"/>
    <x v="2"/>
    <s v="بسبب بعد المسافة"/>
    <s v="Kidnapping School dropout Neglect Being orphaned or losing care"/>
    <b v="1"/>
    <m/>
    <m/>
    <b v="1"/>
    <m/>
    <m/>
    <m/>
    <m/>
    <b v="1"/>
    <m/>
    <b v="1"/>
    <m/>
    <m/>
    <m/>
    <m/>
    <m/>
    <m/>
    <m/>
    <m/>
    <s v="Religious leaders School teachers Relatives Parents"/>
    <b v="1"/>
    <m/>
    <m/>
    <b v="1"/>
    <b v="1"/>
    <b v="1"/>
    <m/>
    <m/>
    <m/>
    <m/>
    <m/>
    <m/>
    <m/>
    <m/>
    <s v="Sport activity Quraan Hand crafts Entertainement activities"/>
    <b v="1"/>
    <b v="1"/>
    <b v="1"/>
    <m/>
    <m/>
    <b v="1"/>
    <m/>
    <m/>
    <m/>
    <s v="Children living on the street Orphans living in the community"/>
    <m/>
    <b v="1"/>
    <b v="1"/>
    <m/>
    <m/>
    <m/>
    <m/>
    <x v="1"/>
    <m/>
    <s v="Lack of transportation"/>
    <m/>
    <m/>
    <b v="1"/>
    <m/>
    <m/>
    <m/>
    <m/>
    <m/>
    <m/>
    <m/>
    <x v="1"/>
    <m/>
    <m/>
    <x v="0"/>
    <m/>
    <m/>
    <x v="2"/>
    <m/>
    <s v="uuid:f4d06a6c-81b0-4dc9-b443-1cc897c6ff20"/>
    <n v="73220034"/>
    <s v="f4d06a6c-81b0-4dc9-b443-1cc897c6ff20"/>
    <d v="2021-01-23T14:04:37"/>
    <n v="379"/>
    <m/>
    <n v="-1"/>
    <m/>
    <m/>
    <s v="202101191358"/>
    <n v="2421"/>
    <s v="nsenumerator"/>
    <n v="569832"/>
  </r>
  <r>
    <s v="2021-01-23T09:02:50.800+03:00"/>
    <s v="2021-01-23T09:30:57.357+03:00"/>
    <m/>
    <s v="ندوه المحمود "/>
    <s v="MRFS"/>
    <m/>
    <d v="2021-01-23T00:00:00"/>
    <x v="12"/>
    <s v="All"/>
    <x v="0"/>
    <n v="22"/>
    <x v="1"/>
    <x v="0"/>
    <x v="0"/>
    <x v="0"/>
    <d v="2015-06-01T00:00:00"/>
    <n v="1"/>
    <n v="1"/>
    <s v="Yes"/>
    <n v="0"/>
    <n v="1"/>
    <n v="0"/>
    <s v="1"/>
    <n v="1"/>
    <s v="2"/>
    <n v="0"/>
    <s v="2"/>
    <n v="4"/>
    <n v="0"/>
    <n v="0"/>
    <n v="1"/>
    <n v="800"/>
    <n v="300"/>
    <s v="السلة الغذائية "/>
    <m/>
    <s v="Hospital Primary health care facility Specialist services Emergency services-ambulance"/>
    <b v="1"/>
    <b v="1"/>
    <b v="1"/>
    <b v="1"/>
    <m/>
    <m/>
    <m/>
    <m/>
    <n v="30"/>
    <x v="0"/>
    <m/>
    <x v="0"/>
    <s v="عيادة جلدية"/>
    <s v="There are no significant difficulties"/>
    <m/>
    <m/>
    <m/>
    <m/>
    <m/>
    <m/>
    <m/>
    <m/>
    <m/>
    <b v="1"/>
    <m/>
    <x v="0"/>
    <x v="0"/>
    <s v="جلسات عن النظافة الشخصية ..تغذية الاطفال"/>
    <x v="0"/>
    <m/>
    <x v="2"/>
    <x v="1"/>
    <m/>
    <x v="1"/>
    <x v="2"/>
    <m/>
    <m/>
    <m/>
    <m/>
    <m/>
    <m/>
    <m/>
    <m/>
    <m/>
    <m/>
    <m/>
    <s v="Drugs are mostly available"/>
    <m/>
    <m/>
    <m/>
    <m/>
    <m/>
    <m/>
    <b v="1"/>
    <m/>
    <x v="0"/>
    <m/>
    <m/>
    <m/>
    <m/>
    <m/>
    <m/>
    <m/>
    <m/>
    <m/>
    <s v="Hospital for normal delivery Hospital for surgery/ C-section"/>
    <m/>
    <m/>
    <m/>
    <m/>
    <m/>
    <b v="1"/>
    <b v="1"/>
    <m/>
    <m/>
    <m/>
    <m/>
    <x v="1"/>
    <m/>
    <m/>
    <m/>
    <m/>
    <m/>
    <m/>
    <m/>
    <m/>
    <m/>
    <m/>
    <m/>
    <x v="3"/>
    <x v="2"/>
    <x v="1"/>
    <m/>
    <s v="Cereals or tubers (maize, porridge, rice, pasta, bread, rice, bulger, frikeh, kaak, pasta, indomy (noodles), manakish, thick grain-based porridge, potatoes, etc) Vegetables (including leafy vegetables) Oil/Fat (oils, fats, butter, ghee etc)"/>
    <b v="1"/>
    <m/>
    <b v="1"/>
    <m/>
    <m/>
    <m/>
    <m/>
    <m/>
    <m/>
    <b v="1"/>
    <m/>
    <s v="3"/>
    <s v="not divers"/>
    <s v="Legumes and nuts e.g. hommos, fouls, beans, chick peas, lentils Vegetables (including leafy vegetables) Eggs"/>
    <m/>
    <b v="1"/>
    <b v="1"/>
    <m/>
    <m/>
    <m/>
    <m/>
    <b v="1"/>
    <m/>
    <m/>
    <m/>
    <s v="3"/>
    <s v="not divers"/>
    <x v="3"/>
    <m/>
    <s v="High food prices/no money to buy"/>
    <m/>
    <b v="1"/>
    <m/>
    <m/>
    <m/>
    <m/>
    <m/>
    <m/>
    <x v="0"/>
    <m/>
    <x v="3"/>
    <m/>
    <m/>
    <m/>
    <m/>
    <m/>
    <m/>
    <m/>
    <x v="4"/>
    <x v="0"/>
    <x v="1"/>
    <m/>
    <m/>
    <s v="1"/>
    <s v="1"/>
    <x v="0"/>
    <x v="2"/>
    <x v="0"/>
    <x v="1"/>
    <x v="1"/>
    <m/>
    <m/>
    <m/>
    <m/>
    <m/>
    <m/>
    <m/>
    <m/>
    <m/>
    <x v="1"/>
    <x v="0"/>
    <s v="Fear Sadness Problems sleeping Changes in Appetite"/>
    <b v="1"/>
    <m/>
    <b v="1"/>
    <m/>
    <m/>
    <m/>
    <m/>
    <b v="1"/>
    <m/>
    <b v="1"/>
    <m/>
    <m/>
    <m/>
    <m/>
    <m/>
    <m/>
    <m/>
    <m/>
    <s v="Adult Men"/>
    <m/>
    <b v="1"/>
    <m/>
    <m/>
    <s v="بسبب عدم توفر العمل له"/>
    <s v="Speaking to a friend Smoking"/>
    <m/>
    <b v="1"/>
    <m/>
    <m/>
    <m/>
    <m/>
    <b v="1"/>
    <m/>
    <m/>
    <m/>
    <m/>
    <s v="Stigma"/>
    <b v="1"/>
    <m/>
    <m/>
    <m/>
    <m/>
    <m/>
    <m/>
    <m/>
    <m/>
    <x v="2"/>
    <m/>
    <s v="Extracurricular activities/women &amp; girls centers Skills building services"/>
    <m/>
    <m/>
    <b v="1"/>
    <b v="1"/>
    <m/>
    <m/>
    <m/>
    <m/>
    <s v="بسبب بعد المسافة "/>
    <s v="Extracurricular activities/women &amp; girls centers"/>
    <m/>
    <m/>
    <m/>
    <b v="1"/>
    <m/>
    <m/>
    <m/>
    <m/>
    <s v="بسبب عدم الامان"/>
    <x v="2"/>
    <s v="بسبب عدم توفر...والخوف من الخطف"/>
    <s v="Kidnapping School dropout Early marriage Neglect Being orphaned or losing care"/>
    <b v="1"/>
    <m/>
    <m/>
    <b v="1"/>
    <m/>
    <m/>
    <b v="1"/>
    <m/>
    <b v="1"/>
    <m/>
    <b v="1"/>
    <m/>
    <m/>
    <m/>
    <m/>
    <m/>
    <m/>
    <m/>
    <m/>
    <s v="Religious leaders Parents Relatives Women and Child support centers"/>
    <b v="1"/>
    <m/>
    <m/>
    <m/>
    <b v="1"/>
    <b v="1"/>
    <m/>
    <m/>
    <m/>
    <b v="1"/>
    <m/>
    <m/>
    <m/>
    <m/>
    <s v="Sport activity Hand crafts Painting / re-creational activity Awareness / educational activities / psychosocial support"/>
    <b v="1"/>
    <m/>
    <b v="1"/>
    <b v="1"/>
    <b v="1"/>
    <m/>
    <m/>
    <m/>
    <m/>
    <s v="Children living on the street Orphans living in the community Children who have been associated with fighting forces"/>
    <m/>
    <b v="1"/>
    <b v="1"/>
    <m/>
    <b v="1"/>
    <m/>
    <m/>
    <x v="2"/>
    <s v="لان عمر الطفل دون سنة المدرسة "/>
    <s v="Opening time not suitable for parents"/>
    <m/>
    <m/>
    <m/>
    <b v="1"/>
    <m/>
    <m/>
    <m/>
    <m/>
    <m/>
    <m/>
    <x v="1"/>
    <m/>
    <m/>
    <x v="0"/>
    <m/>
    <m/>
    <x v="2"/>
    <m/>
    <s v="uuid:a72bf3c2-6980-44b9-b627-54f7f7dd30e0"/>
    <n v="73220035"/>
    <s v="a72bf3c2-6980-44b9-b627-54f7f7dd30e0"/>
    <d v="2021-01-23T14:04:38"/>
    <n v="380"/>
    <m/>
    <n v="-1"/>
    <m/>
    <m/>
    <s v="202101191358"/>
    <n v="1687"/>
    <s v="nsenumerator"/>
    <n v="569832"/>
  </r>
  <r>
    <s v="2021-01-23T10:16:14.307+03:00"/>
    <s v="2021-01-23T10:39:18.093+03:00"/>
    <m/>
    <s v="ندوه المحمود "/>
    <s v="MRFS"/>
    <m/>
    <d v="2021-01-23T00:00:00"/>
    <x v="12"/>
    <s v="All"/>
    <x v="0"/>
    <n v="43"/>
    <x v="0"/>
    <x v="1"/>
    <x v="0"/>
    <x v="0"/>
    <d v="2013-08-01T00:00:00"/>
    <n v="0"/>
    <n v="1"/>
    <s v="Yes"/>
    <n v="0"/>
    <n v="0"/>
    <n v="1"/>
    <s v="1"/>
    <n v="2"/>
    <s v="3"/>
    <n v="0"/>
    <s v="3"/>
    <n v="6"/>
    <n v="1"/>
    <n v="0"/>
    <n v="1"/>
    <n v="1500"/>
    <n v="800"/>
    <s v="السلة الغذائية والاب يعمل في محل صفير "/>
    <m/>
    <s v="Hospital Primary health care facility Specialist services Emergency services-ambulance"/>
    <b v="1"/>
    <b v="1"/>
    <b v="1"/>
    <b v="1"/>
    <m/>
    <m/>
    <m/>
    <m/>
    <n v="25"/>
    <x v="0"/>
    <m/>
    <x v="0"/>
    <s v="999"/>
    <s v="Inaccessible due to cost Inaccessible due to security risks Inaccessible due to transport or other logistical reason"/>
    <m/>
    <m/>
    <m/>
    <b v="1"/>
    <b v="1"/>
    <b v="1"/>
    <m/>
    <m/>
    <m/>
    <m/>
    <m/>
    <x v="0"/>
    <x v="0"/>
    <s v="جلسات للوقاية من الكورونا ..وجلسات سوء التغذية للاطفال "/>
    <x v="0"/>
    <m/>
    <x v="2"/>
    <x v="1"/>
    <m/>
    <x v="1"/>
    <x v="2"/>
    <m/>
    <m/>
    <m/>
    <m/>
    <m/>
    <m/>
    <m/>
    <m/>
    <m/>
    <m/>
    <m/>
    <s v="Drugs are mostly available"/>
    <m/>
    <m/>
    <m/>
    <m/>
    <m/>
    <m/>
    <b v="1"/>
    <m/>
    <x v="0"/>
    <m/>
    <m/>
    <m/>
    <m/>
    <m/>
    <m/>
    <m/>
    <m/>
    <m/>
    <s v="Hospital for normal delivery Hospital for surgery/ C-section"/>
    <m/>
    <m/>
    <m/>
    <m/>
    <m/>
    <b v="1"/>
    <b v="1"/>
    <m/>
    <m/>
    <m/>
    <m/>
    <x v="1"/>
    <m/>
    <m/>
    <m/>
    <m/>
    <m/>
    <m/>
    <m/>
    <m/>
    <m/>
    <m/>
    <m/>
    <x v="3"/>
    <x v="2"/>
    <x v="3"/>
    <m/>
    <m/>
    <m/>
    <m/>
    <m/>
    <m/>
    <m/>
    <m/>
    <m/>
    <m/>
    <m/>
    <m/>
    <m/>
    <s v="0"/>
    <s v="not divers"/>
    <s v="Vegetables (including leafy vegetables) Legumes and nuts e.g. hommos, fouls, beans, chick peas, lentils Cereals or tubers (maize, porridge, rice, pasta, bread, rice, bulger, frikeh, kaak, pasta, indomy (noodles), manakish, thick grain-based porridge, potatoes, etc)"/>
    <b v="1"/>
    <b v="1"/>
    <b v="1"/>
    <m/>
    <m/>
    <m/>
    <m/>
    <m/>
    <m/>
    <m/>
    <m/>
    <s v="3"/>
    <s v="not divers"/>
    <x v="0"/>
    <m/>
    <s v="High food prices/no money to buy"/>
    <m/>
    <b v="1"/>
    <m/>
    <m/>
    <m/>
    <m/>
    <m/>
    <m/>
    <x v="3"/>
    <m/>
    <x v="2"/>
    <m/>
    <m/>
    <m/>
    <m/>
    <m/>
    <m/>
    <m/>
    <x v="0"/>
    <x v="0"/>
    <x v="1"/>
    <m/>
    <m/>
    <s v="0"/>
    <s v="0"/>
    <x v="2"/>
    <x v="1"/>
    <x v="1"/>
    <x v="2"/>
    <x v="2"/>
    <s v="Financial issues"/>
    <m/>
    <b v="1"/>
    <m/>
    <m/>
    <m/>
    <m/>
    <m/>
    <m/>
    <x v="0"/>
    <x v="0"/>
    <s v="Fear Anger Sadness Anxiety Conflict within community"/>
    <b v="1"/>
    <b v="1"/>
    <b v="1"/>
    <m/>
    <m/>
    <b v="1"/>
    <m/>
    <m/>
    <m/>
    <m/>
    <b v="1"/>
    <m/>
    <m/>
    <m/>
    <m/>
    <m/>
    <m/>
    <m/>
    <s v="Adult Women Adult Men"/>
    <b v="1"/>
    <b v="1"/>
    <m/>
    <m/>
    <s v="بسبب الوضع المعيشة السيى"/>
    <s v="Speaking to a friend Prayer Speaking to a family member"/>
    <b v="1"/>
    <b v="1"/>
    <m/>
    <b v="1"/>
    <m/>
    <m/>
    <m/>
    <m/>
    <m/>
    <m/>
    <m/>
    <s v="Stigma"/>
    <b v="1"/>
    <m/>
    <m/>
    <m/>
    <m/>
    <m/>
    <m/>
    <m/>
    <m/>
    <x v="1"/>
    <m/>
    <s v="All services are accessible"/>
    <m/>
    <m/>
    <m/>
    <m/>
    <m/>
    <b v="1"/>
    <m/>
    <m/>
    <m/>
    <s v="All services are accessible"/>
    <m/>
    <m/>
    <m/>
    <m/>
    <m/>
    <b v="1"/>
    <m/>
    <m/>
    <m/>
    <x v="2"/>
    <s v="بسبب عدم توفر الامان والخوف من الخطف "/>
    <s v="Kidnapping Desire to join armed groups School dropout Neglect Being orphaned or losing care Physical or psychological disabilities due to the war"/>
    <b v="1"/>
    <m/>
    <b v="1"/>
    <b v="1"/>
    <m/>
    <m/>
    <m/>
    <m/>
    <b v="1"/>
    <m/>
    <b v="1"/>
    <m/>
    <b v="1"/>
    <m/>
    <m/>
    <m/>
    <m/>
    <m/>
    <m/>
    <s v="Parents Relatives Community/social workers"/>
    <m/>
    <m/>
    <m/>
    <m/>
    <b v="1"/>
    <b v="1"/>
    <m/>
    <b v="1"/>
    <m/>
    <m/>
    <m/>
    <m/>
    <m/>
    <m/>
    <s v="Quraan Hand crafts Awareness / educational activities / psychosocial support Entertainement activities"/>
    <m/>
    <b v="1"/>
    <b v="1"/>
    <m/>
    <b v="1"/>
    <b v="1"/>
    <m/>
    <m/>
    <m/>
    <s v="Children living on the street Orphans living in the community Children who have been associated with fighting forces"/>
    <m/>
    <b v="1"/>
    <b v="1"/>
    <m/>
    <b v="1"/>
    <m/>
    <m/>
    <x v="1"/>
    <m/>
    <s v="Opening time not suitable for parents"/>
    <m/>
    <m/>
    <m/>
    <b v="1"/>
    <m/>
    <m/>
    <m/>
    <m/>
    <m/>
    <m/>
    <x v="1"/>
    <m/>
    <m/>
    <x v="0"/>
    <m/>
    <m/>
    <x v="2"/>
    <m/>
    <s v="uuid:8c32c872-58fc-4adc-a78b-283779aaa755"/>
    <n v="73220036"/>
    <s v="8c32c872-58fc-4adc-a78b-283779aaa755"/>
    <d v="2021-01-23T14:04:38"/>
    <n v="381"/>
    <m/>
    <n v="-1"/>
    <m/>
    <m/>
    <s v="202101191358"/>
    <n v="1384"/>
    <s v="nsenumerator"/>
    <n v="569832"/>
  </r>
  <r>
    <s v="2021-01-23T10:44:33.495+03:00"/>
    <s v="2021-01-23T11:15:50.505+03:00"/>
    <m/>
    <s v="ندوه المحمود "/>
    <s v="MRFS"/>
    <m/>
    <d v="2021-01-23T00:00:00"/>
    <x v="12"/>
    <s v="All"/>
    <x v="0"/>
    <n v="21"/>
    <x v="1"/>
    <x v="0"/>
    <x v="2"/>
    <x v="0"/>
    <d v="2018-04-01T00:00:00"/>
    <n v="0"/>
    <n v="0"/>
    <s v="Yes"/>
    <n v="0"/>
    <n v="0"/>
    <n v="2"/>
    <s v="2"/>
    <n v="0"/>
    <s v="2"/>
    <n v="0"/>
    <s v="2"/>
    <n v="3"/>
    <n v="0"/>
    <n v="0"/>
    <n v="0"/>
    <n v="700"/>
    <n v="300"/>
    <s v="فقط السلة الغذائية "/>
    <m/>
    <s v="Hospital Primary health care facility Specialist services Emergency services-ambulance"/>
    <b v="1"/>
    <b v="1"/>
    <b v="1"/>
    <b v="1"/>
    <m/>
    <m/>
    <m/>
    <m/>
    <n v="30"/>
    <x v="0"/>
    <m/>
    <x v="0"/>
    <s v="999"/>
    <s v="Inaccessible due to cost Inaccessible due to transport or other logistical reason"/>
    <m/>
    <m/>
    <m/>
    <b v="1"/>
    <m/>
    <b v="1"/>
    <m/>
    <m/>
    <m/>
    <m/>
    <m/>
    <x v="0"/>
    <x v="0"/>
    <s v="مخاطر سوء التغذية..وجلسات للوقاية من الكورونا..والتباعد الاجتماعي"/>
    <x v="0"/>
    <m/>
    <x v="2"/>
    <x v="1"/>
    <m/>
    <x v="1"/>
    <x v="1"/>
    <s v="Inaccessible due to security risks Inaccessible due to cost"/>
    <m/>
    <m/>
    <m/>
    <b v="1"/>
    <b v="1"/>
    <m/>
    <m/>
    <m/>
    <m/>
    <m/>
    <s v="I don't know"/>
    <m/>
    <m/>
    <m/>
    <m/>
    <m/>
    <b v="1"/>
    <m/>
    <m/>
    <x v="0"/>
    <m/>
    <m/>
    <m/>
    <m/>
    <m/>
    <m/>
    <m/>
    <m/>
    <m/>
    <s v="Hospital for normal delivery Hospital for surgery/ C-section"/>
    <m/>
    <m/>
    <m/>
    <m/>
    <m/>
    <b v="1"/>
    <b v="1"/>
    <m/>
    <m/>
    <m/>
    <m/>
    <x v="1"/>
    <m/>
    <m/>
    <m/>
    <m/>
    <m/>
    <m/>
    <m/>
    <m/>
    <m/>
    <m/>
    <m/>
    <x v="4"/>
    <x v="1"/>
    <x v="0"/>
    <m/>
    <m/>
    <m/>
    <m/>
    <m/>
    <m/>
    <m/>
    <m/>
    <m/>
    <m/>
    <m/>
    <m/>
    <m/>
    <s v="0"/>
    <s v="not divers"/>
    <s v="Cereals or tubers (maize, porridge, rice, pasta, bread, rice, bulger, frikeh, kaak, pasta, indomy (noodles), manakish, thick grain-based porridge, potatoes, etc) Vegetables (including leafy vegetables)"/>
    <b v="1"/>
    <m/>
    <b v="1"/>
    <m/>
    <m/>
    <m/>
    <m/>
    <m/>
    <m/>
    <m/>
    <m/>
    <s v="2"/>
    <s v="not divers"/>
    <x v="2"/>
    <s v="يجب مراعاة النوع والكمية للطعام وان يكون قوامها مناسب حسب عمر الطفل "/>
    <s v="High food prices/no money to buy"/>
    <m/>
    <b v="1"/>
    <m/>
    <m/>
    <m/>
    <m/>
    <m/>
    <m/>
    <x v="0"/>
    <m/>
    <x v="0"/>
    <s v="High food prices/no money to buy"/>
    <b v="1"/>
    <m/>
    <m/>
    <m/>
    <m/>
    <m/>
    <x v="0"/>
    <x v="0"/>
    <x v="1"/>
    <m/>
    <m/>
    <s v="0"/>
    <s v="0"/>
    <x v="0"/>
    <x v="2"/>
    <x v="0"/>
    <x v="1"/>
    <x v="1"/>
    <m/>
    <m/>
    <m/>
    <m/>
    <m/>
    <m/>
    <m/>
    <m/>
    <m/>
    <x v="1"/>
    <x v="0"/>
    <s v="Sadness Anger Anxiety Problems sleeping"/>
    <m/>
    <b v="1"/>
    <b v="1"/>
    <m/>
    <m/>
    <b v="1"/>
    <m/>
    <m/>
    <m/>
    <b v="1"/>
    <m/>
    <m/>
    <m/>
    <m/>
    <m/>
    <m/>
    <m/>
    <m/>
    <s v="Adult Women"/>
    <b v="1"/>
    <m/>
    <m/>
    <m/>
    <s v="بسبب فقدان زوجها "/>
    <s v="Prayer Speaking to a friend"/>
    <m/>
    <b v="1"/>
    <m/>
    <b v="1"/>
    <m/>
    <m/>
    <m/>
    <m/>
    <m/>
    <m/>
    <m/>
    <s v="Stigma"/>
    <b v="1"/>
    <m/>
    <m/>
    <m/>
    <m/>
    <m/>
    <m/>
    <m/>
    <m/>
    <x v="2"/>
    <m/>
    <s v="Extracurricular activities/women &amp; girls centers"/>
    <m/>
    <m/>
    <m/>
    <b v="1"/>
    <m/>
    <m/>
    <m/>
    <m/>
    <s v="بسبب عدم استطاعتها الخروج من المنزل بمفردها"/>
    <s v="Extracurricular activities/women &amp; girls centers"/>
    <m/>
    <m/>
    <m/>
    <b v="1"/>
    <m/>
    <m/>
    <m/>
    <m/>
    <s v="بسبب عدم توفر  الامان بالمخيم.."/>
    <x v="2"/>
    <s v="بسبب التعصب والعادات والتقاليد بالمجتمع"/>
    <s v="Kidnapping Early marriage Physical abuse Neglect"/>
    <b v="1"/>
    <m/>
    <m/>
    <m/>
    <m/>
    <m/>
    <b v="1"/>
    <b v="1"/>
    <b v="1"/>
    <m/>
    <m/>
    <m/>
    <m/>
    <m/>
    <m/>
    <m/>
    <m/>
    <m/>
    <m/>
    <s v="School teachers Parents Community/social workers Women and Child support centers"/>
    <m/>
    <m/>
    <m/>
    <b v="1"/>
    <b v="1"/>
    <m/>
    <m/>
    <b v="1"/>
    <m/>
    <b v="1"/>
    <m/>
    <m/>
    <m/>
    <m/>
    <s v="Hand crafts Painting / re-creational activity Awareness / educational activities / psychosocial support Entertainement activities Quraan"/>
    <m/>
    <b v="1"/>
    <b v="1"/>
    <b v="1"/>
    <b v="1"/>
    <b v="1"/>
    <m/>
    <m/>
    <m/>
    <s v="Orphans living in the community"/>
    <m/>
    <m/>
    <b v="1"/>
    <m/>
    <m/>
    <m/>
    <m/>
    <x v="2"/>
    <s v="لان عمر الاطفال غير مناسب للدخول بالمدرسة "/>
    <s v="Security problems Lack of transportation"/>
    <m/>
    <b v="1"/>
    <b v="1"/>
    <m/>
    <m/>
    <m/>
    <m/>
    <m/>
    <m/>
    <m/>
    <x v="1"/>
    <m/>
    <m/>
    <x v="0"/>
    <m/>
    <m/>
    <x v="2"/>
    <m/>
    <s v="uuid:fcc2ce45-cdd6-4939-bd1c-8a79043e1b27"/>
    <n v="73220037"/>
    <s v="fcc2ce45-cdd6-4939-bd1c-8a79043e1b27"/>
    <d v="2021-01-23T14:04:39"/>
    <n v="382"/>
    <m/>
    <n v="-1"/>
    <m/>
    <m/>
    <s v="202101191358"/>
    <n v="1877"/>
    <s v="nsenumerator"/>
    <n v="569832"/>
  </r>
  <r>
    <s v="2021-01-23T11:38:43.673+03:00"/>
    <s v="2021-01-23T12:03:31.885+03:00"/>
    <m/>
    <s v="ندوه المحمود "/>
    <s v="MRFS"/>
    <m/>
    <d v="2021-01-23T00:00:00"/>
    <x v="12"/>
    <s v="All"/>
    <x v="0"/>
    <n v="35"/>
    <x v="0"/>
    <x v="0"/>
    <x v="0"/>
    <x v="0"/>
    <d v="2014-07-01T00:00:00"/>
    <n v="1"/>
    <n v="1"/>
    <s v="Yes"/>
    <n v="1"/>
    <n v="0"/>
    <n v="1"/>
    <s v="1"/>
    <n v="2"/>
    <s v="4"/>
    <n v="0"/>
    <s v="4"/>
    <n v="7"/>
    <n v="1"/>
    <n v="1"/>
    <n v="1"/>
    <n v="1800"/>
    <n v="700"/>
    <s v="السلة الغذائية..والاب يعمل في بيع الخبز"/>
    <m/>
    <s v="Hospital Primary health care facility Specialist services Emergency services-ambulance"/>
    <b v="1"/>
    <b v="1"/>
    <b v="1"/>
    <b v="1"/>
    <m/>
    <m/>
    <m/>
    <m/>
    <n v="40"/>
    <x v="0"/>
    <m/>
    <x v="0"/>
    <s v="999"/>
    <s v="Inaccessible due to cost Inaccessible due to transport or other logistical reason"/>
    <m/>
    <m/>
    <m/>
    <b v="1"/>
    <m/>
    <b v="1"/>
    <m/>
    <m/>
    <m/>
    <m/>
    <m/>
    <x v="0"/>
    <x v="0"/>
    <s v="جلسات للوقاية من الكورونا..ومخاطر سوء التغذية للاطفال والامهات "/>
    <x v="0"/>
    <m/>
    <x v="2"/>
    <x v="1"/>
    <m/>
    <x v="1"/>
    <x v="2"/>
    <m/>
    <m/>
    <m/>
    <m/>
    <m/>
    <m/>
    <m/>
    <m/>
    <m/>
    <m/>
    <m/>
    <s v="Non communicable diseases (NCD) drugs (chronic, cardiac, diabetes, hyper-tension, asthma)"/>
    <b v="1"/>
    <m/>
    <m/>
    <m/>
    <m/>
    <m/>
    <m/>
    <m/>
    <x v="0"/>
    <m/>
    <m/>
    <m/>
    <m/>
    <m/>
    <m/>
    <m/>
    <m/>
    <m/>
    <s v="Hospital for normal delivery Hospital for surgery/ C-section"/>
    <m/>
    <m/>
    <m/>
    <m/>
    <m/>
    <b v="1"/>
    <b v="1"/>
    <m/>
    <m/>
    <m/>
    <m/>
    <x v="0"/>
    <m/>
    <m/>
    <m/>
    <m/>
    <m/>
    <m/>
    <m/>
    <m/>
    <m/>
    <m/>
    <m/>
    <x v="3"/>
    <x v="2"/>
    <x v="3"/>
    <m/>
    <s v="Cereals or tubers (maize, porridge, rice, pasta, bread, rice, bulger, frikeh, kaak, pasta, indomy (noodles), manakish, thick grain-based porridge, potatoes, etc) Vegetables (including leafy vegetables) Condiments (spices, tea, coffee, sauces etc) or other miscellaneous food"/>
    <b v="1"/>
    <m/>
    <b v="1"/>
    <m/>
    <m/>
    <m/>
    <m/>
    <m/>
    <m/>
    <m/>
    <b v="1"/>
    <s v="3"/>
    <s v="not divers"/>
    <s v="Vegetables (including leafy vegetables) Legumes and nuts e.g. hommos, fouls, beans, chick peas, lentils"/>
    <m/>
    <b v="1"/>
    <b v="1"/>
    <m/>
    <m/>
    <m/>
    <m/>
    <m/>
    <m/>
    <m/>
    <m/>
    <s v="2"/>
    <s v="not divers"/>
    <x v="0"/>
    <m/>
    <s v="High food prices/no money to buy Market is too far"/>
    <m/>
    <b v="1"/>
    <b v="1"/>
    <m/>
    <m/>
    <m/>
    <m/>
    <m/>
    <x v="0"/>
    <m/>
    <x v="0"/>
    <s v="High food prices/no money to buy"/>
    <b v="1"/>
    <m/>
    <m/>
    <m/>
    <m/>
    <m/>
    <x v="0"/>
    <x v="0"/>
    <x v="0"/>
    <m/>
    <m/>
    <s v="0"/>
    <s v="1"/>
    <x v="0"/>
    <x v="2"/>
    <x v="0"/>
    <x v="1"/>
    <x v="1"/>
    <m/>
    <m/>
    <m/>
    <m/>
    <m/>
    <m/>
    <m/>
    <m/>
    <m/>
    <x v="1"/>
    <x v="0"/>
    <s v="Fear Anger Family conflict Hopelessness"/>
    <b v="1"/>
    <b v="1"/>
    <m/>
    <m/>
    <m/>
    <m/>
    <b v="1"/>
    <m/>
    <b v="1"/>
    <m/>
    <m/>
    <m/>
    <m/>
    <m/>
    <m/>
    <m/>
    <m/>
    <m/>
    <s v="Adult Men"/>
    <m/>
    <b v="1"/>
    <m/>
    <m/>
    <s v="بسبب اوضاع المعيشة  السيئة ..."/>
    <s v="Speaking to a friend Smoking"/>
    <m/>
    <b v="1"/>
    <m/>
    <m/>
    <m/>
    <m/>
    <b v="1"/>
    <m/>
    <m/>
    <m/>
    <m/>
    <s v="Stigma"/>
    <b v="1"/>
    <m/>
    <m/>
    <m/>
    <m/>
    <m/>
    <m/>
    <m/>
    <m/>
    <x v="1"/>
    <m/>
    <s v="Educational services Skills building services Extracurricular activities/women &amp; girls centers"/>
    <m/>
    <b v="1"/>
    <b v="1"/>
    <b v="1"/>
    <m/>
    <m/>
    <m/>
    <m/>
    <s v="بسبب بعد المسافة..."/>
    <s v="Skills building services Extracurricular activities/women &amp; girls centers"/>
    <m/>
    <m/>
    <b v="1"/>
    <b v="1"/>
    <m/>
    <m/>
    <m/>
    <m/>
    <s v="بسبب الخطف الذي يتعرضون اليه بالطرقات .."/>
    <x v="2"/>
    <s v="بسبب بعد المسافة والعادات والتقاليد في المجتمع "/>
    <s v="Kidnapping School dropout Early marriage Physical abuse Neglect Being orphaned or losing care"/>
    <b v="1"/>
    <m/>
    <m/>
    <b v="1"/>
    <m/>
    <m/>
    <b v="1"/>
    <b v="1"/>
    <b v="1"/>
    <m/>
    <b v="1"/>
    <m/>
    <m/>
    <m/>
    <m/>
    <m/>
    <m/>
    <m/>
    <m/>
    <s v="School teachers Religious leaders Parents Relatives Community/social workers Women and Child support centers"/>
    <b v="1"/>
    <m/>
    <m/>
    <b v="1"/>
    <b v="1"/>
    <b v="1"/>
    <m/>
    <b v="1"/>
    <m/>
    <b v="1"/>
    <m/>
    <m/>
    <m/>
    <m/>
    <s v="Sport activity Quraan Hand crafts Awareness / educational activities / psychosocial support Entertainement activities"/>
    <b v="1"/>
    <b v="1"/>
    <b v="1"/>
    <m/>
    <b v="1"/>
    <b v="1"/>
    <m/>
    <m/>
    <m/>
    <s v="Children living on the street Orphans living in the community Children who have been associated with fighting forces"/>
    <m/>
    <b v="1"/>
    <b v="1"/>
    <m/>
    <b v="1"/>
    <m/>
    <m/>
    <x v="1"/>
    <m/>
    <s v="No barriers"/>
    <m/>
    <m/>
    <m/>
    <m/>
    <m/>
    <m/>
    <m/>
    <m/>
    <b v="1"/>
    <m/>
    <x v="1"/>
    <m/>
    <m/>
    <x v="0"/>
    <m/>
    <m/>
    <x v="2"/>
    <m/>
    <s v="uuid:2de1f2b9-0100-48f4-9eb7-2fc4b5ac3aa2"/>
    <n v="73220038"/>
    <s v="2de1f2b9-0100-48f4-9eb7-2fc4b5ac3aa2"/>
    <d v="2021-01-23T14:04:40"/>
    <n v="383"/>
    <m/>
    <n v="-1"/>
    <m/>
    <m/>
    <s v="202101191358"/>
    <n v="1488"/>
    <s v="nsenumerator"/>
    <n v="569832"/>
  </r>
  <r>
    <s v="2021-01-23T12:08:57.567+03:00"/>
    <s v="2021-01-23T15:34:01.724+03:00"/>
    <s v="0"/>
    <s v="ندوه المحمود"/>
    <s v="MRFS"/>
    <m/>
    <d v="2021-01-23T00:00:00"/>
    <x v="12"/>
    <s v="All"/>
    <x v="0"/>
    <n v="39"/>
    <x v="0"/>
    <x v="1"/>
    <x v="0"/>
    <x v="0"/>
    <d v="2016-05-01T00:00:00"/>
    <n v="1"/>
    <n v="0"/>
    <s v="Yes"/>
    <n v="0"/>
    <n v="1"/>
    <n v="1"/>
    <s v="2"/>
    <n v="1"/>
    <s v="3"/>
    <n v="0"/>
    <s v="3"/>
    <n v="5"/>
    <n v="0"/>
    <n v="0"/>
    <n v="1"/>
    <n v="1000"/>
    <n v="450"/>
    <s v="السلة الغذائية...فقط"/>
    <m/>
    <s v="Hospital Primary health care facility Specialist services Emergency services-ambulance"/>
    <b v="1"/>
    <b v="1"/>
    <b v="1"/>
    <b v="1"/>
    <m/>
    <m/>
    <m/>
    <m/>
    <n v="20"/>
    <x v="0"/>
    <m/>
    <x v="0"/>
    <s v="عيادات جلدية ...وبعض التحاليل الطبية"/>
    <s v="Inaccessible due to cost Inaccessible due to security risks Inaccessible due to transport or other logistical reason"/>
    <m/>
    <m/>
    <m/>
    <b v="1"/>
    <b v="1"/>
    <b v="1"/>
    <m/>
    <m/>
    <m/>
    <m/>
    <m/>
    <x v="0"/>
    <x v="0"/>
    <s v="جلسات توعية للامراض المعدية والغير المعدة  وجلسات للوقاية من الكورونا..."/>
    <x v="0"/>
    <m/>
    <x v="2"/>
    <x v="1"/>
    <m/>
    <x v="1"/>
    <x v="2"/>
    <m/>
    <m/>
    <m/>
    <m/>
    <m/>
    <m/>
    <m/>
    <m/>
    <m/>
    <m/>
    <m/>
    <s v="Non communicable diseases (NCD) drugs (chronic, cardiac, diabetes, hyper-tension, asthma) Antibiotic"/>
    <b v="1"/>
    <m/>
    <m/>
    <b v="1"/>
    <m/>
    <m/>
    <m/>
    <m/>
    <x v="0"/>
    <m/>
    <m/>
    <m/>
    <m/>
    <m/>
    <m/>
    <m/>
    <m/>
    <m/>
    <s v="Hospital for normal delivery Hospital for surgery/ C-section"/>
    <m/>
    <m/>
    <m/>
    <m/>
    <m/>
    <b v="1"/>
    <b v="1"/>
    <m/>
    <m/>
    <m/>
    <m/>
    <x v="1"/>
    <m/>
    <m/>
    <m/>
    <m/>
    <m/>
    <m/>
    <m/>
    <m/>
    <m/>
    <m/>
    <m/>
    <x v="4"/>
    <x v="2"/>
    <x v="1"/>
    <m/>
    <s v="Cereals or tubers (maize, porridge, rice, pasta, bread, rice, bulger, frikeh, kaak, pasta, indomy (noodles), manakish, thick grain-based porridge, potatoes, etc) Vegetables (including leafy vegetables) Milk and Milk Products (milk, yoghurt, cheese, etc) Oil/Fat (oils, fats, butter, ghee etc)"/>
    <b v="1"/>
    <m/>
    <b v="1"/>
    <m/>
    <m/>
    <m/>
    <b v="1"/>
    <m/>
    <m/>
    <b v="1"/>
    <m/>
    <s v="4"/>
    <s v="not divers"/>
    <s v="Vegetables (including leafy vegetables) Cereals or tubers (maize, porridge, rice, pasta, bread, rice, bulger, frikeh, kaak, pasta, indomy (noodles), manakish, thick grain-based porridge, potatoes, etc)"/>
    <b v="1"/>
    <m/>
    <b v="1"/>
    <m/>
    <m/>
    <m/>
    <m/>
    <m/>
    <m/>
    <m/>
    <m/>
    <s v="2"/>
    <s v="not divers"/>
    <x v="0"/>
    <m/>
    <s v="High food prices/no money to buy"/>
    <m/>
    <b v="1"/>
    <m/>
    <m/>
    <m/>
    <m/>
    <m/>
    <m/>
    <x v="0"/>
    <m/>
    <x v="0"/>
    <s v="High food prices/no money to buy"/>
    <b v="1"/>
    <m/>
    <m/>
    <m/>
    <m/>
    <m/>
    <x v="4"/>
    <x v="0"/>
    <x v="1"/>
    <m/>
    <m/>
    <s v="1"/>
    <s v="1"/>
    <x v="0"/>
    <x v="2"/>
    <x v="0"/>
    <x v="1"/>
    <x v="1"/>
    <m/>
    <m/>
    <m/>
    <m/>
    <m/>
    <m/>
    <m/>
    <m/>
    <m/>
    <x v="1"/>
    <x v="0"/>
    <s v="Fear Anger moodwings Anxiety Family conflict"/>
    <b v="1"/>
    <b v="1"/>
    <m/>
    <b v="1"/>
    <m/>
    <b v="1"/>
    <b v="1"/>
    <m/>
    <m/>
    <m/>
    <m/>
    <m/>
    <m/>
    <m/>
    <m/>
    <m/>
    <m/>
    <m/>
    <s v="Elderly"/>
    <m/>
    <m/>
    <m/>
    <b v="1"/>
    <s v="بسبب عدم تلبية احتياجاتهم الشخصية بنفسهم"/>
    <s v="Speaking to a family member Speaking to a friend Prayer"/>
    <b v="1"/>
    <b v="1"/>
    <m/>
    <b v="1"/>
    <m/>
    <m/>
    <m/>
    <m/>
    <m/>
    <m/>
    <m/>
    <s v="Security"/>
    <m/>
    <b v="1"/>
    <m/>
    <m/>
    <m/>
    <m/>
    <m/>
    <m/>
    <m/>
    <x v="2"/>
    <m/>
    <s v="Health services Educational services Extracurricular activities/women &amp; girls centers Skills building services"/>
    <b v="1"/>
    <b v="1"/>
    <b v="1"/>
    <b v="1"/>
    <m/>
    <m/>
    <m/>
    <m/>
    <s v="بسبب عدم توفر الامان"/>
    <s v="Skills building services Extracurricular activities/women &amp; girls centers"/>
    <m/>
    <m/>
    <b v="1"/>
    <b v="1"/>
    <m/>
    <m/>
    <m/>
    <m/>
    <s v="بسبب بعدم توفر الامان والخوف من الخطف"/>
    <x v="2"/>
    <s v="بسبب العادات والتقاليد...وعدم توفر الامان بالمنطقة"/>
    <s v="Kidnapping School dropout Begging Early marriage Physical abuse Neglect Being orphaned or losing care Physical or psychological disabilities due to the war Psychological stress"/>
    <b v="1"/>
    <m/>
    <m/>
    <b v="1"/>
    <m/>
    <b v="1"/>
    <b v="1"/>
    <b v="1"/>
    <b v="1"/>
    <m/>
    <b v="1"/>
    <m/>
    <b v="1"/>
    <b v="1"/>
    <m/>
    <m/>
    <m/>
    <m/>
    <m/>
    <s v="School teachers Parents Relatives Community/social workers Women and Child support centers"/>
    <m/>
    <m/>
    <m/>
    <b v="1"/>
    <b v="1"/>
    <b v="1"/>
    <m/>
    <b v="1"/>
    <m/>
    <b v="1"/>
    <m/>
    <m/>
    <m/>
    <m/>
    <s v="Quraan Hand crafts Painting / re-creational activity Awareness / educational activities / psychosocial support Entertainement activities"/>
    <m/>
    <b v="1"/>
    <b v="1"/>
    <b v="1"/>
    <b v="1"/>
    <b v="1"/>
    <m/>
    <m/>
    <m/>
    <s v="Children living on the street Orphans living in the community"/>
    <m/>
    <b v="1"/>
    <b v="1"/>
    <m/>
    <m/>
    <m/>
    <m/>
    <x v="1"/>
    <m/>
    <s v="No barriers"/>
    <m/>
    <m/>
    <m/>
    <m/>
    <m/>
    <m/>
    <m/>
    <m/>
    <b v="1"/>
    <m/>
    <x v="1"/>
    <m/>
    <m/>
    <x v="0"/>
    <m/>
    <m/>
    <x v="2"/>
    <m/>
    <s v="uuid:79c07f2b-9ec5-4158-99a5-9aada50e308c"/>
    <n v="73220039"/>
    <s v="79c07f2b-9ec5-4158-99a5-9aada50e308c"/>
    <d v="2021-01-23T14:04:40"/>
    <n v="384"/>
    <m/>
    <n v="-1"/>
    <m/>
    <m/>
    <s v="202101191358"/>
    <n v="12304"/>
    <s v="nsenumerator"/>
    <n v="569832"/>
  </r>
  <r>
    <s v="2021-01-23T08:23:37.880+03:00"/>
    <s v="2021-01-23T09:09:13.830+03:00"/>
    <m/>
    <s v="ختام الحسن "/>
    <s v="MRFS"/>
    <m/>
    <d v="2021-01-23T00:00:00"/>
    <x v="12"/>
    <s v="All"/>
    <x v="0"/>
    <n v="33"/>
    <x v="0"/>
    <x v="0"/>
    <x v="0"/>
    <x v="0"/>
    <d v="2017-05-01T00:00:00"/>
    <n v="1"/>
    <n v="1"/>
    <s v="Yes"/>
    <n v="1"/>
    <n v="0"/>
    <n v="1"/>
    <s v="1"/>
    <n v="1"/>
    <s v="3"/>
    <n v="1"/>
    <s v="4"/>
    <n v="7"/>
    <n v="0"/>
    <n v="0"/>
    <n v="0"/>
    <n v="1500"/>
    <n v="350"/>
    <s v="بيع سلة الإغاثة الشهرية "/>
    <m/>
    <s v="Primary health care facility Specialist services Emergency services-ambulance Hospital"/>
    <b v="1"/>
    <b v="1"/>
    <b v="1"/>
    <b v="1"/>
    <m/>
    <m/>
    <m/>
    <m/>
    <n v="48"/>
    <x v="0"/>
    <m/>
    <x v="0"/>
    <s v="999"/>
    <s v="There are no significant difficulties"/>
    <m/>
    <m/>
    <m/>
    <m/>
    <m/>
    <m/>
    <m/>
    <m/>
    <m/>
    <b v="1"/>
    <m/>
    <x v="0"/>
    <x v="0"/>
    <s v="جلسات توعوية بخصوص الكورونا _والأمراض المنتشرة_(الحصبة_ الليشمانيا_القمل) "/>
    <x v="0"/>
    <m/>
    <x v="0"/>
    <x v="0"/>
    <m/>
    <x v="0"/>
    <x v="0"/>
    <m/>
    <m/>
    <m/>
    <m/>
    <m/>
    <m/>
    <m/>
    <m/>
    <m/>
    <m/>
    <m/>
    <s v="Drugs are mostly available"/>
    <m/>
    <m/>
    <m/>
    <m/>
    <m/>
    <m/>
    <b v="1"/>
    <m/>
    <x v="0"/>
    <m/>
    <m/>
    <m/>
    <m/>
    <m/>
    <m/>
    <m/>
    <m/>
    <m/>
    <s v="Hospital for normal delivery"/>
    <m/>
    <m/>
    <m/>
    <m/>
    <m/>
    <b v="1"/>
    <m/>
    <m/>
    <m/>
    <m/>
    <m/>
    <x v="2"/>
    <s v="Not enough milk"/>
    <m/>
    <m/>
    <m/>
    <b v="1"/>
    <m/>
    <m/>
    <m/>
    <m/>
    <m/>
    <m/>
    <x v="4"/>
    <x v="2"/>
    <x v="3"/>
    <m/>
    <s v="Cereals or tubers (maize, porridge, rice, pasta, bread, rice, bulger, frikeh, kaak, pasta, indomy (noodles), manakish, thick grain-based porridge, potatoes, etc) Vegetables (including leafy vegetables)"/>
    <b v="1"/>
    <m/>
    <b v="1"/>
    <m/>
    <m/>
    <m/>
    <m/>
    <m/>
    <m/>
    <m/>
    <m/>
    <s v="2"/>
    <s v="not divers"/>
    <s v="Legumes and nuts e.g. hommos, fouls, beans, chick peas, lentils"/>
    <m/>
    <b v="1"/>
    <m/>
    <m/>
    <m/>
    <m/>
    <m/>
    <m/>
    <m/>
    <m/>
    <m/>
    <s v="1"/>
    <s v="not divers"/>
    <x v="2"/>
    <s v="يجب إطعام الطفل بالتدريج وكميات مناسبة "/>
    <s v="High food prices/no money to buy"/>
    <m/>
    <b v="1"/>
    <m/>
    <m/>
    <m/>
    <m/>
    <m/>
    <m/>
    <x v="0"/>
    <m/>
    <x v="0"/>
    <s v="High food prices/no money to buy"/>
    <b v="1"/>
    <m/>
    <m/>
    <m/>
    <m/>
    <m/>
    <x v="0"/>
    <x v="0"/>
    <x v="0"/>
    <m/>
    <m/>
    <s v="0"/>
    <s v="1"/>
    <x v="0"/>
    <x v="2"/>
    <x v="0"/>
    <x v="1"/>
    <x v="1"/>
    <m/>
    <m/>
    <m/>
    <m/>
    <m/>
    <m/>
    <m/>
    <m/>
    <m/>
    <x v="1"/>
    <x v="0"/>
    <s v="Fear Anger moodwings Anxiety"/>
    <b v="1"/>
    <b v="1"/>
    <m/>
    <b v="1"/>
    <m/>
    <b v="1"/>
    <m/>
    <m/>
    <m/>
    <m/>
    <m/>
    <m/>
    <m/>
    <m/>
    <m/>
    <m/>
    <m/>
    <m/>
    <s v="Adult Women Adult Men Elderly"/>
    <b v="1"/>
    <b v="1"/>
    <m/>
    <b v="1"/>
    <s v="بسبب الظروف المعيشة السيئة ووضع نزوح اكبر سبب لهذة المشاكل العاطفية"/>
    <s v="Has professional consultation Speaking to a family member"/>
    <b v="1"/>
    <m/>
    <m/>
    <m/>
    <b v="1"/>
    <m/>
    <m/>
    <m/>
    <m/>
    <m/>
    <m/>
    <s v="Stigma"/>
    <b v="1"/>
    <m/>
    <m/>
    <m/>
    <m/>
    <m/>
    <m/>
    <m/>
    <m/>
    <x v="1"/>
    <m/>
    <s v="All services are accessible"/>
    <m/>
    <m/>
    <m/>
    <m/>
    <m/>
    <b v="1"/>
    <m/>
    <m/>
    <m/>
    <s v="All services are accessible"/>
    <m/>
    <m/>
    <m/>
    <m/>
    <m/>
    <b v="1"/>
    <m/>
    <m/>
    <m/>
    <x v="1"/>
    <m/>
    <s v="Hired by armed groups School dropout Neglect"/>
    <m/>
    <b v="1"/>
    <m/>
    <b v="1"/>
    <m/>
    <m/>
    <m/>
    <m/>
    <b v="1"/>
    <m/>
    <m/>
    <m/>
    <m/>
    <m/>
    <m/>
    <m/>
    <m/>
    <m/>
    <m/>
    <s v="Parents Community/social workers"/>
    <m/>
    <m/>
    <m/>
    <m/>
    <b v="1"/>
    <m/>
    <m/>
    <b v="1"/>
    <m/>
    <m/>
    <m/>
    <m/>
    <m/>
    <m/>
    <s v="Hand crafts Entertainement activities"/>
    <m/>
    <m/>
    <b v="1"/>
    <m/>
    <m/>
    <b v="1"/>
    <m/>
    <m/>
    <m/>
    <s v="Children who have been associated with fighting forces Children separated from their parents"/>
    <b v="1"/>
    <m/>
    <m/>
    <m/>
    <b v="1"/>
    <m/>
    <m/>
    <x v="1"/>
    <m/>
    <s v="Lack of transportation Lack of awareness"/>
    <b v="1"/>
    <m/>
    <b v="1"/>
    <m/>
    <m/>
    <m/>
    <m/>
    <m/>
    <m/>
    <m/>
    <x v="1"/>
    <m/>
    <m/>
    <x v="2"/>
    <m/>
    <m/>
    <x v="2"/>
    <m/>
    <s v="uuid:ea83c1f1-3a9d-4bb9-a70e-77fc8fe5040e"/>
    <n v="73220400"/>
    <s v="ea83c1f1-3a9d-4bb9-a70e-77fc8fe5040e"/>
    <d v="2021-01-23T14:15:18"/>
    <n v="385"/>
    <m/>
    <n v="-1"/>
    <m/>
    <m/>
    <s v="202101191358"/>
    <n v="2736"/>
    <s v="nsenumerator"/>
    <n v="569832"/>
  </r>
  <r>
    <s v="2021-01-23T09:15:06.548+03:00"/>
    <s v="2021-01-23T09:51:36.815+03:00"/>
    <m/>
    <s v="ختام الحسن "/>
    <s v="MRFS"/>
    <m/>
    <d v="2021-01-23T00:00:00"/>
    <x v="12"/>
    <s v="All"/>
    <x v="0"/>
    <n v="46"/>
    <x v="0"/>
    <x v="1"/>
    <x v="0"/>
    <x v="0"/>
    <d v="2014-09-07T00:00:00"/>
    <n v="0"/>
    <n v="0"/>
    <s v="Yes"/>
    <n v="0"/>
    <n v="0"/>
    <n v="1"/>
    <s v="1"/>
    <n v="0"/>
    <s v="1"/>
    <n v="2"/>
    <s v="3"/>
    <n v="4"/>
    <n v="0"/>
    <n v="0"/>
    <n v="1"/>
    <n v="1300"/>
    <n v="500"/>
    <s v="يعمل بأعمال حرة عامل بناء"/>
    <m/>
    <s v="Hospital Primary health care facility Specialist services Emergency services-ambulance"/>
    <b v="1"/>
    <b v="1"/>
    <b v="1"/>
    <b v="1"/>
    <m/>
    <m/>
    <m/>
    <m/>
    <n v="24"/>
    <x v="0"/>
    <m/>
    <x v="0"/>
    <s v="٩٩٩"/>
    <s v="There are no significant difficulties"/>
    <m/>
    <m/>
    <m/>
    <m/>
    <m/>
    <m/>
    <m/>
    <m/>
    <m/>
    <b v="1"/>
    <m/>
    <x v="0"/>
    <x v="0"/>
    <s v="جلسات توعوية بخصوص الكورونا  _ والنظافة الشخصية "/>
    <x v="0"/>
    <m/>
    <x v="2"/>
    <x v="1"/>
    <m/>
    <x v="1"/>
    <x v="2"/>
    <m/>
    <m/>
    <m/>
    <m/>
    <m/>
    <m/>
    <m/>
    <m/>
    <m/>
    <m/>
    <m/>
    <s v="Drugs are mostly available"/>
    <m/>
    <m/>
    <m/>
    <m/>
    <m/>
    <m/>
    <b v="1"/>
    <m/>
    <x v="0"/>
    <m/>
    <m/>
    <m/>
    <m/>
    <m/>
    <m/>
    <m/>
    <m/>
    <m/>
    <s v="Hospital for normal delivery Hospital for surgery/ C-section"/>
    <m/>
    <m/>
    <m/>
    <m/>
    <m/>
    <b v="1"/>
    <b v="1"/>
    <m/>
    <m/>
    <m/>
    <m/>
    <x v="1"/>
    <m/>
    <m/>
    <m/>
    <m/>
    <m/>
    <m/>
    <m/>
    <m/>
    <m/>
    <m/>
    <m/>
    <x v="3"/>
    <x v="1"/>
    <x v="0"/>
    <m/>
    <m/>
    <m/>
    <m/>
    <m/>
    <m/>
    <m/>
    <m/>
    <m/>
    <m/>
    <m/>
    <m/>
    <m/>
    <s v="0"/>
    <s v="not divers"/>
    <s v="Cereals or tubers (maize, porridge, rice, pasta, bread, rice, bulger, frikeh, kaak, pasta, indomy (noodles), manakish, thick grain-based porridge, potatoes, etc) Vegetables (including leafy vegetables)"/>
    <b v="1"/>
    <m/>
    <b v="1"/>
    <m/>
    <m/>
    <m/>
    <m/>
    <m/>
    <m/>
    <m/>
    <m/>
    <s v="2"/>
    <s v="not divers"/>
    <x v="0"/>
    <m/>
    <s v="High food prices/no money to buy"/>
    <m/>
    <b v="1"/>
    <m/>
    <m/>
    <m/>
    <m/>
    <m/>
    <m/>
    <x v="3"/>
    <m/>
    <x v="0"/>
    <s v="High food prices/no money to buy"/>
    <b v="1"/>
    <m/>
    <m/>
    <m/>
    <m/>
    <m/>
    <x v="0"/>
    <x v="0"/>
    <x v="1"/>
    <m/>
    <m/>
    <s v="0"/>
    <s v="0"/>
    <x v="0"/>
    <x v="2"/>
    <x v="0"/>
    <x v="1"/>
    <x v="1"/>
    <m/>
    <m/>
    <m/>
    <m/>
    <m/>
    <m/>
    <m/>
    <m/>
    <m/>
    <x v="1"/>
    <x v="0"/>
    <s v="Anger Hopelessness Fear moodwings"/>
    <b v="1"/>
    <b v="1"/>
    <m/>
    <b v="1"/>
    <m/>
    <m/>
    <m/>
    <m/>
    <b v="1"/>
    <m/>
    <m/>
    <m/>
    <m/>
    <m/>
    <m/>
    <m/>
    <m/>
    <m/>
    <s v="Adult Women Adult Men"/>
    <b v="1"/>
    <b v="1"/>
    <m/>
    <m/>
    <s v="بسبب الوضع المعيشي من جهة السكن من جهة تعدد واختلاف فئات المجتمع"/>
    <s v="Speaking to a family member Has professional consultation Smoking"/>
    <b v="1"/>
    <m/>
    <m/>
    <m/>
    <b v="1"/>
    <m/>
    <b v="1"/>
    <m/>
    <m/>
    <m/>
    <m/>
    <s v="No obstacles"/>
    <m/>
    <m/>
    <m/>
    <m/>
    <m/>
    <m/>
    <m/>
    <b v="1"/>
    <m/>
    <x v="2"/>
    <m/>
    <s v="All services are accessible"/>
    <m/>
    <m/>
    <m/>
    <m/>
    <m/>
    <b v="1"/>
    <m/>
    <m/>
    <m/>
    <s v="All services are accessible"/>
    <m/>
    <m/>
    <m/>
    <m/>
    <m/>
    <b v="1"/>
    <m/>
    <m/>
    <m/>
    <x v="1"/>
    <m/>
    <s v="Begging Neglect Being orphaned or losing care"/>
    <m/>
    <m/>
    <m/>
    <m/>
    <m/>
    <b v="1"/>
    <m/>
    <m/>
    <b v="1"/>
    <m/>
    <b v="1"/>
    <m/>
    <m/>
    <m/>
    <m/>
    <m/>
    <m/>
    <m/>
    <m/>
    <s v="Parents School teachers"/>
    <m/>
    <m/>
    <m/>
    <b v="1"/>
    <b v="1"/>
    <m/>
    <m/>
    <m/>
    <m/>
    <m/>
    <m/>
    <m/>
    <m/>
    <m/>
    <s v="Hand crafts Sport activity Awareness / educational activities / psychosocial support"/>
    <b v="1"/>
    <m/>
    <b v="1"/>
    <m/>
    <b v="1"/>
    <m/>
    <m/>
    <m/>
    <m/>
    <s v="I don't know"/>
    <m/>
    <m/>
    <m/>
    <m/>
    <m/>
    <m/>
    <b v="1"/>
    <x v="1"/>
    <m/>
    <s v="No barriers"/>
    <m/>
    <m/>
    <m/>
    <m/>
    <m/>
    <m/>
    <m/>
    <m/>
    <b v="1"/>
    <m/>
    <x v="1"/>
    <m/>
    <m/>
    <x v="2"/>
    <m/>
    <m/>
    <x v="2"/>
    <m/>
    <s v="uuid:1aef4976-99df-4e5b-8ac7-5e2767aaf3bb"/>
    <n v="73220403"/>
    <s v="1aef4976-99df-4e5b-8ac7-5e2767aaf3bb"/>
    <d v="2021-01-23T14:15:20"/>
    <n v="386"/>
    <m/>
    <n v="-1"/>
    <m/>
    <m/>
    <s v="202101191358"/>
    <n v="2190"/>
    <s v="nsenumerator"/>
    <n v="569832"/>
  </r>
  <r>
    <s v="2021-01-23T09:51:41.464+03:00"/>
    <s v="2021-01-23T11:10:56.690+03:00"/>
    <m/>
    <s v="ختام الحسن "/>
    <s v="MRFS"/>
    <m/>
    <d v="2021-01-23T00:00:00"/>
    <x v="12"/>
    <s v="All"/>
    <x v="0"/>
    <n v="40"/>
    <x v="0"/>
    <x v="0"/>
    <x v="0"/>
    <x v="0"/>
    <d v="2017-04-19T00:00:00"/>
    <n v="1"/>
    <n v="0"/>
    <s v="Yes"/>
    <n v="0"/>
    <n v="0"/>
    <n v="1"/>
    <s v="1"/>
    <n v="1"/>
    <s v="2"/>
    <n v="3"/>
    <s v="5"/>
    <n v="7"/>
    <n v="0"/>
    <n v="1"/>
    <n v="0"/>
    <n v="1350"/>
    <n v="200"/>
    <s v="بيع سلة الإغاثة الشهرية "/>
    <m/>
    <s v="Emergency services-ambulance Specialist services Primary health care facility Hospital"/>
    <b v="1"/>
    <b v="1"/>
    <b v="1"/>
    <b v="1"/>
    <m/>
    <m/>
    <m/>
    <m/>
    <n v="10"/>
    <x v="0"/>
    <m/>
    <x v="0"/>
    <s v="999"/>
    <s v="There are no significant difficulties"/>
    <m/>
    <m/>
    <m/>
    <m/>
    <m/>
    <m/>
    <m/>
    <m/>
    <m/>
    <b v="1"/>
    <m/>
    <x v="0"/>
    <x v="0"/>
    <s v="جلسات توعوية بخصوص الكورونا والاهتمام بالتباعد والحجر الصحي "/>
    <x v="0"/>
    <m/>
    <x v="0"/>
    <x v="0"/>
    <m/>
    <x v="0"/>
    <x v="0"/>
    <m/>
    <m/>
    <m/>
    <m/>
    <m/>
    <m/>
    <m/>
    <m/>
    <m/>
    <m/>
    <m/>
    <s v="Drugs are mostly available"/>
    <m/>
    <m/>
    <m/>
    <m/>
    <m/>
    <m/>
    <b v="1"/>
    <m/>
    <x v="0"/>
    <m/>
    <m/>
    <m/>
    <m/>
    <m/>
    <m/>
    <m/>
    <m/>
    <m/>
    <s v="Hospital for normal delivery Hospital for surgery/ C-section"/>
    <m/>
    <m/>
    <m/>
    <m/>
    <m/>
    <b v="1"/>
    <b v="1"/>
    <m/>
    <m/>
    <m/>
    <m/>
    <x v="1"/>
    <m/>
    <m/>
    <m/>
    <m/>
    <m/>
    <m/>
    <m/>
    <m/>
    <m/>
    <m/>
    <m/>
    <x v="3"/>
    <x v="2"/>
    <x v="1"/>
    <m/>
    <s v="Cereals or tubers (maize, porridge, rice, pasta, bread, rice, bulger, frikeh, kaak, pasta, indomy (noodles), manakish, thick grain-based porridge, potatoes, etc) Vegetables (including leafy vegetables)"/>
    <b v="1"/>
    <m/>
    <b v="1"/>
    <m/>
    <m/>
    <m/>
    <m/>
    <m/>
    <m/>
    <m/>
    <m/>
    <s v="2"/>
    <s v="not divers"/>
    <s v="Vegetables (including leafy vegetables)"/>
    <m/>
    <m/>
    <b v="1"/>
    <m/>
    <m/>
    <m/>
    <m/>
    <m/>
    <m/>
    <m/>
    <m/>
    <s v="1"/>
    <s v="not divers"/>
    <x v="2"/>
    <s v="يجب تنوع_x000a_بالأطعمة ويكون_x000a_القوام مناسب حسب عمر الطفل "/>
    <s v="High food prices/no money to buy"/>
    <m/>
    <b v="1"/>
    <m/>
    <m/>
    <m/>
    <m/>
    <m/>
    <m/>
    <x v="0"/>
    <m/>
    <x v="0"/>
    <s v="High food prices/no money to buy"/>
    <b v="1"/>
    <m/>
    <m/>
    <m/>
    <m/>
    <m/>
    <x v="0"/>
    <x v="2"/>
    <x v="1"/>
    <m/>
    <m/>
    <s v="0"/>
    <s v="1"/>
    <x v="3"/>
    <x v="1"/>
    <x v="1"/>
    <x v="1"/>
    <x v="1"/>
    <m/>
    <m/>
    <m/>
    <m/>
    <m/>
    <m/>
    <m/>
    <m/>
    <m/>
    <x v="1"/>
    <x v="0"/>
    <s v="Fear Sadness moodwings Family conflict Anxiety"/>
    <b v="1"/>
    <m/>
    <b v="1"/>
    <b v="1"/>
    <m/>
    <b v="1"/>
    <b v="1"/>
    <m/>
    <m/>
    <m/>
    <m/>
    <m/>
    <m/>
    <m/>
    <m/>
    <m/>
    <m/>
    <m/>
    <s v="Adult Men Adult Women"/>
    <b v="1"/>
    <b v="1"/>
    <m/>
    <m/>
    <s v="لأنهم هم الأشخاص الذين يتحملون الظروف المعيشة الصعبةوكيفيك تأمين الدخل للعائلة"/>
    <s v="Other Prayer"/>
    <m/>
    <m/>
    <m/>
    <b v="1"/>
    <m/>
    <m/>
    <m/>
    <m/>
    <m/>
    <b v="1"/>
    <s v="الحصول على عمل "/>
    <s v="No obstacles"/>
    <m/>
    <m/>
    <m/>
    <m/>
    <m/>
    <m/>
    <m/>
    <b v="1"/>
    <m/>
    <x v="2"/>
    <m/>
    <s v="Do not know"/>
    <m/>
    <m/>
    <m/>
    <m/>
    <m/>
    <m/>
    <b v="1"/>
    <m/>
    <m/>
    <s v="All services are accessible"/>
    <m/>
    <m/>
    <m/>
    <m/>
    <m/>
    <b v="1"/>
    <m/>
    <m/>
    <m/>
    <x v="1"/>
    <m/>
    <s v="Early marriage Neglect Being orphaned or losing care"/>
    <m/>
    <m/>
    <m/>
    <m/>
    <m/>
    <m/>
    <b v="1"/>
    <m/>
    <b v="1"/>
    <m/>
    <b v="1"/>
    <m/>
    <m/>
    <m/>
    <m/>
    <m/>
    <m/>
    <m/>
    <m/>
    <s v="School teachers Women and Child support centers"/>
    <m/>
    <m/>
    <m/>
    <b v="1"/>
    <m/>
    <m/>
    <m/>
    <m/>
    <m/>
    <b v="1"/>
    <m/>
    <m/>
    <m/>
    <m/>
    <s v="Sport activity Entertainement activities Hand crafts"/>
    <b v="1"/>
    <m/>
    <b v="1"/>
    <m/>
    <m/>
    <b v="1"/>
    <m/>
    <m/>
    <m/>
    <s v="Children separated from their parents Orphans living in the community Child-headed households"/>
    <b v="1"/>
    <m/>
    <b v="1"/>
    <b v="1"/>
    <m/>
    <m/>
    <m/>
    <x v="1"/>
    <m/>
    <s v="No barriers"/>
    <m/>
    <m/>
    <m/>
    <m/>
    <m/>
    <m/>
    <m/>
    <m/>
    <b v="1"/>
    <m/>
    <x v="1"/>
    <m/>
    <m/>
    <x v="2"/>
    <m/>
    <m/>
    <x v="2"/>
    <m/>
    <s v="uuid:7f747c98-1c2d-41db-8df6-f79b886c6272"/>
    <n v="73220407"/>
    <s v="7f747c98-1c2d-41db-8df6-f79b886c6272"/>
    <d v="2021-01-23T14:15:21"/>
    <n v="387"/>
    <m/>
    <n v="-1"/>
    <m/>
    <m/>
    <s v="202101191358"/>
    <n v="4755"/>
    <s v="nsenumerator"/>
    <n v="569832"/>
  </r>
  <r>
    <s v="2021-01-23T11:11:02.079+03:00"/>
    <s v="2021-01-23T12:13:09.413+03:00"/>
    <m/>
    <s v="ختام الحسن "/>
    <s v="MRFS"/>
    <m/>
    <d v="2021-01-23T00:00:00"/>
    <x v="12"/>
    <s v="All"/>
    <x v="0"/>
    <n v="19"/>
    <x v="1"/>
    <x v="0"/>
    <x v="4"/>
    <x v="0"/>
    <d v="2016-06-02T00:00:00"/>
    <n v="0"/>
    <n v="2"/>
    <s v="Yes"/>
    <n v="0"/>
    <n v="1"/>
    <n v="1"/>
    <s v="2"/>
    <n v="2"/>
    <s v="4"/>
    <n v="2"/>
    <s v="6"/>
    <n v="8"/>
    <n v="0"/>
    <n v="0"/>
    <n v="0"/>
    <n v="1700"/>
    <n v="500"/>
    <s v="بيع سلة الإغاثة "/>
    <m/>
    <s v="Hospital Primary health care facility Specialist services Emergency services-ambulance"/>
    <b v="1"/>
    <b v="1"/>
    <b v="1"/>
    <b v="1"/>
    <m/>
    <m/>
    <m/>
    <m/>
    <n v="55"/>
    <x v="0"/>
    <m/>
    <x v="0"/>
    <s v="999"/>
    <s v="Other, specify"/>
    <m/>
    <m/>
    <m/>
    <m/>
    <m/>
    <m/>
    <m/>
    <b v="1"/>
    <m/>
    <m/>
    <s v="بسبب صعوبة خدمة تعبيد الطرقات وبعد المسافة "/>
    <x v="0"/>
    <x v="0"/>
    <s v="جلسات توعوية بخصوص الكورونا والاهتمام بالتباعد والحجر الصحي والوقايه من الأمراض المنتشرة "/>
    <x v="2"/>
    <m/>
    <x v="2"/>
    <x v="1"/>
    <m/>
    <x v="1"/>
    <x v="2"/>
    <m/>
    <m/>
    <m/>
    <m/>
    <m/>
    <m/>
    <m/>
    <m/>
    <m/>
    <m/>
    <m/>
    <s v="Drugs are mostly available"/>
    <m/>
    <m/>
    <m/>
    <m/>
    <m/>
    <m/>
    <b v="1"/>
    <m/>
    <x v="0"/>
    <m/>
    <m/>
    <m/>
    <m/>
    <m/>
    <m/>
    <m/>
    <m/>
    <m/>
    <s v="Hospital for normal delivery Hospital for surgery/ C-section"/>
    <m/>
    <m/>
    <m/>
    <m/>
    <m/>
    <b v="1"/>
    <b v="1"/>
    <m/>
    <m/>
    <m/>
    <m/>
    <x v="1"/>
    <m/>
    <m/>
    <m/>
    <m/>
    <m/>
    <m/>
    <m/>
    <m/>
    <m/>
    <m/>
    <m/>
    <x v="3"/>
    <x v="1"/>
    <x v="0"/>
    <m/>
    <m/>
    <m/>
    <m/>
    <m/>
    <m/>
    <m/>
    <m/>
    <m/>
    <m/>
    <m/>
    <m/>
    <m/>
    <s v="0"/>
    <s v="not divers"/>
    <s v="Vegetables (including leafy vegetables)"/>
    <m/>
    <m/>
    <b v="1"/>
    <m/>
    <m/>
    <m/>
    <m/>
    <m/>
    <m/>
    <m/>
    <m/>
    <s v="1"/>
    <s v="not divers"/>
    <x v="0"/>
    <m/>
    <s v="High food prices/no money to buy Market is too far"/>
    <m/>
    <b v="1"/>
    <b v="1"/>
    <m/>
    <m/>
    <m/>
    <m/>
    <m/>
    <x v="3"/>
    <m/>
    <x v="0"/>
    <s v="High food prices/no money to buy"/>
    <b v="1"/>
    <m/>
    <m/>
    <m/>
    <m/>
    <m/>
    <x v="3"/>
    <x v="0"/>
    <x v="1"/>
    <m/>
    <m/>
    <s v="1"/>
    <s v="0"/>
    <x v="0"/>
    <x v="2"/>
    <x v="0"/>
    <x v="1"/>
    <x v="1"/>
    <m/>
    <m/>
    <m/>
    <m/>
    <m/>
    <m/>
    <m/>
    <m/>
    <m/>
    <x v="1"/>
    <x v="0"/>
    <s v="Fear Hopelessness Sadness Anger"/>
    <b v="1"/>
    <b v="1"/>
    <b v="1"/>
    <m/>
    <m/>
    <m/>
    <m/>
    <m/>
    <b v="1"/>
    <m/>
    <m/>
    <m/>
    <m/>
    <m/>
    <m/>
    <m/>
    <m/>
    <m/>
    <s v="Children"/>
    <m/>
    <m/>
    <b v="1"/>
    <m/>
    <s v="هم الأشخاص الذين يعتبرونهم الفئة المستضعفة في المجتمع "/>
    <s v="Speaking to a friend Withdrawal/Isolation"/>
    <m/>
    <b v="1"/>
    <m/>
    <m/>
    <m/>
    <m/>
    <m/>
    <m/>
    <b v="1"/>
    <m/>
    <m/>
    <s v="No obstacles"/>
    <m/>
    <m/>
    <m/>
    <m/>
    <m/>
    <m/>
    <m/>
    <b v="1"/>
    <m/>
    <x v="1"/>
    <m/>
    <s v="All services are accessible"/>
    <m/>
    <m/>
    <m/>
    <m/>
    <m/>
    <b v="1"/>
    <m/>
    <m/>
    <m/>
    <s v="All services are accessible"/>
    <m/>
    <m/>
    <m/>
    <m/>
    <m/>
    <b v="1"/>
    <m/>
    <m/>
    <m/>
    <x v="1"/>
    <m/>
    <s v="Neglect Being orphaned or losing care Psychological stress"/>
    <m/>
    <m/>
    <m/>
    <m/>
    <m/>
    <m/>
    <m/>
    <m/>
    <b v="1"/>
    <m/>
    <b v="1"/>
    <m/>
    <m/>
    <b v="1"/>
    <m/>
    <m/>
    <m/>
    <m/>
    <m/>
    <s v="Siblings Parents Women and Child support centers"/>
    <m/>
    <b v="1"/>
    <m/>
    <m/>
    <b v="1"/>
    <m/>
    <m/>
    <m/>
    <m/>
    <b v="1"/>
    <m/>
    <m/>
    <m/>
    <m/>
    <s v="Sport activity Hand crafts Entertainement activities"/>
    <b v="1"/>
    <m/>
    <b v="1"/>
    <m/>
    <m/>
    <b v="1"/>
    <m/>
    <m/>
    <m/>
    <s v="Child-headed households Orphans living in the community Children separated from their parents"/>
    <b v="1"/>
    <m/>
    <b v="1"/>
    <b v="1"/>
    <m/>
    <m/>
    <m/>
    <x v="1"/>
    <m/>
    <s v="No barriers"/>
    <m/>
    <m/>
    <m/>
    <m/>
    <m/>
    <m/>
    <m/>
    <m/>
    <b v="1"/>
    <m/>
    <x v="1"/>
    <m/>
    <m/>
    <x v="2"/>
    <m/>
    <m/>
    <x v="2"/>
    <m/>
    <s v="uuid:9edf8266-51da-4961-8de7-0515dbe36471"/>
    <n v="73220409"/>
    <s v="9edf8266-51da-4961-8de7-0515dbe36471"/>
    <d v="2021-01-23T14:15:22"/>
    <n v="388"/>
    <m/>
    <n v="-1"/>
    <m/>
    <m/>
    <s v="202101191358"/>
    <n v="3727"/>
    <s v="nsenumerator"/>
    <n v="569832"/>
  </r>
  <r>
    <s v="2021-01-23T12:13:30.975+03:00"/>
    <s v="2021-01-23T12:44:21.785+03:00"/>
    <m/>
    <s v="ختام الحسن "/>
    <s v="MRFS"/>
    <m/>
    <d v="2021-01-23T00:00:00"/>
    <x v="12"/>
    <s v="All"/>
    <x v="0"/>
    <n v="29"/>
    <x v="1"/>
    <x v="0"/>
    <x v="0"/>
    <x v="0"/>
    <d v="2019-04-16T00:00:00"/>
    <n v="1"/>
    <n v="2"/>
    <s v="Yes"/>
    <n v="0"/>
    <n v="0"/>
    <n v="1"/>
    <s v="1"/>
    <n v="0"/>
    <s v="1"/>
    <n v="2"/>
    <s v="3"/>
    <n v="7"/>
    <n v="2"/>
    <n v="0"/>
    <n v="0"/>
    <n v="1200"/>
    <n v="450"/>
    <s v="بيع سلة الإغاثة الشهرية "/>
    <m/>
    <s v="Hospital Specialist services Primary health care facility Emergency services-ambulance"/>
    <b v="1"/>
    <b v="1"/>
    <b v="1"/>
    <b v="1"/>
    <m/>
    <m/>
    <m/>
    <m/>
    <n v="20"/>
    <x v="0"/>
    <m/>
    <x v="0"/>
    <s v="999"/>
    <s v="There are no significant difficulties"/>
    <m/>
    <m/>
    <m/>
    <m/>
    <m/>
    <m/>
    <m/>
    <m/>
    <m/>
    <b v="1"/>
    <m/>
    <x v="3"/>
    <x v="1"/>
    <m/>
    <x v="1"/>
    <m/>
    <x v="2"/>
    <x v="1"/>
    <m/>
    <x v="1"/>
    <x v="2"/>
    <m/>
    <m/>
    <m/>
    <m/>
    <m/>
    <m/>
    <m/>
    <m/>
    <m/>
    <m/>
    <m/>
    <s v="Drugs are mostly available"/>
    <m/>
    <m/>
    <m/>
    <m/>
    <m/>
    <m/>
    <b v="1"/>
    <m/>
    <x v="0"/>
    <m/>
    <m/>
    <m/>
    <m/>
    <m/>
    <m/>
    <m/>
    <m/>
    <m/>
    <s v="Hospital for surgery/ C-section Hospital for normal delivery"/>
    <m/>
    <m/>
    <m/>
    <m/>
    <m/>
    <b v="1"/>
    <b v="1"/>
    <m/>
    <m/>
    <m/>
    <m/>
    <x v="1"/>
    <m/>
    <m/>
    <m/>
    <m/>
    <m/>
    <m/>
    <m/>
    <m/>
    <m/>
    <m/>
    <m/>
    <x v="3"/>
    <x v="2"/>
    <x v="1"/>
    <m/>
    <s v="Vegetables (including leafy vegetables) Cereals or tubers (maize, porridge, rice, pasta, bread, rice, bulger, frikeh, kaak, pasta, indomy (noodles), manakish, thick grain-based porridge, potatoes, etc)"/>
    <b v="1"/>
    <m/>
    <b v="1"/>
    <m/>
    <m/>
    <m/>
    <m/>
    <m/>
    <m/>
    <m/>
    <m/>
    <s v="2"/>
    <s v="not divers"/>
    <s v="Vegetables (including leafy vegetables)"/>
    <m/>
    <m/>
    <b v="1"/>
    <m/>
    <m/>
    <m/>
    <m/>
    <m/>
    <m/>
    <m/>
    <m/>
    <s v="1"/>
    <s v="not divers"/>
    <x v="0"/>
    <m/>
    <s v="High food prices/no money to buy"/>
    <m/>
    <b v="1"/>
    <m/>
    <m/>
    <m/>
    <m/>
    <m/>
    <m/>
    <x v="0"/>
    <m/>
    <x v="0"/>
    <s v="High food prices/no money to buy"/>
    <b v="1"/>
    <m/>
    <m/>
    <m/>
    <m/>
    <m/>
    <x v="0"/>
    <x v="2"/>
    <x v="1"/>
    <m/>
    <m/>
    <s v="0"/>
    <s v="1"/>
    <x v="0"/>
    <x v="2"/>
    <x v="0"/>
    <x v="1"/>
    <x v="1"/>
    <m/>
    <m/>
    <m/>
    <m/>
    <m/>
    <m/>
    <m/>
    <m/>
    <m/>
    <x v="1"/>
    <x v="0"/>
    <s v="Fear Anger moodwings"/>
    <b v="1"/>
    <b v="1"/>
    <m/>
    <b v="1"/>
    <m/>
    <m/>
    <m/>
    <m/>
    <m/>
    <m/>
    <m/>
    <m/>
    <m/>
    <m/>
    <m/>
    <m/>
    <m/>
    <m/>
    <s v="Elderly"/>
    <m/>
    <m/>
    <m/>
    <b v="1"/>
    <s v="لعدم تلبية حاجاتهم الشخصية بنفسهم والاوضاع المعيشة الصعبة (السكن غير مؤمن) "/>
    <s v="Prayer Has professional consultation Speaking to a family member"/>
    <b v="1"/>
    <m/>
    <m/>
    <b v="1"/>
    <b v="1"/>
    <m/>
    <m/>
    <m/>
    <m/>
    <m/>
    <m/>
    <s v="No obstacles"/>
    <m/>
    <m/>
    <m/>
    <m/>
    <m/>
    <m/>
    <m/>
    <b v="1"/>
    <m/>
    <x v="1"/>
    <m/>
    <s v="All services are accessible"/>
    <m/>
    <m/>
    <m/>
    <m/>
    <m/>
    <b v="1"/>
    <m/>
    <m/>
    <m/>
    <s v="All services are accessible"/>
    <m/>
    <m/>
    <m/>
    <m/>
    <m/>
    <b v="1"/>
    <m/>
    <m/>
    <m/>
    <x v="1"/>
    <m/>
    <s v="Kidnapping School dropout Neglect Psychological stress"/>
    <b v="1"/>
    <m/>
    <m/>
    <b v="1"/>
    <m/>
    <m/>
    <m/>
    <m/>
    <b v="1"/>
    <m/>
    <m/>
    <m/>
    <m/>
    <b v="1"/>
    <m/>
    <m/>
    <m/>
    <m/>
    <m/>
    <s v="Parents Community leaders (trusted people in the community) Women and Child support centers"/>
    <m/>
    <m/>
    <m/>
    <m/>
    <b v="1"/>
    <m/>
    <m/>
    <m/>
    <b v="1"/>
    <b v="1"/>
    <m/>
    <m/>
    <m/>
    <m/>
    <s v="Hand crafts Entertainement activities"/>
    <m/>
    <m/>
    <b v="1"/>
    <m/>
    <m/>
    <b v="1"/>
    <m/>
    <m/>
    <m/>
    <s v="Orphans living in the community Child-headed households"/>
    <m/>
    <m/>
    <b v="1"/>
    <b v="1"/>
    <m/>
    <m/>
    <m/>
    <x v="1"/>
    <m/>
    <s v="Lack of transportation"/>
    <m/>
    <m/>
    <b v="1"/>
    <m/>
    <m/>
    <m/>
    <m/>
    <m/>
    <m/>
    <m/>
    <x v="1"/>
    <m/>
    <m/>
    <x v="2"/>
    <m/>
    <m/>
    <x v="2"/>
    <m/>
    <s v="uuid:e0c7a050-c71e-4ff7-a037-d24ed9397a10"/>
    <n v="73220413"/>
    <s v="e0c7a050-c71e-4ff7-a037-d24ed9397a10"/>
    <d v="2021-01-23T14:15:24"/>
    <n v="389"/>
    <m/>
    <n v="-1"/>
    <m/>
    <m/>
    <s v="202101191358"/>
    <n v="1851"/>
    <s v="nsenumerator"/>
    <n v="569832"/>
  </r>
  <r>
    <s v="2021-01-23T12:44:32.288+03:00"/>
    <s v="2021-01-23T13:07:15.111+03:00"/>
    <m/>
    <s v="ختام الحسن "/>
    <s v="MRFS"/>
    <m/>
    <d v="2021-01-23T00:00:00"/>
    <x v="12"/>
    <s v="All"/>
    <x v="0"/>
    <n v="21"/>
    <x v="1"/>
    <x v="0"/>
    <x v="0"/>
    <x v="0"/>
    <d v="2014-08-07T00:00:00"/>
    <n v="1"/>
    <n v="0"/>
    <s v="Yes"/>
    <n v="0"/>
    <n v="1"/>
    <n v="0"/>
    <s v="1"/>
    <n v="1"/>
    <s v="2"/>
    <n v="1"/>
    <s v="3"/>
    <n v="5"/>
    <n v="0"/>
    <n v="0"/>
    <n v="0"/>
    <n v="1000"/>
    <n v="350"/>
    <s v="بيع سلة الإغاثة الشهرية "/>
    <m/>
    <s v="Hospital Primary health care facility Specialist services Emergency services-ambulance"/>
    <b v="1"/>
    <b v="1"/>
    <b v="1"/>
    <b v="1"/>
    <m/>
    <m/>
    <m/>
    <m/>
    <n v="999"/>
    <x v="4"/>
    <m/>
    <x v="0"/>
    <s v="999"/>
    <s v="There are no significant difficulties"/>
    <m/>
    <m/>
    <m/>
    <m/>
    <m/>
    <m/>
    <m/>
    <m/>
    <m/>
    <b v="1"/>
    <m/>
    <x v="3"/>
    <x v="1"/>
    <m/>
    <x v="1"/>
    <m/>
    <x v="0"/>
    <x v="0"/>
    <m/>
    <x v="0"/>
    <x v="0"/>
    <m/>
    <m/>
    <m/>
    <m/>
    <m/>
    <m/>
    <m/>
    <m/>
    <m/>
    <m/>
    <m/>
    <s v="Drugs are mostly available"/>
    <m/>
    <m/>
    <m/>
    <m/>
    <m/>
    <m/>
    <b v="1"/>
    <m/>
    <x v="0"/>
    <m/>
    <m/>
    <m/>
    <m/>
    <m/>
    <m/>
    <m/>
    <m/>
    <m/>
    <s v="Hospital for normal delivery"/>
    <m/>
    <m/>
    <m/>
    <m/>
    <m/>
    <b v="1"/>
    <m/>
    <m/>
    <m/>
    <m/>
    <m/>
    <x v="1"/>
    <m/>
    <m/>
    <m/>
    <m/>
    <m/>
    <m/>
    <m/>
    <m/>
    <m/>
    <m/>
    <m/>
    <x v="4"/>
    <x v="2"/>
    <x v="2"/>
    <m/>
    <s v="Cereals or tubers (maize, porridge, rice, pasta, bread, rice, bulger, frikeh, kaak, pasta, indomy (noodles), manakish, thick grain-based porridge, potatoes, etc) Vegetables (including leafy vegetables) Oil/Fat (oils, fats, butter, ghee etc) Condiments (spices, tea, coffee, sauces etc) or other miscellaneous food"/>
    <b v="1"/>
    <m/>
    <b v="1"/>
    <m/>
    <m/>
    <m/>
    <m/>
    <m/>
    <m/>
    <b v="1"/>
    <b v="1"/>
    <s v="4"/>
    <s v="not divers"/>
    <s v="Vegetables (including leafy vegetables)"/>
    <m/>
    <m/>
    <b v="1"/>
    <m/>
    <m/>
    <m/>
    <m/>
    <m/>
    <m/>
    <m/>
    <m/>
    <s v="1"/>
    <s v="not divers"/>
    <x v="2"/>
    <s v="يجب إطعام الطفل بالتدريج وكميات مناسبة حسب عمر الطفل من ناحية القوام والكمية والنوع"/>
    <s v="High food prices/no money to buy"/>
    <m/>
    <b v="1"/>
    <m/>
    <m/>
    <m/>
    <m/>
    <m/>
    <m/>
    <x v="0"/>
    <m/>
    <x v="0"/>
    <s v="High food prices/no money to buy"/>
    <b v="1"/>
    <m/>
    <m/>
    <m/>
    <m/>
    <m/>
    <x v="4"/>
    <x v="0"/>
    <x v="1"/>
    <m/>
    <m/>
    <s v="1"/>
    <s v="1"/>
    <x v="3"/>
    <x v="1"/>
    <x v="1"/>
    <x v="1"/>
    <x v="1"/>
    <m/>
    <m/>
    <m/>
    <m/>
    <m/>
    <m/>
    <m/>
    <m/>
    <m/>
    <x v="1"/>
    <x v="0"/>
    <s v="Fear Sadness Anxiety"/>
    <b v="1"/>
    <m/>
    <b v="1"/>
    <m/>
    <m/>
    <b v="1"/>
    <m/>
    <m/>
    <m/>
    <m/>
    <m/>
    <m/>
    <m/>
    <m/>
    <m/>
    <m/>
    <m/>
    <m/>
    <s v="Adult Men Elderly"/>
    <m/>
    <b v="1"/>
    <m/>
    <b v="1"/>
    <s v="بسبب عدم توفر الأمان والخدمات والظروف المعيشة الصعبة "/>
    <s v="Has professional consultation Speaking to a family member Smoking"/>
    <b v="1"/>
    <m/>
    <m/>
    <m/>
    <b v="1"/>
    <m/>
    <b v="1"/>
    <m/>
    <m/>
    <m/>
    <m/>
    <s v="No obstacles"/>
    <m/>
    <m/>
    <m/>
    <m/>
    <m/>
    <m/>
    <m/>
    <b v="1"/>
    <m/>
    <x v="1"/>
    <m/>
    <s v="All services are accessible"/>
    <m/>
    <m/>
    <m/>
    <m/>
    <m/>
    <b v="1"/>
    <m/>
    <m/>
    <m/>
    <s v="All services are accessible"/>
    <m/>
    <m/>
    <m/>
    <m/>
    <m/>
    <b v="1"/>
    <m/>
    <m/>
    <m/>
    <x v="1"/>
    <m/>
    <s v="School dropout Early marriage Neglect Being orphaned or losing care Psychological stress"/>
    <m/>
    <m/>
    <m/>
    <b v="1"/>
    <m/>
    <m/>
    <b v="1"/>
    <m/>
    <b v="1"/>
    <m/>
    <b v="1"/>
    <m/>
    <m/>
    <b v="1"/>
    <m/>
    <m/>
    <m/>
    <m/>
    <m/>
    <s v="Parents Women and Child support centers Community/social workers"/>
    <m/>
    <m/>
    <m/>
    <m/>
    <b v="1"/>
    <m/>
    <m/>
    <b v="1"/>
    <m/>
    <b v="1"/>
    <m/>
    <m/>
    <m/>
    <m/>
    <s v="Sport activity Hand crafts Entertainement activities"/>
    <b v="1"/>
    <m/>
    <b v="1"/>
    <m/>
    <m/>
    <b v="1"/>
    <m/>
    <m/>
    <m/>
    <s v="Orphans living in the community"/>
    <m/>
    <m/>
    <b v="1"/>
    <m/>
    <m/>
    <m/>
    <m/>
    <x v="1"/>
    <m/>
    <s v="No barriers"/>
    <m/>
    <m/>
    <m/>
    <m/>
    <m/>
    <m/>
    <m/>
    <m/>
    <b v="1"/>
    <m/>
    <x v="1"/>
    <m/>
    <m/>
    <x v="2"/>
    <m/>
    <m/>
    <x v="2"/>
    <m/>
    <s v="uuid:1e3c75de-7227-4d4d-a6c9-e7f56d42829a"/>
    <n v="73220415"/>
    <s v="1e3c75de-7227-4d4d-a6c9-e7f56d42829a"/>
    <d v="2021-01-23T14:15:24"/>
    <n v="390"/>
    <m/>
    <n v="-1"/>
    <m/>
    <m/>
    <s v="202101191358"/>
    <n v="1363"/>
    <s v="nsenumerator"/>
    <n v="569832"/>
  </r>
  <r>
    <s v="2021-01-23T13:07:19.673+03:00"/>
    <s v="2021-01-23T14:26:14.910+03:00"/>
    <m/>
    <s v="ختام الحسن "/>
    <s v="MRFS"/>
    <m/>
    <d v="2021-01-23T00:00:00"/>
    <x v="12"/>
    <s v="All"/>
    <x v="0"/>
    <n v="28"/>
    <x v="1"/>
    <x v="0"/>
    <x v="0"/>
    <x v="0"/>
    <d v="2014-08-04T00:00:00"/>
    <n v="1"/>
    <n v="0"/>
    <s v="Yes"/>
    <n v="0"/>
    <n v="1"/>
    <n v="1"/>
    <s v="2"/>
    <n v="1"/>
    <s v="3"/>
    <n v="2"/>
    <s v="5"/>
    <n v="7"/>
    <n v="1"/>
    <n v="0"/>
    <n v="1"/>
    <n v="1200"/>
    <n v="500"/>
    <s v="عمل رب العائلة بالتمديدات الصحية "/>
    <m/>
    <s v="Hospital Primary health care facility Specialist services Emergency services-ambulance"/>
    <b v="1"/>
    <b v="1"/>
    <b v="1"/>
    <b v="1"/>
    <m/>
    <m/>
    <m/>
    <m/>
    <n v="32"/>
    <x v="0"/>
    <m/>
    <x v="0"/>
    <s v="999"/>
    <s v="There are no significant difficulties"/>
    <m/>
    <m/>
    <m/>
    <m/>
    <m/>
    <m/>
    <m/>
    <m/>
    <m/>
    <b v="1"/>
    <m/>
    <x v="0"/>
    <x v="0"/>
    <s v="جلسات توعوية بخصوص الكورونا والاهتمام بالتباعد والحجر الصحي والوقايه من الأمراض المنتشرة وخصوصا ( الأمراض المعدية والوبائية) "/>
    <x v="0"/>
    <m/>
    <x v="2"/>
    <x v="1"/>
    <m/>
    <x v="1"/>
    <x v="2"/>
    <m/>
    <m/>
    <m/>
    <m/>
    <m/>
    <m/>
    <m/>
    <m/>
    <m/>
    <m/>
    <m/>
    <s v="Drugs are mostly available"/>
    <m/>
    <m/>
    <m/>
    <m/>
    <m/>
    <m/>
    <b v="1"/>
    <m/>
    <x v="0"/>
    <m/>
    <m/>
    <m/>
    <m/>
    <m/>
    <m/>
    <m/>
    <m/>
    <m/>
    <s v="Hospital for normal delivery Hospital for surgery/ C-section"/>
    <m/>
    <m/>
    <m/>
    <m/>
    <m/>
    <b v="1"/>
    <b v="1"/>
    <m/>
    <m/>
    <m/>
    <m/>
    <x v="1"/>
    <m/>
    <m/>
    <m/>
    <m/>
    <m/>
    <m/>
    <m/>
    <m/>
    <m/>
    <m/>
    <m/>
    <x v="3"/>
    <x v="2"/>
    <x v="3"/>
    <m/>
    <s v="Legumes and nuts e.g. hommos, fouls, beans, chick peas, lentils Vegetables (including leafy vegetables) Cereals or tubers (maize, porridge, rice, pasta, bread, rice, bulger, frikeh, kaak, pasta, indomy (noodles), manakish, thick grain-based porridge, potatoes, etc) Oil/Fat (oils, fats, butter, ghee etc) Condiments (spices, tea, coffee, sauces etc) or other miscellaneous food"/>
    <b v="1"/>
    <b v="1"/>
    <b v="1"/>
    <m/>
    <m/>
    <m/>
    <m/>
    <m/>
    <m/>
    <b v="1"/>
    <b v="1"/>
    <s v="5"/>
    <s v="diverse"/>
    <s v="Vegetables (including leafy vegetables)"/>
    <m/>
    <m/>
    <b v="1"/>
    <m/>
    <m/>
    <m/>
    <m/>
    <m/>
    <m/>
    <m/>
    <m/>
    <s v="1"/>
    <s v="not divers"/>
    <x v="0"/>
    <m/>
    <s v="High food prices/no money to buy Child will not eat certain foods"/>
    <m/>
    <b v="1"/>
    <m/>
    <m/>
    <m/>
    <b v="1"/>
    <m/>
    <m/>
    <x v="0"/>
    <m/>
    <x v="0"/>
    <s v="High food prices/no money to buy"/>
    <b v="1"/>
    <m/>
    <m/>
    <m/>
    <m/>
    <m/>
    <x v="4"/>
    <x v="0"/>
    <x v="1"/>
    <m/>
    <m/>
    <s v="1"/>
    <s v="1"/>
    <x v="3"/>
    <x v="1"/>
    <x v="1"/>
    <x v="1"/>
    <x v="1"/>
    <m/>
    <m/>
    <m/>
    <m/>
    <m/>
    <m/>
    <m/>
    <m/>
    <m/>
    <x v="1"/>
    <x v="0"/>
    <s v="Fear Anxiety moodwings Conflict within community"/>
    <b v="1"/>
    <m/>
    <m/>
    <b v="1"/>
    <m/>
    <b v="1"/>
    <m/>
    <m/>
    <m/>
    <m/>
    <b v="1"/>
    <m/>
    <m/>
    <m/>
    <m/>
    <m/>
    <m/>
    <m/>
    <s v="Adult Men Adult Women"/>
    <b v="1"/>
    <b v="1"/>
    <m/>
    <m/>
    <s v="بسبب الوضع المعيشي الصعب والضغوط النفسية"/>
    <s v="Has professional consultation Smoking Speaking to a family member Exercise"/>
    <b v="1"/>
    <m/>
    <b v="1"/>
    <m/>
    <b v="1"/>
    <m/>
    <b v="1"/>
    <m/>
    <m/>
    <m/>
    <m/>
    <s v="No obstacles"/>
    <m/>
    <m/>
    <m/>
    <m/>
    <m/>
    <m/>
    <m/>
    <b v="1"/>
    <m/>
    <x v="2"/>
    <m/>
    <s v="All services are accessible"/>
    <m/>
    <m/>
    <m/>
    <m/>
    <m/>
    <b v="1"/>
    <m/>
    <m/>
    <m/>
    <s v="All services are accessible"/>
    <m/>
    <m/>
    <m/>
    <m/>
    <m/>
    <b v="1"/>
    <m/>
    <m/>
    <m/>
    <x v="1"/>
    <m/>
    <s v="School dropout Neglect Being orphaned or losing care Physical or psychological disabilities due to the war"/>
    <m/>
    <m/>
    <m/>
    <b v="1"/>
    <m/>
    <m/>
    <m/>
    <m/>
    <b v="1"/>
    <m/>
    <b v="1"/>
    <m/>
    <b v="1"/>
    <m/>
    <m/>
    <m/>
    <m/>
    <m/>
    <m/>
    <s v="Women and Child support centers Parents Siblings"/>
    <m/>
    <b v="1"/>
    <m/>
    <m/>
    <b v="1"/>
    <m/>
    <m/>
    <m/>
    <m/>
    <b v="1"/>
    <m/>
    <m/>
    <m/>
    <m/>
    <s v="Sport activity Hand crafts Entertainement activities"/>
    <b v="1"/>
    <m/>
    <b v="1"/>
    <m/>
    <m/>
    <b v="1"/>
    <m/>
    <m/>
    <m/>
    <s v="Children separated from their parents Child-headed households Children who have been associated with fighting forces"/>
    <b v="1"/>
    <m/>
    <m/>
    <b v="1"/>
    <b v="1"/>
    <m/>
    <m/>
    <x v="1"/>
    <m/>
    <s v="No barriers"/>
    <m/>
    <m/>
    <m/>
    <m/>
    <m/>
    <m/>
    <m/>
    <m/>
    <b v="1"/>
    <m/>
    <x v="1"/>
    <m/>
    <m/>
    <x v="2"/>
    <m/>
    <m/>
    <x v="2"/>
    <m/>
    <s v="uuid:950a7179-f3a2-43ee-a421-9e95f81bb60a"/>
    <n v="73220419"/>
    <s v="950a7179-f3a2-43ee-a421-9e95f81bb60a"/>
    <d v="2021-01-23T14:15:26"/>
    <n v="391"/>
    <m/>
    <n v="-1"/>
    <m/>
    <m/>
    <s v="202101191358"/>
    <n v="4735"/>
    <s v="nsenumerator"/>
    <n v="569832"/>
  </r>
  <r>
    <s v="2021-01-23T09:21:44.592+02:00"/>
    <s v="2021-01-23T09:36:44.876+02:00"/>
    <m/>
    <s v="بشار الاسماعيل"/>
    <s v="MRFS"/>
    <m/>
    <d v="2021-01-23T00:00:00"/>
    <x v="12"/>
    <s v="All"/>
    <x v="0"/>
    <n v="271"/>
    <x v="3"/>
    <x v="1"/>
    <x v="0"/>
    <x v="0"/>
    <d v="2019-03-01T00:00:00"/>
    <n v="1"/>
    <n v="2"/>
    <s v="Yes"/>
    <n v="0"/>
    <n v="1"/>
    <n v="1"/>
    <s v="2"/>
    <n v="0"/>
    <s v="2"/>
    <n v="0"/>
    <s v="2"/>
    <n v="7"/>
    <n v="2"/>
    <n v="0"/>
    <n v="1"/>
    <n v="2800"/>
    <n v="1500"/>
    <s v="موظف "/>
    <m/>
    <s v="Primary health care facility"/>
    <m/>
    <b v="1"/>
    <m/>
    <m/>
    <m/>
    <m/>
    <m/>
    <m/>
    <n v="10"/>
    <x v="0"/>
    <m/>
    <x v="0"/>
    <s v="مركز اسعاف _x000a_طبيب عيون _x000a_طبيب عصبية _x000a_طبيب عظمية"/>
    <s v="Some types of medicines are not available in the market Inaccessible due to cost"/>
    <b v="1"/>
    <m/>
    <m/>
    <b v="1"/>
    <m/>
    <m/>
    <m/>
    <m/>
    <m/>
    <m/>
    <m/>
    <x v="2"/>
    <x v="1"/>
    <m/>
    <x v="1"/>
    <m/>
    <x v="0"/>
    <x v="0"/>
    <m/>
    <x v="0"/>
    <x v="0"/>
    <m/>
    <m/>
    <m/>
    <m/>
    <m/>
    <m/>
    <m/>
    <m/>
    <m/>
    <m/>
    <m/>
    <s v="Non communicable diseases (NCD) drugs (chronic, cardiac, diabetes, hyper-tension, asthma) Pediatric medicine Reproductive health medicines"/>
    <b v="1"/>
    <b v="1"/>
    <b v="1"/>
    <m/>
    <m/>
    <m/>
    <m/>
    <m/>
    <x v="0"/>
    <m/>
    <m/>
    <m/>
    <m/>
    <m/>
    <m/>
    <m/>
    <m/>
    <m/>
    <s v="Hospital for surgery/ C-section"/>
    <m/>
    <m/>
    <m/>
    <m/>
    <m/>
    <m/>
    <b v="1"/>
    <m/>
    <m/>
    <m/>
    <m/>
    <x v="1"/>
    <m/>
    <m/>
    <m/>
    <m/>
    <m/>
    <m/>
    <m/>
    <m/>
    <m/>
    <m/>
    <m/>
    <x v="4"/>
    <x v="2"/>
    <x v="3"/>
    <m/>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s v="Vegetables (including leafy vegetables) Fruit (all types)"/>
    <m/>
    <m/>
    <b v="1"/>
    <b v="1"/>
    <m/>
    <m/>
    <m/>
    <m/>
    <m/>
    <m/>
    <m/>
    <s v="2"/>
    <s v="not divers"/>
    <x v="0"/>
    <m/>
    <s v="High food prices/no money to buy"/>
    <m/>
    <b v="1"/>
    <m/>
    <m/>
    <m/>
    <m/>
    <m/>
    <m/>
    <x v="0"/>
    <m/>
    <x v="0"/>
    <s v="Market is not safe High food prices/no money to buy"/>
    <b v="1"/>
    <m/>
    <b v="1"/>
    <m/>
    <m/>
    <m/>
    <x v="4"/>
    <x v="0"/>
    <x v="1"/>
    <m/>
    <m/>
    <s v="1"/>
    <s v="1"/>
    <x v="0"/>
    <x v="0"/>
    <x v="2"/>
    <x v="5"/>
    <x v="3"/>
    <m/>
    <m/>
    <m/>
    <m/>
    <m/>
    <m/>
    <m/>
    <m/>
    <m/>
    <x v="0"/>
    <x v="0"/>
    <s v="Fear Sadness"/>
    <b v="1"/>
    <m/>
    <b v="1"/>
    <m/>
    <m/>
    <m/>
    <m/>
    <m/>
    <m/>
    <m/>
    <m/>
    <m/>
    <m/>
    <m/>
    <m/>
    <m/>
    <m/>
    <m/>
    <s v="Adult Women Adult Men Children Elderly"/>
    <b v="1"/>
    <b v="1"/>
    <b v="1"/>
    <b v="1"/>
    <s v="بس تردي الوضع الامني"/>
    <s v="Prayer Speaking to a family member Speaking to a friend"/>
    <b v="1"/>
    <b v="1"/>
    <m/>
    <b v="1"/>
    <m/>
    <m/>
    <m/>
    <m/>
    <m/>
    <m/>
    <m/>
    <s v="No obstacles"/>
    <m/>
    <m/>
    <m/>
    <m/>
    <m/>
    <m/>
    <m/>
    <b v="1"/>
    <m/>
    <x v="1"/>
    <m/>
    <s v="All services are accessible"/>
    <m/>
    <m/>
    <m/>
    <m/>
    <m/>
    <b v="1"/>
    <m/>
    <m/>
    <m/>
    <s v="All services are accessible"/>
    <m/>
    <m/>
    <m/>
    <m/>
    <m/>
    <b v="1"/>
    <m/>
    <m/>
    <m/>
    <x v="1"/>
    <m/>
    <s v="Kidnapping School dropout Child labour Begging Early marriage Being orphaned or losing care Neglect Physical or psychological disabilities due to the war Psychological stress"/>
    <b v="1"/>
    <m/>
    <m/>
    <b v="1"/>
    <b v="1"/>
    <b v="1"/>
    <b v="1"/>
    <m/>
    <b v="1"/>
    <m/>
    <b v="1"/>
    <m/>
    <b v="1"/>
    <b v="1"/>
    <m/>
    <m/>
    <m/>
    <m/>
    <s v="العمل باعمال شاقة "/>
    <s v="Siblings School teachers Parents"/>
    <m/>
    <b v="1"/>
    <m/>
    <b v="1"/>
    <b v="1"/>
    <m/>
    <m/>
    <m/>
    <m/>
    <m/>
    <m/>
    <m/>
    <m/>
    <m/>
    <s v="Sport activity Quraan Hand crafts Painting / re-creational activity Awareness / educational activities / psychosocial support Entertainement activities"/>
    <b v="1"/>
    <b v="1"/>
    <b v="1"/>
    <b v="1"/>
    <b v="1"/>
    <b v="1"/>
    <m/>
    <m/>
    <m/>
    <s v="Children separated from their parents Children living on the street Orphans living in the community Child-headed households"/>
    <b v="1"/>
    <b v="1"/>
    <b v="1"/>
    <b v="1"/>
    <m/>
    <m/>
    <m/>
    <x v="2"/>
    <s v="سن الاطفال غير مطابق لدخول الى المدرسة"/>
    <s v="Lack of transportation Security problems"/>
    <m/>
    <b v="1"/>
    <b v="1"/>
    <m/>
    <m/>
    <m/>
    <m/>
    <m/>
    <m/>
    <m/>
    <x v="1"/>
    <m/>
    <m/>
    <x v="0"/>
    <m/>
    <m/>
    <x v="2"/>
    <m/>
    <s v="uuid:71066b1d-999a-4af8-9b30-294b92f28cf5"/>
    <n v="73220489"/>
    <s v="71066b1d-999a-4af8-9b30-294b92f28cf5"/>
    <d v="2021-01-23T14:17:10"/>
    <n v="392"/>
    <m/>
    <n v="-1"/>
    <m/>
    <m/>
    <s v="202101191358"/>
    <n v="900"/>
    <s v="nsenumerator"/>
    <n v="569832"/>
  </r>
  <r>
    <s v="2021-01-23T09:39:31.350+02:00"/>
    <s v="2021-01-23T10:14:11.011+02:00"/>
    <m/>
    <s v="بشار الاسماعيل"/>
    <s v="MRFS"/>
    <m/>
    <d v="2021-01-23T00:00:00"/>
    <x v="12"/>
    <s v="All"/>
    <x v="0"/>
    <n v="32"/>
    <x v="0"/>
    <x v="1"/>
    <x v="0"/>
    <x v="0"/>
    <d v="2015-01-01T00:00:00"/>
    <n v="1"/>
    <n v="0"/>
    <s v="Yes"/>
    <n v="0"/>
    <n v="1"/>
    <n v="2"/>
    <s v="3"/>
    <n v="1"/>
    <s v="4"/>
    <n v="0"/>
    <s v="4"/>
    <n v="6"/>
    <n v="0"/>
    <n v="0"/>
    <n v="1"/>
    <n v="1500"/>
    <n v="160"/>
    <s v="سلة شهرية"/>
    <m/>
    <s v="Primary health care facility"/>
    <m/>
    <b v="1"/>
    <m/>
    <m/>
    <m/>
    <m/>
    <m/>
    <m/>
    <n v="15"/>
    <x v="0"/>
    <m/>
    <x v="3"/>
    <s v="عيادات متنوعة"/>
    <s v="Some types of medicines are not available in the market Inaccessible due to cost"/>
    <b v="1"/>
    <m/>
    <m/>
    <b v="1"/>
    <m/>
    <m/>
    <m/>
    <m/>
    <m/>
    <m/>
    <m/>
    <x v="2"/>
    <x v="1"/>
    <m/>
    <x v="1"/>
    <m/>
    <x v="0"/>
    <x v="0"/>
    <m/>
    <x v="0"/>
    <x v="0"/>
    <m/>
    <m/>
    <m/>
    <m/>
    <m/>
    <m/>
    <m/>
    <m/>
    <m/>
    <m/>
    <m/>
    <s v="Non communicable diseases (NCD) drugs (chronic, cardiac, diabetes, hyper-tension, asthma) Pediatric medicine Reproductive health medicines"/>
    <b v="1"/>
    <b v="1"/>
    <b v="1"/>
    <m/>
    <m/>
    <m/>
    <m/>
    <m/>
    <x v="0"/>
    <m/>
    <m/>
    <m/>
    <m/>
    <m/>
    <m/>
    <m/>
    <m/>
    <m/>
    <s v="Hospital for normal delivery"/>
    <m/>
    <m/>
    <m/>
    <m/>
    <m/>
    <b v="1"/>
    <m/>
    <m/>
    <m/>
    <m/>
    <m/>
    <x v="1"/>
    <m/>
    <m/>
    <m/>
    <m/>
    <m/>
    <m/>
    <m/>
    <m/>
    <m/>
    <m/>
    <m/>
    <x v="2"/>
    <x v="0"/>
    <x v="0"/>
    <m/>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x v="0"/>
    <m/>
    <s v="High food prices/no money to buy"/>
    <m/>
    <b v="1"/>
    <m/>
    <m/>
    <m/>
    <m/>
    <m/>
    <m/>
    <x v="0"/>
    <m/>
    <x v="0"/>
    <s v="High food prices/no money to buy"/>
    <b v="1"/>
    <m/>
    <m/>
    <m/>
    <m/>
    <m/>
    <x v="0"/>
    <x v="0"/>
    <x v="1"/>
    <m/>
    <m/>
    <s v="1"/>
    <s v="1"/>
    <x v="0"/>
    <x v="2"/>
    <x v="0"/>
    <x v="1"/>
    <x v="1"/>
    <m/>
    <m/>
    <m/>
    <m/>
    <m/>
    <m/>
    <m/>
    <m/>
    <m/>
    <x v="1"/>
    <x v="0"/>
    <s v="Fear Anger moodwings"/>
    <b v="1"/>
    <b v="1"/>
    <m/>
    <b v="1"/>
    <m/>
    <m/>
    <m/>
    <m/>
    <m/>
    <m/>
    <m/>
    <m/>
    <m/>
    <m/>
    <m/>
    <m/>
    <m/>
    <m/>
    <s v="Adult Men"/>
    <m/>
    <b v="1"/>
    <m/>
    <m/>
    <s v="سوء الوضع الاقتصادي والامني"/>
    <s v="Speaking to a family member Speaking to a friend"/>
    <b v="1"/>
    <b v="1"/>
    <m/>
    <m/>
    <m/>
    <m/>
    <m/>
    <m/>
    <m/>
    <m/>
    <m/>
    <s v="Lack of awareness of the services"/>
    <m/>
    <m/>
    <m/>
    <m/>
    <b v="1"/>
    <m/>
    <m/>
    <m/>
    <m/>
    <x v="2"/>
    <m/>
    <s v="All services are accessible"/>
    <m/>
    <m/>
    <m/>
    <m/>
    <m/>
    <b v="1"/>
    <m/>
    <m/>
    <m/>
    <s v="All services are accessible"/>
    <m/>
    <m/>
    <m/>
    <m/>
    <m/>
    <b v="1"/>
    <m/>
    <m/>
    <m/>
    <x v="1"/>
    <m/>
    <s v="Kidnapping School dropout Desire to join armed groups"/>
    <b v="1"/>
    <m/>
    <b v="1"/>
    <b v="1"/>
    <m/>
    <m/>
    <m/>
    <m/>
    <m/>
    <m/>
    <m/>
    <m/>
    <m/>
    <m/>
    <m/>
    <m/>
    <m/>
    <m/>
    <m/>
    <s v="School teachers Parents"/>
    <m/>
    <m/>
    <m/>
    <b v="1"/>
    <b v="1"/>
    <m/>
    <m/>
    <m/>
    <m/>
    <m/>
    <m/>
    <m/>
    <m/>
    <m/>
    <s v="Sport activity Quraan Hand crafts Painting / re-creational activity Entertainement activities Awareness / educational activities / psychosocial support"/>
    <b v="1"/>
    <b v="1"/>
    <b v="1"/>
    <b v="1"/>
    <b v="1"/>
    <b v="1"/>
    <m/>
    <m/>
    <m/>
    <s v="Children separated from their parents Children living on the street Orphans living in the community Children who have been associated with fighting forces Child-headed households"/>
    <b v="1"/>
    <b v="1"/>
    <b v="1"/>
    <b v="1"/>
    <b v="1"/>
    <m/>
    <m/>
    <x v="1"/>
    <m/>
    <s v="Security problems Lack of transportation Lack of awareness"/>
    <b v="1"/>
    <b v="1"/>
    <b v="1"/>
    <m/>
    <m/>
    <m/>
    <m/>
    <m/>
    <m/>
    <m/>
    <x v="1"/>
    <m/>
    <m/>
    <x v="0"/>
    <m/>
    <m/>
    <x v="2"/>
    <m/>
    <s v="uuid:b428222a-13e0-4bd9-a6f8-a1eab7fb7e17"/>
    <n v="73220490"/>
    <s v="b428222a-13e0-4bd9-a6f8-a1eab7fb7e17"/>
    <d v="2021-01-23T14:17:11"/>
    <n v="393"/>
    <m/>
    <n v="-1"/>
    <m/>
    <m/>
    <s v="202101191358"/>
    <n v="2080"/>
    <s v="nsenumerator"/>
    <n v="569832"/>
  </r>
  <r>
    <s v="2021-01-23T10:14:19.665+02:00"/>
    <s v="2021-01-23T10:42:21.533+02:00"/>
    <m/>
    <s v="بشار الاسماعيل"/>
    <s v="MRFS"/>
    <m/>
    <d v="2021-01-23T00:00:00"/>
    <x v="12"/>
    <s v="All"/>
    <x v="0"/>
    <n v="40"/>
    <x v="0"/>
    <x v="1"/>
    <x v="0"/>
    <x v="0"/>
    <d v="2017-01-01T00:00:00"/>
    <n v="1"/>
    <n v="0"/>
    <s v="Yes"/>
    <n v="1"/>
    <n v="2"/>
    <n v="0"/>
    <s v="2"/>
    <n v="3"/>
    <s v="6"/>
    <n v="2"/>
    <s v="8"/>
    <n v="10"/>
    <n v="0"/>
    <n v="0"/>
    <n v="1"/>
    <n v="3500"/>
    <n v="1500"/>
    <s v="موظف (( مدرس))"/>
    <m/>
    <s v="Primary health care facility"/>
    <m/>
    <b v="1"/>
    <m/>
    <m/>
    <m/>
    <m/>
    <m/>
    <m/>
    <n v="20"/>
    <x v="0"/>
    <m/>
    <x v="2"/>
    <s v="999"/>
    <s v="Some types of medicines are not available in the market Inaccessible due to cost"/>
    <b v="1"/>
    <m/>
    <m/>
    <b v="1"/>
    <m/>
    <m/>
    <m/>
    <m/>
    <m/>
    <m/>
    <m/>
    <x v="2"/>
    <x v="1"/>
    <m/>
    <x v="1"/>
    <m/>
    <x v="0"/>
    <x v="0"/>
    <m/>
    <x v="0"/>
    <x v="0"/>
    <m/>
    <m/>
    <m/>
    <m/>
    <m/>
    <m/>
    <m/>
    <m/>
    <m/>
    <m/>
    <m/>
    <s v="Non communicable diseases (NCD) drugs (chronic, cardiac, diabetes, hyper-tension, asthma) Pediatric medicine"/>
    <b v="1"/>
    <b v="1"/>
    <m/>
    <m/>
    <m/>
    <m/>
    <m/>
    <m/>
    <x v="0"/>
    <m/>
    <m/>
    <m/>
    <m/>
    <m/>
    <m/>
    <m/>
    <m/>
    <m/>
    <s v="Hospital for normal delivery"/>
    <m/>
    <m/>
    <m/>
    <m/>
    <m/>
    <b v="1"/>
    <m/>
    <m/>
    <m/>
    <m/>
    <m/>
    <x v="0"/>
    <m/>
    <m/>
    <m/>
    <m/>
    <m/>
    <m/>
    <m/>
    <m/>
    <m/>
    <m/>
    <m/>
    <x v="5"/>
    <x v="0"/>
    <x v="0"/>
    <m/>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x v="0"/>
    <m/>
    <s v="High food prices/no money to buy"/>
    <m/>
    <b v="1"/>
    <m/>
    <m/>
    <m/>
    <m/>
    <m/>
    <m/>
    <x v="0"/>
    <m/>
    <x v="0"/>
    <s v="High food prices/no money to buy"/>
    <b v="1"/>
    <m/>
    <m/>
    <m/>
    <m/>
    <m/>
    <x v="0"/>
    <x v="0"/>
    <x v="0"/>
    <m/>
    <m/>
    <s v="2"/>
    <s v="1"/>
    <x v="0"/>
    <x v="2"/>
    <x v="0"/>
    <x v="1"/>
    <x v="1"/>
    <m/>
    <m/>
    <m/>
    <m/>
    <m/>
    <m/>
    <m/>
    <m/>
    <m/>
    <x v="1"/>
    <x v="0"/>
    <s v="Fear moodwings Econimic Anxiety"/>
    <b v="1"/>
    <m/>
    <m/>
    <b v="1"/>
    <b v="1"/>
    <b v="1"/>
    <m/>
    <m/>
    <m/>
    <m/>
    <m/>
    <m/>
    <m/>
    <m/>
    <m/>
    <m/>
    <m/>
    <m/>
    <s v="Adult Men"/>
    <m/>
    <b v="1"/>
    <m/>
    <m/>
    <s v="سوء الوضعان المعيشي والأمني"/>
    <s v="Speaking to a family member Speaking to a friend Exercise Prayer"/>
    <b v="1"/>
    <b v="1"/>
    <b v="1"/>
    <b v="1"/>
    <m/>
    <m/>
    <m/>
    <m/>
    <m/>
    <m/>
    <m/>
    <s v="Accessibility"/>
    <m/>
    <m/>
    <b v="1"/>
    <m/>
    <m/>
    <m/>
    <m/>
    <m/>
    <m/>
    <x v="2"/>
    <m/>
    <s v="Skills building services Extracurricular activities/women &amp; girls centers Educational services Health services"/>
    <b v="1"/>
    <b v="1"/>
    <b v="1"/>
    <b v="1"/>
    <m/>
    <m/>
    <m/>
    <m/>
    <s v="لايوجد وقت"/>
    <s v="Skills building services Extracurricular activities/women &amp; girls centers"/>
    <m/>
    <m/>
    <b v="1"/>
    <b v="1"/>
    <m/>
    <m/>
    <m/>
    <m/>
    <s v="شيء غير مرحب به في المجتمع"/>
    <x v="1"/>
    <m/>
    <s v="School dropout Begging Being orphaned or losing care"/>
    <m/>
    <m/>
    <m/>
    <b v="1"/>
    <m/>
    <b v="1"/>
    <m/>
    <m/>
    <m/>
    <m/>
    <b v="1"/>
    <m/>
    <m/>
    <m/>
    <m/>
    <m/>
    <m/>
    <m/>
    <m/>
    <s v="School teachers Parents"/>
    <m/>
    <m/>
    <m/>
    <b v="1"/>
    <b v="1"/>
    <m/>
    <m/>
    <m/>
    <m/>
    <m/>
    <m/>
    <m/>
    <m/>
    <m/>
    <s v="Sport activity Quraan Hand crafts Painting / re-creational activity"/>
    <b v="1"/>
    <b v="1"/>
    <b v="1"/>
    <b v="1"/>
    <m/>
    <m/>
    <m/>
    <m/>
    <m/>
    <s v="Children separated from their parents Children living on the street Orphans living in the community Child-headed households"/>
    <b v="1"/>
    <b v="1"/>
    <b v="1"/>
    <b v="1"/>
    <m/>
    <m/>
    <m/>
    <x v="1"/>
    <m/>
    <s v="Security problems Lack of transportation"/>
    <m/>
    <b v="1"/>
    <b v="1"/>
    <m/>
    <m/>
    <m/>
    <m/>
    <m/>
    <m/>
    <m/>
    <x v="1"/>
    <m/>
    <m/>
    <x v="1"/>
    <n v="4"/>
    <s v="دراسة"/>
    <x v="2"/>
    <m/>
    <s v="uuid:3c4197b9-22e0-444f-b07a-57b410ea94a6"/>
    <n v="73220491"/>
    <s v="3c4197b9-22e0-444f-b07a-57b410ea94a6"/>
    <d v="2021-01-23T14:17:11"/>
    <n v="394"/>
    <m/>
    <n v="-1"/>
    <m/>
    <m/>
    <s v="202101191358"/>
    <n v="1682"/>
    <s v="nsenumerator"/>
    <n v="569832"/>
  </r>
  <r>
    <s v="2021-01-23T10:42:30.724+02:00"/>
    <s v="2021-01-23T11:24:03.668+02:00"/>
    <m/>
    <s v="بشار الاسماعيل"/>
    <s v="MRFS"/>
    <m/>
    <d v="2021-01-23T00:00:00"/>
    <x v="12"/>
    <s v="All"/>
    <x v="0"/>
    <n v="35"/>
    <x v="0"/>
    <x v="1"/>
    <x v="0"/>
    <x v="0"/>
    <d v="2019-02-01T00:00:00"/>
    <n v="0"/>
    <n v="0"/>
    <s v="Yes"/>
    <n v="0"/>
    <n v="0"/>
    <n v="1"/>
    <s v="1"/>
    <n v="2"/>
    <s v="3"/>
    <n v="1"/>
    <s v="4"/>
    <n v="6"/>
    <n v="0"/>
    <n v="0"/>
    <n v="1"/>
    <n v="2100"/>
    <n v="1500"/>
    <s v="العمل بمحل البسة"/>
    <m/>
    <s v="Primary health care facility"/>
    <m/>
    <b v="1"/>
    <m/>
    <m/>
    <m/>
    <m/>
    <m/>
    <m/>
    <n v="15"/>
    <x v="0"/>
    <m/>
    <x v="3"/>
    <s v="مركز اسعاف"/>
    <s v="Some types of medicines are not available in the market Inaccessible due to cost"/>
    <b v="1"/>
    <m/>
    <m/>
    <b v="1"/>
    <m/>
    <m/>
    <m/>
    <m/>
    <m/>
    <m/>
    <m/>
    <x v="2"/>
    <x v="1"/>
    <m/>
    <x v="1"/>
    <m/>
    <x v="0"/>
    <x v="0"/>
    <m/>
    <x v="0"/>
    <x v="0"/>
    <m/>
    <m/>
    <m/>
    <m/>
    <m/>
    <m/>
    <m/>
    <m/>
    <m/>
    <m/>
    <m/>
    <s v="Non communicable diseases (NCD) drugs (chronic, cardiac, diabetes, hyper-tension, asthma) Pediatric medicine"/>
    <b v="1"/>
    <b v="1"/>
    <m/>
    <m/>
    <m/>
    <m/>
    <m/>
    <m/>
    <x v="0"/>
    <m/>
    <m/>
    <m/>
    <m/>
    <m/>
    <m/>
    <m/>
    <m/>
    <m/>
    <s v="Hospital for normal delivery"/>
    <m/>
    <m/>
    <m/>
    <m/>
    <m/>
    <b v="1"/>
    <m/>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
    <b v="1"/>
    <m/>
    <m/>
    <m/>
    <m/>
    <m/>
    <m/>
    <x v="0"/>
    <m/>
    <x v="0"/>
    <s v="High food prices/no money to buy"/>
    <b v="1"/>
    <m/>
    <m/>
    <m/>
    <m/>
    <m/>
    <x v="0"/>
    <x v="0"/>
    <x v="1"/>
    <m/>
    <m/>
    <s v="0"/>
    <s v="0"/>
    <x v="0"/>
    <x v="2"/>
    <x v="0"/>
    <x v="1"/>
    <x v="1"/>
    <m/>
    <m/>
    <m/>
    <m/>
    <m/>
    <m/>
    <m/>
    <m/>
    <m/>
    <x v="1"/>
    <x v="0"/>
    <s v="Fear"/>
    <b v="1"/>
    <m/>
    <m/>
    <m/>
    <m/>
    <m/>
    <m/>
    <m/>
    <m/>
    <m/>
    <m/>
    <m/>
    <m/>
    <m/>
    <m/>
    <m/>
    <m/>
    <m/>
    <s v="Adult Women Children Elderly"/>
    <b v="1"/>
    <m/>
    <b v="1"/>
    <b v="1"/>
    <s v="سوء الوضع الامني"/>
    <s v="Speaking to a family member Speaking to a friend"/>
    <b v="1"/>
    <b v="1"/>
    <m/>
    <m/>
    <m/>
    <m/>
    <m/>
    <m/>
    <m/>
    <m/>
    <m/>
    <s v="No obstacles"/>
    <m/>
    <m/>
    <m/>
    <m/>
    <m/>
    <m/>
    <m/>
    <b v="1"/>
    <m/>
    <x v="2"/>
    <m/>
    <s v="All services are accessible"/>
    <m/>
    <m/>
    <m/>
    <m/>
    <m/>
    <b v="1"/>
    <m/>
    <m/>
    <m/>
    <s v="All services are accessible"/>
    <m/>
    <m/>
    <m/>
    <m/>
    <m/>
    <b v="1"/>
    <m/>
    <m/>
    <m/>
    <x v="1"/>
    <m/>
    <s v="School dropout"/>
    <m/>
    <m/>
    <m/>
    <b v="1"/>
    <m/>
    <m/>
    <m/>
    <m/>
    <m/>
    <m/>
    <m/>
    <m/>
    <m/>
    <m/>
    <m/>
    <m/>
    <m/>
    <m/>
    <m/>
    <s v="Parents"/>
    <m/>
    <m/>
    <m/>
    <m/>
    <b v="1"/>
    <m/>
    <m/>
    <m/>
    <m/>
    <m/>
    <m/>
    <m/>
    <m/>
    <m/>
    <s v="Sport activity Quraan"/>
    <b v="1"/>
    <b v="1"/>
    <m/>
    <m/>
    <m/>
    <m/>
    <m/>
    <m/>
    <m/>
    <s v="Children separated from their parents Children living on the street Orphans living in the community Child-headed households Children who have been associated with fighting forces"/>
    <b v="1"/>
    <b v="1"/>
    <b v="1"/>
    <b v="1"/>
    <b v="1"/>
    <m/>
    <m/>
    <x v="1"/>
    <m/>
    <s v="No barriers"/>
    <m/>
    <m/>
    <m/>
    <m/>
    <m/>
    <m/>
    <m/>
    <m/>
    <b v="1"/>
    <m/>
    <x v="1"/>
    <m/>
    <m/>
    <x v="2"/>
    <m/>
    <m/>
    <x v="2"/>
    <m/>
    <s v="uuid:2ac557ff-9b37-42d2-9e60-cd4f129b852a"/>
    <n v="73220492"/>
    <s v="2ac557ff-9b37-42d2-9e60-cd4f129b852a"/>
    <d v="2021-01-23T14:17:12"/>
    <n v="395"/>
    <m/>
    <n v="-1"/>
    <m/>
    <m/>
    <s v="202101191358"/>
    <n v="2493"/>
    <s v="nsenumerator"/>
    <n v="569832"/>
  </r>
  <r>
    <s v="2021-01-23T17:22:26.363+03:00"/>
    <s v="2021-01-23T17:33:53.703+03:00"/>
    <m/>
    <s v="نوره ضبع"/>
    <s v="MRFS"/>
    <m/>
    <d v="2021-01-23T00:00:00"/>
    <x v="8"/>
    <s v="All"/>
    <x v="0"/>
    <n v="45"/>
    <x v="0"/>
    <x v="1"/>
    <x v="0"/>
    <x v="0"/>
    <d v="2014-08-05T00:00:00"/>
    <n v="0"/>
    <n v="0"/>
    <s v="Yes"/>
    <n v="0"/>
    <n v="0"/>
    <n v="0"/>
    <s v="0"/>
    <n v="4"/>
    <s v="4"/>
    <n v="2"/>
    <s v="6"/>
    <n v="9"/>
    <n v="0"/>
    <n v="0"/>
    <n v="1"/>
    <n v="1300"/>
    <n v="500"/>
    <s v="عمل الزوج"/>
    <m/>
    <s v="Primary health care facility Emergency services-ambulance Hospital"/>
    <b v="1"/>
    <b v="1"/>
    <m/>
    <b v="1"/>
    <m/>
    <m/>
    <m/>
    <m/>
    <n v="30"/>
    <x v="0"/>
    <m/>
    <x v="0"/>
    <s v="لا"/>
    <s v="Inaccessible due to cost"/>
    <m/>
    <m/>
    <m/>
    <b v="1"/>
    <m/>
    <m/>
    <m/>
    <m/>
    <m/>
    <m/>
    <m/>
    <x v="2"/>
    <x v="1"/>
    <m/>
    <x v="1"/>
    <m/>
    <x v="0"/>
    <x v="0"/>
    <m/>
    <x v="0"/>
    <x v="0"/>
    <m/>
    <m/>
    <m/>
    <m/>
    <m/>
    <m/>
    <m/>
    <m/>
    <m/>
    <m/>
    <m/>
    <s v="Pediatric medicine Non communicable diseases (NCD) drugs (chronic, cardiac, diabetes, hyper-tension, asthma)"/>
    <b v="1"/>
    <b v="1"/>
    <m/>
    <m/>
    <m/>
    <m/>
    <m/>
    <m/>
    <x v="0"/>
    <m/>
    <m/>
    <m/>
    <m/>
    <m/>
    <m/>
    <m/>
    <m/>
    <m/>
    <s v="Public primary health care facility"/>
    <m/>
    <m/>
    <m/>
    <b v="1"/>
    <m/>
    <m/>
    <m/>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s v="0"/>
    <s v="0"/>
    <x v="0"/>
    <x v="2"/>
    <x v="0"/>
    <x v="1"/>
    <x v="1"/>
    <m/>
    <m/>
    <m/>
    <m/>
    <m/>
    <m/>
    <m/>
    <m/>
    <m/>
    <x v="1"/>
    <x v="0"/>
    <s v="Fear Anger moodwings Problems sleeping Family conflict"/>
    <b v="1"/>
    <b v="1"/>
    <m/>
    <b v="1"/>
    <m/>
    <m/>
    <b v="1"/>
    <m/>
    <m/>
    <b v="1"/>
    <m/>
    <m/>
    <m/>
    <m/>
    <m/>
    <m/>
    <m/>
    <m/>
    <s v="Children"/>
    <m/>
    <m/>
    <b v="1"/>
    <m/>
    <s v="لانهم الفئة الاكثر تأثر بتغير الحال"/>
    <s v="Prayer Speaking to a friend"/>
    <m/>
    <b v="1"/>
    <m/>
    <b v="1"/>
    <m/>
    <m/>
    <m/>
    <m/>
    <m/>
    <m/>
    <m/>
    <s v="Availability Lack of awareness of the services"/>
    <m/>
    <m/>
    <m/>
    <b v="1"/>
    <b v="1"/>
    <m/>
    <m/>
    <m/>
    <m/>
    <x v="1"/>
    <m/>
    <s v="Educational services"/>
    <m/>
    <b v="1"/>
    <m/>
    <m/>
    <m/>
    <m/>
    <m/>
    <m/>
    <s v="بسبب ثقافة المجتمع وانعدام الامان"/>
    <s v="Educational services Skills building services"/>
    <m/>
    <b v="1"/>
    <b v="1"/>
    <m/>
    <m/>
    <m/>
    <m/>
    <m/>
    <s v="بسبب المعتقدات السائدة"/>
    <x v="2"/>
    <s v="بسبب انعدام الأمان والمعتقدات السائدة في المجتمع"/>
    <s v="Kidnapping School dropout Physical abuse Being orphaned or losing care Psychological stress"/>
    <b v="1"/>
    <m/>
    <m/>
    <b v="1"/>
    <m/>
    <m/>
    <m/>
    <b v="1"/>
    <m/>
    <m/>
    <b v="1"/>
    <m/>
    <m/>
    <b v="1"/>
    <m/>
    <m/>
    <m/>
    <m/>
    <m/>
    <s v="Siblings Parents"/>
    <m/>
    <b v="1"/>
    <m/>
    <m/>
    <b v="1"/>
    <m/>
    <m/>
    <m/>
    <m/>
    <m/>
    <m/>
    <m/>
    <m/>
    <m/>
    <s v="Awareness / educational activities / psychosocial support Entertainement activities Painting / re-creational activity"/>
    <m/>
    <m/>
    <m/>
    <b v="1"/>
    <b v="1"/>
    <b v="1"/>
    <m/>
    <m/>
    <m/>
    <s v="Orphans living in the community Children separated from their parents"/>
    <b v="1"/>
    <m/>
    <b v="1"/>
    <m/>
    <m/>
    <m/>
    <m/>
    <x v="1"/>
    <m/>
    <s v="Lack of awareness"/>
    <b v="1"/>
    <m/>
    <m/>
    <m/>
    <m/>
    <m/>
    <m/>
    <m/>
    <m/>
    <m/>
    <x v="1"/>
    <m/>
    <m/>
    <x v="2"/>
    <m/>
    <m/>
    <x v="2"/>
    <m/>
    <s v="uuid:35a18ac2-11a6-4afd-b71e-37be88b0f932"/>
    <n v="73221050"/>
    <s v="35a18ac2-11a6-4afd-b71e-37be88b0f932"/>
    <d v="2021-01-23T14:35:15"/>
    <n v="398"/>
    <m/>
    <n v="-1"/>
    <m/>
    <m/>
    <s v="202101191358"/>
    <n v="687"/>
    <s v="nsenumerator"/>
    <n v="569832"/>
  </r>
  <r>
    <s v="2021-01-25T12:17:14.765+03:00"/>
    <s v="2021-01-25T14:10:16.570+03:00"/>
    <s v="0"/>
    <s v="نورة المرعي"/>
    <s v="MRFS"/>
    <m/>
    <d v="2021-01-25T00:00:00"/>
    <x v="15"/>
    <s v="Protection sector"/>
    <x v="0"/>
    <n v="37"/>
    <x v="0"/>
    <x v="0"/>
    <x v="0"/>
    <x v="1"/>
    <m/>
    <m/>
    <n v="0"/>
    <s v="No"/>
    <m/>
    <m/>
    <m/>
    <m/>
    <m/>
    <m/>
    <m/>
    <m/>
    <n v="5"/>
    <n v="0"/>
    <m/>
    <n v="1"/>
    <n v="1500"/>
    <n v="1000"/>
    <s v="الزوج لديه مكتب تأجير وعقارات"/>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Sadness Conflict within community"/>
    <m/>
    <m/>
    <b v="1"/>
    <m/>
    <m/>
    <m/>
    <m/>
    <m/>
    <m/>
    <m/>
    <b v="1"/>
    <m/>
    <m/>
    <m/>
    <m/>
    <m/>
    <m/>
    <m/>
    <s v="Adult Women"/>
    <b v="1"/>
    <m/>
    <m/>
    <m/>
    <s v="للتعرض لصدمة بسبب حالة وفاة في العائلة"/>
    <s v="Prayer Has professional consultation"/>
    <m/>
    <m/>
    <m/>
    <b v="1"/>
    <b v="1"/>
    <m/>
    <m/>
    <m/>
    <m/>
    <m/>
    <m/>
    <s v="Lack of awareness of the services Stigma"/>
    <b v="1"/>
    <m/>
    <m/>
    <m/>
    <b v="1"/>
    <m/>
    <m/>
    <m/>
    <m/>
    <x v="2"/>
    <m/>
    <s v="Skills building services"/>
    <m/>
    <m/>
    <b v="1"/>
    <m/>
    <m/>
    <m/>
    <m/>
    <m/>
    <s v="بسبب نظرة المجتمع والعادات والتقاليد"/>
    <s v="All services are accessible"/>
    <m/>
    <m/>
    <m/>
    <m/>
    <m/>
    <b v="1"/>
    <m/>
    <m/>
    <m/>
    <x v="2"/>
    <s v="بسبب الخوف وعدم الأمان"/>
    <s v="School dropout Early marriage Kidnapping Sexual abuse Physical or psychological disabilities due to the war Psychological stress"/>
    <b v="1"/>
    <m/>
    <m/>
    <b v="1"/>
    <m/>
    <m/>
    <b v="1"/>
    <m/>
    <m/>
    <b v="1"/>
    <m/>
    <m/>
    <b v="1"/>
    <b v="1"/>
    <m/>
    <m/>
    <m/>
    <m/>
    <m/>
    <s v="Relatives Parents Judicial or criminal authority Community/social workers"/>
    <m/>
    <m/>
    <m/>
    <m/>
    <b v="1"/>
    <b v="1"/>
    <b v="1"/>
    <b v="1"/>
    <m/>
    <m/>
    <m/>
    <m/>
    <m/>
    <m/>
    <s v="Sport activity Quraan Painting / re-creational activity Entertainement activities"/>
    <b v="1"/>
    <b v="1"/>
    <m/>
    <b v="1"/>
    <m/>
    <b v="1"/>
    <m/>
    <m/>
    <m/>
    <s v="Children separated from their parents Children living on the street Orphans living in the community Child-headed households Children who have been associated with fighting forces"/>
    <b v="1"/>
    <b v="1"/>
    <b v="1"/>
    <b v="1"/>
    <b v="1"/>
    <m/>
    <m/>
    <x v="0"/>
    <m/>
    <m/>
    <m/>
    <m/>
    <m/>
    <m/>
    <m/>
    <m/>
    <m/>
    <m/>
    <m/>
    <m/>
    <x v="0"/>
    <m/>
    <m/>
    <x v="0"/>
    <m/>
    <m/>
    <x v="0"/>
    <m/>
    <s v="uuid:8c978b8a-f7ff-4fa9-9457-5723bcac16ab"/>
    <n v="73333387"/>
    <s v="8c978b8a-f7ff-4fa9-9457-5723bcac16ab"/>
    <d v="2021-01-25T12:31:09"/>
    <n v="399"/>
    <m/>
    <n v="-1"/>
    <m/>
    <m/>
    <s v="202101250917"/>
    <n v="6782"/>
    <s v="nsenumerator"/>
    <n v="569832"/>
  </r>
  <r>
    <s v="2021-01-25T13:18:58.004+03:00"/>
    <s v="2021-01-25T14:10:44.458+03:00"/>
    <s v="0"/>
    <s v="نورة المرعي"/>
    <s v="MRFS"/>
    <m/>
    <d v="2021-01-25T00:00:00"/>
    <x v="15"/>
    <s v="Protection sector"/>
    <x v="0"/>
    <n v="22"/>
    <x v="1"/>
    <x v="0"/>
    <x v="0"/>
    <x v="1"/>
    <m/>
    <m/>
    <n v="0"/>
    <s v="Yes"/>
    <n v="1"/>
    <n v="1"/>
    <n v="1"/>
    <s v="2"/>
    <n v="0"/>
    <s v="3"/>
    <n v="0"/>
    <s v="3"/>
    <n v="5"/>
    <n v="0"/>
    <n v="0"/>
    <n v="1"/>
    <n v="1500"/>
    <n v="1200"/>
    <s v="عمل حر"/>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Problems sleeping Inability to carry out work or daily tasks moodwings"/>
    <m/>
    <m/>
    <m/>
    <b v="1"/>
    <m/>
    <m/>
    <m/>
    <m/>
    <m/>
    <b v="1"/>
    <m/>
    <b v="1"/>
    <m/>
    <m/>
    <m/>
    <m/>
    <m/>
    <m/>
    <s v="Adult Women"/>
    <b v="1"/>
    <m/>
    <m/>
    <m/>
    <s v="بسبب الضغط المنزلي"/>
    <s v="Speaking to a friend Prayer"/>
    <m/>
    <b v="1"/>
    <m/>
    <b v="1"/>
    <m/>
    <m/>
    <m/>
    <m/>
    <m/>
    <m/>
    <m/>
    <s v="Stigma Lack of awareness of the services"/>
    <b v="1"/>
    <m/>
    <m/>
    <m/>
    <b v="1"/>
    <m/>
    <m/>
    <m/>
    <m/>
    <x v="1"/>
    <m/>
    <s v="Skills building services"/>
    <m/>
    <m/>
    <b v="1"/>
    <m/>
    <m/>
    <m/>
    <m/>
    <m/>
    <s v="الانشغال بالمنزل"/>
    <s v="Extracurricular activities/women &amp; girls centers Skills building services"/>
    <m/>
    <m/>
    <b v="1"/>
    <b v="1"/>
    <m/>
    <m/>
    <m/>
    <m/>
    <s v="تقاليد المجتمع"/>
    <x v="2"/>
    <s v="عادات المجتمع وعدم الامان"/>
    <s v="Kidnapping Desire to join armed groups School dropout Child labour Early marriage Physical abuse Being orphaned or losing care"/>
    <b v="1"/>
    <m/>
    <b v="1"/>
    <b v="1"/>
    <b v="1"/>
    <m/>
    <b v="1"/>
    <b v="1"/>
    <m/>
    <m/>
    <b v="1"/>
    <m/>
    <m/>
    <m/>
    <m/>
    <m/>
    <m/>
    <m/>
    <s v="بيع سلع"/>
    <s v="School teachers Parents Relatives"/>
    <m/>
    <m/>
    <m/>
    <b v="1"/>
    <b v="1"/>
    <b v="1"/>
    <m/>
    <m/>
    <m/>
    <m/>
    <m/>
    <m/>
    <m/>
    <m/>
    <s v="Quraan Sport activity Hand crafts Painting / re-creational activity Awareness / educational activities / psychosocial support Entertainement activities"/>
    <b v="1"/>
    <b v="1"/>
    <b v="1"/>
    <b v="1"/>
    <b v="1"/>
    <b v="1"/>
    <m/>
    <m/>
    <m/>
    <s v="Child-headed households Children separated from their parents Children living on the street Orphans living in the community Children who have been associated with fighting forces"/>
    <b v="1"/>
    <b v="1"/>
    <b v="1"/>
    <b v="1"/>
    <b v="1"/>
    <m/>
    <m/>
    <x v="2"/>
    <s v="بسبب صغر عمرهم"/>
    <s v="Lack of awareness"/>
    <b v="1"/>
    <m/>
    <m/>
    <m/>
    <m/>
    <m/>
    <m/>
    <m/>
    <m/>
    <m/>
    <x v="1"/>
    <m/>
    <m/>
    <x v="0"/>
    <m/>
    <m/>
    <x v="2"/>
    <m/>
    <s v="uuid:6645d46c-a8da-4266-8d99-647973bb0faf"/>
    <n v="73333388"/>
    <s v="6645d46c-a8da-4266-8d99-647973bb0faf"/>
    <d v="2021-01-25T12:31:10"/>
    <n v="400"/>
    <m/>
    <n v="-1"/>
    <m/>
    <m/>
    <s v="202101250917"/>
    <n v="3106"/>
    <s v="nsenumerator"/>
    <n v="569832"/>
  </r>
  <r>
    <s v="2021-01-25T12:07:01.189+02:00"/>
    <s v="2021-01-25T12:30:41.471+02:00"/>
    <m/>
    <s v="Jamal zakour"/>
    <s v="MRFS"/>
    <m/>
    <d v="2021-01-25T00:00:00"/>
    <x v="15"/>
    <s v="Protection sector"/>
    <x v="0"/>
    <n v="45"/>
    <x v="0"/>
    <x v="1"/>
    <x v="0"/>
    <x v="0"/>
    <d v="2018-04-10T00:00:00"/>
    <m/>
    <n v="0"/>
    <s v="Yes"/>
    <n v="0"/>
    <n v="0"/>
    <n v="1"/>
    <s v="1"/>
    <n v="1"/>
    <s v="2"/>
    <n v="1"/>
    <s v="3"/>
    <n v="5"/>
    <n v="0"/>
    <n v="0"/>
    <n v="1"/>
    <n v="500"/>
    <n v="600"/>
    <s v=" عمل يومي"/>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Anger Fear Econimic"/>
    <b v="1"/>
    <b v="1"/>
    <m/>
    <m/>
    <b v="1"/>
    <m/>
    <m/>
    <m/>
    <m/>
    <m/>
    <m/>
    <m/>
    <m/>
    <m/>
    <m/>
    <m/>
    <m/>
    <m/>
    <s v="Children"/>
    <m/>
    <m/>
    <b v="1"/>
    <m/>
    <s v="بسبب الضعف"/>
    <s v="Prayer Speaking to a family member"/>
    <b v="1"/>
    <m/>
    <m/>
    <b v="1"/>
    <m/>
    <m/>
    <m/>
    <m/>
    <m/>
    <m/>
    <m/>
    <s v="Lack of awareness of the services"/>
    <m/>
    <m/>
    <m/>
    <m/>
    <b v="1"/>
    <m/>
    <m/>
    <m/>
    <m/>
    <x v="1"/>
    <m/>
    <s v="Skills building services Extracurricular activities/women &amp; girls centers"/>
    <m/>
    <m/>
    <b v="1"/>
    <b v="1"/>
    <m/>
    <m/>
    <m/>
    <m/>
    <s v="غير متوفرة"/>
    <s v="Skills building services Extracurricular activities/women &amp; girls centers"/>
    <m/>
    <m/>
    <b v="1"/>
    <b v="1"/>
    <m/>
    <m/>
    <m/>
    <m/>
    <s v="غير متوفرة"/>
    <x v="1"/>
    <m/>
    <s v="School dropout Early marriage Neglect Psychological stress"/>
    <m/>
    <m/>
    <m/>
    <b v="1"/>
    <m/>
    <m/>
    <b v="1"/>
    <m/>
    <b v="1"/>
    <m/>
    <m/>
    <m/>
    <m/>
    <b v="1"/>
    <m/>
    <m/>
    <m/>
    <m/>
    <m/>
    <s v="School teachers Parents Women and Child support centers"/>
    <m/>
    <m/>
    <m/>
    <b v="1"/>
    <b v="1"/>
    <m/>
    <m/>
    <m/>
    <m/>
    <b v="1"/>
    <m/>
    <m/>
    <m/>
    <m/>
    <s v="Painting / re-creational activity Awareness / educational activities / psychosocial support"/>
    <m/>
    <m/>
    <m/>
    <b v="1"/>
    <b v="1"/>
    <m/>
    <m/>
    <m/>
    <m/>
    <s v="Orphans living in the community"/>
    <m/>
    <m/>
    <b v="1"/>
    <m/>
    <m/>
    <m/>
    <m/>
    <x v="2"/>
    <s v="لا يرغبون بذلك"/>
    <s v="Lack of awareness Lack of transportation"/>
    <b v="1"/>
    <m/>
    <b v="1"/>
    <m/>
    <m/>
    <m/>
    <m/>
    <m/>
    <m/>
    <m/>
    <x v="1"/>
    <m/>
    <m/>
    <x v="2"/>
    <m/>
    <m/>
    <x v="2"/>
    <m/>
    <s v="uuid:e7666b0b-e93e-456f-ae0d-3caceb9b30f2"/>
    <n v="73333395"/>
    <s v="e7666b0b-e93e-456f-ae0d-3caceb9b30f2"/>
    <d v="2021-01-25T12:31:36"/>
    <n v="401"/>
    <m/>
    <n v="-1"/>
    <m/>
    <m/>
    <s v="202101250917"/>
    <n v="1420"/>
    <s v="nsenumerator"/>
    <n v="569832"/>
  </r>
  <r>
    <s v="2021-01-25T12:33:40.509+02:00"/>
    <s v="2021-01-25T13:13:46.181+02:00"/>
    <m/>
    <s v="Jamal zakour"/>
    <s v="MRFS"/>
    <m/>
    <d v="2021-01-25T00:00:00"/>
    <x v="15"/>
    <s v="Protection sector"/>
    <x v="0"/>
    <n v="29"/>
    <x v="1"/>
    <x v="1"/>
    <x v="0"/>
    <x v="0"/>
    <d v="2019-11-05T00:00:00"/>
    <m/>
    <n v="0"/>
    <s v="Yes"/>
    <n v="1"/>
    <n v="1"/>
    <n v="0"/>
    <s v="1"/>
    <n v="0"/>
    <s v="2"/>
    <n v="0"/>
    <s v="2"/>
    <n v="4"/>
    <n v="0"/>
    <n v="0"/>
    <n v="1"/>
    <n v="400"/>
    <n v="400"/>
    <s v="عمل يومي _ معونات"/>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Fear Sadness Econimic"/>
    <b v="1"/>
    <m/>
    <b v="1"/>
    <m/>
    <b v="1"/>
    <m/>
    <m/>
    <m/>
    <m/>
    <m/>
    <m/>
    <m/>
    <m/>
    <m/>
    <m/>
    <m/>
    <m/>
    <m/>
    <s v="Adult Women Adult Men"/>
    <b v="1"/>
    <b v="1"/>
    <m/>
    <m/>
    <s v="كونهم على تماس مباشر مع مصاعب الحياة"/>
    <s v="Prayer Smoking Speaking to a family member"/>
    <b v="1"/>
    <m/>
    <m/>
    <b v="1"/>
    <m/>
    <m/>
    <b v="1"/>
    <m/>
    <m/>
    <m/>
    <m/>
    <s v="Accessibility Lack of awareness of the services"/>
    <m/>
    <m/>
    <b v="1"/>
    <m/>
    <b v="1"/>
    <m/>
    <m/>
    <m/>
    <m/>
    <x v="1"/>
    <m/>
    <s v="Skills building services Extracurricular activities/women &amp; girls centers"/>
    <m/>
    <m/>
    <b v="1"/>
    <b v="1"/>
    <m/>
    <m/>
    <m/>
    <m/>
    <s v="غير متوفرة في الموقع"/>
    <s v="Skills building services Extracurricular activities/women &amp; girls centers"/>
    <m/>
    <m/>
    <b v="1"/>
    <b v="1"/>
    <m/>
    <m/>
    <m/>
    <m/>
    <s v="غير متوفرة في الموقع"/>
    <x v="1"/>
    <m/>
    <s v="Early marriage Neglect Psychological stress School dropout Begging"/>
    <m/>
    <m/>
    <m/>
    <b v="1"/>
    <m/>
    <b v="1"/>
    <b v="1"/>
    <m/>
    <b v="1"/>
    <m/>
    <m/>
    <m/>
    <m/>
    <b v="1"/>
    <m/>
    <m/>
    <m/>
    <m/>
    <m/>
    <s v="Parents Siblings School teachers Neighbours"/>
    <m/>
    <b v="1"/>
    <b v="1"/>
    <b v="1"/>
    <b v="1"/>
    <m/>
    <m/>
    <m/>
    <m/>
    <m/>
    <m/>
    <m/>
    <m/>
    <m/>
    <s v="Quraan Hand crafts Awareness / educational activities / psychosocial support"/>
    <m/>
    <b v="1"/>
    <b v="1"/>
    <m/>
    <b v="1"/>
    <m/>
    <m/>
    <m/>
    <m/>
    <s v="Orphans living in the community"/>
    <m/>
    <m/>
    <b v="1"/>
    <m/>
    <m/>
    <m/>
    <m/>
    <x v="2"/>
    <s v="أصغر من سن التعليم"/>
    <s v="Lack of awareness Lack of transportation Security problems"/>
    <b v="1"/>
    <b v="1"/>
    <b v="1"/>
    <m/>
    <m/>
    <m/>
    <m/>
    <m/>
    <m/>
    <m/>
    <x v="1"/>
    <m/>
    <m/>
    <x v="0"/>
    <m/>
    <m/>
    <x v="2"/>
    <m/>
    <s v="uuid:9c6210e9-51cd-4e52-aebb-0007b2de1c70"/>
    <n v="73333397"/>
    <s v="9c6210e9-51cd-4e52-aebb-0007b2de1c70"/>
    <d v="2021-01-25T12:31:37"/>
    <n v="402"/>
    <m/>
    <n v="-1"/>
    <m/>
    <m/>
    <s v="202101250917"/>
    <n v="2406"/>
    <s v="nsenumerator"/>
    <n v="569832"/>
  </r>
  <r>
    <s v="2021-01-25T13:21:34.749+02:00"/>
    <s v="2021-01-25T13:42:34.533+02:00"/>
    <m/>
    <s v="Jamal zakour"/>
    <s v="MRFS"/>
    <m/>
    <d v="2021-01-25T00:00:00"/>
    <x v="15"/>
    <s v="Protection sector"/>
    <x v="0"/>
    <n v="50"/>
    <x v="0"/>
    <x v="1"/>
    <x v="0"/>
    <x v="0"/>
    <d v="2018-05-01T00:00:00"/>
    <m/>
    <n v="0"/>
    <s v="No"/>
    <m/>
    <m/>
    <m/>
    <m/>
    <m/>
    <m/>
    <m/>
    <m/>
    <n v="3"/>
    <n v="1"/>
    <m/>
    <n v="2"/>
    <n v="600"/>
    <n v="800"/>
    <s v="عمل يومي"/>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Fear Econimic Sadness"/>
    <b v="1"/>
    <m/>
    <b v="1"/>
    <m/>
    <b v="1"/>
    <m/>
    <m/>
    <m/>
    <m/>
    <m/>
    <m/>
    <m/>
    <m/>
    <m/>
    <m/>
    <m/>
    <m/>
    <m/>
    <s v="Adult Women"/>
    <b v="1"/>
    <m/>
    <m/>
    <m/>
    <s v="أكثر ضعفا في المجتمع"/>
    <s v="Speaking to a friend Prayer Smoking"/>
    <m/>
    <b v="1"/>
    <m/>
    <b v="1"/>
    <m/>
    <m/>
    <b v="1"/>
    <m/>
    <m/>
    <m/>
    <m/>
    <s v="Accessibility Availability"/>
    <m/>
    <m/>
    <b v="1"/>
    <b v="1"/>
    <m/>
    <m/>
    <m/>
    <m/>
    <m/>
    <x v="1"/>
    <m/>
    <s v="Skills building services Extracurricular activities/women &amp; girls centers"/>
    <m/>
    <m/>
    <b v="1"/>
    <b v="1"/>
    <m/>
    <m/>
    <m/>
    <m/>
    <s v="غير متوفر"/>
    <s v="Skills building services Extracurricular activities/women &amp; girls centers"/>
    <m/>
    <m/>
    <b v="1"/>
    <b v="1"/>
    <m/>
    <m/>
    <m/>
    <m/>
    <s v="غير متوفرة "/>
    <x v="1"/>
    <m/>
    <s v="School dropout Early marriage Psychological stress"/>
    <m/>
    <m/>
    <m/>
    <b v="1"/>
    <m/>
    <m/>
    <b v="1"/>
    <m/>
    <m/>
    <m/>
    <m/>
    <m/>
    <m/>
    <b v="1"/>
    <m/>
    <m/>
    <m/>
    <m/>
    <m/>
    <s v="Parents Neighbours Community leaders (trusted people in the community)"/>
    <m/>
    <m/>
    <b v="1"/>
    <m/>
    <b v="1"/>
    <m/>
    <m/>
    <m/>
    <b v="1"/>
    <m/>
    <m/>
    <m/>
    <m/>
    <m/>
    <s v="Painting / re-creational activity Awareness / educational activities / psychosocial support Hand crafts"/>
    <m/>
    <m/>
    <b v="1"/>
    <b v="1"/>
    <b v="1"/>
    <m/>
    <m/>
    <m/>
    <m/>
    <s v="Orphans living in the community"/>
    <m/>
    <m/>
    <b v="1"/>
    <m/>
    <m/>
    <m/>
    <m/>
    <x v="0"/>
    <m/>
    <m/>
    <m/>
    <m/>
    <m/>
    <m/>
    <m/>
    <m/>
    <m/>
    <m/>
    <m/>
    <m/>
    <x v="0"/>
    <m/>
    <m/>
    <x v="0"/>
    <m/>
    <m/>
    <x v="0"/>
    <m/>
    <s v="uuid:e8c9d84e-6249-42e5-b2f2-f3e3c1e598a9"/>
    <n v="73333398"/>
    <s v="e8c9d84e-6249-42e5-b2f2-f3e3c1e598a9"/>
    <d v="2021-01-25T12:31:37"/>
    <n v="403"/>
    <m/>
    <n v="-1"/>
    <m/>
    <m/>
    <s v="202101250917"/>
    <n v="1260"/>
    <s v="nsenumerator"/>
    <n v="569832"/>
  </r>
  <r>
    <s v="2021-01-25T12:00:38.176+02:00"/>
    <s v="2021-01-25T14:09:12.587+02:00"/>
    <s v="0"/>
    <s v="بيان كيالي"/>
    <s v="MRFS"/>
    <m/>
    <d v="2021-01-25T00:00:00"/>
    <x v="15"/>
    <s v="Protection sector"/>
    <x v="0"/>
    <n v="33"/>
    <x v="0"/>
    <x v="0"/>
    <x v="0"/>
    <x v="1"/>
    <m/>
    <m/>
    <n v="0"/>
    <s v="Yes"/>
    <n v="1"/>
    <n v="0"/>
    <n v="1"/>
    <s v="1"/>
    <n v="0"/>
    <s v="2"/>
    <n v="2"/>
    <s v="4"/>
    <n v="6"/>
    <n v="0"/>
    <n v="0"/>
    <n v="1"/>
    <n v="800"/>
    <n v="400"/>
    <s v="عامل مهنة يدوية"/>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Family conflict Econimic Conflict within community"/>
    <m/>
    <m/>
    <m/>
    <m/>
    <b v="1"/>
    <m/>
    <b v="1"/>
    <m/>
    <m/>
    <m/>
    <b v="1"/>
    <m/>
    <m/>
    <m/>
    <m/>
    <m/>
    <m/>
    <m/>
    <s v="Adult Women"/>
    <b v="1"/>
    <m/>
    <m/>
    <m/>
    <s v="بسبب كثرة المشاكل العائلية"/>
    <s v="Violence Prayer"/>
    <m/>
    <m/>
    <m/>
    <b v="1"/>
    <m/>
    <b v="1"/>
    <m/>
    <m/>
    <m/>
    <m/>
    <m/>
    <s v="Stigma"/>
    <b v="1"/>
    <m/>
    <m/>
    <m/>
    <m/>
    <m/>
    <m/>
    <m/>
    <m/>
    <x v="3"/>
    <s v="لا أثق بهم"/>
    <s v="Educational services Skills building services"/>
    <m/>
    <b v="1"/>
    <b v="1"/>
    <m/>
    <m/>
    <m/>
    <m/>
    <m/>
    <s v="بسبب تحكم الرجال بالنساء ومنعهم"/>
    <s v="Skills building services Health services Extracurricular activities/women &amp; girls centers"/>
    <b v="1"/>
    <m/>
    <b v="1"/>
    <b v="1"/>
    <m/>
    <m/>
    <m/>
    <m/>
    <s v="بسبب الوضع الأمني وعدم نضجهم"/>
    <x v="1"/>
    <m/>
    <s v="School dropout Being orphaned or losing care Kidnapping Desire to join armed groups Early marriage"/>
    <b v="1"/>
    <m/>
    <b v="1"/>
    <b v="1"/>
    <m/>
    <m/>
    <b v="1"/>
    <m/>
    <m/>
    <m/>
    <b v="1"/>
    <m/>
    <m/>
    <m/>
    <m/>
    <m/>
    <m/>
    <m/>
    <m/>
    <s v="Parents"/>
    <m/>
    <m/>
    <m/>
    <m/>
    <b v="1"/>
    <m/>
    <m/>
    <m/>
    <m/>
    <m/>
    <m/>
    <m/>
    <m/>
    <m/>
    <s v="Quraan Sport activity Hand crafts Painting / re-creational activity Awareness / educational activities / psychosocial support Entertainement activities"/>
    <b v="1"/>
    <b v="1"/>
    <b v="1"/>
    <b v="1"/>
    <b v="1"/>
    <b v="1"/>
    <m/>
    <m/>
    <m/>
    <s v="Child-headed households Orphans living in the community Children living on the street Children separated from their parents Children who have been associated with fighting forces"/>
    <b v="1"/>
    <b v="1"/>
    <b v="1"/>
    <b v="1"/>
    <b v="1"/>
    <m/>
    <m/>
    <x v="1"/>
    <m/>
    <s v="No services"/>
    <m/>
    <m/>
    <m/>
    <m/>
    <m/>
    <b v="1"/>
    <m/>
    <m/>
    <m/>
    <m/>
    <x v="1"/>
    <m/>
    <m/>
    <x v="2"/>
    <m/>
    <m/>
    <x v="1"/>
    <s v="لان الاب لايستطيع تغطية كافة مستلزمات المنزل"/>
    <s v="uuid:bca6e1cf-4c53-4c4f-9493-60b18444ead0"/>
    <n v="73333414"/>
    <s v="bca6e1cf-4c53-4c4f-9493-60b18444ead0"/>
    <d v="2021-01-25T12:32:17"/>
    <n v="404"/>
    <m/>
    <n v="-1"/>
    <m/>
    <m/>
    <s v="202101250917"/>
    <n v="7714"/>
    <s v="nsenumerator"/>
    <n v="569832"/>
  </r>
  <r>
    <s v="2021-01-25T12:55:43.444+02:00"/>
    <s v="2021-01-25T14:09:43.349+02:00"/>
    <s v="0"/>
    <s v="بيان كيالي"/>
    <s v="MRFS"/>
    <m/>
    <d v="2021-01-25T00:00:00"/>
    <x v="15"/>
    <s v="Protection sector"/>
    <x v="0"/>
    <n v="61"/>
    <x v="3"/>
    <x v="0"/>
    <x v="2"/>
    <x v="1"/>
    <m/>
    <m/>
    <n v="1"/>
    <s v="No"/>
    <m/>
    <m/>
    <m/>
    <m/>
    <m/>
    <m/>
    <m/>
    <m/>
    <n v="2"/>
    <n v="1"/>
    <m/>
    <n v="0"/>
    <n v="500"/>
    <n v="300"/>
    <s v="مساعدات من اقربائي"/>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Econimic Inability to carry out work or daily tasks Problems sleeping"/>
    <m/>
    <m/>
    <m/>
    <m/>
    <b v="1"/>
    <m/>
    <m/>
    <m/>
    <m/>
    <b v="1"/>
    <m/>
    <b v="1"/>
    <m/>
    <m/>
    <m/>
    <m/>
    <m/>
    <m/>
    <s v="Adult Women"/>
    <b v="1"/>
    <m/>
    <m/>
    <m/>
    <s v="بسبب قلة الدخل"/>
    <s v="Prayer"/>
    <m/>
    <m/>
    <m/>
    <b v="1"/>
    <m/>
    <m/>
    <m/>
    <m/>
    <m/>
    <m/>
    <m/>
    <s v="Lack of awareness of the services"/>
    <m/>
    <m/>
    <m/>
    <m/>
    <b v="1"/>
    <m/>
    <m/>
    <m/>
    <m/>
    <x v="1"/>
    <m/>
    <s v="Do not know"/>
    <m/>
    <m/>
    <m/>
    <m/>
    <m/>
    <m/>
    <b v="1"/>
    <m/>
    <m/>
    <s v="Do not know"/>
    <m/>
    <m/>
    <m/>
    <m/>
    <m/>
    <m/>
    <b v="1"/>
    <m/>
    <m/>
    <x v="1"/>
    <m/>
    <s v="Kidnapping Desire to join armed groups School dropout Begging"/>
    <b v="1"/>
    <m/>
    <b v="1"/>
    <b v="1"/>
    <m/>
    <b v="1"/>
    <m/>
    <m/>
    <m/>
    <m/>
    <m/>
    <m/>
    <m/>
    <m/>
    <m/>
    <m/>
    <m/>
    <m/>
    <m/>
    <s v="Parents"/>
    <m/>
    <m/>
    <m/>
    <m/>
    <b v="1"/>
    <m/>
    <m/>
    <m/>
    <m/>
    <m/>
    <m/>
    <m/>
    <m/>
    <m/>
    <s v="Quraan Sport activity Hand crafts Painting / re-creational activity Awareness / educational activities / psychosocial support"/>
    <b v="1"/>
    <b v="1"/>
    <b v="1"/>
    <b v="1"/>
    <b v="1"/>
    <m/>
    <m/>
    <m/>
    <m/>
    <s v="I don't know"/>
    <m/>
    <m/>
    <m/>
    <m/>
    <m/>
    <m/>
    <b v="1"/>
    <x v="0"/>
    <m/>
    <m/>
    <m/>
    <m/>
    <m/>
    <m/>
    <m/>
    <m/>
    <m/>
    <m/>
    <m/>
    <m/>
    <x v="0"/>
    <m/>
    <m/>
    <x v="0"/>
    <m/>
    <m/>
    <x v="0"/>
    <m/>
    <s v="uuid:4bda16b4-cf34-4304-b630-ae4470ce1a24"/>
    <n v="73333415"/>
    <s v="4bda16b4-cf34-4304-b630-ae4470ce1a24"/>
    <d v="2021-01-25T12:32:17"/>
    <n v="405"/>
    <m/>
    <n v="-1"/>
    <m/>
    <m/>
    <s v="202101250917"/>
    <n v="4440"/>
    <s v="nsenumerator"/>
    <n v="569832"/>
  </r>
  <r>
    <s v="2021-01-25T13:11:42.206+03:00"/>
    <s v="2021-01-25T15:33:58.476+03:00"/>
    <s v="0"/>
    <s v="ديبو حاج حمود"/>
    <s v="MRFS"/>
    <m/>
    <d v="2021-01-25T00:00:00"/>
    <x v="15"/>
    <s v="Protection sector"/>
    <x v="0"/>
    <n v="40"/>
    <x v="0"/>
    <x v="1"/>
    <x v="0"/>
    <x v="0"/>
    <d v="2020-01-25T00:00:00"/>
    <m/>
    <n v="0"/>
    <s v="Yes"/>
    <n v="0"/>
    <n v="0"/>
    <n v="0"/>
    <s v="0"/>
    <n v="3"/>
    <s v="3"/>
    <n v="1"/>
    <s v="4"/>
    <n v="6"/>
    <n v="0"/>
    <n v="2"/>
    <n v="0"/>
    <n v="700"/>
    <n v="0"/>
    <m/>
    <s v="بستر رب العالمين"/>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Fear Anger Sadness moodwings Econimic Anxiety Family conflict Changes in Appetite Hopelessness Problems sleeping Conflict within community Inability to carry out work or daily tasks Problems Concentrating Other"/>
    <b v="1"/>
    <b v="1"/>
    <b v="1"/>
    <b v="1"/>
    <b v="1"/>
    <b v="1"/>
    <b v="1"/>
    <b v="1"/>
    <b v="1"/>
    <b v="1"/>
    <b v="1"/>
    <b v="1"/>
    <b v="1"/>
    <m/>
    <b v="1"/>
    <m/>
    <m/>
    <s v="لايوجد وطن ونزوح وعانينا من الضغط والحرمان المتعمد من الخدمات والمساعدات الغذائية حتى نغادرالمخيم من قبل المجلس المحلي"/>
    <s v="Children"/>
    <m/>
    <m/>
    <b v="1"/>
    <m/>
    <s v="لأنهم من ذوي الاحتياجات الخاصة"/>
    <s v="Prayer Speaking to a family member Speaking to a friend Exercise Has professional consultation Violence Smoking Withdrawal/Isolation"/>
    <b v="1"/>
    <b v="1"/>
    <b v="1"/>
    <b v="1"/>
    <b v="1"/>
    <b v="1"/>
    <b v="1"/>
    <m/>
    <b v="1"/>
    <m/>
    <m/>
    <s v="Stigma Lack of awareness of the services"/>
    <b v="1"/>
    <m/>
    <m/>
    <m/>
    <b v="1"/>
    <m/>
    <m/>
    <m/>
    <m/>
    <x v="1"/>
    <m/>
    <s v="Health services Educational services Skills building services Extracurricular activities/women &amp; girls centers"/>
    <b v="1"/>
    <b v="1"/>
    <b v="1"/>
    <b v="1"/>
    <m/>
    <m/>
    <m/>
    <m/>
    <s v="بسبب ظروف الحياة والعمل بالبيت وتربية الأطفال والنزوح وضغوط الحياة اليومية"/>
    <s v="Educational services Skills building services"/>
    <m/>
    <b v="1"/>
    <b v="1"/>
    <m/>
    <m/>
    <m/>
    <m/>
    <m/>
    <s v="وجود عوائق بسبب النزوح والخوف بسبب الوضع الأمني وحدوث اعتداءات"/>
    <x v="2"/>
    <s v="بسبب الفوضى"/>
    <s v="Kidnapping Hired by armed groups Desire to join armed groups School dropout Child labour Begging Early marriage Physical abuse Neglect Sexual abuse Being orphaned or losing care Alcohol/substance misuse Physical or psychological disabilities due to the war Psychological stress"/>
    <b v="1"/>
    <b v="1"/>
    <b v="1"/>
    <b v="1"/>
    <b v="1"/>
    <b v="1"/>
    <b v="1"/>
    <b v="1"/>
    <b v="1"/>
    <b v="1"/>
    <b v="1"/>
    <b v="1"/>
    <b v="1"/>
    <b v="1"/>
    <m/>
    <m/>
    <m/>
    <m/>
    <s v="بيع حلويات بقصد الاستعطاف والتسول والورشات"/>
    <s v="Community/social workers School teachers"/>
    <m/>
    <m/>
    <m/>
    <b v="1"/>
    <m/>
    <m/>
    <m/>
    <b v="1"/>
    <m/>
    <m/>
    <m/>
    <m/>
    <m/>
    <m/>
    <s v="Awareness / educational activities / psychosocial support"/>
    <m/>
    <m/>
    <m/>
    <m/>
    <b v="1"/>
    <m/>
    <m/>
    <m/>
    <m/>
    <s v="Children separated from their parents Child-headed households Children who have been associated with fighting forces"/>
    <b v="1"/>
    <m/>
    <m/>
    <b v="1"/>
    <b v="1"/>
    <m/>
    <m/>
    <x v="1"/>
    <m/>
    <s v="Security problems Other"/>
    <m/>
    <b v="1"/>
    <m/>
    <m/>
    <m/>
    <m/>
    <b v="1"/>
    <m/>
    <m/>
    <s v="الطقس"/>
    <x v="1"/>
    <m/>
    <m/>
    <x v="2"/>
    <m/>
    <m/>
    <x v="2"/>
    <m/>
    <s v="uuid:85261efa-4fce-4ccf-b14a-9cb99521cb4a"/>
    <n v="73333484"/>
    <s v="85261efa-4fce-4ccf-b14a-9cb99521cb4a"/>
    <d v="2021-01-25T12:34:05"/>
    <n v="406"/>
    <m/>
    <n v="-1"/>
    <m/>
    <m/>
    <s v="202101250917"/>
    <n v="8536"/>
    <s v="nsenumerator"/>
    <n v="569832"/>
  </r>
  <r>
    <s v="2021-01-25T13:44:01.645+03:00"/>
    <s v="2021-01-25T14:05:37.494+03:00"/>
    <m/>
    <s v="ديبو حاج حمود"/>
    <s v="MRFS"/>
    <m/>
    <d v="2021-01-25T00:00:00"/>
    <x v="15"/>
    <s v="Protection sector"/>
    <x v="0"/>
    <n v="46"/>
    <x v="0"/>
    <x v="1"/>
    <x v="0"/>
    <x v="0"/>
    <d v="2020-01-25T00:00:00"/>
    <m/>
    <n v="0"/>
    <s v="Yes"/>
    <n v="0"/>
    <n v="0"/>
    <n v="0"/>
    <s v="0"/>
    <n v="1"/>
    <s v="1"/>
    <n v="2"/>
    <s v="3"/>
    <n v="7"/>
    <n v="1"/>
    <n v="0"/>
    <n v="0"/>
    <n v="500"/>
    <n v="0"/>
    <m/>
    <s v="إذا توفر عمل صدفة أعمل وكذلك الأولاد "/>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Other Econimic Family conflict Anger Sadness Fear Conflict within community"/>
    <b v="1"/>
    <b v="1"/>
    <b v="1"/>
    <m/>
    <b v="1"/>
    <m/>
    <b v="1"/>
    <m/>
    <m/>
    <m/>
    <b v="1"/>
    <m/>
    <m/>
    <m/>
    <b v="1"/>
    <m/>
    <m/>
    <s v="عدم تقبل من المجتمع المضيف بتحس أهل البلد بيكرهوا النازح"/>
    <s v="Adult Men"/>
    <m/>
    <b v="1"/>
    <m/>
    <m/>
    <s v="لأنه رب الأسرة والمتكفل بالموضوع وعدم وجود عمل"/>
    <s v="Prayer Speaking to a friend"/>
    <m/>
    <b v="1"/>
    <m/>
    <b v="1"/>
    <m/>
    <m/>
    <m/>
    <m/>
    <m/>
    <m/>
    <m/>
    <s v="Stigma Other"/>
    <b v="1"/>
    <m/>
    <m/>
    <m/>
    <m/>
    <b v="1"/>
    <m/>
    <m/>
    <s v="الكسل "/>
    <x v="1"/>
    <m/>
    <s v="All services are accessible"/>
    <m/>
    <m/>
    <m/>
    <m/>
    <m/>
    <b v="1"/>
    <m/>
    <m/>
    <m/>
    <s v="Educational services Skills building services"/>
    <m/>
    <b v="1"/>
    <b v="1"/>
    <m/>
    <m/>
    <m/>
    <m/>
    <m/>
    <s v="عدم سماح الأهل بسبب العادات والتقاليد والفوضى والوضع الأمني"/>
    <x v="2"/>
    <s v="بسبب الفوضى والوضع الأمني "/>
    <s v="School dropout Kidnapping Hired by armed groups Desire to join armed groups Child labour Begging Early marriage Physical abuse Neglect Sexual abuse Being orphaned or losing care Physical or psychological disabilities due to the war Psychological stress"/>
    <b v="1"/>
    <b v="1"/>
    <b v="1"/>
    <b v="1"/>
    <b v="1"/>
    <b v="1"/>
    <b v="1"/>
    <b v="1"/>
    <b v="1"/>
    <b v="1"/>
    <b v="1"/>
    <m/>
    <b v="1"/>
    <b v="1"/>
    <m/>
    <m/>
    <m/>
    <m/>
    <s v="البيع أو بسطة عمل أو عمل فوق طاقته"/>
    <s v="Parents Siblings Relatives School teachers"/>
    <m/>
    <b v="1"/>
    <m/>
    <b v="1"/>
    <b v="1"/>
    <b v="1"/>
    <m/>
    <m/>
    <m/>
    <m/>
    <m/>
    <m/>
    <m/>
    <m/>
    <s v="Quraan Sport activity Other"/>
    <b v="1"/>
    <b v="1"/>
    <m/>
    <m/>
    <m/>
    <m/>
    <b v="1"/>
    <m/>
    <s v="حسب رغبة الطفل"/>
    <s v="Children separated from their parents Orphans living in the community Child-headed households Children who have been associated with fighting forces"/>
    <b v="1"/>
    <m/>
    <b v="1"/>
    <b v="1"/>
    <b v="1"/>
    <m/>
    <m/>
    <x v="2"/>
    <s v="بسبب الاضطرار للذهاب إلى مناطق النظام والوضع الأمني وعدم الاعتراف بالشهادات الموجودة في المحرر"/>
    <s v="Security problems Other Lack of transportation Lack of awareness"/>
    <b v="1"/>
    <b v="1"/>
    <b v="1"/>
    <m/>
    <m/>
    <m/>
    <b v="1"/>
    <m/>
    <m/>
    <s v="عدم الرياح النفسية"/>
    <x v="1"/>
    <m/>
    <m/>
    <x v="2"/>
    <m/>
    <m/>
    <x v="2"/>
    <m/>
    <s v="uuid:cec7eceb-00cb-4ef5-88c7-886454957d06"/>
    <n v="73333486"/>
    <s v="cec7eceb-00cb-4ef5-88c7-886454957d06"/>
    <d v="2021-01-25T12:34:06"/>
    <n v="407"/>
    <m/>
    <n v="-1"/>
    <m/>
    <m/>
    <s v="202101250917"/>
    <n v="1296"/>
    <s v="nsenumerator"/>
    <n v="569832"/>
  </r>
  <r>
    <s v="2021-01-25T14:12:19.182+02:00"/>
    <s v="2021-01-25T14:46:34.106+02:00"/>
    <m/>
    <s v="نجاح صالح العمر"/>
    <s v="MRFS"/>
    <m/>
    <d v="2021-01-25T00:00:00"/>
    <x v="11"/>
    <s v="All"/>
    <x v="0"/>
    <n v="31"/>
    <x v="0"/>
    <x v="0"/>
    <x v="0"/>
    <x v="0"/>
    <d v="2018-01-13T00:00:00"/>
    <n v="0"/>
    <n v="1"/>
    <s v="Yes"/>
    <n v="0"/>
    <n v="0"/>
    <n v="1"/>
    <s v="1"/>
    <n v="3"/>
    <s v="4"/>
    <n v="0"/>
    <s v="4"/>
    <n v="7"/>
    <n v="1"/>
    <n v="0"/>
    <n v="0"/>
    <n v="1500"/>
    <n v="300"/>
    <s v="المساعدات"/>
    <m/>
    <s v="Primary health care facility"/>
    <m/>
    <b v="1"/>
    <m/>
    <m/>
    <m/>
    <m/>
    <m/>
    <m/>
    <n v="999"/>
    <x v="4"/>
    <m/>
    <x v="2"/>
    <s v="نعم"/>
    <s v="Some types of medicines are not available in the market Inaccessible due to cost"/>
    <b v="1"/>
    <m/>
    <m/>
    <b v="1"/>
    <m/>
    <m/>
    <m/>
    <m/>
    <m/>
    <m/>
    <m/>
    <x v="2"/>
    <x v="1"/>
    <m/>
    <x v="1"/>
    <m/>
    <x v="0"/>
    <x v="0"/>
    <m/>
    <x v="0"/>
    <x v="0"/>
    <m/>
    <m/>
    <m/>
    <m/>
    <m/>
    <m/>
    <m/>
    <m/>
    <m/>
    <m/>
    <m/>
    <s v="Non communicable diseases (NCD) drugs (chronic, cardiac, diabetes, hyper-tension, asthma) Pediatric medicine"/>
    <b v="1"/>
    <b v="1"/>
    <m/>
    <m/>
    <m/>
    <m/>
    <m/>
    <m/>
    <x v="2"/>
    <s v="Security issues Transportation issues"/>
    <b v="1"/>
    <m/>
    <m/>
    <b v="1"/>
    <m/>
    <m/>
    <m/>
    <m/>
    <s v="Public primary health care facility"/>
    <m/>
    <m/>
    <m/>
    <b v="1"/>
    <m/>
    <m/>
    <m/>
    <m/>
    <m/>
    <m/>
    <m/>
    <x v="1"/>
    <m/>
    <m/>
    <m/>
    <m/>
    <m/>
    <m/>
    <m/>
    <m/>
    <m/>
    <m/>
    <m/>
    <x v="3"/>
    <x v="1"/>
    <x v="0"/>
    <m/>
    <m/>
    <m/>
    <m/>
    <m/>
    <m/>
    <m/>
    <m/>
    <m/>
    <m/>
    <m/>
    <m/>
    <m/>
    <s v="0"/>
    <s v="not divers"/>
    <s v="Cereals or tubers (maize, porridge, rice, pasta, bread, rice, bulger, frikeh, kaak, pasta, indomy (noodles), manakish, thick grain-based porridge, potatoes, etc)"/>
    <b v="1"/>
    <m/>
    <m/>
    <m/>
    <m/>
    <m/>
    <m/>
    <m/>
    <m/>
    <m/>
    <m/>
    <s v="1"/>
    <s v="not divers"/>
    <x v="0"/>
    <m/>
    <s v="High food prices/no money to buy"/>
    <m/>
    <b v="1"/>
    <m/>
    <m/>
    <m/>
    <m/>
    <m/>
    <m/>
    <x v="2"/>
    <s v="بسبب الاوضاع الاقتصادية "/>
    <x v="0"/>
    <s v="High food prices/no money to buy"/>
    <b v="1"/>
    <m/>
    <m/>
    <m/>
    <m/>
    <m/>
    <x v="2"/>
    <x v="2"/>
    <x v="1"/>
    <m/>
    <m/>
    <s v="0"/>
    <s v="0"/>
    <x v="2"/>
    <x v="1"/>
    <x v="1"/>
    <x v="2"/>
    <x v="3"/>
    <m/>
    <m/>
    <m/>
    <m/>
    <m/>
    <m/>
    <m/>
    <m/>
    <m/>
    <x v="3"/>
    <x v="0"/>
    <s v="Anger Sadness moodwings Anxiety Problems sleeping"/>
    <m/>
    <b v="1"/>
    <b v="1"/>
    <b v="1"/>
    <m/>
    <b v="1"/>
    <m/>
    <m/>
    <m/>
    <b v="1"/>
    <m/>
    <m/>
    <m/>
    <m/>
    <m/>
    <m/>
    <m/>
    <m/>
    <s v="Adult Women"/>
    <b v="1"/>
    <m/>
    <m/>
    <m/>
    <s v="بسبب الاوضاع الراهنة "/>
    <s v="Speaking to a family member"/>
    <b v="1"/>
    <m/>
    <m/>
    <m/>
    <m/>
    <m/>
    <m/>
    <m/>
    <m/>
    <m/>
    <m/>
    <s v="Lack of awareness of the services"/>
    <m/>
    <m/>
    <m/>
    <m/>
    <b v="1"/>
    <m/>
    <m/>
    <m/>
    <m/>
    <x v="1"/>
    <m/>
    <s v="Health services Educational services"/>
    <b v="1"/>
    <b v="1"/>
    <m/>
    <m/>
    <m/>
    <m/>
    <m/>
    <m/>
    <s v="بسبب بعد المسافة "/>
    <s v="Skills building services Educational services"/>
    <m/>
    <b v="1"/>
    <b v="1"/>
    <m/>
    <m/>
    <m/>
    <m/>
    <m/>
    <s v="بسبب بعد المسافة "/>
    <x v="1"/>
    <m/>
    <s v="Kidnapping School dropout"/>
    <b v="1"/>
    <m/>
    <m/>
    <b v="1"/>
    <m/>
    <m/>
    <m/>
    <m/>
    <m/>
    <m/>
    <m/>
    <m/>
    <m/>
    <m/>
    <m/>
    <m/>
    <m/>
    <m/>
    <m/>
    <s v="Siblings Parents"/>
    <m/>
    <b v="1"/>
    <m/>
    <m/>
    <b v="1"/>
    <m/>
    <m/>
    <m/>
    <m/>
    <m/>
    <m/>
    <m/>
    <m/>
    <m/>
    <s v="Entertainement activities Awareness / educational activities / psychosocial support"/>
    <m/>
    <m/>
    <m/>
    <m/>
    <b v="1"/>
    <b v="1"/>
    <m/>
    <m/>
    <m/>
    <s v="No, none of these"/>
    <m/>
    <m/>
    <m/>
    <m/>
    <m/>
    <b v="1"/>
    <m/>
    <x v="1"/>
    <m/>
    <s v="Security problems Lack of transportation"/>
    <m/>
    <b v="1"/>
    <b v="1"/>
    <m/>
    <m/>
    <m/>
    <m/>
    <m/>
    <m/>
    <m/>
    <x v="2"/>
    <n v="9"/>
    <s v="يلعبون خارج المنزل لوحدهم"/>
    <x v="0"/>
    <m/>
    <m/>
    <x v="2"/>
    <m/>
    <s v="uuid:cb5ba0ae-938e-4d77-b520-861d62372b45"/>
    <n v="73333854"/>
    <s v="cb5ba0ae-938e-4d77-b520-861d62372b45"/>
    <d v="2021-01-25T12:48:54"/>
    <n v="408"/>
    <m/>
    <n v="-1"/>
    <m/>
    <m/>
    <s v="202101191358"/>
    <n v="2055"/>
    <s v="nsenumerator"/>
    <n v="5698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2B000000}" name="PivotTable5"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03:I122" firstHeaderRow="1" firstDataRow="3" firstDataCol="1"/>
  <pivotFields count="359">
    <pivotField showAll="0"/>
    <pivotField showAll="0"/>
    <pivotField showAll="0"/>
    <pivotField showAll="0"/>
    <pivotField showAll="0"/>
    <pivotField showAll="0"/>
    <pivotField numFmtId="164" showAll="0"/>
    <pivotField axis="axisRow" showAll="0">
      <items count="17">
        <item x="2"/>
        <item x="12"/>
        <item x="8"/>
        <item x="7"/>
        <item x="10"/>
        <item x="9"/>
        <item x="3"/>
        <item x="1"/>
        <item x="6"/>
        <item x="5"/>
        <item x="14"/>
        <item x="13"/>
        <item x="11"/>
        <item x="0"/>
        <item x="4"/>
        <item x="15"/>
        <item t="default"/>
      </items>
    </pivotField>
    <pivotField showAll="0"/>
    <pivotField showAll="0"/>
    <pivotField showAll="0"/>
    <pivotField showAll="0"/>
    <pivotField showAll="0"/>
    <pivotField showAll="0"/>
    <pivotField axis="axisCol" dataField="1"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7">
    <i>
      <x/>
    </i>
    <i>
      <x v="1"/>
    </i>
    <i>
      <x v="2"/>
    </i>
    <i>
      <x v="3"/>
    </i>
    <i>
      <x v="4"/>
    </i>
    <i>
      <x v="5"/>
    </i>
    <i>
      <x v="6"/>
    </i>
    <i>
      <x v="7"/>
    </i>
    <i>
      <x v="8"/>
    </i>
    <i>
      <x v="9"/>
    </i>
    <i>
      <x v="10"/>
    </i>
    <i>
      <x v="11"/>
    </i>
    <i>
      <x v="12"/>
    </i>
    <i>
      <x v="13"/>
    </i>
    <i>
      <x v="14"/>
    </i>
    <i>
      <x v="15"/>
    </i>
    <i t="grand">
      <x/>
    </i>
  </rowItems>
  <colFields count="2">
    <field x="14"/>
    <field x="-2"/>
  </colFields>
  <colItems count="8">
    <i>
      <x/>
      <x/>
    </i>
    <i r="1" i="1">
      <x v="1"/>
    </i>
    <i>
      <x v="1"/>
      <x/>
    </i>
    <i r="1" i="1">
      <x v="1"/>
    </i>
    <i>
      <x v="2"/>
      <x/>
    </i>
    <i r="1" i="1">
      <x v="1"/>
    </i>
    <i t="grand">
      <x/>
    </i>
    <i t="grand" i="1">
      <x/>
    </i>
  </colItems>
  <dataFields count="2">
    <dataField name="Freq." fld="14" subtotal="count" baseField="7" baseItem="0"/>
    <dataField name="%" fld="14"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12000000}" name="PivotTable27"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675:M691"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6">
        <item x="4"/>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27"/>
    <field x="-2"/>
  </colFields>
  <colItems count="12">
    <i>
      <x/>
      <x/>
    </i>
    <i r="1" i="1">
      <x v="1"/>
    </i>
    <i>
      <x v="1"/>
      <x/>
    </i>
    <i r="1" i="1">
      <x v="1"/>
    </i>
    <i>
      <x v="2"/>
      <x/>
    </i>
    <i r="1" i="1">
      <x v="1"/>
    </i>
    <i>
      <x v="3"/>
      <x/>
    </i>
    <i r="1" i="1">
      <x v="1"/>
    </i>
    <i>
      <x v="4"/>
      <x/>
    </i>
    <i r="1" i="1">
      <x v="1"/>
    </i>
    <i t="grand">
      <x/>
    </i>
    <i t="grand" i="1">
      <x/>
    </i>
  </colItems>
  <dataFields count="2">
    <dataField name="Freq." fld="127" subtotal="count" baseField="7" baseItem="0"/>
    <dataField name="%" fld="127"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10000000}" name="PivotTable25"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635:O651"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7">
        <item x="2"/>
        <item x="0"/>
        <item x="3"/>
        <item x="4"/>
        <item x="5"/>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25"/>
    <field x="-2"/>
  </colFields>
  <colItems count="14">
    <i>
      <x/>
      <x/>
    </i>
    <i r="1" i="1">
      <x v="1"/>
    </i>
    <i>
      <x v="1"/>
      <x/>
    </i>
    <i r="1" i="1">
      <x v="1"/>
    </i>
    <i>
      <x v="2"/>
      <x/>
    </i>
    <i r="1" i="1">
      <x v="1"/>
    </i>
    <i>
      <x v="3"/>
      <x/>
    </i>
    <i r="1" i="1">
      <x v="1"/>
    </i>
    <i>
      <x v="4"/>
      <x/>
    </i>
    <i r="1" i="1">
      <x v="1"/>
    </i>
    <i>
      <x v="5"/>
      <x/>
    </i>
    <i r="1" i="1">
      <x v="1"/>
    </i>
    <i t="grand">
      <x/>
    </i>
    <i t="grand" i="1">
      <x/>
    </i>
  </colItems>
  <dataFields count="2">
    <dataField name="Freq." fld="125" subtotal="count" baseField="7" baseItem="0"/>
    <dataField name="%" fld="125"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32000000}" name="PivotTable56"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464:I1478" firstHeaderRow="0" firstDataRow="1"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1">
    <field x="-2"/>
  </colFields>
  <colItems count="8">
    <i>
      <x/>
    </i>
    <i i="1">
      <x v="1"/>
    </i>
    <i i="2">
      <x v="2"/>
    </i>
    <i i="3">
      <x v="3"/>
    </i>
    <i i="4">
      <x v="4"/>
    </i>
    <i i="5">
      <x v="5"/>
    </i>
    <i i="6">
      <x v="6"/>
    </i>
    <i i="7">
      <x v="7"/>
    </i>
  </colItems>
  <dataFields count="8">
    <dataField name="Other" fld="314" subtotal="count" baseField="7" baseItem="0"/>
    <dataField name="Do not know" fld="315" subtotal="count" baseField="7" baseItem="0"/>
    <dataField name="Painting / re-creational activity" fld="311" subtotal="count" baseField="7" baseItem="0"/>
    <dataField name="Sport activity" fld="308" subtotal="count" baseField="7" baseItem="0"/>
    <dataField name="Hand crafts" fld="310" subtotal="count" baseField="7" baseItem="0"/>
    <dataField name="Entertainement activities" fld="313" subtotal="count" baseField="7" baseItem="0"/>
    <dataField name="Awareness / educational activities / psychosocial support" fld="312" subtotal="count" baseField="7" baseItem="0"/>
    <dataField name="Quraan" fld="309"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3B000000}" name="PivotTable9"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227:K243"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47"/>
    <field x="-2"/>
  </colFields>
  <colItems count="10">
    <i>
      <x/>
      <x/>
    </i>
    <i r="1" i="1">
      <x v="1"/>
    </i>
    <i>
      <x v="1"/>
      <x/>
    </i>
    <i r="1" i="1">
      <x v="1"/>
    </i>
    <i>
      <x v="2"/>
      <x/>
    </i>
    <i r="1" i="1">
      <x v="1"/>
    </i>
    <i>
      <x v="3"/>
      <x/>
    </i>
    <i r="1" i="1">
      <x v="1"/>
    </i>
    <i t="grand">
      <x/>
    </i>
    <i t="grand" i="1">
      <x/>
    </i>
  </colItems>
  <dataFields count="2">
    <dataField name="Freq." fld="47" subtotal="count" baseField="7" baseItem="0"/>
    <dataField name="%" fld="47"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100-000013000000}" name="PivotTable28"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695:L709" firstHeaderRow="0" firstDataRow="1"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1">
    <field x="-2"/>
  </colFields>
  <colItems count="11">
    <i>
      <x/>
    </i>
    <i i="1">
      <x v="1"/>
    </i>
    <i i="2">
      <x v="2"/>
    </i>
    <i i="3">
      <x v="3"/>
    </i>
    <i i="4">
      <x v="4"/>
    </i>
    <i i="5">
      <x v="5"/>
    </i>
    <i i="6">
      <x v="6"/>
    </i>
    <i i="7">
      <x v="7"/>
    </i>
    <i i="8">
      <x v="8"/>
    </i>
    <i i="9">
      <x v="9"/>
    </i>
    <i i="10">
      <x v="10"/>
    </i>
  </colItems>
  <dataFields count="11">
    <dataField name="Fish" fld="135" subtotal="count" baseField="7" baseItem="0"/>
    <dataField name="Eggs" fld="137" subtotal="count" baseField="7" baseItem="0"/>
    <dataField name="Sugar, Honey, sugar products" fld="138" subtotal="count" baseField="7" baseItem="0"/>
    <dataField name="Meat, Poultry, Offal (beef, goat, lamb, poultry), etc)" fld="134" subtotal="count" baseField="7" baseItem="0"/>
    <dataField name="Fruit (all types)" fld="133" subtotal="count" baseField="7" baseItem="0"/>
    <dataField name="Milk and Milk Products (milk, yoghurt, cheese, etc)" fld="136" subtotal="count" baseField="7" baseItem="0"/>
    <dataField name="Fat (oils, fats, butter, ghee etc)" fld="139" subtotal="count" baseField="7" baseItem="0"/>
    <dataField name="Legumes and nuts e.g. hommos, fouls, beans, chick peas, lentils" fld="131" subtotal="count" baseField="7" baseItem="0"/>
    <dataField name="Vegetables (including leafy vegetables)" fld="132" subtotal="count" baseField="7" baseItem="0"/>
    <dataField name="Cereals or tubers (maize, porridge, rice, pasta, bread, rice, bulger, frikeh, kaak, pasta, indomy (noodles), manakish, thick grain-based porridge, potatoes, etc)" fld="130" subtotal="count" baseField="7" baseItem="0"/>
    <dataField name="Condiments (spices, tea, coffee, sauces etc) or other miscellaneous food" fld="140"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100-000009000000}" name="PivotTable19"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456:H470" firstHeaderRow="0" firstDataRow="1"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1">
    <field x="-2"/>
  </colFields>
  <colItems count="7">
    <i>
      <x/>
    </i>
    <i i="1">
      <x v="1"/>
    </i>
    <i i="2">
      <x v="2"/>
    </i>
    <i i="3">
      <x v="3"/>
    </i>
    <i i="4">
      <x v="4"/>
    </i>
    <i i="5">
      <x v="5"/>
    </i>
    <i i="6">
      <x v="6"/>
    </i>
  </colItems>
  <dataFields count="7">
    <dataField name="Other" fld="87" subtotal="count" baseField="7" baseItem="0"/>
    <dataField name="I don't know" fld="88" subtotal="count" baseField="7" baseItem="0"/>
    <dataField name="Drugs are mostly available" fld="89" subtotal="count" baseField="7" baseItem="0"/>
    <dataField name="Reproductive health medicines" fld="85" subtotal="count" baseField="7" baseItem="0"/>
    <dataField name="Antibiotic" fld="86" subtotal="count" baseField="7" baseItem="0"/>
    <dataField name="Non communicable diseases (NCD) drugs (chronic, cardiac, diabetes, hyper-tension, asthma)" fld="83" subtotal="count" baseField="7" baseItem="0"/>
    <dataField name="Pediatric medicine" fld="84"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100-000004000000}" name="PivotTable14"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342:K358"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66"/>
    <field x="-2"/>
  </colFields>
  <colItems count="10">
    <i>
      <x/>
      <x/>
    </i>
    <i r="1" i="1">
      <x v="1"/>
    </i>
    <i>
      <x v="1"/>
      <x/>
    </i>
    <i r="1" i="1">
      <x v="1"/>
    </i>
    <i>
      <x v="2"/>
      <x/>
    </i>
    <i r="1" i="1">
      <x v="1"/>
    </i>
    <i>
      <x v="3"/>
      <x/>
    </i>
    <i r="1" i="1">
      <x v="1"/>
    </i>
    <i t="grand">
      <x/>
    </i>
    <i t="grand" i="1">
      <x/>
    </i>
  </colItems>
  <dataFields count="2">
    <dataField name="Freq." fld="66" subtotal="count" baseField="7" baseItem="0"/>
    <dataField name="%" fld="66"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100-00000A000000}" name="PivotTable2"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36:I55" firstHeaderRow="1" firstDataRow="3" firstDataCol="1"/>
  <pivotFields count="359">
    <pivotField showAll="0"/>
    <pivotField showAll="0"/>
    <pivotField showAll="0"/>
    <pivotField showAll="0"/>
    <pivotField showAll="0"/>
    <pivotField showAll="0"/>
    <pivotField numFmtId="164" showAll="0"/>
    <pivotField axis="axisRow" showAll="0">
      <items count="17">
        <item x="2"/>
        <item x="12"/>
        <item x="8"/>
        <item x="7"/>
        <item x="10"/>
        <item x="9"/>
        <item x="3"/>
        <item x="1"/>
        <item x="6"/>
        <item x="5"/>
        <item x="14"/>
        <item x="13"/>
        <item x="11"/>
        <item x="0"/>
        <item x="4"/>
        <item x="15"/>
        <item t="default"/>
      </items>
    </pivotField>
    <pivotField showAll="0"/>
    <pivotField showAll="0"/>
    <pivotField showAll="0"/>
    <pivotField showAll="0"/>
    <pivotField axis="axisCol" dataField="1"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7">
    <i>
      <x/>
    </i>
    <i>
      <x v="1"/>
    </i>
    <i>
      <x v="2"/>
    </i>
    <i>
      <x v="3"/>
    </i>
    <i>
      <x v="4"/>
    </i>
    <i>
      <x v="5"/>
    </i>
    <i>
      <x v="6"/>
    </i>
    <i>
      <x v="7"/>
    </i>
    <i>
      <x v="8"/>
    </i>
    <i>
      <x v="9"/>
    </i>
    <i>
      <x v="10"/>
    </i>
    <i>
      <x v="11"/>
    </i>
    <i>
      <x v="12"/>
    </i>
    <i>
      <x v="13"/>
    </i>
    <i>
      <x v="14"/>
    </i>
    <i>
      <x v="15"/>
    </i>
    <i t="grand">
      <x/>
    </i>
  </rowItems>
  <colFields count="2">
    <field x="12"/>
    <field x="-2"/>
  </colFields>
  <colItems count="8">
    <i>
      <x/>
      <x/>
    </i>
    <i r="1" i="1">
      <x v="1"/>
    </i>
    <i>
      <x v="1"/>
      <x/>
    </i>
    <i r="1" i="1">
      <x v="1"/>
    </i>
    <i>
      <x v="2"/>
      <x/>
    </i>
    <i r="1" i="1">
      <x v="1"/>
    </i>
    <i t="grand">
      <x/>
    </i>
    <i t="grand" i="1">
      <x/>
    </i>
  </colItems>
  <dataFields count="2">
    <dataField name="Freq." fld="12" subtotal="count" baseField="7" baseItem="0"/>
    <dataField name="%" fld="12"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100-00002E000000}" name="PivotTable52"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312:H1326" firstHeaderRow="0" firstDataRow="1"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1">
    <field x="-2"/>
  </colFields>
  <colItems count="7">
    <i>
      <x/>
    </i>
    <i i="1">
      <x v="1"/>
    </i>
    <i i="2">
      <x v="2"/>
    </i>
    <i i="3">
      <x v="3"/>
    </i>
    <i i="4">
      <x v="4"/>
    </i>
    <i i="5">
      <x v="5"/>
    </i>
    <i i="6">
      <x v="6"/>
    </i>
  </colItems>
  <dataFields count="7">
    <dataField name="Other" fld="265" subtotal="count" baseField="7" baseItem="0"/>
    <dataField name="Do not know" fld="267" subtotal="count" baseField="7" baseItem="0"/>
    <dataField name="Health services" fld="261" subtotal="count" baseField="7" baseItem="0"/>
    <dataField name="All services are accessible" fld="266" subtotal="count" baseField="7" baseItem="0"/>
    <dataField name="Extracurricular activities/women &amp; girls centers" fld="264" subtotal="count" baseField="7" baseItem="0"/>
    <dataField name="Skills building services" fld="263" subtotal="count" baseField="7" baseItem="0"/>
    <dataField name="Educational services" fld="262"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100-000020000000}" name="PivotTable4"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81:O100" firstHeaderRow="1" firstDataRow="3" firstDataCol="1"/>
  <pivotFields count="359">
    <pivotField showAll="0"/>
    <pivotField showAll="0"/>
    <pivotField showAll="0"/>
    <pivotField showAll="0"/>
    <pivotField showAll="0"/>
    <pivotField showAll="0"/>
    <pivotField numFmtId="164" showAll="0"/>
    <pivotField axis="axisRow" showAll="0">
      <items count="17">
        <item x="2"/>
        <item x="12"/>
        <item x="8"/>
        <item x="7"/>
        <item x="10"/>
        <item x="9"/>
        <item x="3"/>
        <item x="1"/>
        <item x="6"/>
        <item x="5"/>
        <item x="14"/>
        <item x="13"/>
        <item x="11"/>
        <item x="0"/>
        <item x="4"/>
        <item x="15"/>
        <item t="default"/>
      </items>
    </pivotField>
    <pivotField showAll="0"/>
    <pivotField showAll="0"/>
    <pivotField showAll="0"/>
    <pivotField showAll="0"/>
    <pivotField showAll="0"/>
    <pivotField axis="axisCol" dataField="1" showAll="0">
      <items count="7">
        <item x="3"/>
        <item x="5"/>
        <item x="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7">
    <i>
      <x/>
    </i>
    <i>
      <x v="1"/>
    </i>
    <i>
      <x v="2"/>
    </i>
    <i>
      <x v="3"/>
    </i>
    <i>
      <x v="4"/>
    </i>
    <i>
      <x v="5"/>
    </i>
    <i>
      <x v="6"/>
    </i>
    <i>
      <x v="7"/>
    </i>
    <i>
      <x v="8"/>
    </i>
    <i>
      <x v="9"/>
    </i>
    <i>
      <x v="10"/>
    </i>
    <i>
      <x v="11"/>
    </i>
    <i>
      <x v="12"/>
    </i>
    <i>
      <x v="13"/>
    </i>
    <i>
      <x v="14"/>
    </i>
    <i>
      <x v="15"/>
    </i>
    <i t="grand">
      <x/>
    </i>
  </rowItems>
  <colFields count="2">
    <field x="13"/>
    <field x="-2"/>
  </colFields>
  <colItems count="14">
    <i>
      <x/>
      <x/>
    </i>
    <i r="1" i="1">
      <x v="1"/>
    </i>
    <i>
      <x v="1"/>
      <x/>
    </i>
    <i r="1" i="1">
      <x v="1"/>
    </i>
    <i>
      <x v="2"/>
      <x/>
    </i>
    <i r="1" i="1">
      <x v="1"/>
    </i>
    <i>
      <x v="3"/>
      <x/>
    </i>
    <i r="1" i="1">
      <x v="1"/>
    </i>
    <i>
      <x v="4"/>
      <x/>
    </i>
    <i r="1" i="1">
      <x v="1"/>
    </i>
    <i>
      <x v="5"/>
      <x/>
    </i>
    <i r="1" i="1">
      <x v="1"/>
    </i>
    <i t="grand">
      <x/>
    </i>
    <i t="grand" i="1">
      <x/>
    </i>
  </colItems>
  <dataFields count="2">
    <dataField name="Freq." fld="13" subtotal="count" baseField="7" baseItem="0"/>
    <dataField name="%" fld="13"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100-000015000000}" name="PivotTable3"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59:M78" firstHeaderRow="1" firstDataRow="3" firstDataCol="1"/>
  <pivotFields count="359">
    <pivotField showAll="0"/>
    <pivotField showAll="0"/>
    <pivotField showAll="0"/>
    <pivotField showAll="0"/>
    <pivotField showAll="0"/>
    <pivotField showAll="0"/>
    <pivotField numFmtId="164" showAll="0"/>
    <pivotField axis="axisRow" showAll="0">
      <items count="17">
        <item x="2"/>
        <item x="12"/>
        <item x="8"/>
        <item x="7"/>
        <item x="10"/>
        <item x="9"/>
        <item x="3"/>
        <item x="1"/>
        <item x="6"/>
        <item x="5"/>
        <item x="14"/>
        <item x="13"/>
        <item x="11"/>
        <item x="0"/>
        <item x="4"/>
        <item x="15"/>
        <item t="default"/>
      </items>
    </pivotField>
    <pivotField showAll="0"/>
    <pivotField showAll="0"/>
    <pivotField showAll="0"/>
    <pivotField axis="axisCol" dataField="1" showAll="0">
      <items count="6">
        <item x="3"/>
        <item x="2"/>
        <item x="1"/>
        <item x="0"/>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7">
    <i>
      <x/>
    </i>
    <i>
      <x v="1"/>
    </i>
    <i>
      <x v="2"/>
    </i>
    <i>
      <x v="3"/>
    </i>
    <i>
      <x v="4"/>
    </i>
    <i>
      <x v="5"/>
    </i>
    <i>
      <x v="6"/>
    </i>
    <i>
      <x v="7"/>
    </i>
    <i>
      <x v="8"/>
    </i>
    <i>
      <x v="9"/>
    </i>
    <i>
      <x v="10"/>
    </i>
    <i>
      <x v="11"/>
    </i>
    <i>
      <x v="12"/>
    </i>
    <i>
      <x v="13"/>
    </i>
    <i>
      <x v="14"/>
    </i>
    <i>
      <x v="15"/>
    </i>
    <i t="grand">
      <x/>
    </i>
  </rowItems>
  <colFields count="2">
    <field x="11"/>
    <field x="-2"/>
  </colFields>
  <colItems count="12">
    <i>
      <x/>
      <x/>
    </i>
    <i r="1" i="1">
      <x v="1"/>
    </i>
    <i>
      <x v="1"/>
      <x/>
    </i>
    <i r="1" i="1">
      <x v="1"/>
    </i>
    <i>
      <x v="2"/>
      <x/>
    </i>
    <i r="1" i="1">
      <x v="1"/>
    </i>
    <i>
      <x v="3"/>
      <x/>
    </i>
    <i r="1" i="1">
      <x v="1"/>
    </i>
    <i>
      <x v="4"/>
      <x/>
    </i>
    <i r="1" i="1">
      <x v="1"/>
    </i>
    <i t="grand">
      <x/>
    </i>
    <i t="grand" i="1">
      <x/>
    </i>
  </colItems>
  <dataFields count="2">
    <dataField name="Freq." fld="11" subtotal="count" baseField="7" baseItem="0"/>
    <dataField name="%" fld="11"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0100-000022000000}" name="PivotTable41"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012:O1028"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7">
        <item x="5"/>
        <item x="3"/>
        <item x="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88"/>
    <field x="-2"/>
  </colFields>
  <colItems count="14">
    <i>
      <x/>
      <x/>
    </i>
    <i r="1" i="1">
      <x v="1"/>
    </i>
    <i>
      <x v="1"/>
      <x/>
    </i>
    <i r="1" i="1">
      <x v="1"/>
    </i>
    <i>
      <x v="2"/>
      <x/>
    </i>
    <i r="1" i="1">
      <x v="1"/>
    </i>
    <i>
      <x v="3"/>
      <x/>
    </i>
    <i r="1" i="1">
      <x v="1"/>
    </i>
    <i>
      <x v="4"/>
      <x/>
    </i>
    <i r="1" i="1">
      <x v="1"/>
    </i>
    <i>
      <x v="5"/>
      <x/>
    </i>
    <i r="1" i="1">
      <x v="1"/>
    </i>
    <i t="grand">
      <x/>
    </i>
    <i t="grand" i="1">
      <x/>
    </i>
  </colItems>
  <dataFields count="2">
    <dataField name="Freq." fld="188" subtotal="count" baseField="7" baseItem="0"/>
    <dataField name="%" fld="188"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0100-000007000000}" name="PivotTable17"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402:K418"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70"/>
    <field x="-2"/>
  </colFields>
  <colItems count="10">
    <i>
      <x/>
      <x/>
    </i>
    <i r="1" i="1">
      <x v="1"/>
    </i>
    <i>
      <x v="1"/>
      <x/>
    </i>
    <i r="1" i="1">
      <x v="1"/>
    </i>
    <i>
      <x v="2"/>
      <x/>
    </i>
    <i r="1" i="1">
      <x v="1"/>
    </i>
    <i>
      <x v="3"/>
      <x/>
    </i>
    <i r="1" i="1">
      <x v="1"/>
    </i>
    <i t="grand">
      <x/>
    </i>
    <i t="grand" i="1">
      <x/>
    </i>
  </colItems>
  <dataFields count="2">
    <dataField name="Freq." fld="70" subtotal="count" baseField="7" baseItem="0"/>
    <dataField name="%" fld="70"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000000-0007-0000-0100-00000B000000}" name="PivotTable20"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492:K508"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91"/>
    <field x="-2"/>
  </colFields>
  <colItems count="10">
    <i>
      <x/>
      <x/>
    </i>
    <i r="1" i="1">
      <x v="1"/>
    </i>
    <i>
      <x v="1"/>
      <x/>
    </i>
    <i r="1" i="1">
      <x v="1"/>
    </i>
    <i>
      <x v="2"/>
      <x/>
    </i>
    <i r="1" i="1">
      <x v="1"/>
    </i>
    <i>
      <x v="3"/>
      <x/>
    </i>
    <i r="1" i="1">
      <x v="1"/>
    </i>
    <i t="grand">
      <x/>
    </i>
    <i t="grand" i="1">
      <x/>
    </i>
  </colItems>
  <dataFields count="2">
    <dataField name="Freq." fld="91" subtotal="count" baseField="7" baseItem="0"/>
    <dataField name="%" fld="91"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11"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282:K298"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61"/>
    <field x="-2"/>
  </colFields>
  <colItems count="10">
    <i>
      <x/>
      <x/>
    </i>
    <i r="1" i="1">
      <x v="1"/>
    </i>
    <i>
      <x v="1"/>
      <x/>
    </i>
    <i r="1" i="1">
      <x v="1"/>
    </i>
    <i>
      <x v="2"/>
      <x/>
    </i>
    <i r="1" i="1">
      <x v="1"/>
    </i>
    <i>
      <x v="3"/>
      <x/>
    </i>
    <i r="1" i="1">
      <x v="1"/>
    </i>
    <i t="grand">
      <x/>
    </i>
    <i t="grand" i="1">
      <x/>
    </i>
  </colItems>
  <dataFields count="2">
    <dataField name="Freq." fld="61" subtotal="count" baseField="7" baseItem="0"/>
    <dataField name="%" fld="61"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000000-0007-0000-0100-00001A000000}" name="PivotTable34"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857:F871" firstHeaderRow="0" firstDataRow="1"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1">
    <field x="-2"/>
  </colFields>
  <colItems count="5">
    <i>
      <x/>
    </i>
    <i i="1">
      <x v="1"/>
    </i>
    <i i="2">
      <x v="2"/>
    </i>
    <i i="3">
      <x v="3"/>
    </i>
    <i i="4">
      <x v="4"/>
    </i>
  </colItems>
  <dataFields count="5">
    <dataField name="Other" fld="176" subtotal="count" baseField="7" baseItem="0"/>
    <dataField name="Market is not safe" fld="174" subtotal="count" baseField="7" baseItem="0"/>
    <dataField name="Food is not available" fld="175" subtotal="count" baseField="7" baseItem="0"/>
    <dataField name="Market is too far" fld="173" subtotal="count" baseField="7" baseItem="0"/>
    <dataField name="High food prices/no money to buy" fld="172"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000000-0007-0000-0100-00002F000000}" name="PivotTable53"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345:I1360" firstHeaderRow="1" firstDataRow="3"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x="2"/>
        <item x="1"/>
        <item x="0"/>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3">
    <i>
      <x/>
    </i>
    <i>
      <x v="1"/>
    </i>
    <i>
      <x v="2"/>
    </i>
    <i>
      <x v="3"/>
    </i>
    <i>
      <x v="5"/>
    </i>
    <i>
      <x v="6"/>
    </i>
    <i>
      <x v="7"/>
    </i>
    <i>
      <x v="8"/>
    </i>
    <i>
      <x v="10"/>
    </i>
    <i>
      <x v="11"/>
    </i>
    <i>
      <x v="12"/>
    </i>
    <i>
      <x v="14"/>
    </i>
    <i t="grand">
      <x/>
    </i>
  </rowItems>
  <colFields count="2">
    <field x="270"/>
    <field x="-2"/>
  </colFields>
  <colItems count="8">
    <i>
      <x/>
      <x/>
    </i>
    <i r="1" i="1">
      <x v="1"/>
    </i>
    <i>
      <x v="1"/>
      <x/>
    </i>
    <i r="1" i="1">
      <x v="1"/>
    </i>
    <i>
      <x v="2"/>
      <x/>
    </i>
    <i r="1" i="1">
      <x v="1"/>
    </i>
    <i t="grand">
      <x/>
    </i>
    <i t="grand" i="1">
      <x/>
    </i>
  </colItems>
  <dataFields count="2">
    <dataField name="Freq." fld="272" subtotal="count" baseField="7" baseItem="0"/>
    <dataField name="%" fld="272"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000000-0007-0000-0100-000028000000}" name="PivotTable47"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176:E1190" firstHeaderRow="0" firstDataRow="1"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1">
    <field x="-2"/>
  </colFields>
  <colItems count="4">
    <i>
      <x/>
    </i>
    <i i="1">
      <x v="1"/>
    </i>
    <i i="2">
      <x v="2"/>
    </i>
    <i i="3">
      <x v="3"/>
    </i>
  </colItems>
  <dataFields count="4">
    <dataField name="Elderly" fld="224" subtotal="count" baseField="7" baseItem="0"/>
    <dataField name="Adult Men" fld="222" subtotal="count" baseField="7" baseItem="0"/>
    <dataField name="Children" fld="223" subtotal="count" baseField="7" baseItem="0"/>
    <dataField name="Adult Women" fld="221"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ED33403-D22C-4CB0-9767-8E6428C33BB3}" name="PivotTable1"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9:D27" firstHeaderRow="1" firstDataRow="2" firstDataCol="1"/>
  <pivotFields count="359">
    <pivotField showAll="0"/>
    <pivotField showAll="0"/>
    <pivotField showAll="0"/>
    <pivotField showAll="0"/>
    <pivotField showAll="0"/>
    <pivotField showAll="0"/>
    <pivotField numFmtId="164" showAll="0"/>
    <pivotField axis="axisRow" showAll="0">
      <items count="17">
        <item x="2"/>
        <item x="12"/>
        <item x="8"/>
        <item x="7"/>
        <item x="10"/>
        <item x="9"/>
        <item x="3"/>
        <item x="1"/>
        <item x="6"/>
        <item x="5"/>
        <item x="14"/>
        <item x="13"/>
        <item x="11"/>
        <item x="0"/>
        <item x="4"/>
        <item x="15"/>
        <item t="default"/>
      </items>
    </pivotField>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7">
    <i>
      <x/>
    </i>
    <i>
      <x v="1"/>
    </i>
    <i>
      <x v="2"/>
    </i>
    <i>
      <x v="3"/>
    </i>
    <i>
      <x v="4"/>
    </i>
    <i>
      <x v="5"/>
    </i>
    <i>
      <x v="6"/>
    </i>
    <i>
      <x v="7"/>
    </i>
    <i>
      <x v="8"/>
    </i>
    <i>
      <x v="9"/>
    </i>
    <i>
      <x v="10"/>
    </i>
    <i>
      <x v="11"/>
    </i>
    <i>
      <x v="12"/>
    </i>
    <i>
      <x v="13"/>
    </i>
    <i>
      <x v="14"/>
    </i>
    <i>
      <x v="15"/>
    </i>
    <i t="grand">
      <x/>
    </i>
  </rowItems>
  <colFields count="1">
    <field x="9"/>
  </colFields>
  <colItems count="3">
    <i>
      <x/>
    </i>
    <i>
      <x v="1"/>
    </i>
    <i t="grand">
      <x/>
    </i>
  </colItems>
  <dataFields count="1">
    <dataField name="Count of GOOD MORNING / EVENING, MY NAME is ${enumerator}, I WORK WITH ${org}, ${specify_org}. We want to assess the needs of the people in this community and the information you provide will help us better understand those needs. There is no guarantee of any serv"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000000-0007-0000-0100-00003A000000}" name="PivotTable8"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207:O223"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8">
        <item m="1" x="6"/>
        <item x="2"/>
        <item x="3"/>
        <item x="5"/>
        <item x="4"/>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45"/>
    <field x="-2"/>
  </colFields>
  <colItems count="14">
    <i>
      <x v="1"/>
      <x/>
    </i>
    <i r="1" i="1">
      <x v="1"/>
    </i>
    <i>
      <x v="2"/>
      <x/>
    </i>
    <i r="1" i="1">
      <x v="1"/>
    </i>
    <i>
      <x v="3"/>
      <x/>
    </i>
    <i r="1" i="1">
      <x v="1"/>
    </i>
    <i>
      <x v="4"/>
      <x/>
    </i>
    <i r="1" i="1">
      <x v="1"/>
    </i>
    <i>
      <x v="5"/>
      <x/>
    </i>
    <i r="1" i="1">
      <x v="1"/>
    </i>
    <i>
      <x v="6"/>
      <x/>
    </i>
    <i r="1" i="1">
      <x v="1"/>
    </i>
    <i t="grand">
      <x/>
    </i>
    <i t="grand" i="1">
      <x/>
    </i>
  </colItems>
  <dataFields count="2">
    <dataField name="Freq." fld="45" subtotal="count" baseField="7" baseItem="0"/>
    <dataField name="%" fld="45"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000000-0007-0000-0100-000037000000}" name="PivotTable61"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605:I1621" firstHeaderRow="1" firstDataRow="3"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1"/>
        <item x="2"/>
        <item x="0"/>
        <item t="default"/>
      </items>
    </pivotField>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2">
    <field x="341"/>
    <field x="-2"/>
  </colFields>
  <colItems count="8">
    <i>
      <x/>
      <x/>
    </i>
    <i r="1" i="1">
      <x v="1"/>
    </i>
    <i>
      <x v="1"/>
      <x/>
    </i>
    <i r="1" i="1">
      <x v="1"/>
    </i>
    <i>
      <x v="2"/>
      <x/>
    </i>
    <i r="1" i="1">
      <x v="1"/>
    </i>
    <i t="grand">
      <x/>
    </i>
    <i t="grand" i="1">
      <x/>
    </i>
  </colItems>
  <dataFields count="2">
    <dataField name="Freq." fld="341" subtotal="count" baseField="7" baseItem="0"/>
    <dataField name="%" fld="341"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000000-0007-0000-0100-000039000000}" name="PivotTable7"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66:H180" firstHeaderRow="0" firstDataRow="1"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1">
    <field x="-2"/>
  </colFields>
  <colItems count="7">
    <i>
      <x/>
    </i>
    <i i="1">
      <x v="1"/>
    </i>
    <i i="2">
      <x v="2"/>
    </i>
    <i i="3">
      <x v="3"/>
    </i>
    <i i="4">
      <x v="4"/>
    </i>
    <i i="5">
      <x v="5"/>
    </i>
    <i i="6">
      <x v="6"/>
    </i>
  </colItems>
  <dataFields count="7">
    <dataField name="Other" fld="40" subtotal="count" baseField="7" baseItem="0"/>
    <dataField name="Do not know" fld="41" subtotal="count" baseField="7" baseItem="0"/>
    <dataField name="Specialist services" fld="38" subtotal="count" baseField="7" baseItem="0"/>
    <dataField name="No services" fld="42" subtotal="count" baseField="7" baseItem="0"/>
    <dataField name="Emergency services-ambulance" fld="39" subtotal="count" baseField="7" baseItem="0"/>
    <dataField name="Hospital" fld="36" subtotal="count" baseField="7" baseItem="0"/>
    <dataField name="Primary health care facility" fld="37"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000000-0007-0000-0100-000016000000}" name="PivotTable30"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763:K779"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57"/>
    <field x="-2"/>
  </colFields>
  <colItems count="10">
    <i>
      <x/>
      <x/>
    </i>
    <i r="1" i="1">
      <x v="1"/>
    </i>
    <i>
      <x v="1"/>
      <x/>
    </i>
    <i r="1" i="1">
      <x v="1"/>
    </i>
    <i>
      <x v="2"/>
      <x/>
    </i>
    <i r="1" i="1">
      <x v="1"/>
    </i>
    <i>
      <x v="3"/>
      <x/>
    </i>
    <i r="1" i="1">
      <x v="1"/>
    </i>
    <i t="grand">
      <x/>
    </i>
    <i t="grand" i="1">
      <x/>
    </i>
  </colItems>
  <dataFields count="2">
    <dataField name="Freq." fld="157" subtotal="count" baseField="7" baseItem="0"/>
    <dataField name="%" fld="157"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000000-0007-0000-0100-000019000000}" name="PivotTable33"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837:K853"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2"/>
        <item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70"/>
    <field x="-2"/>
  </colFields>
  <colItems count="10">
    <i>
      <x/>
      <x/>
    </i>
    <i r="1" i="1">
      <x v="1"/>
    </i>
    <i>
      <x v="1"/>
      <x/>
    </i>
    <i r="1" i="1">
      <x v="1"/>
    </i>
    <i>
      <x v="2"/>
      <x/>
    </i>
    <i r="1" i="1">
      <x v="1"/>
    </i>
    <i>
      <x v="3"/>
      <x/>
    </i>
    <i r="1" i="1">
      <x v="1"/>
    </i>
    <i t="grand">
      <x/>
    </i>
    <i t="grand" i="1">
      <x/>
    </i>
  </colItems>
  <dataFields count="2">
    <dataField name="Freq." fld="170" subtotal="count" baseField="7" baseItem="0"/>
    <dataField name="%" fld="170"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000000-0007-0000-0100-000038000000}" name="PivotTable62"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627:I1643" firstHeaderRow="1" firstDataRow="3"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1"/>
        <item x="2"/>
        <item x="0"/>
        <item t="default"/>
      </items>
    </pivotField>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2">
    <field x="344"/>
    <field x="-2"/>
  </colFields>
  <colItems count="8">
    <i>
      <x/>
      <x/>
    </i>
    <i r="1" i="1">
      <x v="1"/>
    </i>
    <i>
      <x v="1"/>
      <x/>
    </i>
    <i r="1" i="1">
      <x v="1"/>
    </i>
    <i>
      <x v="2"/>
      <x/>
    </i>
    <i r="1" i="1">
      <x v="1"/>
    </i>
    <i t="grand">
      <x/>
    </i>
    <i t="grand" i="1">
      <x/>
    </i>
  </colItems>
  <dataFields count="2">
    <dataField name="Freq." fld="344" subtotal="count" baseField="7" baseItem="0"/>
    <dataField name="%" fld="344"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000000-0007-0000-0100-00000F000000}" name="PivotTable24"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601:J615" firstHeaderRow="0" firstDataRow="1"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1">
    <field x="-2"/>
  </colFields>
  <colItems count="9">
    <i>
      <x/>
    </i>
    <i i="1">
      <x v="1"/>
    </i>
    <i i="2">
      <x v="2"/>
    </i>
    <i i="3">
      <x v="3"/>
    </i>
    <i i="4">
      <x v="4"/>
    </i>
    <i i="5">
      <x v="5"/>
    </i>
    <i i="6">
      <x v="6"/>
    </i>
    <i i="7">
      <x v="7"/>
    </i>
    <i i="8">
      <x v="8"/>
    </i>
  </colItems>
  <dataFields count="9">
    <dataField name="Other" fld="123" subtotal="count" baseField="7" baseItem="0"/>
    <dataField name="Mother sick/weak" fld="115" subtotal="count" baseField="7" baseItem="0"/>
    <dataField name="Weaning age" fld="120" subtotal="count" baseField="7" baseItem="0"/>
    <dataField name="Child sick/weak" fld="116" subtotal="count" baseField="7" baseItem="0"/>
    <dataField name="Breast problems" fld="117" subtotal="count" baseField="7" baseItem="0"/>
    <dataField name="Child refused breast" fld="119" subtotal="count" baseField="7" baseItem="0"/>
    <dataField name="New pregnancy" fld="121" subtotal="count" baseField="7" baseItem="0"/>
    <dataField name="Started using contraception" fld="122" subtotal="count" baseField="7" baseItem="0"/>
    <dataField name="Not enough milk" fld="118"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000000-0007-0000-0100-000036000000}" name="PivotTable60"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583:I1599" firstHeaderRow="1" firstDataRow="3"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2">
    <field x="338"/>
    <field x="-2"/>
  </colFields>
  <colItems count="8">
    <i>
      <x/>
      <x/>
    </i>
    <i r="1" i="1">
      <x v="1"/>
    </i>
    <i>
      <x v="1"/>
      <x/>
    </i>
    <i r="1" i="1">
      <x v="1"/>
    </i>
    <i>
      <x v="2"/>
      <x/>
    </i>
    <i r="1" i="1">
      <x v="1"/>
    </i>
    <i t="grand">
      <x/>
    </i>
    <i t="grand" i="1">
      <x/>
    </i>
  </colItems>
  <dataFields count="2">
    <dataField name="Freq." fld="338" subtotal="count" baseField="7" baseItem="0"/>
    <dataField name="%" fld="338"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000000-0007-0000-0100-00001D000000}" name="PivotTable37"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931:I947"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80"/>
    <field x="-2"/>
  </colFields>
  <colItems count="8">
    <i>
      <x/>
      <x/>
    </i>
    <i r="1" i="1">
      <x v="1"/>
    </i>
    <i>
      <x v="1"/>
      <x/>
    </i>
    <i r="1" i="1">
      <x v="1"/>
    </i>
    <i>
      <x v="2"/>
      <x/>
    </i>
    <i r="1" i="1">
      <x v="1"/>
    </i>
    <i t="grand">
      <x/>
    </i>
    <i t="grand" i="1">
      <x/>
    </i>
  </colItems>
  <dataFields count="2">
    <dataField name="Freq." fld="180" subtotal="count" baseField="7" baseItem="0"/>
    <dataField name="%" fld="180"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000000-0007-0000-0100-000027000000}" name="PivotTable46"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127:R1141" firstHeaderRow="0" firstDataRow="1"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1">
    <field x="-2"/>
  </colFields>
  <colItems count="17">
    <i>
      <x/>
    </i>
    <i i="1">
      <x v="1"/>
    </i>
    <i i="2">
      <x v="2"/>
    </i>
    <i i="3">
      <x v="3"/>
    </i>
    <i i="4">
      <x v="4"/>
    </i>
    <i i="5">
      <x v="5"/>
    </i>
    <i i="6">
      <x v="6"/>
    </i>
    <i i="7">
      <x v="7"/>
    </i>
    <i i="8">
      <x v="8"/>
    </i>
    <i i="9">
      <x v="9"/>
    </i>
    <i i="10">
      <x v="10"/>
    </i>
    <i i="11">
      <x v="11"/>
    </i>
    <i i="12">
      <x v="12"/>
    </i>
    <i i="13">
      <x v="13"/>
    </i>
    <i i="14">
      <x v="14"/>
    </i>
    <i i="15">
      <x v="15"/>
    </i>
    <i i="16">
      <x v="16"/>
    </i>
  </colItems>
  <dataFields count="17">
    <dataField name="Other" fld="216" subtotal="count" baseField="7" baseItem="0"/>
    <dataField name="Do not know" fld="218" subtotal="count" baseField="7" baseItem="0"/>
    <dataField name="Substance/alcohol Abuse" fld="215" subtotal="count" baseField="7" baseItem="0"/>
    <dataField name="Inability to carry out work or daily tasks" fld="213" subtotal="count" baseField="7" baseItem="0"/>
    <dataField name="Conflict within community" fld="212" subtotal="count" baseField="7" baseItem="0"/>
    <dataField name="No problems" fld="217" subtotal="count" baseField="7" baseItem="0"/>
    <dataField name="Changes in Appetite" fld="209" subtotal="count" baseField="7" baseItem="0"/>
    <dataField name="Problems Concentrating" fld="214" subtotal="count" baseField="7" baseItem="0"/>
    <dataField name="Hopelessness" fld="210" subtotal="count" baseField="7" baseItem="0"/>
    <dataField name="Problems sleeping" fld="211" subtotal="count" baseField="7" baseItem="0"/>
    <dataField name="Anxiety" fld="207" subtotal="count" baseField="7" baseItem="0"/>
    <dataField name="Family conflict" fld="208" subtotal="count" baseField="7" baseItem="0"/>
    <dataField name="moodwings" fld="205" subtotal="count" baseField="7" baseItem="0"/>
    <dataField name="Anger" fld="203" subtotal="count" baseField="7" baseItem="0"/>
    <dataField name="Sadness" fld="204" subtotal="count" baseField="7" baseItem="0"/>
    <dataField name="Econimic" fld="206" subtotal="count" baseField="7" baseItem="0"/>
    <dataField name="Fear" fld="202"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000000-0007-0000-0100-00002C000000}" name="PivotTable50"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259:K1274" firstHeaderRow="1" firstDataRow="3"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3"/>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3">
    <i>
      <x/>
    </i>
    <i>
      <x v="1"/>
    </i>
    <i>
      <x v="2"/>
    </i>
    <i>
      <x v="3"/>
    </i>
    <i>
      <x v="5"/>
    </i>
    <i>
      <x v="6"/>
    </i>
    <i>
      <x v="7"/>
    </i>
    <i>
      <x v="8"/>
    </i>
    <i>
      <x v="10"/>
    </i>
    <i>
      <x v="11"/>
    </i>
    <i>
      <x v="12"/>
    </i>
    <i>
      <x v="14"/>
    </i>
    <i t="grand">
      <x/>
    </i>
  </rowItems>
  <colFields count="2">
    <field x="248"/>
    <field x="-2"/>
  </colFields>
  <colItems count="10">
    <i>
      <x/>
      <x/>
    </i>
    <i r="1" i="1">
      <x v="1"/>
    </i>
    <i>
      <x v="1"/>
      <x/>
    </i>
    <i r="1" i="1">
      <x v="1"/>
    </i>
    <i>
      <x v="2"/>
      <x/>
    </i>
    <i r="1" i="1">
      <x v="1"/>
    </i>
    <i>
      <x v="3"/>
      <x/>
    </i>
    <i r="1" i="1">
      <x v="1"/>
    </i>
    <i t="grand">
      <x/>
    </i>
    <i t="grand" i="1">
      <x/>
    </i>
  </colItems>
  <dataFields count="2">
    <dataField name="Freq." fld="248" subtotal="count" baseField="7" baseItem="0"/>
    <dataField name="%" fld="248"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000000-0007-0000-0100-00000D000000}" name="PivotTable22"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546:J560" firstHeaderRow="0" firstDataRow="1"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1">
    <field x="-2"/>
  </colFields>
  <colItems count="9">
    <i>
      <x/>
    </i>
    <i i="1">
      <x v="1"/>
    </i>
    <i i="2">
      <x v="2"/>
    </i>
    <i i="3">
      <x v="3"/>
    </i>
    <i i="4">
      <x v="4"/>
    </i>
    <i i="5">
      <x v="5"/>
    </i>
    <i i="6">
      <x v="6"/>
    </i>
    <i i="7">
      <x v="7"/>
    </i>
    <i i="8">
      <x v="8"/>
    </i>
  </colItems>
  <dataFields count="9">
    <dataField name="Other" fld="109" subtotal="count" baseField="7" baseItem="0"/>
    <dataField name="Do not know" fld="110" subtotal="count" baseField="7" baseItem="0"/>
    <dataField name="At home alone" fld="102" subtotal="count" baseField="7" baseItem="0"/>
    <dataField name="At home with traditional midwife or non-professional" fld="104" subtotal="count" baseField="7" baseItem="0"/>
    <dataField name="At home with skilled birth attendant" fld="103" subtotal="count" baseField="7" baseItem="0"/>
    <dataField name="Public primary health care facility" fld="105" subtotal="count" baseField="7" baseItem="0"/>
    <dataField name="At private primary health care centre/hospital" fld="106" subtotal="count" baseField="7" baseItem="0"/>
    <dataField name="Hospital for surgery/ C-section" fld="108" subtotal="count" baseField="7" baseItem="0"/>
    <dataField name="Hospital for normal delivery" fld="107"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0"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247:J261" firstHeaderRow="0" firstDataRow="1"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1">
    <field x="-2"/>
  </colFields>
  <colItems count="9">
    <i>
      <x/>
    </i>
    <i i="1">
      <x v="1"/>
    </i>
    <i i="2">
      <x v="2"/>
    </i>
    <i i="3">
      <x v="3"/>
    </i>
    <i i="4">
      <x v="4"/>
    </i>
    <i i="5">
      <x v="5"/>
    </i>
    <i i="6">
      <x v="6"/>
    </i>
    <i i="7">
      <x v="7"/>
    </i>
    <i i="8">
      <x v="8"/>
    </i>
  </colItems>
  <dataFields count="9">
    <dataField name="Other" fld="57" subtotal="count" baseField="7" baseItem="0"/>
    <dataField name="Do not know" fld="58" subtotal="count" baseField="7" baseItem="0"/>
    <dataField name="Expired medicine" fld="56" subtotal="count" baseField="7" baseItem="0"/>
    <dataField name="Inaccessible due to security risks" fld="54" subtotal="count" baseField="7" baseItem="0"/>
    <dataField name="Not available in the market at all" fld="52" subtotal="count" baseField="7" baseItem="0"/>
    <dataField name="There are no significant difficulties" fld="59" subtotal="count" baseField="7" baseItem="0"/>
    <dataField name="Most types of medicines are not available in the market" fld="51" subtotal="count" baseField="7" baseItem="0"/>
    <dataField name="Inaccessible due to transport or other logistical reason" fld="55" subtotal="count" baseField="7" baseItem="0"/>
    <dataField name="Inaccessible due to cost" fld="53"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000000-0007-0000-0100-000034000000}" name="PivotTable58"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531:I1547" firstHeaderRow="1" firstDataRow="3"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2">
    <field x="325"/>
    <field x="-2"/>
  </colFields>
  <colItems count="8">
    <i>
      <x/>
      <x/>
    </i>
    <i r="1" i="1">
      <x v="1"/>
    </i>
    <i>
      <x v="1"/>
      <x/>
    </i>
    <i r="1" i="1">
      <x v="1"/>
    </i>
    <i>
      <x v="2"/>
      <x/>
    </i>
    <i r="1" i="1">
      <x v="1"/>
    </i>
    <i t="grand">
      <x/>
    </i>
    <i t="grand" i="1">
      <x/>
    </i>
  </colItems>
  <dataFields count="2">
    <dataField name="Freq." fld="325" subtotal="count" baseField="7" baseItem="0"/>
    <dataField name="%" fld="325"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000000-0007-0000-0100-00002D000000}" name="PivotTable51"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279:H1293" firstHeaderRow="0" firstDataRow="1"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1">
    <field x="-2"/>
  </colFields>
  <colItems count="7">
    <i>
      <x/>
    </i>
    <i i="1">
      <x v="1"/>
    </i>
    <i i="2">
      <x v="2"/>
    </i>
    <i i="3">
      <x v="3"/>
    </i>
    <i i="4">
      <x v="4"/>
    </i>
    <i i="5">
      <x v="5"/>
    </i>
    <i i="6">
      <x v="6"/>
    </i>
  </colItems>
  <dataFields count="7">
    <dataField name="Other" fld="255" subtotal="count" baseField="7" baseItem="0"/>
    <dataField name="Do not know" fld="257" subtotal="count" baseField="7" baseItem="0"/>
    <dataField name="All services are accessible" fld="256" subtotal="count" baseField="7" baseItem="0"/>
    <dataField name="Health services" fld="251" subtotal="count" baseField="7" baseItem="0"/>
    <dataField name="Extracurricular activities/women &amp; girls centers" fld="254" subtotal="count" baseField="7" baseItem="0"/>
    <dataField name="Skills building services" fld="253" subtotal="count" baseField="7" baseItem="0"/>
    <dataField name="Educational services" fld="252"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000000-0007-0000-0100-00000C000000}" name="PivotTable21"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512:H526" firstHeaderRow="0" firstDataRow="1"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1">
    <field x="-2"/>
  </colFields>
  <colItems count="7">
    <i>
      <x/>
    </i>
    <i i="1">
      <x v="1"/>
    </i>
    <i i="2">
      <x v="2"/>
    </i>
    <i i="3">
      <x v="3"/>
    </i>
    <i i="4">
      <x v="4"/>
    </i>
    <i i="5">
      <x v="5"/>
    </i>
    <i i="6">
      <x v="6"/>
    </i>
  </colItems>
  <dataFields count="7">
    <dataField name="Other" fld="98" subtotal="count" baseField="7" baseItem="0"/>
    <dataField name="Do not know" fld="99" subtotal="count" baseField="7" baseItem="0"/>
    <dataField name="Cultural factors" fld="95" subtotal="count" baseField="7" baseItem="0"/>
    <dataField name="Security issues" fld="93" subtotal="count" baseField="7" baseItem="0"/>
    <dataField name="No services available" fld="97" subtotal="count" baseField="7" baseItem="0"/>
    <dataField name="Financial issues" fld="94" subtotal="count" baseField="7" baseItem="0"/>
    <dataField name="Transportation issues" fld="96"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000000-0007-0000-0100-00002A000000}" name="PivotTable49"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226:I1240" firstHeaderRow="0" firstDataRow="1"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1">
    <field x="-2"/>
  </colFields>
  <colItems count="8">
    <i>
      <x/>
    </i>
    <i i="1">
      <x v="1"/>
    </i>
    <i i="2">
      <x v="2"/>
    </i>
    <i i="3">
      <x v="3"/>
    </i>
    <i i="4">
      <x v="4"/>
    </i>
    <i i="5">
      <x v="5"/>
    </i>
    <i i="6">
      <x v="6"/>
    </i>
    <i i="7">
      <x v="7"/>
    </i>
  </colItems>
  <dataFields count="8">
    <dataField name="Other" fld="244" subtotal="count" baseField="7" baseItem="0"/>
    <dataField name="Do not know" fld="245" subtotal="count" baseField="7" baseItem="0"/>
    <dataField name="Availability" fld="242" subtotal="count" baseField="7" baseItem="0"/>
    <dataField name="No obstacles" fld="246" subtotal="count" baseField="7" baseItem="0"/>
    <dataField name="Security" fld="240" subtotal="count" baseField="7" baseItem="0"/>
    <dataField name="Accessibility" fld="241" subtotal="count" baseField="7" baseItem="0"/>
    <dataField name="Stigma" fld="239" subtotal="count" baseField="7" baseItem="0"/>
    <dataField name="Lack of awareness of the services" fld="243"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13"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322:K338"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2"/>
        <item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64"/>
    <field x="-2"/>
  </colFields>
  <colItems count="10">
    <i>
      <x/>
      <x/>
    </i>
    <i r="1" i="1">
      <x v="1"/>
    </i>
    <i>
      <x v="1"/>
      <x/>
    </i>
    <i r="1" i="1">
      <x v="1"/>
    </i>
    <i>
      <x v="2"/>
      <x/>
    </i>
    <i r="1" i="1">
      <x v="1"/>
    </i>
    <i>
      <x v="3"/>
      <x/>
    </i>
    <i r="1" i="1">
      <x v="1"/>
    </i>
    <i t="grand">
      <x/>
    </i>
    <i t="grand" i="1">
      <x/>
    </i>
  </colItems>
  <dataFields count="2">
    <dataField name="Freq." fld="64" subtotal="count" baseField="7" baseItem="0"/>
    <dataField name="%" fld="64"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000000-0007-0000-0100-000029000000}" name="PivotTable48"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193:K1207" firstHeaderRow="0" firstDataRow="1"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1">
    <field x="-2"/>
  </colFields>
  <colItems count="10">
    <i>
      <x/>
    </i>
    <i i="1">
      <x v="1"/>
    </i>
    <i i="2">
      <x v="2"/>
    </i>
    <i i="3">
      <x v="3"/>
    </i>
    <i i="4">
      <x v="4"/>
    </i>
    <i i="5">
      <x v="5"/>
    </i>
    <i i="6">
      <x v="6"/>
    </i>
    <i i="7">
      <x v="7"/>
    </i>
    <i i="8">
      <x v="8"/>
    </i>
    <i i="9">
      <x v="9"/>
    </i>
  </colItems>
  <dataFields count="10">
    <dataField name="Other" fld="236" subtotal="count" baseField="7" baseItem="0"/>
    <dataField name="Drugs" fld="234" subtotal="count" baseField="7" baseItem="0"/>
    <dataField name="Violence" fld="232" subtotal="count" baseField="7" baseItem="0"/>
    <dataField name="Exercise" fld="229" subtotal="count" baseField="7" baseItem="0"/>
    <dataField name="Withdrawal/Isolation" fld="235" subtotal="count" baseField="7" baseItem="0"/>
    <dataField name="Has professional consultation" fld="231" subtotal="count" baseField="7" baseItem="0"/>
    <dataField name="Smoking" fld="233" subtotal="count" baseField="7" baseItem="0"/>
    <dataField name="Speaking to a friend" fld="228" subtotal="count" baseField="7" baseItem="0"/>
    <dataField name="Speaking to a family member" fld="227" subtotal="count" baseField="7" baseItem="0"/>
    <dataField name="Prayer" fld="230"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0000000-0007-0000-0100-000014000000}" name="PivotTable29"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729:L743" firstHeaderRow="0" firstDataRow="1"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1">
    <field x="-2"/>
  </colFields>
  <colItems count="11">
    <i>
      <x/>
    </i>
    <i i="1">
      <x v="1"/>
    </i>
    <i i="2">
      <x v="2"/>
    </i>
    <i i="3">
      <x v="3"/>
    </i>
    <i i="4">
      <x v="4"/>
    </i>
    <i i="5">
      <x v="5"/>
    </i>
    <i i="6">
      <x v="6"/>
    </i>
    <i i="7">
      <x v="7"/>
    </i>
    <i i="8">
      <x v="8"/>
    </i>
    <i i="9">
      <x v="9"/>
    </i>
    <i i="10">
      <x v="10"/>
    </i>
  </colItems>
  <dataFields count="11">
    <dataField name="Fish" fld="149" subtotal="count" baseField="7" baseItem="0"/>
    <dataField name="Eggs" fld="151" subtotal="count" baseField="7" baseItem="0"/>
    <dataField name="Meat, Poultry, Offal (beef, goat, lamb, poultry), etc)" fld="148" subtotal="count" baseField="7" baseItem="0"/>
    <dataField name="Sugar, Honey, sugar products" fld="152" subtotal="count" baseField="7" baseItem="0"/>
    <dataField name="Fruit (all types)" fld="147" subtotal="count" baseField="7" baseItem="0"/>
    <dataField name="Milk and Milk Products (milk, yoghurt, cheese, etc)" fld="150" subtotal="count" baseField="7" baseItem="0"/>
    <dataField name="Oil/Fat (oils, fats, butter, ghee etc)" fld="153" subtotal="count" baseField="7" baseItem="0"/>
    <dataField name="Condiments (spices, tea, coffee, sauces etc) or other miscellaneous food" fld="154" subtotal="count" baseField="7" baseItem="0"/>
    <dataField name="Legumes and nuts e.g. hommos, fouls, beans, chick peas, lentils" fld="145" subtotal="count" baseField="7" baseItem="0"/>
    <dataField name="Vegetables (including leafy vegetables)" fld="146" subtotal="count" baseField="7" baseItem="0"/>
    <dataField name="Cereals or tubers (maize, porridge, rice, pasta, bread, rice, bulger, frikeh, kaak, pasta, indomy (noodles), manakish, thick grain-based porridge, potatoes, etc)" fld="144"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00000000-0007-0000-0100-00001B000000}" name="PivotTable35"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891:M907"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6">
        <item x="3"/>
        <item x="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78"/>
    <field x="-2"/>
  </colFields>
  <colItems count="12">
    <i>
      <x/>
      <x/>
    </i>
    <i r="1" i="1">
      <x v="1"/>
    </i>
    <i>
      <x v="1"/>
      <x/>
    </i>
    <i r="1" i="1">
      <x v="1"/>
    </i>
    <i>
      <x v="2"/>
      <x/>
    </i>
    <i r="1" i="1">
      <x v="1"/>
    </i>
    <i>
      <x v="3"/>
      <x/>
    </i>
    <i r="1" i="1">
      <x v="1"/>
    </i>
    <i>
      <x v="4"/>
      <x/>
    </i>
    <i r="1" i="1">
      <x v="1"/>
    </i>
    <i t="grand">
      <x/>
    </i>
    <i t="grand" i="1">
      <x/>
    </i>
  </colItems>
  <dataFields count="2">
    <dataField name="Freq." fld="178" subtotal="count" baseField="7" baseItem="0"/>
    <dataField name="%" fld="178"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00000000-0007-0000-0100-00000E000000}" name="PivotTable23"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581:I597"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13"/>
    <field x="-2"/>
  </colFields>
  <colItems count="8">
    <i>
      <x/>
      <x/>
    </i>
    <i r="1" i="1">
      <x v="1"/>
    </i>
    <i>
      <x v="1"/>
      <x/>
    </i>
    <i r="1" i="1">
      <x v="1"/>
    </i>
    <i>
      <x v="2"/>
      <x/>
    </i>
    <i r="1" i="1">
      <x v="1"/>
    </i>
    <i t="grand">
      <x/>
    </i>
    <i t="grand" i="1">
      <x/>
    </i>
  </colItems>
  <dataFields count="2">
    <dataField name="Freq." fld="113" subtotal="count" baseField="7" baseItem="0"/>
    <dataField name="%" fld="113"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12"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302:K318"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2"/>
        <item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62"/>
    <field x="-2"/>
  </colFields>
  <colItems count="10">
    <i>
      <x/>
      <x/>
    </i>
    <i r="1" i="1">
      <x v="1"/>
    </i>
    <i>
      <x v="1"/>
      <x/>
    </i>
    <i r="1" i="1">
      <x v="1"/>
    </i>
    <i>
      <x v="2"/>
      <x/>
    </i>
    <i r="1" i="1">
      <x v="1"/>
    </i>
    <i>
      <x v="3"/>
      <x/>
    </i>
    <i r="1" i="1">
      <x v="1"/>
    </i>
    <i t="grand">
      <x/>
    </i>
    <i t="grand" i="1">
      <x/>
    </i>
  </colItems>
  <dataFields count="2">
    <dataField name="Freq." fld="62" subtotal="count" baseField="7" baseItem="0"/>
    <dataField name="%" fld="62"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00000000-0007-0000-0100-000006000000}" name="PivotTable16"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382:I398"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69"/>
    <field x="-2"/>
  </colFields>
  <colItems count="8">
    <i>
      <x/>
      <x/>
    </i>
    <i r="1" i="1">
      <x v="1"/>
    </i>
    <i>
      <x v="1"/>
      <x/>
    </i>
    <i r="1" i="1">
      <x v="1"/>
    </i>
    <i>
      <x v="2"/>
      <x/>
    </i>
    <i r="1" i="1">
      <x v="1"/>
    </i>
    <i t="grand">
      <x/>
    </i>
    <i t="grand" i="1">
      <x/>
    </i>
  </colItems>
  <dataFields count="2">
    <dataField name="Freq." fld="69" subtotal="count" baseField="7" baseItem="0"/>
    <dataField name="%" fld="69"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00000000-0007-0000-0100-000005000000}" name="PivotTable15"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362:I378"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67"/>
    <field x="-2"/>
  </colFields>
  <colItems count="8">
    <i>
      <x/>
      <x/>
    </i>
    <i r="1" i="1">
      <x v="1"/>
    </i>
    <i>
      <x v="1"/>
      <x/>
    </i>
    <i r="1" i="1">
      <x v="1"/>
    </i>
    <i>
      <x v="2"/>
      <x/>
    </i>
    <i r="1" i="1">
      <x v="1"/>
    </i>
    <i t="grand">
      <x/>
    </i>
    <i t="grand" i="1">
      <x/>
    </i>
  </colItems>
  <dataFields count="2">
    <dataField name="Freq." fld="67" subtotal="count" baseField="7" baseItem="0"/>
    <dataField name="%" fld="67"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6.xml><?xml version="1.0" encoding="utf-8"?>
<pivotTableDefinition xmlns="http://schemas.openxmlformats.org/spreadsheetml/2006/main" xmlns:mc="http://schemas.openxmlformats.org/markup-compatibility/2006" xmlns:xr="http://schemas.microsoft.com/office/spreadsheetml/2014/revision" mc:Ignorable="xr" xr:uid="{00000000-0007-0000-0100-000023000000}" name="PivotTable42"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032:K1048"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0"/>
        <item x="2"/>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89"/>
    <field x="-2"/>
  </colFields>
  <colItems count="10">
    <i>
      <x/>
      <x/>
    </i>
    <i r="1" i="1">
      <x v="1"/>
    </i>
    <i>
      <x v="1"/>
      <x/>
    </i>
    <i r="1" i="1">
      <x v="1"/>
    </i>
    <i>
      <x v="2"/>
      <x/>
    </i>
    <i r="1" i="1">
      <x v="1"/>
    </i>
    <i>
      <x v="3"/>
      <x/>
    </i>
    <i r="1" i="1">
      <x v="1"/>
    </i>
    <i t="grand">
      <x/>
    </i>
    <i t="grand" i="1">
      <x/>
    </i>
  </colItems>
  <dataFields count="2">
    <dataField name="Freq." fld="189" subtotal="count" baseField="7" baseItem="0"/>
    <dataField name="%" fld="189"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7.xml><?xml version="1.0" encoding="utf-8"?>
<pivotTableDefinition xmlns="http://schemas.openxmlformats.org/spreadsheetml/2006/main" xmlns:mc="http://schemas.openxmlformats.org/markup-compatibility/2006" xmlns:xr="http://schemas.microsoft.com/office/spreadsheetml/2014/revision" mc:Ignorable="xr" xr:uid="{00000000-0007-0000-0100-000008000000}" name="PivotTable18"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422:K436" firstHeaderRow="0" firstDataRow="1"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1">
    <field x="-2"/>
  </colFields>
  <colItems count="10">
    <i>
      <x/>
    </i>
    <i i="1">
      <x v="1"/>
    </i>
    <i i="2">
      <x v="2"/>
    </i>
    <i i="3">
      <x v="3"/>
    </i>
    <i i="4">
      <x v="4"/>
    </i>
    <i i="5">
      <x v="5"/>
    </i>
    <i i="6">
      <x v="6"/>
    </i>
    <i i="7">
      <x v="7"/>
    </i>
    <i i="8">
      <x v="8"/>
    </i>
    <i i="9">
      <x v="9"/>
    </i>
  </colItems>
  <dataFields count="10">
    <dataField name="Other" fld="79" subtotal="count" baseField="7" baseItem="0"/>
    <dataField name="Do not know" fld="80" subtotal="count" baseField="7" baseItem="0"/>
    <dataField name="Expired medicine" fld="78" subtotal="count" baseField="7" baseItem="0"/>
    <dataField name="There are no significant difficulties" fld="81" subtotal="count" baseField="7" baseItem="0"/>
    <dataField name="Inaccessible due to security risks" fld="76" subtotal="count" baseField="7" baseItem="0"/>
    <dataField name="Not available in the market at all" fld="74" subtotal="count" baseField="7" baseItem="0"/>
    <dataField name="Inaccessible due to transport or other logistical reason" fld="77" subtotal="count" baseField="7" baseItem="0"/>
    <dataField name="Most types of medicines are not available in the market" fld="73" subtotal="count" baseField="7" baseItem="0"/>
    <dataField name="Some types of medicines are not available in the market" fld="72" subtotal="count" baseField="7" baseItem="0"/>
    <dataField name="Inaccessible due to cost" fld="75"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8.xml><?xml version="1.0" encoding="utf-8"?>
<pivotTableDefinition xmlns="http://schemas.openxmlformats.org/spreadsheetml/2006/main" xmlns:mc="http://schemas.openxmlformats.org/markup-compatibility/2006" xmlns:xr="http://schemas.microsoft.com/office/spreadsheetml/2014/revision" mc:Ignorable="xr" xr:uid="{00000000-0007-0000-0100-000030000000}" name="PivotTable54"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366:R1380" firstHeaderRow="0" firstDataRow="1"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1">
    <field x="-2"/>
  </colFields>
  <colItems count="17">
    <i>
      <x/>
    </i>
    <i i="1">
      <x v="1"/>
    </i>
    <i i="2">
      <x v="2"/>
    </i>
    <i i="3">
      <x v="3"/>
    </i>
    <i i="4">
      <x v="4"/>
    </i>
    <i i="5">
      <x v="5"/>
    </i>
    <i i="6">
      <x v="6"/>
    </i>
    <i i="7">
      <x v="7"/>
    </i>
    <i i="8">
      <x v="8"/>
    </i>
    <i i="9">
      <x v="9"/>
    </i>
    <i i="10">
      <x v="10"/>
    </i>
    <i i="11">
      <x v="11"/>
    </i>
    <i i="12">
      <x v="12"/>
    </i>
    <i i="13">
      <x v="13"/>
    </i>
    <i i="14">
      <x v="14"/>
    </i>
    <i i="15">
      <x v="15"/>
    </i>
    <i i="16">
      <x v="16"/>
    </i>
  </colItems>
  <dataFields count="17">
    <dataField name="Other" fld="287" subtotal="count" baseField="7" baseItem="0"/>
    <dataField name="Do not know" fld="289" subtotal="count" baseField="7" baseItem="0"/>
    <dataField name="Alcohol/substance misuse" fld="284" subtotal="count" baseField="7" baseItem="0"/>
    <dataField name="No dangers" fld="288" subtotal="count" baseField="7" baseItem="0"/>
    <dataField name="Hired by armed groups" fld="274" subtotal="count" baseField="7" baseItem="0"/>
    <dataField name="Physical or psychological disabilities due to the war" fld="285" subtotal="count" baseField="7" baseItem="0"/>
    <dataField name="Sexual abuse" fld="282" subtotal="count" baseField="7" baseItem="0"/>
    <dataField name="Desire to join armed groups" fld="275" subtotal="count" baseField="7" baseItem="0"/>
    <dataField name="Begging" fld="278" subtotal="count" baseField="7" baseItem="0"/>
    <dataField name="Physical abuse" fld="280" subtotal="count" baseField="7" baseItem="0"/>
    <dataField name="Child labour" fld="277" subtotal="count" baseField="7" baseItem="0"/>
    <dataField name="Psychological stress" fld="286" subtotal="count" baseField="7" baseItem="0"/>
    <dataField name="Being orphaned or losing care" fld="283" subtotal="count" baseField="7" baseItem="0"/>
    <dataField name="Early marriage" fld="279" subtotal="count" baseField="7" baseItem="0"/>
    <dataField name="Neglect" fld="281" subtotal="count" baseField="7" baseItem="0"/>
    <dataField name="School dropout" fld="276" subtotal="count" baseField="7" baseItem="0"/>
    <dataField name="Kidnapping" fld="273"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9.xml><?xml version="1.0" encoding="utf-8"?>
<pivotTableDefinition xmlns="http://schemas.openxmlformats.org/spreadsheetml/2006/main" xmlns:mc="http://schemas.openxmlformats.org/markup-compatibility/2006" xmlns:xr="http://schemas.microsoft.com/office/spreadsheetml/2014/revision" mc:Ignorable="xr" xr:uid="{00000000-0007-0000-0100-00001E000000}" name="PivotTable38"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952:K968"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85"/>
    <field x="-2"/>
  </colFields>
  <colItems count="10">
    <i>
      <x/>
      <x/>
    </i>
    <i r="1" i="1">
      <x v="1"/>
    </i>
    <i>
      <x v="1"/>
      <x/>
    </i>
    <i r="1" i="1">
      <x v="1"/>
    </i>
    <i>
      <x v="2"/>
      <x/>
    </i>
    <i r="1" i="1">
      <x v="1"/>
    </i>
    <i>
      <x v="3"/>
      <x/>
    </i>
    <i r="1" i="1">
      <x v="1"/>
    </i>
    <i t="grand">
      <x/>
    </i>
    <i t="grand" i="1">
      <x/>
    </i>
  </colItems>
  <dataFields count="2">
    <dataField name="Freq." fld="185" subtotal="count" baseField="7" baseItem="0"/>
    <dataField name="%" fld="185"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0.xml><?xml version="1.0" encoding="utf-8"?>
<pivotTableDefinition xmlns="http://schemas.openxmlformats.org/spreadsheetml/2006/main" xmlns:mc="http://schemas.openxmlformats.org/markup-compatibility/2006" xmlns:xr="http://schemas.microsoft.com/office/spreadsheetml/2014/revision" mc:Ignorable="xr" xr:uid="{00000000-0007-0000-0100-000024000000}" name="PivotTable43"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052:H1066" firstHeaderRow="0" firstDataRow="1"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1">
    <field x="-2"/>
  </colFields>
  <colItems count="7">
    <i>
      <x/>
    </i>
    <i i="1">
      <x v="1"/>
    </i>
    <i i="2">
      <x v="2"/>
    </i>
    <i i="3">
      <x v="3"/>
    </i>
    <i i="4">
      <x v="4"/>
    </i>
    <i i="5">
      <x v="5"/>
    </i>
    <i i="6">
      <x v="6"/>
    </i>
  </colItems>
  <dataFields count="7">
    <dataField name="Other" fld="195" subtotal="count" baseField="7" baseItem="0"/>
    <dataField name="Do not know" fld="196" subtotal="count" baseField="7" baseItem="0"/>
    <dataField name="Security issues" fld="191" subtotal="count" baseField="7" baseItem="0"/>
    <dataField name="No services" fld="194" subtotal="count" baseField="7" baseItem="0"/>
    <dataField name="No Challenges" fld="197" subtotal="count" baseField="7" baseItem="0"/>
    <dataField name="Transportation issues" fld="193" subtotal="count" baseField="7" baseItem="0"/>
    <dataField name="Financial issues" fld="192"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1.xml><?xml version="1.0" encoding="utf-8"?>
<pivotTableDefinition xmlns="http://schemas.openxmlformats.org/spreadsheetml/2006/main" xmlns:mc="http://schemas.openxmlformats.org/markup-compatibility/2006" xmlns:xr="http://schemas.microsoft.com/office/spreadsheetml/2014/revision" mc:Ignorable="xr" xr:uid="{00000000-0007-0000-0100-00001C000000}" name="PivotTable36"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911:K927"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79"/>
    <field x="-2"/>
  </colFields>
  <colItems count="10">
    <i>
      <x/>
      <x/>
    </i>
    <i r="1" i="1">
      <x v="1"/>
    </i>
    <i>
      <x v="1"/>
      <x/>
    </i>
    <i r="1" i="1">
      <x v="1"/>
    </i>
    <i>
      <x v="2"/>
      <x/>
    </i>
    <i r="1" i="1">
      <x v="1"/>
    </i>
    <i>
      <x v="3"/>
      <x/>
    </i>
    <i r="1" i="1">
      <x v="1"/>
    </i>
    <i t="grand">
      <x/>
    </i>
    <i t="grand" i="1">
      <x/>
    </i>
  </colItems>
  <dataFields count="2">
    <dataField name="Freq." fld="179" subtotal="count" baseField="7" baseItem="0"/>
    <dataField name="%" fld="179"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2.xml><?xml version="1.0" encoding="utf-8"?>
<pivotTableDefinition xmlns="http://schemas.openxmlformats.org/spreadsheetml/2006/main" xmlns:mc="http://schemas.openxmlformats.org/markup-compatibility/2006" xmlns:xr="http://schemas.microsoft.com/office/spreadsheetml/2014/revision" mc:Ignorable="xr" xr:uid="{00000000-0007-0000-0100-000025000000}" name="PivotTable44"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086:M1102"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6">
        <item x="4"/>
        <item x="2"/>
        <item x="0"/>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99"/>
    <field x="-2"/>
  </colFields>
  <colItems count="12">
    <i>
      <x/>
      <x/>
    </i>
    <i r="1" i="1">
      <x v="1"/>
    </i>
    <i>
      <x v="1"/>
      <x/>
    </i>
    <i r="1" i="1">
      <x v="1"/>
    </i>
    <i>
      <x v="2"/>
      <x/>
    </i>
    <i r="1" i="1">
      <x v="1"/>
    </i>
    <i>
      <x v="3"/>
      <x/>
    </i>
    <i r="1" i="1">
      <x v="1"/>
    </i>
    <i>
      <x v="4"/>
      <x/>
    </i>
    <i r="1" i="1">
      <x v="1"/>
    </i>
    <i t="grand">
      <x/>
    </i>
    <i t="grand" i="1">
      <x/>
    </i>
  </colItems>
  <dataFields count="2">
    <dataField name="Freq." fld="199" subtotal="count" baseField="7" baseItem="0"/>
    <dataField name="%" fld="199"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3.xml><?xml version="1.0" encoding="utf-8"?>
<pivotTableDefinition xmlns="http://schemas.openxmlformats.org/spreadsheetml/2006/main" xmlns:mc="http://schemas.openxmlformats.org/markup-compatibility/2006" xmlns:xr="http://schemas.microsoft.com/office/spreadsheetml/2014/revision" mc:Ignorable="xr" xr:uid="{00000000-0007-0000-0100-000026000000}" name="PivotTable45"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106:G1122"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200"/>
    <field x="-2"/>
  </colFields>
  <colItems count="6">
    <i>
      <x/>
      <x/>
    </i>
    <i r="1" i="1">
      <x v="1"/>
    </i>
    <i>
      <x v="1"/>
      <x/>
    </i>
    <i r="1" i="1">
      <x v="1"/>
    </i>
    <i t="grand">
      <x/>
    </i>
    <i t="grand" i="1">
      <x/>
    </i>
  </colItems>
  <dataFields count="2">
    <dataField name="Freq." fld="200" subtotal="count" baseField="7" baseItem="0"/>
    <dataField name="%" fld="200"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4.xml><?xml version="1.0" encoding="utf-8"?>
<pivotTableDefinition xmlns="http://schemas.openxmlformats.org/spreadsheetml/2006/main" xmlns:mc="http://schemas.openxmlformats.org/markup-compatibility/2006" xmlns:xr="http://schemas.microsoft.com/office/spreadsheetml/2014/revision" mc:Ignorable="xr" xr:uid="{00000000-0007-0000-0100-000035000000}" name="PivotTable59"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550:J1564" firstHeaderRow="0" firstDataRow="1"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1">
    <field x="-2"/>
  </colFields>
  <colItems count="9">
    <i>
      <x/>
    </i>
    <i i="1">
      <x v="1"/>
    </i>
    <i i="2">
      <x v="2"/>
    </i>
    <i i="3">
      <x v="3"/>
    </i>
    <i i="4">
      <x v="4"/>
    </i>
    <i i="5">
      <x v="5"/>
    </i>
    <i i="6">
      <x v="6"/>
    </i>
    <i i="7">
      <x v="7"/>
    </i>
    <i i="8">
      <x v="8"/>
    </i>
  </colItems>
  <dataFields count="9">
    <dataField name="Other" fld="334" subtotal="count" baseField="7" baseItem="0"/>
    <dataField name="Do not know" fld="335" subtotal="count" baseField="7" baseItem="0"/>
    <dataField name="Distrust of staff or their activities" fld="332" subtotal="count" baseField="7" baseItem="0"/>
    <dataField name="Opening time not suitable for parents" fld="331" subtotal="count" baseField="7" baseItem="0"/>
    <dataField name="No barriers" fld="336" subtotal="count" baseField="7" baseItem="0"/>
    <dataField name="No services" fld="333" subtotal="count" baseField="7" baseItem="0"/>
    <dataField name="Security problems" fld="329" subtotal="count" baseField="7" baseItem="0"/>
    <dataField name="Lack of awareness" fld="328" subtotal="count" baseField="7" baseItem="0"/>
    <dataField name="Lack of transportation" fld="330"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5.xml><?xml version="1.0" encoding="utf-8"?>
<pivotTableDefinition xmlns="http://schemas.openxmlformats.org/spreadsheetml/2006/main" xmlns:mc="http://schemas.openxmlformats.org/markup-compatibility/2006" xmlns:xr="http://schemas.microsoft.com/office/spreadsheetml/2014/revision" mc:Ignorable="xr" xr:uid="{00000000-0007-0000-0100-000033000000}" name="PivotTable57"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497:H1511" firstHeaderRow="0" firstDataRow="1"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1">
    <field x="-2"/>
  </colFields>
  <colItems count="7">
    <i>
      <x/>
    </i>
    <i i="1">
      <x v="1"/>
    </i>
    <i i="2">
      <x v="2"/>
    </i>
    <i i="3">
      <x v="3"/>
    </i>
    <i i="4">
      <x v="4"/>
    </i>
    <i i="5">
      <x v="5"/>
    </i>
    <i i="6">
      <x v="6"/>
    </i>
  </colItems>
  <dataFields count="7">
    <dataField name="I don't know" fld="324" subtotal="count" baseField="7" baseItem="0"/>
    <dataField name="No, none of these" fld="323" subtotal="count" baseField="7" baseItem="0"/>
    <dataField name="Children living on the street" fld="319" subtotal="count" baseField="7" baseItem="0"/>
    <dataField name="Children who have been associated with fighting forces" fld="322" subtotal="count" baseField="7" baseItem="0"/>
    <dataField name="Child-headed households" fld="321" subtotal="count" baseField="7" baseItem="0"/>
    <dataField name="Children separated from their parents" fld="318" subtotal="count" baseField="7" baseItem="0"/>
    <dataField name="Orphans living in the community" fld="320"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6.xml><?xml version="1.0" encoding="utf-8"?>
<pivotTableDefinition xmlns="http://schemas.openxmlformats.org/spreadsheetml/2006/main" xmlns:mc="http://schemas.openxmlformats.org/markup-compatibility/2006" xmlns:xr="http://schemas.microsoft.com/office/spreadsheetml/2014/revision" mc:Ignorable="xr" xr:uid="{00000000-0007-0000-0100-00001F000000}" name="PivotTable39"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972:M988"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6">
        <item x="4"/>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86"/>
    <field x="-2"/>
  </colFields>
  <colItems count="12">
    <i>
      <x/>
      <x/>
    </i>
    <i r="1" i="1">
      <x v="1"/>
    </i>
    <i>
      <x v="1"/>
      <x/>
    </i>
    <i r="1" i="1">
      <x v="1"/>
    </i>
    <i>
      <x v="2"/>
      <x/>
    </i>
    <i r="1" i="1">
      <x v="1"/>
    </i>
    <i>
      <x v="3"/>
      <x/>
    </i>
    <i r="1" i="1">
      <x v="1"/>
    </i>
    <i>
      <x v="4"/>
      <x/>
    </i>
    <i r="1" i="1">
      <x v="1"/>
    </i>
    <i t="grand">
      <x/>
    </i>
    <i t="grand" i="1">
      <x/>
    </i>
  </colItems>
  <dataFields count="2">
    <dataField name="Freq." fld="186" subtotal="count" baseField="7" baseItem="0"/>
    <dataField name="%" fld="186"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7.xml><?xml version="1.0" encoding="utf-8"?>
<pivotTableDefinition xmlns="http://schemas.openxmlformats.org/spreadsheetml/2006/main" xmlns:mc="http://schemas.openxmlformats.org/markup-compatibility/2006" xmlns:xr="http://schemas.microsoft.com/office/spreadsheetml/2014/revision" mc:Ignorable="xr" xr:uid="{00000000-0007-0000-0100-000011000000}" name="PivotTable26"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655:I671"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26"/>
    <field x="-2"/>
  </colFields>
  <colItems count="8">
    <i>
      <x/>
      <x/>
    </i>
    <i r="1" i="1">
      <x v="1"/>
    </i>
    <i>
      <x v="1"/>
      <x/>
    </i>
    <i r="1" i="1">
      <x v="1"/>
    </i>
    <i>
      <x v="2"/>
      <x/>
    </i>
    <i r="1" i="1">
      <x v="1"/>
    </i>
    <i t="grand">
      <x/>
    </i>
    <i t="grand" i="1">
      <x/>
    </i>
  </colItems>
  <dataFields count="2">
    <dataField name="Freq." fld="126" subtotal="count" baseField="7" baseItem="0"/>
    <dataField name="%" fld="126"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8.xml><?xml version="1.0" encoding="utf-8"?>
<pivotTableDefinition xmlns="http://schemas.openxmlformats.org/spreadsheetml/2006/main" xmlns:mc="http://schemas.openxmlformats.org/markup-compatibility/2006" xmlns:xr="http://schemas.microsoft.com/office/spreadsheetml/2014/revision" mc:Ignorable="xr" xr:uid="{00000000-0007-0000-0100-000021000000}" name="PivotTable40"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992:M1008"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6">
        <item x="3"/>
        <item x="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87"/>
    <field x="-2"/>
  </colFields>
  <colItems count="12">
    <i>
      <x/>
      <x/>
    </i>
    <i r="1" i="1">
      <x v="1"/>
    </i>
    <i>
      <x v="1"/>
      <x/>
    </i>
    <i r="1" i="1">
      <x v="1"/>
    </i>
    <i>
      <x v="2"/>
      <x/>
    </i>
    <i r="1" i="1">
      <x v="1"/>
    </i>
    <i>
      <x v="3"/>
      <x/>
    </i>
    <i r="1" i="1">
      <x v="1"/>
    </i>
    <i>
      <x v="4"/>
      <x/>
    </i>
    <i r="1" i="1">
      <x v="1"/>
    </i>
    <i t="grand">
      <x/>
    </i>
    <i t="grand" i="1">
      <x/>
    </i>
  </colItems>
  <dataFields count="2">
    <dataField name="Freq." fld="187" subtotal="count" baseField="7" baseItem="0"/>
    <dataField name="%" fld="187"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9.xml><?xml version="1.0" encoding="utf-8"?>
<pivotTableDefinition xmlns="http://schemas.openxmlformats.org/spreadsheetml/2006/main" xmlns:mc="http://schemas.openxmlformats.org/markup-compatibility/2006" xmlns:xr="http://schemas.microsoft.com/office/spreadsheetml/2014/revision" mc:Ignorable="xr" xr:uid="{00000000-0007-0000-0100-000031000000}" name="PivotTable55"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415:N1429" firstHeaderRow="0" firstDataRow="1"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1">
    <field x="-2"/>
  </colFields>
  <colItems count="13">
    <i>
      <x/>
    </i>
    <i i="1">
      <x v="1"/>
    </i>
    <i i="2">
      <x v="2"/>
    </i>
    <i i="3">
      <x v="3"/>
    </i>
    <i i="4">
      <x v="4"/>
    </i>
    <i i="5">
      <x v="5"/>
    </i>
    <i i="6">
      <x v="6"/>
    </i>
    <i i="7">
      <x v="7"/>
    </i>
    <i i="8">
      <x v="8"/>
    </i>
    <i i="9">
      <x v="9"/>
    </i>
    <i i="10">
      <x v="10"/>
    </i>
    <i i="11">
      <x v="11"/>
    </i>
    <i i="12">
      <x v="12"/>
    </i>
  </colItems>
  <dataFields count="13">
    <dataField name="Other" fld="304" subtotal="count" baseField="7" baseItem="0"/>
    <dataField name="Do not know" fld="305" subtotal="count" baseField="7" baseItem="0"/>
    <dataField name="Judicial or criminal authority" fld="299" subtotal="count" baseField="7" baseItem="0"/>
    <dataField name="Community leaders (trusted people in the community)" fld="301" subtotal="count" baseField="7" baseItem="0"/>
    <dataField name="Doctor" fld="303" subtotal="count" baseField="7" baseItem="0"/>
    <dataField name="Neighbours" fld="295" subtotal="count" baseField="7" baseItem="0"/>
    <dataField name="Religious leaders" fld="293" subtotal="count" baseField="7" baseItem="0"/>
    <dataField name="Women and Child support centers" fld="302" subtotal="count" baseField="7" baseItem="0"/>
    <dataField name="Community/social workers" fld="300" subtotal="count" baseField="7" baseItem="0"/>
    <dataField name="Siblings" fld="294" subtotal="count" baseField="7" baseItem="0"/>
    <dataField name="School teachers" fld="296" subtotal="count" baseField="7" baseItem="0"/>
    <dataField name="Relatives" fld="298" subtotal="count" baseField="7" baseItem="0"/>
    <dataField name="Parents" fld="297"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0.xml><?xml version="1.0" encoding="utf-8"?>
<pivotTableDefinition xmlns="http://schemas.openxmlformats.org/spreadsheetml/2006/main" xmlns:mc="http://schemas.openxmlformats.org/markup-compatibility/2006" xmlns:xr="http://schemas.microsoft.com/office/spreadsheetml/2014/revision" mc:Ignorable="xr" xr:uid="{00000000-0007-0000-0100-000018000000}" name="PivotTable32"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817:K833"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68"/>
    <field x="-2"/>
  </colFields>
  <colItems count="10">
    <i>
      <x/>
      <x/>
    </i>
    <i r="1" i="1">
      <x v="1"/>
    </i>
    <i>
      <x v="1"/>
      <x/>
    </i>
    <i r="1" i="1">
      <x v="1"/>
    </i>
    <i>
      <x v="2"/>
      <x/>
    </i>
    <i r="1" i="1">
      <x v="1"/>
    </i>
    <i>
      <x v="3"/>
      <x/>
    </i>
    <i r="1" i="1">
      <x v="1"/>
    </i>
    <i t="grand">
      <x/>
    </i>
    <i t="grand" i="1">
      <x/>
    </i>
  </colItems>
  <dataFields count="2">
    <dataField name="Freq." fld="168" subtotal="count" baseField="7" baseItem="0"/>
    <dataField name="%" fld="168"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1.xml><?xml version="1.0" encoding="utf-8"?>
<pivotTableDefinition xmlns="http://schemas.openxmlformats.org/spreadsheetml/2006/main" xmlns:mc="http://schemas.openxmlformats.org/markup-compatibility/2006" xmlns:xr="http://schemas.microsoft.com/office/spreadsheetml/2014/revision" mc:Ignorable="xr" xr:uid="{00000000-0007-0000-0100-000017000000}" name="PivotTable31" cacheId="1"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783:H797" firstHeaderRow="0" firstDataRow="1"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1">
    <field x="-2"/>
  </colFields>
  <colItems count="7">
    <i>
      <x/>
    </i>
    <i i="1">
      <x v="1"/>
    </i>
    <i i="2">
      <x v="2"/>
    </i>
    <i i="3">
      <x v="3"/>
    </i>
    <i i="4">
      <x v="4"/>
    </i>
    <i i="5">
      <x v="5"/>
    </i>
    <i i="6">
      <x v="6"/>
    </i>
  </colItems>
  <dataFields count="7">
    <dataField name="Other" fld="166" subtotal="count" baseField="7" baseItem="0"/>
    <dataField name="Food is not available" fld="164" subtotal="count" baseField="7" baseItem="0"/>
    <dataField name="No barriers, satisfied with food available" fld="160" subtotal="count" baseField="7" baseItem="0"/>
    <dataField name="Child will not eat certain foods" fld="165" subtotal="count" baseField="7" baseItem="0"/>
    <dataField name="Market is not safe" fld="163" subtotal="count" baseField="7" baseItem="0"/>
    <dataField name="Market is too far" fld="162" subtotal="count" baseField="7" baseItem="0"/>
    <dataField name="High food prices/no money to buy" fld="161"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U404" totalsRowShown="0" headerRowDxfId="4">
  <autoFilter ref="A1:MU404" xr:uid="{00000000-0009-0000-0100-000001000000}">
    <filterColumn colId="9">
      <filters>
        <filter val="Yes"/>
      </filters>
    </filterColumn>
  </autoFilter>
  <tableColumns count="359">
    <tableColumn id="1" xr3:uid="{00000000-0010-0000-0000-000001000000}" name="start"/>
    <tableColumn id="2" xr3:uid="{00000000-0010-0000-0000-000002000000}" name="end"/>
    <tableColumn id="3" xr3:uid="{00000000-0010-0000-0000-000003000000}" name="duration"/>
    <tableColumn id="4" xr3:uid="{00000000-0010-0000-0000-000004000000}" name="Name of enumerator"/>
    <tableColumn id="5" xr3:uid="{00000000-0010-0000-0000-000005000000}" name="Conducted by:"/>
    <tableColumn id="6" xr3:uid="{00000000-0010-0000-0000-000006000000}" name="Please mention organization name:"/>
    <tableColumn id="7" xr3:uid="{00000000-0010-0000-0000-000007000000}" name="Date of data collection" dataDxfId="3"/>
    <tableColumn id="8" xr3:uid="{00000000-0010-0000-0000-000008000000}" name="Community name:"/>
    <tableColumn id="9" xr3:uid="{00000000-0010-0000-0000-000009000000}" name="Please select assessment type:"/>
    <tableColumn id="10" xr3:uid="{00000000-0010-0000-0000-00000A000000}" name="GOOD MORNING / EVENING, MY NAME is ${enumerator}, I WORK WITH ${org}, ${specify_org}. We want to assess the needs of the people in this community and the information you provide will help us better understand those needs. There is no guarantee of any serv"/>
    <tableColumn id="11" xr3:uid="{00000000-0010-0000-0000-00000B000000}" name="Age of respondent in complete years"/>
    <tableColumn id="359" xr3:uid="{00000000-0010-0000-0000-000067010000}" name="Column1" dataDxfId="2">
      <calculatedColumnFormula>IF(Table1[[#This Row],[Age of respondent in complete years]]&lt;31,"18-30 Years",IF(Table1[[#This Row],[Age of respondent in complete years]]&lt;51,"31-50 Years",IF(Table1[[#This Row],[Age of respondent in complete years]]&lt;61,"51-60 Years",IF(Table1[[#This Row],[Age of respondent in complete years]]&gt;60,"Elderly&gt;60"))))</calculatedColumnFormula>
    </tableColumn>
    <tableColumn id="12" xr3:uid="{00000000-0010-0000-0000-00000C000000}" name="Sex of the respondent:"/>
    <tableColumn id="13" xr3:uid="{00000000-0010-0000-0000-00000D000000}" name="Marital status of the respondent:"/>
    <tableColumn id="14" xr3:uid="{00000000-0010-0000-0000-00000E000000}" name="Type of respondent"/>
    <tableColumn id="15" xr3:uid="{00000000-0010-0000-0000-00000F000000}" name="Date of arrival to this area (estimated)" dataDxfId="1"/>
    <tableColumn id="16" xr3:uid="{00000000-0010-0000-0000-000010000000}" name="How many lactating or pregnant women in the Household"/>
    <tableColumn id="17" xr3:uid="{00000000-0010-0000-0000-000011000000}" name="How many adults over 60 age?"/>
    <tableColumn id="18" xr3:uid="{00000000-0010-0000-0000-000012000000}" name="Are there any children in the HH?"/>
    <tableColumn id="19" xr3:uid="{00000000-0010-0000-0000-000013000000}" name="How many of the children are infant &lt;6 months"/>
    <tableColumn id="20" xr3:uid="{00000000-0010-0000-0000-000014000000}" name="How many of the children between 6 months and 2 years"/>
    <tableColumn id="21" xr3:uid="{00000000-0010-0000-0000-000015000000}" name="How many of the children between 3 and 5 years"/>
    <tableColumn id="22" xr3:uid="{00000000-0010-0000-0000-000016000000}" name="msna/Demographic_info/children_group/total_ch_half_5y"/>
    <tableColumn id="23" xr3:uid="{00000000-0010-0000-0000-000017000000}" name="How many of the children between 6 and 12 years"/>
    <tableColumn id="24" xr3:uid="{00000000-0010-0000-0000-000018000000}" name="msna/Demographic_info/children_group/total_ch_un_12"/>
    <tableColumn id="25" xr3:uid="{00000000-0010-0000-0000-000019000000}" name="How many of the children between 13 and 18"/>
    <tableColumn id="26" xr3:uid="{00000000-0010-0000-0000-00001A000000}" name="msna/Demographic_info/children_group/total_ch"/>
    <tableColumn id="27" xr3:uid="{00000000-0010-0000-0000-00001B000000}" name="Household size:"/>
    <tableColumn id="28" xr3:uid="{00000000-0010-0000-0000-00001C000000}" name="How many adults have a chronic disease such as hypertension, diabetes, asthma, or other chronic lung disease, etc. that require regular medication?"/>
    <tableColumn id="29" xr3:uid="{00000000-0010-0000-0000-00001D000000}" name="How many children who require regular medication for a chronic disease like asthma?"/>
    <tableColumn id="30" xr3:uid="{00000000-0010-0000-0000-00001E000000}" name="How many adults are employed?"/>
    <tableColumn id="31" xr3:uid="{00000000-0010-0000-0000-00001F000000}" name="What is the monthly cost of your living space?"/>
    <tableColumn id="32" xr3:uid="{00000000-0010-0000-0000-000020000000}" name="What is the monthly average income of your family?"/>
    <tableColumn id="33" xr3:uid="{00000000-0010-0000-0000-000021000000}" name="What is the source of income?"/>
    <tableColumn id="34" xr3:uid="{00000000-0010-0000-0000-000022000000}" name="How do you manage the living costs?"/>
    <tableColumn id="35" xr3:uid="{00000000-0010-0000-0000-000023000000}" name="1. What health facilities are available in your area?"/>
    <tableColumn id="36" xr3:uid="{00000000-0010-0000-0000-000024000000}" name="health_fac_type/Hospital"/>
    <tableColumn id="37" xr3:uid="{00000000-0010-0000-0000-000025000000}" name="health_fac_type/Primary health care facility"/>
    <tableColumn id="38" xr3:uid="{00000000-0010-0000-0000-000026000000}" name="health_fac_type/Specialist services"/>
    <tableColumn id="39" xr3:uid="{00000000-0010-0000-0000-000027000000}" name="health_fac_type/Emergency services-ambulance"/>
    <tableColumn id="40" xr3:uid="{00000000-0010-0000-0000-000028000000}" name="health_fac_type/Other"/>
    <tableColumn id="41" xr3:uid="{00000000-0010-0000-0000-000029000000}" name="health_fac_type/Do not know"/>
    <tableColumn id="42" xr3:uid="{00000000-0010-0000-0000-00002A000000}" name="health_fac_type/No services"/>
    <tableColumn id="43" xr3:uid="{00000000-0010-0000-0000-00002B000000}" name="Other, please specify:"/>
    <tableColumn id="44" xr3:uid="{00000000-0010-0000-0000-00002C000000}" name="1a. What is the walking distance to the nearest one in minutes?"/>
    <tableColumn id="45" xr3:uid="{00000000-0010-0000-0000-00002D000000}" name="1b. How do you usally get there?"/>
    <tableColumn id="46" xr3:uid="{00000000-0010-0000-0000-00002E000000}" name="Other, please specify:2"/>
    <tableColumn id="47" xr3:uid="{00000000-0010-0000-0000-00002F000000}" name="1c. Are there enough female service providers for your family?"/>
    <tableColumn id="48" xr3:uid="{00000000-0010-0000-0000-000030000000}" name="2. Are there any medical services that you require but are not available in your area?"/>
    <tableColumn id="49" xr3:uid="{00000000-0010-0000-0000-000031000000}" name="3.What are the main difficulties faced by you or a member of your household to get medicine?"/>
    <tableColumn id="50" xr3:uid="{00000000-0010-0000-0000-000032000000}" name="diff_med/Some types of medicines are not available in the market"/>
    <tableColumn id="51" xr3:uid="{00000000-0010-0000-0000-000033000000}" name="diff_med/Most types of medicines are not available in the market"/>
    <tableColumn id="52" xr3:uid="{00000000-0010-0000-0000-000034000000}" name="diff_med/Not available in the market at all"/>
    <tableColumn id="53" xr3:uid="{00000000-0010-0000-0000-000035000000}" name="diff_med/Inaccessible due to cost"/>
    <tableColumn id="54" xr3:uid="{00000000-0010-0000-0000-000036000000}" name="diff_med/Inaccessible due to security risks"/>
    <tableColumn id="55" xr3:uid="{00000000-0010-0000-0000-000037000000}" name="diff_med/Inaccessible due to transport or other logistical reason"/>
    <tableColumn id="56" xr3:uid="{00000000-0010-0000-0000-000038000000}" name="diff_med/Expired medicine"/>
    <tableColumn id="57" xr3:uid="{00000000-0010-0000-0000-000039000000}" name="diff_med/Other, specify"/>
    <tableColumn id="58" xr3:uid="{00000000-0010-0000-0000-00003A000000}" name="diff_med/Do not know"/>
    <tableColumn id="59" xr3:uid="{00000000-0010-0000-0000-00003B000000}" name="diff_med/There are no significant difficulties"/>
    <tableColumn id="60" xr3:uid="{00000000-0010-0000-0000-00003C000000}" name="Other please specify:"/>
    <tableColumn id="61" xr3:uid="{00000000-0010-0000-0000-00003D000000}" name="4. During this year Have you or your household been approached by community health worker team regarding any health topics?"/>
    <tableColumn id="62" xr3:uid="{00000000-0010-0000-0000-00003E000000}" name="4a. If yes, do you think this information was helpful to you and your household?"/>
    <tableColumn id="63" xr3:uid="{00000000-0010-0000-0000-00003F000000}" name="Please provide more details"/>
    <tableColumn id="64" xr3:uid="{00000000-0010-0000-0000-000040000000}" name="4b. If yes, do you think there is a better way for this type of information to be provided to the community like using whatsapp and social media?"/>
    <tableColumn id="65" xr3:uid="{00000000-0010-0000-0000-000041000000}" name="Please provide more details3"/>
    <tableColumn id="66" xr3:uid="{00000000-0010-0000-0000-000042000000}" name="5. Did you identify any of these disease (COVID 19, Measles, Leishmania, Jaundice, Chicken pox, Polio, Lice, Scabies, Diarrhea) in any of the HH members?"/>
    <tableColumn id="67" xr3:uid="{00000000-0010-0000-0000-000043000000}" name="5a. If yes, did you/they go to the clinic/hospital for treatment of the mentioned diseases?"/>
    <tableColumn id="68" xr3:uid="{00000000-0010-0000-0000-000044000000}" name="If not, why?"/>
    <tableColumn id="69" xr3:uid="{00000000-0010-0000-0000-000045000000}" name="5b. If yes, were you treated for the disease and did you see improvement after treatment?"/>
    <tableColumn id="70" xr3:uid="{00000000-0010-0000-0000-000046000000}" name="5c. If yes, were you able to get the medicines needed for treatment (in general) easily?"/>
    <tableColumn id="71" xr3:uid="{00000000-0010-0000-0000-000047000000}" name="If not, why?4"/>
    <tableColumn id="72" xr3:uid="{00000000-0010-0000-0000-000048000000}" name="get_med_reason/Some types of medicines are not available in the market"/>
    <tableColumn id="73" xr3:uid="{00000000-0010-0000-0000-000049000000}" name="get_med_reason/Most types of medicines are not available in the market"/>
    <tableColumn id="74" xr3:uid="{00000000-0010-0000-0000-00004A000000}" name="get_med_reason/Not available in the market at all"/>
    <tableColumn id="75" xr3:uid="{00000000-0010-0000-0000-00004B000000}" name="get_med_reason/Inaccessible due to cost"/>
    <tableColumn id="76" xr3:uid="{00000000-0010-0000-0000-00004C000000}" name="get_med_reason/Inaccessible due to security risks"/>
    <tableColumn id="77" xr3:uid="{00000000-0010-0000-0000-00004D000000}" name="get_med_reason/Inaccessible due to transport or other logistical reason"/>
    <tableColumn id="78" xr3:uid="{00000000-0010-0000-0000-00004E000000}" name="get_med_reason/Expired medicine"/>
    <tableColumn id="79" xr3:uid="{00000000-0010-0000-0000-00004F000000}" name="get_med_reason/Other, specify"/>
    <tableColumn id="80" xr3:uid="{00000000-0010-0000-0000-000050000000}" name="get_med_reason/Do not know"/>
    <tableColumn id="81" xr3:uid="{00000000-0010-0000-0000-000051000000}" name="get_med_reason/There are no significant difficulties"/>
    <tableColumn id="82" xr3:uid="{00000000-0010-0000-0000-000052000000}" name="6. What are the most needed drugs that are not currently provided freely in your area?"/>
    <tableColumn id="83" xr3:uid="{00000000-0010-0000-0000-000053000000}" name="drug_category/Non communicable diseases (NCD) drugs (chronic, cardiac, diabetes, hyper-tension, asthma)"/>
    <tableColumn id="84" xr3:uid="{00000000-0010-0000-0000-000054000000}" name="drug_category/Pediatric medicine"/>
    <tableColumn id="85" xr3:uid="{00000000-0010-0000-0000-000055000000}" name="drug_category/Reproductive health medicines"/>
    <tableColumn id="86" xr3:uid="{00000000-0010-0000-0000-000056000000}" name="drug_category/Antibiotic"/>
    <tableColumn id="87" xr3:uid="{00000000-0010-0000-0000-000057000000}" name="drug_category/Other"/>
    <tableColumn id="88" xr3:uid="{00000000-0010-0000-0000-000058000000}" name="drug_category/I don't know"/>
    <tableColumn id="89" xr3:uid="{00000000-0010-0000-0000-000059000000}" name="drug_category/Drugs are mostly available"/>
    <tableColumn id="90" xr3:uid="{00000000-0010-0000-0000-00005A000000}" name="Other please specify:5"/>
    <tableColumn id="91" xr3:uid="{00000000-0010-0000-0000-00005B000000}" name="7. Do women in your household have access to maternal health services?"/>
    <tableColumn id="92" xr3:uid="{00000000-0010-0000-0000-00005C000000}" name="7a. If no, what is the reason of not having access:"/>
    <tableColumn id="93" xr3:uid="{00000000-0010-0000-0000-00005D000000}" name="maternity_services_barriers/Security issues"/>
    <tableColumn id="94" xr3:uid="{00000000-0010-0000-0000-00005E000000}" name="maternity_services_barriers/Financial issues"/>
    <tableColumn id="95" xr3:uid="{00000000-0010-0000-0000-00005F000000}" name="maternity_services_barriers/Cultural factors"/>
    <tableColumn id="96" xr3:uid="{00000000-0010-0000-0000-000060000000}" name="maternity_services_barriers/Transportation issues"/>
    <tableColumn id="97" xr3:uid="{00000000-0010-0000-0000-000061000000}" name="maternity_services_barriers/No services available"/>
    <tableColumn id="98" xr3:uid="{00000000-0010-0000-0000-000062000000}" name="maternity_services_barriers/Other"/>
    <tableColumn id="99" xr3:uid="{00000000-0010-0000-0000-000063000000}" name="maternity_services_barriers/Do not know"/>
    <tableColumn id="100" xr3:uid="{00000000-0010-0000-0000-000064000000}" name="Other, please specify:6"/>
    <tableColumn id="101" xr3:uid="{00000000-0010-0000-0000-000065000000}" name="8. Where do the majority of women deliver their babies?"/>
    <tableColumn id="102" xr3:uid="{00000000-0010-0000-0000-000066000000}" name="where_delivery/At home alone"/>
    <tableColumn id="103" xr3:uid="{00000000-0010-0000-0000-000067000000}" name="where_delivery/At home with skilled birth attendant"/>
    <tableColumn id="104" xr3:uid="{00000000-0010-0000-0000-000068000000}" name="where_delivery/At home with traditional midwife or non-professional"/>
    <tableColumn id="105" xr3:uid="{00000000-0010-0000-0000-000069000000}" name="where_delivery/Public primary health care facility"/>
    <tableColumn id="106" xr3:uid="{00000000-0010-0000-0000-00006A000000}" name="where_delivery/At private primary health care centre/hospital"/>
    <tableColumn id="107" xr3:uid="{00000000-0010-0000-0000-00006B000000}" name="where_delivery/Hospital for normal delivery"/>
    <tableColumn id="108" xr3:uid="{00000000-0010-0000-0000-00006C000000}" name="where_delivery/Hospital for surgery/ C-section"/>
    <tableColumn id="109" xr3:uid="{00000000-0010-0000-0000-00006D000000}" name="where_delivery/Other"/>
    <tableColumn id="110" xr3:uid="{00000000-0010-0000-0000-00006E000000}" name="where_delivery/Do not know"/>
    <tableColumn id="111" xr3:uid="{00000000-0010-0000-0000-00006F000000}" name="Other, please specify:7"/>
    <tableColumn id="112" xr3:uid="{00000000-0010-0000-0000-000070000000}" name="8a. In case of delivery occurred at home, what is the reason for it?"/>
    <tableColumn id="113" xr3:uid="{00000000-0010-0000-0000-000071000000}" name="1. Is there any child under 6 months in your household is not exclusively breastfed?"/>
    <tableColumn id="114" xr3:uid="{00000000-0010-0000-0000-000072000000}" name="1a. If not, what is the reason?"/>
    <tableColumn id="115" xr3:uid="{00000000-0010-0000-0000-000073000000}" name="no_exclusive_breastfeeding_reason/Mother sick/weak"/>
    <tableColumn id="116" xr3:uid="{00000000-0010-0000-0000-000074000000}" name="no_exclusive_breastfeeding_reason/Child sick/weak"/>
    <tableColumn id="117" xr3:uid="{00000000-0010-0000-0000-000075000000}" name="no_exclusive_breastfeeding_reason/Breast problems"/>
    <tableColumn id="118" xr3:uid="{00000000-0010-0000-0000-000076000000}" name="no_exclusive_breastfeeding_reason/Not enough milk"/>
    <tableColumn id="119" xr3:uid="{00000000-0010-0000-0000-000077000000}" name="no_exclusive_breastfeeding_reason/Child refused breast"/>
    <tableColumn id="120" xr3:uid="{00000000-0010-0000-0000-000078000000}" name="no_exclusive_breastfeeding_reason/Weaning age"/>
    <tableColumn id="121" xr3:uid="{00000000-0010-0000-0000-000079000000}" name="no_exclusive_breastfeeding_reason/New pregnancy"/>
    <tableColumn id="122" xr3:uid="{00000000-0010-0000-0000-00007A000000}" name="no_exclusive_breastfeeding_reason/Started using contraception"/>
    <tableColumn id="123" xr3:uid="{00000000-0010-0000-0000-00007B000000}" name="no_exclusive_breastfeeding_reason/Other"/>
    <tableColumn id="124" xr3:uid="{00000000-0010-0000-0000-00007C000000}" name="Other, please specify:8"/>
    <tableColumn id="125" xr3:uid="{00000000-0010-0000-0000-00007D000000}" name="2. Have you or anyone in your household ever attended a session/meeting/discussion where people were discussing how to feed young children in the last 12 months?"/>
    <tableColumn id="126" xr3:uid="{00000000-0010-0000-0000-00007E000000}" name="2 a. Are they regular sessions/meetings/discussions or it was done one time only?"/>
    <tableColumn id="127" xr3:uid="{00000000-0010-0000-0000-00007F000000}" name="2aa. If regular, what is their frequency?"/>
    <tableColumn id="128" xr3:uid="{00000000-0010-0000-0000-000080000000}" name="More than that, specify:"/>
    <tableColumn id="129" xr3:uid="{00000000-0010-0000-0000-000081000000}" name="3. Which of the following food categories were eaten by the pregnant or lactating women in your household, in the last 24 hours (during the morning, day, and night)?"/>
    <tableColumn id="130" xr3:uid="{00000000-0010-0000-0000-000082000000}" name="food_cat/Cereals or tubers (maize, porridge, rice, pasta, bread, rice, bulger, frikeh, kaak, pasta, indomy (noodles), manakish, thick grain-based porridge, potatoes, etc)"/>
    <tableColumn id="131" xr3:uid="{00000000-0010-0000-0000-000083000000}" name="food_cat/Legumes and nuts e.g. hommos, fouls, beans, chick peas, lentils"/>
    <tableColumn id="132" xr3:uid="{00000000-0010-0000-0000-000084000000}" name="food_cat/Vegetables (including leafy vegetables)"/>
    <tableColumn id="133" xr3:uid="{00000000-0010-0000-0000-000085000000}" name="food_cat/Fruit (all types)"/>
    <tableColumn id="134" xr3:uid="{00000000-0010-0000-0000-000086000000}" name="food_cat/Meat, Poultry, Offal (beef, goat, lamb, poultry), etc)"/>
    <tableColumn id="135" xr3:uid="{00000000-0010-0000-0000-000087000000}" name="food_cat/Fish"/>
    <tableColumn id="136" xr3:uid="{00000000-0010-0000-0000-000088000000}" name="food_cat/Milk and Milk Products (milk, yoghurt, cheese, etc)"/>
    <tableColumn id="137" xr3:uid="{00000000-0010-0000-0000-000089000000}" name="food_cat/Eggs"/>
    <tableColumn id="138" xr3:uid="{00000000-0010-0000-0000-00008A000000}" name="food_cat/Sugar, Honey, sugar products"/>
    <tableColumn id="139" xr3:uid="{00000000-0010-0000-0000-00008B000000}" name="food_cat/Oil/Fat (oils, fats, butter, ghee etc)"/>
    <tableColumn id="140" xr3:uid="{00000000-0010-0000-0000-00008C000000}" name="food_cat/Condiments (spices, tea, coffee, sauces etc) or other miscellaneous food"/>
    <tableColumn id="141" xr3:uid="{00000000-0010-0000-0000-00008D000000}" name="msna/nutrition/nutrition_sub/count_diet"/>
    <tableColumn id="142" xr3:uid="{00000000-0010-0000-0000-00008E000000}" name="msna/nutrition/nutrition_sub/diverse_diet"/>
    <tableColumn id="143" xr3:uid="{00000000-0010-0000-0000-00008F000000}" name="4. Which of the following food categories were eaten by the children between 6 months and 5 years in your household, in the last 24 hours (during the morning, day, and night)?"/>
    <tableColumn id="144" xr3:uid="{00000000-0010-0000-0000-000090000000}" name="food_cat_children/Cereals or tubers (maize, porridge, rice, pasta, bread, rice, bulger, frikeh, kaak, pasta, indomy (noodles), manakish, thick grain-based porridge, potatoes, etc)"/>
    <tableColumn id="145" xr3:uid="{00000000-0010-0000-0000-000091000000}" name="food_cat_children/Legumes and nuts e.g. hommos, fouls, beans, chick peas, lentils"/>
    <tableColumn id="146" xr3:uid="{00000000-0010-0000-0000-000092000000}" name="food_cat_children/Vegetables (including leafy vegetables)"/>
    <tableColumn id="147" xr3:uid="{00000000-0010-0000-0000-000093000000}" name="food_cat_children/Fruit (all types)"/>
    <tableColumn id="148" xr3:uid="{00000000-0010-0000-0000-000094000000}" name="food_cat_children/Meat, Poultry, Offal (beef, goat, lamb, poultry), etc)"/>
    <tableColumn id="149" xr3:uid="{00000000-0010-0000-0000-000095000000}" name="food_cat_children/Fish"/>
    <tableColumn id="150" xr3:uid="{00000000-0010-0000-0000-000096000000}" name="food_cat_children/Milk and Milk Products (milk, yoghurt, cheese, etc)"/>
    <tableColumn id="151" xr3:uid="{00000000-0010-0000-0000-000097000000}" name="food_cat_children/Eggs"/>
    <tableColumn id="152" xr3:uid="{00000000-0010-0000-0000-000098000000}" name="food_cat_children/Sugar, Honey, sugar products"/>
    <tableColumn id="153" xr3:uid="{00000000-0010-0000-0000-000099000000}" name="food_cat_children/Oil/Fat (oils, fats, butter, ghee etc)"/>
    <tableColumn id="154" xr3:uid="{00000000-0010-0000-0000-00009A000000}" name="food_cat_children/Condiments (spices, tea, coffee, sauces etc) or other miscellaneous food"/>
    <tableColumn id="155" xr3:uid="{00000000-0010-0000-0000-00009B000000}" name="msna/nutrition/nutrition_sub/count_diet_ch"/>
    <tableColumn id="156" xr3:uid="{00000000-0010-0000-0000-00009C000000}" name="msna/nutrition/nutrition_sub/diverse_diet_ch"/>
    <tableColumn id="157" xr3:uid="{00000000-0010-0000-0000-00009D000000}" name="5. In your opinion, should children above 6 months eat a variety of different types of foods each day?"/>
    <tableColumn id="158" xr3:uid="{00000000-0010-0000-0000-00009E000000}" name="5 a. If no, what is the reason?"/>
    <tableColumn id="159" xr3:uid="{00000000-0010-0000-0000-00009F000000}" name="6. What barriers exist to obtaining the foods you prefer for your household?"/>
    <tableColumn id="160" xr3:uid="{00000000-0010-0000-0000-0000A0000000}" name="barriers/No barriers, satisfied with food available"/>
    <tableColumn id="161" xr3:uid="{00000000-0010-0000-0000-0000A1000000}" name="barriers/High food prices/no money to buy"/>
    <tableColumn id="162" xr3:uid="{00000000-0010-0000-0000-0000A2000000}" name="barriers/Market is too far"/>
    <tableColumn id="163" xr3:uid="{00000000-0010-0000-0000-0000A3000000}" name="barriers/Market is not safe"/>
    <tableColumn id="164" xr3:uid="{00000000-0010-0000-0000-0000A4000000}" name="barriers/Food is not available"/>
    <tableColumn id="165" xr3:uid="{00000000-0010-0000-0000-0000A5000000}" name="barriers/Child will not eat certain foods"/>
    <tableColumn id="166" xr3:uid="{00000000-0010-0000-0000-0000A6000000}" name="barriers/Other"/>
    <tableColumn id="167" xr3:uid="{00000000-0010-0000-0000-0000A7000000}" name="If Other please specify:"/>
    <tableColumn id="168" xr3:uid="{00000000-0010-0000-0000-0000A8000000}" name="7. In your opinion, should pregnant or lactating women eat more food during pregnancy or breastfeeding?"/>
    <tableColumn id="169" xr3:uid="{00000000-0010-0000-0000-0000A9000000}" name="7 a. If no, what is the reason?"/>
    <tableColumn id="170" xr3:uid="{00000000-0010-0000-0000-0000AA000000}" name="8. In your opinion, are there any difficulties face pregnant or lactating women to eat more food than usual during pregnancy or breastfeeding?"/>
    <tableColumn id="171" xr3:uid="{00000000-0010-0000-0000-0000AB000000}" name="8 a. Please select all that apply:"/>
    <tableColumn id="172" xr3:uid="{00000000-0010-0000-0000-0000AC000000}" name="opin4_yes/High food prices/no money to buy"/>
    <tableColumn id="173" xr3:uid="{00000000-0010-0000-0000-0000AD000000}" name="opin4_yes/Market is too far"/>
    <tableColumn id="174" xr3:uid="{00000000-0010-0000-0000-0000AE000000}" name="opin4_yes/Market is not safe"/>
    <tableColumn id="175" xr3:uid="{00000000-0010-0000-0000-0000AF000000}" name="opin4_yes/Food is not available"/>
    <tableColumn id="176" xr3:uid="{00000000-0010-0000-0000-0000B0000000}" name="opin4_yes/Other"/>
    <tableColumn id="177" xr3:uid="{00000000-0010-0000-0000-0000B1000000}" name="If Other please specify:9"/>
    <tableColumn id="178" xr3:uid="{00000000-0010-0000-0000-0000B2000000}" name="9. Are any of the children (between 6 months and 5 years) currently enrolled in a SFP/IPF/OTP (center where acutely malnourished children gets treatment)?"/>
    <tableColumn id="179" xr3:uid="{00000000-0010-0000-0000-0000B3000000}" name="10. Did you receive any of Micronutrient powders/sprinkles, Plumpy products, infant formula or food basket? If there are any children (between 6 months and 5 years)"/>
    <tableColumn id="180" xr3:uid="{00000000-0010-0000-0000-0000B4000000}" name="11. have you received infant formula for your infant under 6 moths aged?"/>
    <tableColumn id="181" xr3:uid="{00000000-0010-0000-0000-0000B5000000}" name="11 a. If yes, who provided the infant formula to you?"/>
    <tableColumn id="182" xr3:uid="{00000000-0010-0000-0000-0000B6000000}" name="11 b. How much infant formula packet you received?"/>
    <tableColumn id="183" xr3:uid="{00000000-0010-0000-0000-0000B7000000}" name="msna/nutrition/muacchildren_count"/>
    <tableColumn id="184" xr3:uid="{00000000-0010-0000-0000-0000B8000000}" name="msna/nutrition/muacplw_count"/>
    <tableColumn id="185" xr3:uid="{00000000-0010-0000-0000-0000B9000000}" name="1. Is anyone in your HH a previously diagnosed Person With Disability"/>
    <tableColumn id="186" xr3:uid="{00000000-0010-0000-0000-0000BA000000}" name="2. Do you/or one of your family have/has difficulty walking or climbing steps?"/>
    <tableColumn id="187" xr3:uid="{00000000-0010-0000-0000-0000BB000000}" name="3. Do you/or one of your family have/has difficulty (with self-care such as) washing all over or dressing?"/>
    <tableColumn id="188" xr3:uid="{00000000-0010-0000-0000-0000BC000000}" name="4. Do you think it will be a long term issue?"/>
    <tableColumn id="189" xr3:uid="{00000000-0010-0000-0000-0000BD000000}" name="5. Are there any available free physical rehabilitation services in the area?"/>
    <tableColumn id="190" xr3:uid="{00000000-0010-0000-0000-0000BE000000}" name="5 a. Are there any challenges faced to access the services?"/>
    <tableColumn id="191" xr3:uid="{00000000-0010-0000-0000-0000BF000000}" name="rehab_barrier/Security issues"/>
    <tableColumn id="192" xr3:uid="{00000000-0010-0000-0000-0000C0000000}" name="rehab_barrier/Financial issues"/>
    <tableColumn id="193" xr3:uid="{00000000-0010-0000-0000-0000C1000000}" name="rehab_barrier/Transportation issues"/>
    <tableColumn id="194" xr3:uid="{00000000-0010-0000-0000-0000C2000000}" name="rehab_barrier/No services"/>
    <tableColumn id="195" xr3:uid="{00000000-0010-0000-0000-0000C3000000}" name="rehab_barrier/Other"/>
    <tableColumn id="196" xr3:uid="{00000000-0010-0000-0000-0000C4000000}" name="rehab_barrier/Do not know"/>
    <tableColumn id="197" xr3:uid="{00000000-0010-0000-0000-0000C5000000}" name="rehab_barrier/No Challenges"/>
    <tableColumn id="198" xr3:uid="{00000000-0010-0000-0000-0000C6000000}" name="If Other please specify:10"/>
    <tableColumn id="199" xr3:uid="{00000000-0010-0000-0000-0000C7000000}" name="6. Do you/or one of your family have/has received any assistive devices?"/>
    <tableColumn id="200" xr3:uid="{00000000-0010-0000-0000-0000C8000000}" name="6a. Were the devices for free?"/>
    <tableColumn id="201" xr3:uid="{00000000-0010-0000-0000-0000C9000000}" name="1. From your experience what types of emotional and social problems do you or a member from your household face?"/>
    <tableColumn id="202" xr3:uid="{00000000-0010-0000-0000-0000CA000000}" name="type_emtional/Fear"/>
    <tableColumn id="203" xr3:uid="{00000000-0010-0000-0000-0000CB000000}" name="type_emtional/Anger"/>
    <tableColumn id="204" xr3:uid="{00000000-0010-0000-0000-0000CC000000}" name="type_emtional/Sadness"/>
    <tableColumn id="205" xr3:uid="{00000000-0010-0000-0000-0000CD000000}" name="type_emtional/moodwings"/>
    <tableColumn id="206" xr3:uid="{00000000-0010-0000-0000-0000CE000000}" name="type_emtional/Econimic"/>
    <tableColumn id="207" xr3:uid="{00000000-0010-0000-0000-0000CF000000}" name="type_emtional/Anxiety"/>
    <tableColumn id="208" xr3:uid="{00000000-0010-0000-0000-0000D0000000}" name="type_emtional/Family conflict"/>
    <tableColumn id="209" xr3:uid="{00000000-0010-0000-0000-0000D1000000}" name="type_emtional/Changes in Appetite"/>
    <tableColumn id="210" xr3:uid="{00000000-0010-0000-0000-0000D2000000}" name="type_emtional/Hopelessness"/>
    <tableColumn id="211" xr3:uid="{00000000-0010-0000-0000-0000D3000000}" name="type_emtional/Problems sleeping"/>
    <tableColumn id="212" xr3:uid="{00000000-0010-0000-0000-0000D4000000}" name="type_emtional/Conflict within community"/>
    <tableColumn id="213" xr3:uid="{00000000-0010-0000-0000-0000D5000000}" name="type_emtional/Inability to carry out work or daily tasks"/>
    <tableColumn id="214" xr3:uid="{00000000-0010-0000-0000-0000D6000000}" name="type_emtional/Problems Concentrating"/>
    <tableColumn id="215" xr3:uid="{00000000-0010-0000-0000-0000D7000000}" name="type_emtional/Substance/alcohol Abuse"/>
    <tableColumn id="216" xr3:uid="{00000000-0010-0000-0000-0000D8000000}" name="type_emtional/Other"/>
    <tableColumn id="217" xr3:uid="{00000000-0010-0000-0000-0000D9000000}" name="type_emtional/No problems"/>
    <tableColumn id="218" xr3:uid="{00000000-0010-0000-0000-0000DA000000}" name="type_emtional/Do not know"/>
    <tableColumn id="219" xr3:uid="{00000000-0010-0000-0000-0000DB000000}" name="Other please specify:11"/>
    <tableColumn id="220" xr3:uid="{00000000-0010-0000-0000-0000DC000000}" name="1a. Which members of your HH suffer from the above mentioned problems people are suffering the most from emotional and social problems?"/>
    <tableColumn id="221" xr3:uid="{00000000-0010-0000-0000-0000DD000000}" name="ppl_emtional/Adult Women"/>
    <tableColumn id="222" xr3:uid="{00000000-0010-0000-0000-0000DE000000}" name="ppl_emtional/Adult Men"/>
    <tableColumn id="223" xr3:uid="{00000000-0010-0000-0000-0000DF000000}" name="ppl_emtional/Children"/>
    <tableColumn id="224" xr3:uid="{00000000-0010-0000-0000-0000E0000000}" name="ppl_emtional/Elderly"/>
    <tableColumn id="225" xr3:uid="{00000000-0010-0000-0000-0000E1000000}" name="Why the mentioned members suffering the most?"/>
    <tableColumn id="226" xr3:uid="{00000000-0010-0000-0000-0000E2000000}" name="1b. How do you and your family cope with the aforementioned problems?"/>
    <tableColumn id="227" xr3:uid="{00000000-0010-0000-0000-0000E3000000}" name="cope/Speaking to a family member"/>
    <tableColumn id="228" xr3:uid="{00000000-0010-0000-0000-0000E4000000}" name="cope/Speaking to a friend"/>
    <tableColumn id="229" xr3:uid="{00000000-0010-0000-0000-0000E5000000}" name="cope/Exercise"/>
    <tableColumn id="230" xr3:uid="{00000000-0010-0000-0000-0000E6000000}" name="cope/Prayer"/>
    <tableColumn id="231" xr3:uid="{00000000-0010-0000-0000-0000E7000000}" name="cope/Has professional consultation"/>
    <tableColumn id="232" xr3:uid="{00000000-0010-0000-0000-0000E8000000}" name="cope/Violence"/>
    <tableColumn id="233" xr3:uid="{00000000-0010-0000-0000-0000E9000000}" name="cope/Smoking"/>
    <tableColumn id="234" xr3:uid="{00000000-0010-0000-0000-0000EA000000}" name="cope/Alcohol/Drugs"/>
    <tableColumn id="235" xr3:uid="{00000000-0010-0000-0000-0000EB000000}" name="cope/Withdrawal/Isolation"/>
    <tableColumn id="236" xr3:uid="{00000000-0010-0000-0000-0000EC000000}" name="cope/Other"/>
    <tableColumn id="237" xr3:uid="{00000000-0010-0000-0000-0000ED000000}" name="Other please specify:12"/>
    <tableColumn id="238" xr3:uid="{00000000-0010-0000-0000-0000EE000000}" name="2. In your opinion, what are the obstacles people in your community face when seeking help from the others or from professional ones?"/>
    <tableColumn id="239" xr3:uid="{00000000-0010-0000-0000-0000EF000000}" name="mhpss_obstacles/Stigma"/>
    <tableColumn id="240" xr3:uid="{00000000-0010-0000-0000-0000F0000000}" name="mhpss_obstacles/Security"/>
    <tableColumn id="241" xr3:uid="{00000000-0010-0000-0000-0000F1000000}" name="mhpss_obstacles/Accessibility"/>
    <tableColumn id="242" xr3:uid="{00000000-0010-0000-0000-0000F2000000}" name="mhpss_obstacles/Availability"/>
    <tableColumn id="243" xr3:uid="{00000000-0010-0000-0000-0000F3000000}" name="mhpss_obstacles/Lack of awareness of the services"/>
    <tableColumn id="244" xr3:uid="{00000000-0010-0000-0000-0000F4000000}" name="mhpss_obstacles/Other"/>
    <tableColumn id="245" xr3:uid="{00000000-0010-0000-0000-0000F5000000}" name="mhpss_obstacles/Do not know"/>
    <tableColumn id="246" xr3:uid="{00000000-0010-0000-0000-0000F6000000}" name="mhpss_obstacles/No obstacles"/>
    <tableColumn id="247" xr3:uid="{00000000-0010-0000-0000-0000F7000000}" name="Other please specify:13"/>
    <tableColumn id="248" xr3:uid="{00000000-0010-0000-0000-0000F8000000}" name="3. In case if the MHPSS services is provided in this area, do you think you would go to it?"/>
    <tableColumn id="249" xr3:uid="{00000000-0010-0000-0000-0000F9000000}" name="If no, why?"/>
    <tableColumn id="250" xr3:uid="{00000000-0010-0000-0000-0000FA000000}" name="1. What are the services that women cannot access in this community?"/>
    <tableColumn id="251" xr3:uid="{00000000-0010-0000-0000-0000FB000000}" name="ser_gbv/Health services"/>
    <tableColumn id="252" xr3:uid="{00000000-0010-0000-0000-0000FC000000}" name="ser_gbv/Educational services"/>
    <tableColumn id="253" xr3:uid="{00000000-0010-0000-0000-0000FD000000}" name="ser_gbv/Skills building services"/>
    <tableColumn id="254" xr3:uid="{00000000-0010-0000-0000-0000FE000000}" name="ser_gbv/Extracurricular activities/women &amp; girls centers"/>
    <tableColumn id="255" xr3:uid="{00000000-0010-0000-0000-0000FF000000}" name="ser_gbv/Other"/>
    <tableColumn id="256" xr3:uid="{00000000-0010-0000-0000-000000010000}" name="ser_gbv/All services are accessible"/>
    <tableColumn id="257" xr3:uid="{00000000-0010-0000-0000-000001010000}" name="ser_gbv/Do not know"/>
    <tableColumn id="258" xr3:uid="{00000000-0010-0000-0000-000002010000}" name="Other please specify:14"/>
    <tableColumn id="259" xr3:uid="{00000000-0010-0000-0000-000003010000}" name="Please mention the reason why the services are not accessible to women:"/>
    <tableColumn id="260" xr3:uid="{00000000-0010-0000-0000-000004010000}" name="2. What are the services that adolescents and girls cannot access in this community?"/>
    <tableColumn id="261" xr3:uid="{00000000-0010-0000-0000-000005010000}" name="ser_gbv2/Health services"/>
    <tableColumn id="262" xr3:uid="{00000000-0010-0000-0000-000006010000}" name="ser_gbv2/Educational services"/>
    <tableColumn id="263" xr3:uid="{00000000-0010-0000-0000-000007010000}" name="ser_gbv2/Skills building services"/>
    <tableColumn id="264" xr3:uid="{00000000-0010-0000-0000-000008010000}" name="ser_gbv2/Extracurricular activities/women &amp; girls centers"/>
    <tableColumn id="265" xr3:uid="{00000000-0010-0000-0000-000009010000}" name="ser_gbv2/Other"/>
    <tableColumn id="266" xr3:uid="{00000000-0010-0000-0000-00000A010000}" name="ser_gbv2/All services are accessible"/>
    <tableColumn id="267" xr3:uid="{00000000-0010-0000-0000-00000B010000}" name="ser_gbv2/Do not know"/>
    <tableColumn id="268" xr3:uid="{00000000-0010-0000-0000-00000C010000}" name="Other please specify:15"/>
    <tableColumn id="269" xr3:uid="{00000000-0010-0000-0000-00000D010000}" name="Please mention the reason why the services are not accessible to adolescents and girls:"/>
    <tableColumn id="270" xr3:uid="{00000000-0010-0000-0000-00000E010000}" name="3.Can women and girls go out of the house on their own in your community?"/>
    <tableColumn id="271" xr3:uid="{00000000-0010-0000-0000-00000F010000}" name="3a. Why not?"/>
    <tableColumn id="272" xr3:uid="{00000000-0010-0000-0000-000010010000}" name="1. What are the main dangers children face in this community?"/>
    <tableColumn id="273" xr3:uid="{00000000-0010-0000-0000-000011010000}" name="main_dang/Kidnapping"/>
    <tableColumn id="274" xr3:uid="{00000000-0010-0000-0000-000012010000}" name="main_dang/Hired by armed groups"/>
    <tableColumn id="275" xr3:uid="{00000000-0010-0000-0000-000013010000}" name="main_dang/Desire to join armed groups"/>
    <tableColumn id="276" xr3:uid="{00000000-0010-0000-0000-000014010000}" name="main_dang/School dropout"/>
    <tableColumn id="277" xr3:uid="{00000000-0010-0000-0000-000015010000}" name="main_dang/Child labour"/>
    <tableColumn id="278" xr3:uid="{00000000-0010-0000-0000-000016010000}" name="main_dang/Begging"/>
    <tableColumn id="279" xr3:uid="{00000000-0010-0000-0000-000017010000}" name="main_dang/Early marriage"/>
    <tableColumn id="280" xr3:uid="{00000000-0010-0000-0000-000018010000}" name="main_dang/Physical abuse"/>
    <tableColumn id="281" xr3:uid="{00000000-0010-0000-0000-000019010000}" name="main_dang/Neglect"/>
    <tableColumn id="282" xr3:uid="{00000000-0010-0000-0000-00001A010000}" name="main_dang/Sexual abuse"/>
    <tableColumn id="283" xr3:uid="{00000000-0010-0000-0000-00001B010000}" name="main_dang/Being orphaned or losing care"/>
    <tableColumn id="284" xr3:uid="{00000000-0010-0000-0000-00001C010000}" name="main_dang/Alcohol/substance misuse"/>
    <tableColumn id="285" xr3:uid="{00000000-0010-0000-0000-00001D010000}" name="main_dang/Physical or psychological disabilities due to the war"/>
    <tableColumn id="286" xr3:uid="{00000000-0010-0000-0000-00001E010000}" name="main_dang/Psychological stress"/>
    <tableColumn id="287" xr3:uid="{00000000-0010-0000-0000-00001F010000}" name="main_dang/Other"/>
    <tableColumn id="288" xr3:uid="{00000000-0010-0000-0000-000020010000}" name="main_dang/No dangers"/>
    <tableColumn id="289" xr3:uid="{00000000-0010-0000-0000-000021010000}" name="main_dang/Do not know"/>
    <tableColumn id="290" xr3:uid="{00000000-0010-0000-0000-000022010000}" name="Other, please specify:16"/>
    <tableColumn id="291" xr3:uid="{00000000-0010-0000-0000-000023010000}" name="What kind of child labor, specify:"/>
    <tableColumn id="292" xr3:uid="{00000000-0010-0000-0000-000024010000}" name="2. If your children have problems or are stressed, who in the community can best support them?"/>
    <tableColumn id="293" xr3:uid="{00000000-0010-0000-0000-000025010000}" name="cp_prob/Religious leaders"/>
    <tableColumn id="294" xr3:uid="{00000000-0010-0000-0000-000026010000}" name="cp_prob/Siblings"/>
    <tableColumn id="295" xr3:uid="{00000000-0010-0000-0000-000027010000}" name="cp_prob/Neighbours"/>
    <tableColumn id="296" xr3:uid="{00000000-0010-0000-0000-000028010000}" name="cp_prob/School teachers"/>
    <tableColumn id="297" xr3:uid="{00000000-0010-0000-0000-000029010000}" name="cp_prob/Parents"/>
    <tableColumn id="298" xr3:uid="{00000000-0010-0000-0000-00002A010000}" name="cp_prob/Relatives"/>
    <tableColumn id="299" xr3:uid="{00000000-0010-0000-0000-00002B010000}" name="cp_prob/Judicial or criminal authority"/>
    <tableColumn id="300" xr3:uid="{00000000-0010-0000-0000-00002C010000}" name="cp_prob/Community/social workers"/>
    <tableColumn id="301" xr3:uid="{00000000-0010-0000-0000-00002D010000}" name="cp_prob/Community leaders (trusted people in the community)"/>
    <tableColumn id="302" xr3:uid="{00000000-0010-0000-0000-00002E010000}" name="cp_prob/Women and Child support centers"/>
    <tableColumn id="303" xr3:uid="{00000000-0010-0000-0000-00002F010000}" name="cp_prob/Doctor"/>
    <tableColumn id="304" xr3:uid="{00000000-0010-0000-0000-000030010000}" name="cp_prob/Other"/>
    <tableColumn id="305" xr3:uid="{00000000-0010-0000-0000-000031010000}" name="cp_prob/Do not know"/>
    <tableColumn id="306" xr3:uid="{00000000-0010-0000-0000-000032010000}" name="Other, please specify:17"/>
    <tableColumn id="307" xr3:uid="{00000000-0010-0000-0000-000033010000}" name="3. What type of children activities you would like to see in the community"/>
    <tableColumn id="308" xr3:uid="{00000000-0010-0000-0000-000034010000}" name="cp_activities/Sport activity"/>
    <tableColumn id="309" xr3:uid="{00000000-0010-0000-0000-000035010000}" name="cp_activities/Quraan"/>
    <tableColumn id="310" xr3:uid="{00000000-0010-0000-0000-000036010000}" name="cp_activities/Hand crafts"/>
    <tableColumn id="311" xr3:uid="{00000000-0010-0000-0000-000037010000}" name="cp_activities/Painting / re-creational activity"/>
    <tableColumn id="312" xr3:uid="{00000000-0010-0000-0000-000038010000}" name="cp_activities/Awareness / educational activities / psychosocial support"/>
    <tableColumn id="313" xr3:uid="{00000000-0010-0000-0000-000039010000}" name="cp_activities/Entertainement activities"/>
    <tableColumn id="314" xr3:uid="{00000000-0010-0000-0000-00003A010000}" name="cp_activities/Other"/>
    <tableColumn id="315" xr3:uid="{00000000-0010-0000-0000-00003B010000}" name="cp_activities/Do not know"/>
    <tableColumn id="316" xr3:uid="{00000000-0010-0000-0000-00003C010000}" name="Other, please specify:18"/>
    <tableColumn id="317" xr3:uid="{00000000-0010-0000-0000-00003D010000}" name="4. Do you know if there are any of the following groups/children in your community?"/>
    <tableColumn id="318" xr3:uid="{00000000-0010-0000-0000-00003E010000}" name="ch_exist/Children separated from their parents"/>
    <tableColumn id="319" xr3:uid="{00000000-0010-0000-0000-00003F010000}" name="ch_exist/Children living on the street"/>
    <tableColumn id="320" xr3:uid="{00000000-0010-0000-0000-000040010000}" name="ch_exist/Orphans living in the community"/>
    <tableColumn id="321" xr3:uid="{00000000-0010-0000-0000-000041010000}" name="ch_exist/Child-headed households"/>
    <tableColumn id="322" xr3:uid="{00000000-0010-0000-0000-000042010000}" name="ch_exist/Children who have been associated with fighting forces"/>
    <tableColumn id="323" xr3:uid="{00000000-0010-0000-0000-000043010000}" name="ch_exist/No, none of these"/>
    <tableColumn id="324" xr3:uid="{00000000-0010-0000-0000-000044010000}" name="ch_exist/I don't know"/>
    <tableColumn id="325" xr3:uid="{00000000-0010-0000-0000-000045010000}" name="5. Are all the children in your household registered in school or taking other courses/training?"/>
    <tableColumn id="326" xr3:uid="{00000000-0010-0000-0000-000046010000}" name="Why not?"/>
    <tableColumn id="327" xr3:uid="{00000000-0010-0000-0000-000047010000}" name="6. What are the barriers to access children activities?"/>
    <tableColumn id="328" xr3:uid="{00000000-0010-0000-0000-000048010000}" name="ch_barriers/Lack of awareness"/>
    <tableColumn id="329" xr3:uid="{00000000-0010-0000-0000-000049010000}" name="ch_barriers/Security problems"/>
    <tableColumn id="330" xr3:uid="{00000000-0010-0000-0000-00004A010000}" name="ch_barriers/Lack of transportation"/>
    <tableColumn id="331" xr3:uid="{00000000-0010-0000-0000-00004B010000}" name="ch_barriers/Opening time not suitable for parents"/>
    <tableColumn id="332" xr3:uid="{00000000-0010-0000-0000-00004C010000}" name="ch_barriers/Distrust of staff or their activities"/>
    <tableColumn id="333" xr3:uid="{00000000-0010-0000-0000-00004D010000}" name="ch_barriers/No services"/>
    <tableColumn id="334" xr3:uid="{00000000-0010-0000-0000-00004E010000}" name="ch_barriers/Other"/>
    <tableColumn id="335" xr3:uid="{00000000-0010-0000-0000-00004F010000}" name="ch_barriers/Do not know"/>
    <tableColumn id="336" xr3:uid="{00000000-0010-0000-0000-000050010000}" name="ch_barriers/No barriers"/>
    <tableColumn id="337" xr3:uid="{00000000-0010-0000-0000-000051010000}" name="Other, please specify:19"/>
    <tableColumn id="338" xr3:uid="{00000000-0010-0000-0000-000052010000}" name="7. Do your children under 12 years old spend time unattended?"/>
    <tableColumn id="339" xr3:uid="{00000000-0010-0000-0000-000053010000}" name="7 a. If yes, for how many hours?"/>
    <tableColumn id="340" xr3:uid="{00000000-0010-0000-0000-000054010000}" name="7 b. If yes, why?"/>
    <tableColumn id="341" xr3:uid="{00000000-0010-0000-0000-000055010000}" name="8. Do your children above 12 years old spend time unattended?"/>
    <tableColumn id="342" xr3:uid="{00000000-0010-0000-0000-000056010000}" name="8 a. If yes, for how many hours?"/>
    <tableColumn id="343" xr3:uid="{00000000-0010-0000-0000-000057010000}" name="8 b. If yes, why?"/>
    <tableColumn id="344" xr3:uid="{00000000-0010-0000-0000-000058010000}" name="9. Do any of the children in the household work/earn money instead of school?"/>
    <tableColumn id="345" xr3:uid="{00000000-0010-0000-0000-000059010000}" name="9a. If yes, please provide more details:"/>
    <tableColumn id="346" xr3:uid="{00000000-0010-0000-0000-00005A010000}" name="meta/instanceID"/>
    <tableColumn id="347" xr3:uid="{00000000-0010-0000-0000-00005B010000}" name="_id"/>
    <tableColumn id="348" xr3:uid="{00000000-0010-0000-0000-00005C010000}" name="_uuid"/>
    <tableColumn id="349" xr3:uid="{00000000-0010-0000-0000-00005D010000}" name="_submission_time" dataDxfId="0"/>
    <tableColumn id="350" xr3:uid="{00000000-0010-0000-0000-00005E010000}" name="_index"/>
    <tableColumn id="351" xr3:uid="{00000000-0010-0000-0000-00005F010000}" name="_parent_table_name"/>
    <tableColumn id="352" xr3:uid="{00000000-0010-0000-0000-000060010000}" name="_parent_index"/>
    <tableColumn id="353" xr3:uid="{00000000-0010-0000-0000-000061010000}" name="_tags"/>
    <tableColumn id="354" xr3:uid="{00000000-0010-0000-0000-000062010000}" name="_notes"/>
    <tableColumn id="355" xr3:uid="{00000000-0010-0000-0000-000063010000}" name="_version"/>
    <tableColumn id="356" xr3:uid="{00000000-0010-0000-0000-000064010000}" name="_duration"/>
    <tableColumn id="357" xr3:uid="{00000000-0010-0000-0000-000065010000}" name="_submitted_by"/>
    <tableColumn id="358" xr3:uid="{00000000-0010-0000-0000-000066010000}" name="_xform_i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42" Type="http://schemas.openxmlformats.org/officeDocument/2006/relationships/pivotTable" Target="../pivotTables/pivotTable42.xml"/><Relationship Id="rId47" Type="http://schemas.openxmlformats.org/officeDocument/2006/relationships/pivotTable" Target="../pivotTables/pivotTable47.xml"/><Relationship Id="rId50" Type="http://schemas.openxmlformats.org/officeDocument/2006/relationships/pivotTable" Target="../pivotTables/pivotTable50.xml"/><Relationship Id="rId55" Type="http://schemas.openxmlformats.org/officeDocument/2006/relationships/pivotTable" Target="../pivotTables/pivotTable55.xml"/><Relationship Id="rId63" Type="http://schemas.openxmlformats.org/officeDocument/2006/relationships/drawing" Target="../drawings/drawing1.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9" Type="http://schemas.openxmlformats.org/officeDocument/2006/relationships/pivotTable" Target="../pivotTables/pivotTable29.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45" Type="http://schemas.openxmlformats.org/officeDocument/2006/relationships/pivotTable" Target="../pivotTables/pivotTable45.xml"/><Relationship Id="rId53" Type="http://schemas.openxmlformats.org/officeDocument/2006/relationships/pivotTable" Target="../pivotTables/pivotTable53.xml"/><Relationship Id="rId58" Type="http://schemas.openxmlformats.org/officeDocument/2006/relationships/pivotTable" Target="../pivotTables/pivotTable58.xml"/><Relationship Id="rId5" Type="http://schemas.openxmlformats.org/officeDocument/2006/relationships/pivotTable" Target="../pivotTables/pivotTable5.xml"/><Relationship Id="rId61" Type="http://schemas.openxmlformats.org/officeDocument/2006/relationships/pivotTable" Target="../pivotTables/pivotTable61.xml"/><Relationship Id="rId19" Type="http://schemas.openxmlformats.org/officeDocument/2006/relationships/pivotTable" Target="../pivotTables/pivotTable1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43" Type="http://schemas.openxmlformats.org/officeDocument/2006/relationships/pivotTable" Target="../pivotTables/pivotTable43.xml"/><Relationship Id="rId48" Type="http://schemas.openxmlformats.org/officeDocument/2006/relationships/pivotTable" Target="../pivotTables/pivotTable48.xml"/><Relationship Id="rId56" Type="http://schemas.openxmlformats.org/officeDocument/2006/relationships/pivotTable" Target="../pivotTables/pivotTable56.xml"/><Relationship Id="rId8" Type="http://schemas.openxmlformats.org/officeDocument/2006/relationships/pivotTable" Target="../pivotTables/pivotTable8.xml"/><Relationship Id="rId51" Type="http://schemas.openxmlformats.org/officeDocument/2006/relationships/pivotTable" Target="../pivotTables/pivotTable51.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46" Type="http://schemas.openxmlformats.org/officeDocument/2006/relationships/pivotTable" Target="../pivotTables/pivotTable46.xml"/><Relationship Id="rId59" Type="http://schemas.openxmlformats.org/officeDocument/2006/relationships/pivotTable" Target="../pivotTables/pivotTable59.xml"/><Relationship Id="rId20" Type="http://schemas.openxmlformats.org/officeDocument/2006/relationships/pivotTable" Target="../pivotTables/pivotTable20.xml"/><Relationship Id="rId41" Type="http://schemas.openxmlformats.org/officeDocument/2006/relationships/pivotTable" Target="../pivotTables/pivotTable41.xml"/><Relationship Id="rId54" Type="http://schemas.openxmlformats.org/officeDocument/2006/relationships/pivotTable" Target="../pivotTables/pivotTable54.xml"/><Relationship Id="rId6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openxmlformats.org/officeDocument/2006/relationships/pivotTable" Target="../pivotTables/pivotTable6.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49" Type="http://schemas.openxmlformats.org/officeDocument/2006/relationships/pivotTable" Target="../pivotTables/pivotTable49.xml"/><Relationship Id="rId57" Type="http://schemas.openxmlformats.org/officeDocument/2006/relationships/pivotTable" Target="../pivotTables/pivotTable57.xml"/><Relationship Id="rId10" Type="http://schemas.openxmlformats.org/officeDocument/2006/relationships/pivotTable" Target="../pivotTables/pivotTable10.xml"/><Relationship Id="rId31" Type="http://schemas.openxmlformats.org/officeDocument/2006/relationships/pivotTable" Target="../pivotTables/pivotTable31.xml"/><Relationship Id="rId44" Type="http://schemas.openxmlformats.org/officeDocument/2006/relationships/pivotTable" Target="../pivotTables/pivotTable44.xml"/><Relationship Id="rId52" Type="http://schemas.openxmlformats.org/officeDocument/2006/relationships/pivotTable" Target="../pivotTables/pivotTable52.xml"/><Relationship Id="rId60" Type="http://schemas.openxmlformats.org/officeDocument/2006/relationships/pivotTable" Target="../pivotTables/pivotTable6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FA7A4-4ADB-4163-BA22-F1CB04E3E91B}">
  <dimension ref="A1:R18"/>
  <sheetViews>
    <sheetView workbookViewId="0">
      <selection activeCell="J19" sqref="J19"/>
    </sheetView>
  </sheetViews>
  <sheetFormatPr defaultRowHeight="14.4" x14ac:dyDescent="0.3"/>
  <cols>
    <col min="1" max="1" width="16" bestFit="1" customWidth="1"/>
    <col min="3" max="3" width="15.88671875" customWidth="1"/>
    <col min="4" max="4" width="21" bestFit="1" customWidth="1"/>
    <col min="5" max="12" width="8.88671875" customWidth="1"/>
    <col min="13" max="13" width="11.109375" customWidth="1"/>
    <col min="14" max="14" width="20.88671875" customWidth="1"/>
    <col min="15" max="15" width="20.5546875" customWidth="1"/>
    <col min="17" max="17" width="14.44140625" bestFit="1" customWidth="1"/>
    <col min="18" max="18" width="12.88671875" customWidth="1"/>
  </cols>
  <sheetData>
    <row r="1" spans="1:18" ht="43.2" x14ac:dyDescent="0.3">
      <c r="A1" s="19" t="s">
        <v>5549</v>
      </c>
      <c r="B1" s="19" t="s">
        <v>5550</v>
      </c>
      <c r="C1" s="19" t="s">
        <v>5551</v>
      </c>
      <c r="D1" s="20" t="s">
        <v>5552</v>
      </c>
      <c r="E1" s="19" t="s">
        <v>5553</v>
      </c>
      <c r="F1" s="19" t="s">
        <v>5554</v>
      </c>
      <c r="G1" s="21" t="s">
        <v>5555</v>
      </c>
      <c r="H1" s="22" t="s">
        <v>5556</v>
      </c>
      <c r="I1" s="23" t="s">
        <v>5557</v>
      </c>
      <c r="J1" s="23" t="s">
        <v>5558</v>
      </c>
      <c r="K1" s="23" t="s">
        <v>5559</v>
      </c>
      <c r="L1" s="24" t="s">
        <v>5560</v>
      </c>
      <c r="M1" s="24" t="s">
        <v>5561</v>
      </c>
      <c r="N1" s="24" t="s">
        <v>5562</v>
      </c>
      <c r="O1" s="24" t="s">
        <v>5563</v>
      </c>
      <c r="P1" s="24" t="s">
        <v>5564</v>
      </c>
      <c r="Q1" s="25" t="s">
        <v>5565</v>
      </c>
      <c r="R1" s="26" t="s">
        <v>5566</v>
      </c>
    </row>
    <row r="2" spans="1:18" x14ac:dyDescent="0.3">
      <c r="A2" s="27" t="s">
        <v>5567</v>
      </c>
      <c r="B2" s="27" t="s">
        <v>5568</v>
      </c>
      <c r="C2" s="27" t="s">
        <v>5569</v>
      </c>
      <c r="D2" s="27" t="s">
        <v>710</v>
      </c>
      <c r="E2" s="27"/>
      <c r="F2" s="27" t="s">
        <v>347</v>
      </c>
      <c r="G2" s="28" t="s">
        <v>5570</v>
      </c>
      <c r="H2">
        <v>17394</v>
      </c>
      <c r="I2" s="29">
        <v>0.52569851672990686</v>
      </c>
      <c r="J2" s="29">
        <v>0.47430148327009314</v>
      </c>
      <c r="K2" s="30">
        <v>3228</v>
      </c>
      <c r="L2">
        <f t="shared" ref="L2:L17" si="0">ROUND(K2/$K$18*$L$18,0)</f>
        <v>4</v>
      </c>
      <c r="M2">
        <f t="shared" ref="M2:M17" si="1">ROUND(K2/$K$18*$M$18,0)</f>
        <v>5</v>
      </c>
      <c r="N2" s="31">
        <f t="shared" ref="N2:N17" si="2">ROUND(I2*M2,0)</f>
        <v>3</v>
      </c>
      <c r="O2" s="31">
        <f t="shared" ref="O2:O17" si="3">ROUND(J2*M2,0)</f>
        <v>2</v>
      </c>
      <c r="P2">
        <f t="shared" ref="P2:P17" si="4">SUM(N2:O2)</f>
        <v>5</v>
      </c>
      <c r="Q2" s="32">
        <v>5</v>
      </c>
      <c r="R2" s="33">
        <f>P2-Q2</f>
        <v>0</v>
      </c>
    </row>
    <row r="3" spans="1:18" x14ac:dyDescent="0.3">
      <c r="A3" s="27" t="s">
        <v>5567</v>
      </c>
      <c r="B3" s="27" t="s">
        <v>5572</v>
      </c>
      <c r="C3" s="27" t="s">
        <v>382</v>
      </c>
      <c r="D3" s="27" t="s">
        <v>382</v>
      </c>
      <c r="E3" s="27"/>
      <c r="F3" s="27" t="s">
        <v>347</v>
      </c>
      <c r="G3" s="28" t="s">
        <v>5570</v>
      </c>
      <c r="H3">
        <v>46518</v>
      </c>
      <c r="I3" s="29">
        <v>0.86903994152801067</v>
      </c>
      <c r="J3" s="29">
        <v>0.13096005847198933</v>
      </c>
      <c r="K3" s="30">
        <v>10405</v>
      </c>
      <c r="L3">
        <f t="shared" si="0"/>
        <v>14</v>
      </c>
      <c r="M3">
        <f t="shared" si="1"/>
        <v>15</v>
      </c>
      <c r="N3" s="31">
        <f t="shared" si="2"/>
        <v>13</v>
      </c>
      <c r="O3" s="31">
        <f t="shared" si="3"/>
        <v>2</v>
      </c>
      <c r="P3">
        <f t="shared" si="4"/>
        <v>15</v>
      </c>
      <c r="Q3" s="32">
        <v>59</v>
      </c>
      <c r="R3" s="33">
        <f t="shared" ref="R3:R17" si="5">P3-Q3</f>
        <v>-44</v>
      </c>
    </row>
    <row r="4" spans="1:18" x14ac:dyDescent="0.3">
      <c r="A4" s="27" t="s">
        <v>5567</v>
      </c>
      <c r="B4" s="27" t="s">
        <v>5573</v>
      </c>
      <c r="C4" s="27" t="s">
        <v>5574</v>
      </c>
      <c r="D4" s="27" t="s">
        <v>4086</v>
      </c>
      <c r="E4" s="27" t="s">
        <v>347</v>
      </c>
      <c r="F4" s="27" t="s">
        <v>347</v>
      </c>
      <c r="G4" s="28"/>
      <c r="H4">
        <v>6855</v>
      </c>
      <c r="I4" s="29">
        <v>0.19693654266958424</v>
      </c>
      <c r="J4" s="29">
        <v>0.80306345733041573</v>
      </c>
      <c r="K4" s="30">
        <v>1461</v>
      </c>
      <c r="L4">
        <f t="shared" si="0"/>
        <v>2</v>
      </c>
      <c r="M4">
        <f t="shared" si="1"/>
        <v>2</v>
      </c>
      <c r="N4" s="31">
        <f t="shared" si="2"/>
        <v>0</v>
      </c>
      <c r="O4" s="31">
        <f t="shared" si="3"/>
        <v>2</v>
      </c>
      <c r="P4">
        <f t="shared" si="4"/>
        <v>2</v>
      </c>
      <c r="Q4" s="32">
        <v>37</v>
      </c>
      <c r="R4" s="33">
        <f t="shared" si="5"/>
        <v>-35</v>
      </c>
    </row>
    <row r="5" spans="1:18" x14ac:dyDescent="0.3">
      <c r="A5" s="27" t="s">
        <v>5567</v>
      </c>
      <c r="B5" s="27" t="s">
        <v>5568</v>
      </c>
      <c r="C5" s="27" t="s">
        <v>5568</v>
      </c>
      <c r="D5" s="27" t="s">
        <v>345</v>
      </c>
      <c r="E5" s="27" t="s">
        <v>347</v>
      </c>
      <c r="F5" s="27"/>
      <c r="G5" s="28" t="s">
        <v>344</v>
      </c>
      <c r="H5">
        <v>70650</v>
      </c>
      <c r="I5" s="29">
        <v>0.97770700636942676</v>
      </c>
      <c r="J5" s="29">
        <v>2.2292993630573247E-2</v>
      </c>
      <c r="K5" s="30">
        <v>12648</v>
      </c>
      <c r="L5">
        <f t="shared" si="0"/>
        <v>17</v>
      </c>
      <c r="M5">
        <f t="shared" si="1"/>
        <v>18</v>
      </c>
      <c r="N5" s="31">
        <f t="shared" si="2"/>
        <v>18</v>
      </c>
      <c r="O5" s="31">
        <f t="shared" si="3"/>
        <v>0</v>
      </c>
      <c r="P5">
        <f t="shared" si="4"/>
        <v>18</v>
      </c>
      <c r="Q5" s="32">
        <v>51</v>
      </c>
      <c r="R5" s="33">
        <f t="shared" si="5"/>
        <v>-33</v>
      </c>
    </row>
    <row r="6" spans="1:18" x14ac:dyDescent="0.3">
      <c r="A6" s="27" t="s">
        <v>5567</v>
      </c>
      <c r="B6" s="27" t="s">
        <v>5568</v>
      </c>
      <c r="C6" s="27" t="s">
        <v>5568</v>
      </c>
      <c r="D6" s="27" t="s">
        <v>1555</v>
      </c>
      <c r="E6" s="27" t="s">
        <v>347</v>
      </c>
      <c r="F6" s="27" t="s">
        <v>347</v>
      </c>
      <c r="G6" s="28" t="s">
        <v>5575</v>
      </c>
      <c r="H6">
        <v>24798</v>
      </c>
      <c r="I6" s="29">
        <v>0.96911041213001048</v>
      </c>
      <c r="J6" s="29">
        <v>3.0889587869989514E-2</v>
      </c>
      <c r="K6" s="30">
        <v>4439</v>
      </c>
      <c r="L6">
        <f t="shared" si="0"/>
        <v>6</v>
      </c>
      <c r="M6">
        <f t="shared" si="1"/>
        <v>6</v>
      </c>
      <c r="N6" s="31">
        <f t="shared" si="2"/>
        <v>6</v>
      </c>
      <c r="O6" s="31">
        <f t="shared" si="3"/>
        <v>0</v>
      </c>
      <c r="P6">
        <f t="shared" si="4"/>
        <v>6</v>
      </c>
      <c r="Q6" s="32">
        <v>20</v>
      </c>
      <c r="R6" s="33">
        <f t="shared" si="5"/>
        <v>-14</v>
      </c>
    </row>
    <row r="7" spans="1:18" x14ac:dyDescent="0.3">
      <c r="A7" s="27" t="s">
        <v>845</v>
      </c>
      <c r="B7" s="27" t="s">
        <v>2545</v>
      </c>
      <c r="C7" s="27" t="s">
        <v>2066</v>
      </c>
      <c r="D7" s="27" t="s">
        <v>2914</v>
      </c>
      <c r="E7" s="27" t="s">
        <v>347</v>
      </c>
      <c r="F7" s="27" t="s">
        <v>347</v>
      </c>
      <c r="G7" s="28"/>
      <c r="H7">
        <v>193443</v>
      </c>
      <c r="I7" s="29">
        <v>0.96439261177711266</v>
      </c>
      <c r="J7" s="29">
        <v>3.5607388222887365E-2</v>
      </c>
      <c r="K7" s="30">
        <v>40206</v>
      </c>
      <c r="L7">
        <f t="shared" si="0"/>
        <v>55</v>
      </c>
      <c r="M7">
        <f t="shared" si="1"/>
        <v>57</v>
      </c>
      <c r="N7" s="31">
        <f t="shared" si="2"/>
        <v>55</v>
      </c>
      <c r="O7" s="31">
        <f t="shared" si="3"/>
        <v>2</v>
      </c>
      <c r="P7">
        <f t="shared" si="4"/>
        <v>57</v>
      </c>
      <c r="Q7" s="32">
        <v>7</v>
      </c>
      <c r="R7" s="33">
        <f t="shared" si="5"/>
        <v>50</v>
      </c>
    </row>
    <row r="8" spans="1:18" x14ac:dyDescent="0.3">
      <c r="A8" s="27" t="s">
        <v>845</v>
      </c>
      <c r="B8" s="27" t="s">
        <v>2545</v>
      </c>
      <c r="C8" s="27" t="s">
        <v>2066</v>
      </c>
      <c r="D8" s="27" t="s">
        <v>2066</v>
      </c>
      <c r="E8" s="27" t="s">
        <v>347</v>
      </c>
      <c r="F8" s="27" t="s">
        <v>347</v>
      </c>
      <c r="G8" s="28"/>
      <c r="H8">
        <v>122234</v>
      </c>
      <c r="I8" s="29">
        <v>0.86294320729093377</v>
      </c>
      <c r="J8" s="29">
        <v>0.13705679270906621</v>
      </c>
      <c r="K8" s="30">
        <v>25405</v>
      </c>
      <c r="L8">
        <f t="shared" si="0"/>
        <v>34</v>
      </c>
      <c r="M8">
        <f t="shared" si="1"/>
        <v>36</v>
      </c>
      <c r="N8" s="31">
        <f t="shared" si="2"/>
        <v>31</v>
      </c>
      <c r="O8" s="31">
        <f t="shared" si="3"/>
        <v>5</v>
      </c>
      <c r="P8">
        <f t="shared" si="4"/>
        <v>36</v>
      </c>
      <c r="Q8" s="32">
        <v>82</v>
      </c>
      <c r="R8" s="33">
        <f t="shared" si="5"/>
        <v>-46</v>
      </c>
    </row>
    <row r="9" spans="1:18" x14ac:dyDescent="0.3">
      <c r="A9" s="27" t="s">
        <v>845</v>
      </c>
      <c r="B9" s="27" t="s">
        <v>2545</v>
      </c>
      <c r="C9" s="27" t="s">
        <v>2066</v>
      </c>
      <c r="D9" s="27" t="s">
        <v>2033</v>
      </c>
      <c r="E9" s="27" t="s">
        <v>347</v>
      </c>
      <c r="F9" s="27" t="s">
        <v>347</v>
      </c>
      <c r="G9" s="28"/>
      <c r="H9">
        <v>167453</v>
      </c>
      <c r="I9" s="29">
        <v>0.97199811290332216</v>
      </c>
      <c r="J9" s="29">
        <v>2.8001887096677874E-2</v>
      </c>
      <c r="K9" s="30">
        <v>34804</v>
      </c>
      <c r="L9">
        <f t="shared" si="0"/>
        <v>47</v>
      </c>
      <c r="M9">
        <f t="shared" si="1"/>
        <v>50</v>
      </c>
      <c r="N9" s="31">
        <f t="shared" si="2"/>
        <v>49</v>
      </c>
      <c r="O9" s="31">
        <f t="shared" si="3"/>
        <v>1</v>
      </c>
      <c r="P9">
        <f t="shared" si="4"/>
        <v>50</v>
      </c>
      <c r="Q9" s="32">
        <v>15</v>
      </c>
      <c r="R9" s="33">
        <f t="shared" si="5"/>
        <v>35</v>
      </c>
    </row>
    <row r="10" spans="1:18" x14ac:dyDescent="0.3">
      <c r="A10" s="27" t="s">
        <v>845</v>
      </c>
      <c r="B10" s="27" t="s">
        <v>2545</v>
      </c>
      <c r="C10" s="27" t="s">
        <v>2545</v>
      </c>
      <c r="D10" s="27" t="s">
        <v>2545</v>
      </c>
      <c r="E10" s="27" t="s">
        <v>347</v>
      </c>
      <c r="F10" s="27"/>
      <c r="G10" s="28"/>
      <c r="H10">
        <v>56592</v>
      </c>
      <c r="I10" s="29">
        <v>0.65136415040995199</v>
      </c>
      <c r="J10" s="29">
        <v>0.34863584959004806</v>
      </c>
      <c r="K10" s="30">
        <v>13599</v>
      </c>
      <c r="L10">
        <f t="shared" si="0"/>
        <v>18</v>
      </c>
      <c r="M10">
        <f t="shared" si="1"/>
        <v>19</v>
      </c>
      <c r="N10" s="31">
        <f t="shared" si="2"/>
        <v>12</v>
      </c>
      <c r="O10" s="31">
        <f t="shared" si="3"/>
        <v>7</v>
      </c>
      <c r="P10">
        <f t="shared" si="4"/>
        <v>19</v>
      </c>
      <c r="Q10" s="32">
        <v>6</v>
      </c>
      <c r="R10" s="33">
        <f t="shared" si="5"/>
        <v>13</v>
      </c>
    </row>
    <row r="11" spans="1:18" x14ac:dyDescent="0.3">
      <c r="A11" s="27" t="s">
        <v>845</v>
      </c>
      <c r="B11" s="27" t="s">
        <v>845</v>
      </c>
      <c r="C11" s="27" t="s">
        <v>5571</v>
      </c>
      <c r="D11" s="27" t="s">
        <v>2489</v>
      </c>
      <c r="E11" s="27" t="s">
        <v>347</v>
      </c>
      <c r="F11" s="27" t="s">
        <v>347</v>
      </c>
      <c r="G11" s="28"/>
      <c r="H11">
        <v>27219</v>
      </c>
      <c r="I11" s="29">
        <v>0.60821484992101105</v>
      </c>
      <c r="J11" s="29">
        <v>0.39178515007898895</v>
      </c>
      <c r="K11" s="30">
        <v>5143</v>
      </c>
      <c r="L11">
        <f t="shared" si="0"/>
        <v>7</v>
      </c>
      <c r="M11">
        <f t="shared" si="1"/>
        <v>7</v>
      </c>
      <c r="N11" s="31">
        <f t="shared" si="2"/>
        <v>4</v>
      </c>
      <c r="O11" s="31">
        <f t="shared" si="3"/>
        <v>3</v>
      </c>
      <c r="P11">
        <f t="shared" si="4"/>
        <v>7</v>
      </c>
      <c r="Q11" s="32">
        <v>14</v>
      </c>
      <c r="R11" s="33">
        <f t="shared" si="5"/>
        <v>-7</v>
      </c>
    </row>
    <row r="12" spans="1:18" x14ac:dyDescent="0.3">
      <c r="A12" s="27" t="s">
        <v>845</v>
      </c>
      <c r="B12" s="27" t="s">
        <v>845</v>
      </c>
      <c r="C12" s="27" t="s">
        <v>845</v>
      </c>
      <c r="D12" s="27" t="s">
        <v>845</v>
      </c>
      <c r="E12" s="27" t="s">
        <v>347</v>
      </c>
      <c r="F12" s="27" t="s">
        <v>347</v>
      </c>
      <c r="G12" s="28"/>
      <c r="H12">
        <v>250139</v>
      </c>
      <c r="I12" s="29">
        <v>0.51730437876540647</v>
      </c>
      <c r="J12" s="29">
        <v>0.48269562123459359</v>
      </c>
      <c r="K12" s="30">
        <v>56154</v>
      </c>
      <c r="L12">
        <f t="shared" si="0"/>
        <v>76</v>
      </c>
      <c r="M12">
        <f t="shared" si="1"/>
        <v>80</v>
      </c>
      <c r="N12" s="31">
        <f t="shared" si="2"/>
        <v>41</v>
      </c>
      <c r="O12" s="31">
        <f t="shared" si="3"/>
        <v>39</v>
      </c>
      <c r="P12">
        <f t="shared" si="4"/>
        <v>80</v>
      </c>
      <c r="Q12" s="32">
        <v>2</v>
      </c>
      <c r="R12" s="33">
        <f t="shared" si="5"/>
        <v>78</v>
      </c>
    </row>
    <row r="13" spans="1:18" x14ac:dyDescent="0.3">
      <c r="A13" s="27" t="s">
        <v>845</v>
      </c>
      <c r="B13" s="27" t="s">
        <v>845</v>
      </c>
      <c r="C13" s="27" t="s">
        <v>5571</v>
      </c>
      <c r="D13" s="27" t="s">
        <v>1989</v>
      </c>
      <c r="E13" s="27" t="s">
        <v>347</v>
      </c>
      <c r="F13" s="27" t="s">
        <v>347</v>
      </c>
      <c r="G13" s="28"/>
      <c r="H13">
        <v>23096</v>
      </c>
      <c r="I13" s="29">
        <v>0.83373744371319713</v>
      </c>
      <c r="J13" s="29">
        <v>0.16626255628680292</v>
      </c>
      <c r="K13" s="30">
        <v>4364</v>
      </c>
      <c r="L13">
        <f t="shared" si="0"/>
        <v>6</v>
      </c>
      <c r="M13">
        <f t="shared" si="1"/>
        <v>6</v>
      </c>
      <c r="N13" s="31">
        <f t="shared" si="2"/>
        <v>5</v>
      </c>
      <c r="O13" s="31">
        <f t="shared" si="3"/>
        <v>1</v>
      </c>
      <c r="P13">
        <f t="shared" si="4"/>
        <v>6</v>
      </c>
      <c r="Q13" s="32">
        <v>38</v>
      </c>
      <c r="R13" s="33">
        <f t="shared" si="5"/>
        <v>-32</v>
      </c>
    </row>
    <row r="14" spans="1:18" x14ac:dyDescent="0.3">
      <c r="A14" s="27" t="s">
        <v>845</v>
      </c>
      <c r="B14" s="27" t="s">
        <v>845</v>
      </c>
      <c r="C14" s="27" t="s">
        <v>5571</v>
      </c>
      <c r="D14" s="27" t="s">
        <v>1961</v>
      </c>
      <c r="E14" s="27" t="s">
        <v>347</v>
      </c>
      <c r="F14" s="27"/>
      <c r="G14" s="28"/>
      <c r="H14">
        <v>52567</v>
      </c>
      <c r="I14" s="29">
        <v>0.63819506534517856</v>
      </c>
      <c r="J14" s="29">
        <v>0.36180493465482144</v>
      </c>
      <c r="K14" s="30">
        <v>9932</v>
      </c>
      <c r="L14">
        <f t="shared" si="0"/>
        <v>13</v>
      </c>
      <c r="M14">
        <f t="shared" si="1"/>
        <v>14</v>
      </c>
      <c r="N14" s="31">
        <f t="shared" si="2"/>
        <v>9</v>
      </c>
      <c r="O14" s="31">
        <f t="shared" si="3"/>
        <v>5</v>
      </c>
      <c r="P14">
        <f t="shared" si="4"/>
        <v>14</v>
      </c>
      <c r="Q14" s="32">
        <v>42</v>
      </c>
      <c r="R14" s="33">
        <f t="shared" si="5"/>
        <v>-28</v>
      </c>
    </row>
    <row r="15" spans="1:18" x14ac:dyDescent="0.3">
      <c r="A15" s="27" t="s">
        <v>845</v>
      </c>
      <c r="B15" s="27" t="s">
        <v>2545</v>
      </c>
      <c r="C15" s="27" t="s">
        <v>3484</v>
      </c>
      <c r="D15" s="27" t="s">
        <v>3484</v>
      </c>
      <c r="E15" s="27" t="s">
        <v>347</v>
      </c>
      <c r="F15" s="27" t="s">
        <v>347</v>
      </c>
      <c r="G15" s="28"/>
      <c r="H15">
        <v>116395</v>
      </c>
      <c r="I15" s="29">
        <v>0.74071910305425492</v>
      </c>
      <c r="J15" s="29">
        <v>0.25928089694574508</v>
      </c>
      <c r="K15" s="30">
        <v>25292</v>
      </c>
      <c r="L15">
        <f t="shared" si="0"/>
        <v>34</v>
      </c>
      <c r="M15">
        <f t="shared" si="1"/>
        <v>36</v>
      </c>
      <c r="N15" s="31">
        <f t="shared" si="2"/>
        <v>27</v>
      </c>
      <c r="O15" s="31">
        <f t="shared" si="3"/>
        <v>9</v>
      </c>
      <c r="P15">
        <f t="shared" si="4"/>
        <v>36</v>
      </c>
      <c r="Q15" s="32">
        <v>18</v>
      </c>
      <c r="R15" s="33">
        <f t="shared" si="5"/>
        <v>18</v>
      </c>
    </row>
    <row r="16" spans="1:18" x14ac:dyDescent="0.3">
      <c r="A16" s="27" t="s">
        <v>845</v>
      </c>
      <c r="B16" s="27" t="s">
        <v>2545</v>
      </c>
      <c r="C16" s="27" t="s">
        <v>2066</v>
      </c>
      <c r="D16" s="27" t="s">
        <v>2756</v>
      </c>
      <c r="E16" s="27" t="s">
        <v>347</v>
      </c>
      <c r="F16" s="27" t="s">
        <v>347</v>
      </c>
      <c r="G16" s="28"/>
      <c r="H16">
        <v>143753</v>
      </c>
      <c r="I16" s="29">
        <v>0.85283785381870292</v>
      </c>
      <c r="J16" s="29">
        <v>0.14716214618129708</v>
      </c>
      <c r="K16" s="30">
        <v>29878</v>
      </c>
      <c r="L16">
        <f t="shared" si="0"/>
        <v>41</v>
      </c>
      <c r="M16">
        <f t="shared" si="1"/>
        <v>43</v>
      </c>
      <c r="N16" s="31">
        <f t="shared" si="2"/>
        <v>37</v>
      </c>
      <c r="O16" s="31">
        <f t="shared" si="3"/>
        <v>6</v>
      </c>
      <c r="P16">
        <f t="shared" si="4"/>
        <v>43</v>
      </c>
      <c r="Q16" s="32">
        <v>6</v>
      </c>
      <c r="R16" s="33">
        <f t="shared" si="5"/>
        <v>37</v>
      </c>
    </row>
    <row r="17" spans="1:18" x14ac:dyDescent="0.3">
      <c r="A17" s="34" t="s">
        <v>845</v>
      </c>
      <c r="B17" s="34" t="s">
        <v>2545</v>
      </c>
      <c r="C17" s="35" t="s">
        <v>5416</v>
      </c>
      <c r="D17" s="35" t="s">
        <v>5416</v>
      </c>
      <c r="E17" s="35"/>
      <c r="F17" s="34" t="s">
        <v>347</v>
      </c>
      <c r="G17" s="35"/>
      <c r="H17" s="35">
        <v>29925</v>
      </c>
      <c r="I17" s="36">
        <v>0.51699248120300756</v>
      </c>
      <c r="J17" s="36">
        <v>0.4830075187969925</v>
      </c>
      <c r="K17" s="37">
        <v>6198</v>
      </c>
      <c r="L17" s="35">
        <f t="shared" si="0"/>
        <v>8</v>
      </c>
      <c r="M17" s="35">
        <f t="shared" si="1"/>
        <v>9</v>
      </c>
      <c r="N17" s="35">
        <f t="shared" si="2"/>
        <v>5</v>
      </c>
      <c r="O17" s="35">
        <f t="shared" si="3"/>
        <v>4</v>
      </c>
      <c r="P17" s="35">
        <f t="shared" si="4"/>
        <v>9</v>
      </c>
      <c r="Q17" s="33">
        <v>0</v>
      </c>
      <c r="R17" s="33">
        <f t="shared" si="5"/>
        <v>9</v>
      </c>
    </row>
    <row r="18" spans="1:18" x14ac:dyDescent="0.3">
      <c r="K18" s="30">
        <f>SUM(K2:K17)</f>
        <v>283156</v>
      </c>
      <c r="L18">
        <v>384</v>
      </c>
      <c r="M18">
        <v>403</v>
      </c>
      <c r="N18">
        <f>SUM(N2:N16)</f>
        <v>310</v>
      </c>
      <c r="O18">
        <f>SUM(O2:O16)</f>
        <v>84</v>
      </c>
      <c r="P18">
        <f>SUM(P2:P16)</f>
        <v>394</v>
      </c>
    </row>
  </sheetData>
  <autoFilter ref="A1:P18" xr:uid="{00000000-0009-0000-0000-000002000000}">
    <sortState xmlns:xlrd2="http://schemas.microsoft.com/office/spreadsheetml/2017/richdata2" ref="A2:P18">
      <sortCondition ref="A1:A18"/>
    </sortState>
  </autoFilter>
  <conditionalFormatting sqref="E2:F17">
    <cfRule type="iconSet" priority="1">
      <iconSet iconSet="3Arrows">
        <cfvo type="percent" val="0"/>
        <cfvo type="percent" val="33"/>
        <cfvo type="percent" val="67"/>
      </iconSet>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U404"/>
  <sheetViews>
    <sheetView tabSelected="1" workbookViewId="0">
      <selection activeCell="T25" sqref="T25"/>
    </sheetView>
  </sheetViews>
  <sheetFormatPr defaultRowHeight="14.4" x14ac:dyDescent="0.3"/>
  <cols>
    <col min="1" max="359" width="9" customWidth="1"/>
  </cols>
  <sheetData>
    <row r="1" spans="1:359" s="38" customFormat="1" x14ac:dyDescent="0.3">
      <c r="A1" s="38" t="s">
        <v>0</v>
      </c>
      <c r="B1" s="38" t="s">
        <v>1</v>
      </c>
      <c r="C1" s="38" t="s">
        <v>2</v>
      </c>
      <c r="D1" s="38" t="s">
        <v>232</v>
      </c>
      <c r="E1" s="38" t="s">
        <v>233</v>
      </c>
      <c r="F1" s="38" t="s">
        <v>234</v>
      </c>
      <c r="G1" s="38" t="s">
        <v>235</v>
      </c>
      <c r="H1" s="38" t="s">
        <v>236</v>
      </c>
      <c r="I1" s="38" t="s">
        <v>237</v>
      </c>
      <c r="J1" s="38" t="s">
        <v>5246</v>
      </c>
      <c r="K1" s="38" t="s">
        <v>238</v>
      </c>
      <c r="L1" s="38" t="s">
        <v>5265</v>
      </c>
      <c r="M1" s="38" t="s">
        <v>239</v>
      </c>
      <c r="N1" s="38" t="s">
        <v>240</v>
      </c>
      <c r="O1" s="38" t="s">
        <v>241</v>
      </c>
      <c r="P1" s="38" t="s">
        <v>242</v>
      </c>
      <c r="Q1" s="38" t="s">
        <v>243</v>
      </c>
      <c r="R1" s="38" t="s">
        <v>244</v>
      </c>
      <c r="S1" s="38" t="s">
        <v>245</v>
      </c>
      <c r="T1" s="38" t="s">
        <v>246</v>
      </c>
      <c r="U1" s="38" t="s">
        <v>247</v>
      </c>
      <c r="V1" s="38" t="s">
        <v>248</v>
      </c>
      <c r="W1" s="38" t="s">
        <v>3</v>
      </c>
      <c r="X1" s="38" t="s">
        <v>249</v>
      </c>
      <c r="Y1" s="38" t="s">
        <v>4</v>
      </c>
      <c r="Z1" s="38" t="s">
        <v>250</v>
      </c>
      <c r="AA1" s="38" t="s">
        <v>5</v>
      </c>
      <c r="AB1" s="38" t="s">
        <v>251</v>
      </c>
      <c r="AC1" s="38" t="s">
        <v>252</v>
      </c>
      <c r="AD1" s="38" t="s">
        <v>253</v>
      </c>
      <c r="AE1" s="38" t="s">
        <v>254</v>
      </c>
      <c r="AF1" s="38" t="s">
        <v>255</v>
      </c>
      <c r="AG1" s="38" t="s">
        <v>256</v>
      </c>
      <c r="AH1" s="38" t="s">
        <v>257</v>
      </c>
      <c r="AI1" s="38" t="s">
        <v>258</v>
      </c>
      <c r="AJ1" s="38" t="s">
        <v>259</v>
      </c>
      <c r="AK1" s="38" t="s">
        <v>6</v>
      </c>
      <c r="AL1" s="38" t="s">
        <v>7</v>
      </c>
      <c r="AM1" s="38" t="s">
        <v>8</v>
      </c>
      <c r="AN1" s="38" t="s">
        <v>9</v>
      </c>
      <c r="AO1" s="38" t="s">
        <v>10</v>
      </c>
      <c r="AP1" s="38" t="s">
        <v>11</v>
      </c>
      <c r="AQ1" s="38" t="s">
        <v>12</v>
      </c>
      <c r="AR1" s="38" t="s">
        <v>260</v>
      </c>
      <c r="AS1" s="38" t="s">
        <v>261</v>
      </c>
      <c r="AT1" s="38" t="s">
        <v>262</v>
      </c>
      <c r="AU1" s="38" t="s">
        <v>5247</v>
      </c>
      <c r="AV1" s="38" t="s">
        <v>263</v>
      </c>
      <c r="AW1" s="38" t="s">
        <v>264</v>
      </c>
      <c r="AX1" s="38" t="s">
        <v>265</v>
      </c>
      <c r="AY1" s="38" t="s">
        <v>13</v>
      </c>
      <c r="AZ1" s="38" t="s">
        <v>14</v>
      </c>
      <c r="BA1" s="38" t="s">
        <v>15</v>
      </c>
      <c r="BB1" s="38" t="s">
        <v>16</v>
      </c>
      <c r="BC1" s="38" t="s">
        <v>17</v>
      </c>
      <c r="BD1" s="38" t="s">
        <v>18</v>
      </c>
      <c r="BE1" s="38" t="s">
        <v>19</v>
      </c>
      <c r="BF1" s="38" t="s">
        <v>20</v>
      </c>
      <c r="BG1" s="38" t="s">
        <v>21</v>
      </c>
      <c r="BH1" s="38" t="s">
        <v>22</v>
      </c>
      <c r="BI1" s="38" t="s">
        <v>266</v>
      </c>
      <c r="BJ1" s="38" t="s">
        <v>267</v>
      </c>
      <c r="BK1" s="38" t="s">
        <v>268</v>
      </c>
      <c r="BL1" s="38" t="s">
        <v>269</v>
      </c>
      <c r="BM1" s="38" t="s">
        <v>270</v>
      </c>
      <c r="BN1" s="38" t="s">
        <v>5248</v>
      </c>
      <c r="BO1" s="38" t="s">
        <v>271</v>
      </c>
      <c r="BP1" s="38" t="s">
        <v>272</v>
      </c>
      <c r="BQ1" s="38" t="s">
        <v>273</v>
      </c>
      <c r="BR1" s="38" t="s">
        <v>274</v>
      </c>
      <c r="BS1" s="38" t="s">
        <v>275</v>
      </c>
      <c r="BT1" s="38" t="s">
        <v>5249</v>
      </c>
      <c r="BU1" s="38" t="s">
        <v>23</v>
      </c>
      <c r="BV1" s="38" t="s">
        <v>24</v>
      </c>
      <c r="BW1" s="38" t="s">
        <v>25</v>
      </c>
      <c r="BX1" s="38" t="s">
        <v>26</v>
      </c>
      <c r="BY1" s="38" t="s">
        <v>27</v>
      </c>
      <c r="BZ1" s="38" t="s">
        <v>28</v>
      </c>
      <c r="CA1" s="38" t="s">
        <v>29</v>
      </c>
      <c r="CB1" s="38" t="s">
        <v>30</v>
      </c>
      <c r="CC1" s="38" t="s">
        <v>31</v>
      </c>
      <c r="CD1" s="38" t="s">
        <v>32</v>
      </c>
      <c r="CE1" s="38" t="s">
        <v>276</v>
      </c>
      <c r="CF1" s="38" t="s">
        <v>33</v>
      </c>
      <c r="CG1" s="38" t="s">
        <v>34</v>
      </c>
      <c r="CH1" s="38" t="s">
        <v>35</v>
      </c>
      <c r="CI1" s="38" t="s">
        <v>36</v>
      </c>
      <c r="CJ1" s="38" t="s">
        <v>37</v>
      </c>
      <c r="CK1" s="38" t="s">
        <v>38</v>
      </c>
      <c r="CL1" s="38" t="s">
        <v>39</v>
      </c>
      <c r="CM1" s="38" t="s">
        <v>5250</v>
      </c>
      <c r="CN1" s="38" t="s">
        <v>277</v>
      </c>
      <c r="CO1" s="38" t="s">
        <v>278</v>
      </c>
      <c r="CP1" s="38" t="s">
        <v>40</v>
      </c>
      <c r="CQ1" s="38" t="s">
        <v>41</v>
      </c>
      <c r="CR1" s="38" t="s">
        <v>42</v>
      </c>
      <c r="CS1" s="38" t="s">
        <v>43</v>
      </c>
      <c r="CT1" s="38" t="s">
        <v>44</v>
      </c>
      <c r="CU1" s="38" t="s">
        <v>45</v>
      </c>
      <c r="CV1" s="38" t="s">
        <v>46</v>
      </c>
      <c r="CW1" s="38" t="s">
        <v>5251</v>
      </c>
      <c r="CX1" s="38" t="s">
        <v>279</v>
      </c>
      <c r="CY1" s="38" t="s">
        <v>47</v>
      </c>
      <c r="CZ1" s="38" t="s">
        <v>48</v>
      </c>
      <c r="DA1" s="38" t="s">
        <v>49</v>
      </c>
      <c r="DB1" s="38" t="s">
        <v>50</v>
      </c>
      <c r="DC1" s="38" t="s">
        <v>51</v>
      </c>
      <c r="DD1" s="38" t="s">
        <v>52</v>
      </c>
      <c r="DE1" s="38" t="s">
        <v>53</v>
      </c>
      <c r="DF1" s="38" t="s">
        <v>54</v>
      </c>
      <c r="DG1" s="38" t="s">
        <v>55</v>
      </c>
      <c r="DH1" s="38" t="s">
        <v>5252</v>
      </c>
      <c r="DI1" s="38" t="s">
        <v>280</v>
      </c>
      <c r="DJ1" s="38" t="s">
        <v>281</v>
      </c>
      <c r="DK1" s="38" t="s">
        <v>282</v>
      </c>
      <c r="DL1" s="38" t="s">
        <v>56</v>
      </c>
      <c r="DM1" s="38" t="s">
        <v>57</v>
      </c>
      <c r="DN1" s="38" t="s">
        <v>58</v>
      </c>
      <c r="DO1" s="38" t="s">
        <v>59</v>
      </c>
      <c r="DP1" s="38" t="s">
        <v>60</v>
      </c>
      <c r="DQ1" s="38" t="s">
        <v>61</v>
      </c>
      <c r="DR1" s="38" t="s">
        <v>62</v>
      </c>
      <c r="DS1" s="38" t="s">
        <v>63</v>
      </c>
      <c r="DT1" s="38" t="s">
        <v>64</v>
      </c>
      <c r="DU1" s="38" t="s">
        <v>5253</v>
      </c>
      <c r="DV1" s="38" t="s">
        <v>283</v>
      </c>
      <c r="DW1" s="38" t="s">
        <v>284</v>
      </c>
      <c r="DX1" s="38" t="s">
        <v>285</v>
      </c>
      <c r="DY1" s="38" t="s">
        <v>286</v>
      </c>
      <c r="DZ1" s="38" t="s">
        <v>287</v>
      </c>
      <c r="EA1" s="38" t="s">
        <v>65</v>
      </c>
      <c r="EB1" s="38" t="s">
        <v>66</v>
      </c>
      <c r="EC1" s="38" t="s">
        <v>67</v>
      </c>
      <c r="ED1" s="38" t="s">
        <v>68</v>
      </c>
      <c r="EE1" s="38" t="s">
        <v>69</v>
      </c>
      <c r="EF1" s="38" t="s">
        <v>70</v>
      </c>
      <c r="EG1" s="38" t="s">
        <v>71</v>
      </c>
      <c r="EH1" s="38" t="s">
        <v>72</v>
      </c>
      <c r="EI1" s="38" t="s">
        <v>73</v>
      </c>
      <c r="EJ1" s="38" t="s">
        <v>74</v>
      </c>
      <c r="EK1" s="38" t="s">
        <v>75</v>
      </c>
      <c r="EL1" s="38" t="s">
        <v>76</v>
      </c>
      <c r="EM1" s="38" t="s">
        <v>77</v>
      </c>
      <c r="EN1" s="38" t="s">
        <v>288</v>
      </c>
      <c r="EO1" s="38" t="s">
        <v>78</v>
      </c>
      <c r="EP1" s="38" t="s">
        <v>79</v>
      </c>
      <c r="EQ1" s="38" t="s">
        <v>80</v>
      </c>
      <c r="ER1" s="38" t="s">
        <v>81</v>
      </c>
      <c r="ES1" s="38" t="s">
        <v>82</v>
      </c>
      <c r="ET1" s="38" t="s">
        <v>83</v>
      </c>
      <c r="EU1" s="38" t="s">
        <v>84</v>
      </c>
      <c r="EV1" s="38" t="s">
        <v>85</v>
      </c>
      <c r="EW1" s="38" t="s">
        <v>86</v>
      </c>
      <c r="EX1" s="38" t="s">
        <v>87</v>
      </c>
      <c r="EY1" s="38" t="s">
        <v>88</v>
      </c>
      <c r="EZ1" s="38" t="s">
        <v>89</v>
      </c>
      <c r="FA1" s="38" t="s">
        <v>90</v>
      </c>
      <c r="FB1" s="38" t="s">
        <v>289</v>
      </c>
      <c r="FC1" s="38" t="s">
        <v>290</v>
      </c>
      <c r="FD1" s="38" t="s">
        <v>291</v>
      </c>
      <c r="FE1" s="38" t="s">
        <v>91</v>
      </c>
      <c r="FF1" s="38" t="s">
        <v>92</v>
      </c>
      <c r="FG1" s="38" t="s">
        <v>93</v>
      </c>
      <c r="FH1" s="38" t="s">
        <v>94</v>
      </c>
      <c r="FI1" s="38" t="s">
        <v>95</v>
      </c>
      <c r="FJ1" s="38" t="s">
        <v>96</v>
      </c>
      <c r="FK1" s="38" t="s">
        <v>97</v>
      </c>
      <c r="FL1" s="38" t="s">
        <v>292</v>
      </c>
      <c r="FM1" s="38" t="s">
        <v>293</v>
      </c>
      <c r="FN1" s="38" t="s">
        <v>294</v>
      </c>
      <c r="FO1" s="38" t="s">
        <v>295</v>
      </c>
      <c r="FP1" s="38" t="s">
        <v>296</v>
      </c>
      <c r="FQ1" s="38" t="s">
        <v>98</v>
      </c>
      <c r="FR1" s="38" t="s">
        <v>99</v>
      </c>
      <c r="FS1" s="38" t="s">
        <v>100</v>
      </c>
      <c r="FT1" s="38" t="s">
        <v>101</v>
      </c>
      <c r="FU1" s="38" t="s">
        <v>102</v>
      </c>
      <c r="FV1" s="38" t="s">
        <v>5254</v>
      </c>
      <c r="FW1" s="38" t="s">
        <v>297</v>
      </c>
      <c r="FX1" s="38" t="s">
        <v>298</v>
      </c>
      <c r="FY1" s="38" t="s">
        <v>299</v>
      </c>
      <c r="FZ1" s="38" t="s">
        <v>300</v>
      </c>
      <c r="GA1" s="38" t="s">
        <v>301</v>
      </c>
      <c r="GB1" s="38" t="s">
        <v>103</v>
      </c>
      <c r="GC1" s="38" t="s">
        <v>104</v>
      </c>
      <c r="GD1" s="38" t="s">
        <v>302</v>
      </c>
      <c r="GE1" s="38" t="s">
        <v>303</v>
      </c>
      <c r="GF1" s="38" t="s">
        <v>304</v>
      </c>
      <c r="GG1" s="38" t="s">
        <v>305</v>
      </c>
      <c r="GH1" s="38" t="s">
        <v>306</v>
      </c>
      <c r="GI1" s="38" t="s">
        <v>307</v>
      </c>
      <c r="GJ1" s="38" t="s">
        <v>105</v>
      </c>
      <c r="GK1" s="38" t="s">
        <v>106</v>
      </c>
      <c r="GL1" s="38" t="s">
        <v>107</v>
      </c>
      <c r="GM1" s="38" t="s">
        <v>108</v>
      </c>
      <c r="GN1" s="38" t="s">
        <v>109</v>
      </c>
      <c r="GO1" s="38" t="s">
        <v>110</v>
      </c>
      <c r="GP1" s="38" t="s">
        <v>111</v>
      </c>
      <c r="GQ1" s="38" t="s">
        <v>5255</v>
      </c>
      <c r="GR1" s="38" t="s">
        <v>308</v>
      </c>
      <c r="GS1" s="38" t="s">
        <v>309</v>
      </c>
      <c r="GT1" s="38" t="s">
        <v>310</v>
      </c>
      <c r="GU1" s="38" t="s">
        <v>112</v>
      </c>
      <c r="GV1" s="38" t="s">
        <v>113</v>
      </c>
      <c r="GW1" s="38" t="s">
        <v>114</v>
      </c>
      <c r="GX1" s="38" t="s">
        <v>115</v>
      </c>
      <c r="GY1" s="38" t="s">
        <v>116</v>
      </c>
      <c r="GZ1" s="38" t="s">
        <v>117</v>
      </c>
      <c r="HA1" s="38" t="s">
        <v>118</v>
      </c>
      <c r="HB1" s="38" t="s">
        <v>119</v>
      </c>
      <c r="HC1" s="38" t="s">
        <v>120</v>
      </c>
      <c r="HD1" s="38" t="s">
        <v>121</v>
      </c>
      <c r="HE1" s="38" t="s">
        <v>122</v>
      </c>
      <c r="HF1" s="38" t="s">
        <v>123</v>
      </c>
      <c r="HG1" s="38" t="s">
        <v>124</v>
      </c>
      <c r="HH1" s="38" t="s">
        <v>125</v>
      </c>
      <c r="HI1" s="38" t="s">
        <v>126</v>
      </c>
      <c r="HJ1" s="38" t="s">
        <v>127</v>
      </c>
      <c r="HK1" s="38" t="s">
        <v>128</v>
      </c>
      <c r="HL1" s="38" t="s">
        <v>5256</v>
      </c>
      <c r="HM1" s="38" t="s">
        <v>311</v>
      </c>
      <c r="HN1" s="38" t="s">
        <v>129</v>
      </c>
      <c r="HO1" s="38" t="s">
        <v>130</v>
      </c>
      <c r="HP1" s="38" t="s">
        <v>131</v>
      </c>
      <c r="HQ1" s="38" t="s">
        <v>132</v>
      </c>
      <c r="HR1" s="38" t="s">
        <v>312</v>
      </c>
      <c r="HS1" s="38" t="s">
        <v>313</v>
      </c>
      <c r="HT1" s="38" t="s">
        <v>133</v>
      </c>
      <c r="HU1" s="38" t="s">
        <v>134</v>
      </c>
      <c r="HV1" s="38" t="s">
        <v>135</v>
      </c>
      <c r="HW1" s="38" t="s">
        <v>136</v>
      </c>
      <c r="HX1" s="38" t="s">
        <v>137</v>
      </c>
      <c r="HY1" s="38" t="s">
        <v>138</v>
      </c>
      <c r="HZ1" s="38" t="s">
        <v>139</v>
      </c>
      <c r="IA1" s="38" t="s">
        <v>140</v>
      </c>
      <c r="IB1" s="38" t="s">
        <v>141</v>
      </c>
      <c r="IC1" s="38" t="s">
        <v>142</v>
      </c>
      <c r="ID1" s="38" t="s">
        <v>5257</v>
      </c>
      <c r="IE1" s="38" t="s">
        <v>314</v>
      </c>
      <c r="IF1" s="38" t="s">
        <v>143</v>
      </c>
      <c r="IG1" s="38" t="s">
        <v>144</v>
      </c>
      <c r="IH1" s="38" t="s">
        <v>145</v>
      </c>
      <c r="II1" s="38" t="s">
        <v>146</v>
      </c>
      <c r="IJ1" s="38" t="s">
        <v>147</v>
      </c>
      <c r="IK1" s="38" t="s">
        <v>148</v>
      </c>
      <c r="IL1" s="38" t="s">
        <v>149</v>
      </c>
      <c r="IM1" s="38" t="s">
        <v>150</v>
      </c>
      <c r="IN1" s="38" t="s">
        <v>5258</v>
      </c>
      <c r="IO1" s="38" t="s">
        <v>315</v>
      </c>
      <c r="IP1" s="38" t="s">
        <v>316</v>
      </c>
      <c r="IQ1" s="38" t="s">
        <v>317</v>
      </c>
      <c r="IR1" s="38" t="s">
        <v>151</v>
      </c>
      <c r="IS1" s="38" t="s">
        <v>152</v>
      </c>
      <c r="IT1" s="38" t="s">
        <v>153</v>
      </c>
      <c r="IU1" s="38" t="s">
        <v>154</v>
      </c>
      <c r="IV1" s="38" t="s">
        <v>155</v>
      </c>
      <c r="IW1" s="38" t="s">
        <v>156</v>
      </c>
      <c r="IX1" s="38" t="s">
        <v>157</v>
      </c>
      <c r="IY1" s="38" t="s">
        <v>5259</v>
      </c>
      <c r="IZ1" s="38" t="s">
        <v>318</v>
      </c>
      <c r="JA1" s="38" t="s">
        <v>319</v>
      </c>
      <c r="JB1" s="38" t="s">
        <v>158</v>
      </c>
      <c r="JC1" s="38" t="s">
        <v>159</v>
      </c>
      <c r="JD1" s="38" t="s">
        <v>160</v>
      </c>
      <c r="JE1" s="38" t="s">
        <v>161</v>
      </c>
      <c r="JF1" s="38" t="s">
        <v>162</v>
      </c>
      <c r="JG1" s="38" t="s">
        <v>163</v>
      </c>
      <c r="JH1" s="38" t="s">
        <v>164</v>
      </c>
      <c r="JI1" s="38" t="s">
        <v>5260</v>
      </c>
      <c r="JJ1" s="38" t="s">
        <v>320</v>
      </c>
      <c r="JK1" s="38" t="s">
        <v>321</v>
      </c>
      <c r="JL1" s="38" t="s">
        <v>322</v>
      </c>
      <c r="JM1" s="38" t="s">
        <v>323</v>
      </c>
      <c r="JN1" s="38" t="s">
        <v>165</v>
      </c>
      <c r="JO1" s="38" t="s">
        <v>166</v>
      </c>
      <c r="JP1" s="38" t="s">
        <v>167</v>
      </c>
      <c r="JQ1" s="38" t="s">
        <v>168</v>
      </c>
      <c r="JR1" s="38" t="s">
        <v>169</v>
      </c>
      <c r="JS1" s="38" t="s">
        <v>170</v>
      </c>
      <c r="JT1" s="38" t="s">
        <v>171</v>
      </c>
      <c r="JU1" s="38" t="s">
        <v>172</v>
      </c>
      <c r="JV1" s="38" t="s">
        <v>173</v>
      </c>
      <c r="JW1" s="38" t="s">
        <v>174</v>
      </c>
      <c r="JX1" s="38" t="s">
        <v>175</v>
      </c>
      <c r="JY1" s="38" t="s">
        <v>176</v>
      </c>
      <c r="JZ1" s="38" t="s">
        <v>177</v>
      </c>
      <c r="KA1" s="38" t="s">
        <v>178</v>
      </c>
      <c r="KB1" s="38" t="s">
        <v>179</v>
      </c>
      <c r="KC1" s="38" t="s">
        <v>180</v>
      </c>
      <c r="KD1" s="38" t="s">
        <v>181</v>
      </c>
      <c r="KE1" s="38" t="s">
        <v>5261</v>
      </c>
      <c r="KF1" s="38" t="s">
        <v>324</v>
      </c>
      <c r="KG1" s="38" t="s">
        <v>325</v>
      </c>
      <c r="KH1" s="38" t="s">
        <v>182</v>
      </c>
      <c r="KI1" s="38" t="s">
        <v>183</v>
      </c>
      <c r="KJ1" s="38" t="s">
        <v>184</v>
      </c>
      <c r="KK1" s="38" t="s">
        <v>185</v>
      </c>
      <c r="KL1" s="38" t="s">
        <v>186</v>
      </c>
      <c r="KM1" s="38" t="s">
        <v>187</v>
      </c>
      <c r="KN1" s="38" t="s">
        <v>188</v>
      </c>
      <c r="KO1" s="38" t="s">
        <v>189</v>
      </c>
      <c r="KP1" s="38" t="s">
        <v>190</v>
      </c>
      <c r="KQ1" s="38" t="s">
        <v>191</v>
      </c>
      <c r="KR1" s="38" t="s">
        <v>192</v>
      </c>
      <c r="KS1" s="38" t="s">
        <v>193</v>
      </c>
      <c r="KT1" s="38" t="s">
        <v>194</v>
      </c>
      <c r="KU1" s="38" t="s">
        <v>5262</v>
      </c>
      <c r="KV1" s="38" t="s">
        <v>326</v>
      </c>
      <c r="KW1" s="38" t="s">
        <v>195</v>
      </c>
      <c r="KX1" s="38" t="s">
        <v>196</v>
      </c>
      <c r="KY1" s="38" t="s">
        <v>197</v>
      </c>
      <c r="KZ1" s="38" t="s">
        <v>198</v>
      </c>
      <c r="LA1" s="38" t="s">
        <v>199</v>
      </c>
      <c r="LB1" s="38" t="s">
        <v>200</v>
      </c>
      <c r="LC1" s="38" t="s">
        <v>201</v>
      </c>
      <c r="LD1" s="38" t="s">
        <v>202</v>
      </c>
      <c r="LE1" s="38" t="s">
        <v>5263</v>
      </c>
      <c r="LF1" s="38" t="s">
        <v>327</v>
      </c>
      <c r="LG1" s="38" t="s">
        <v>203</v>
      </c>
      <c r="LH1" s="38" t="s">
        <v>204</v>
      </c>
      <c r="LI1" s="38" t="s">
        <v>205</v>
      </c>
      <c r="LJ1" s="38" t="s">
        <v>206</v>
      </c>
      <c r="LK1" s="38" t="s">
        <v>207</v>
      </c>
      <c r="LL1" s="38" t="s">
        <v>208</v>
      </c>
      <c r="LM1" s="38" t="s">
        <v>209</v>
      </c>
      <c r="LN1" s="38" t="s">
        <v>328</v>
      </c>
      <c r="LO1" s="38" t="s">
        <v>329</v>
      </c>
      <c r="LP1" s="38" t="s">
        <v>330</v>
      </c>
      <c r="LQ1" s="38" t="s">
        <v>210</v>
      </c>
      <c r="LR1" s="38" t="s">
        <v>211</v>
      </c>
      <c r="LS1" s="38" t="s">
        <v>212</v>
      </c>
      <c r="LT1" s="38" t="s">
        <v>213</v>
      </c>
      <c r="LU1" s="38" t="s">
        <v>214</v>
      </c>
      <c r="LV1" s="38" t="s">
        <v>215</v>
      </c>
      <c r="LW1" s="38" t="s">
        <v>216</v>
      </c>
      <c r="LX1" s="38" t="s">
        <v>217</v>
      </c>
      <c r="LY1" s="38" t="s">
        <v>218</v>
      </c>
      <c r="LZ1" s="38" t="s">
        <v>5264</v>
      </c>
      <c r="MA1" s="38" t="s">
        <v>331</v>
      </c>
      <c r="MB1" s="38" t="s">
        <v>332</v>
      </c>
      <c r="MC1" s="38" t="s">
        <v>333</v>
      </c>
      <c r="MD1" s="38" t="s">
        <v>334</v>
      </c>
      <c r="ME1" s="38" t="s">
        <v>335</v>
      </c>
      <c r="MF1" s="38" t="s">
        <v>336</v>
      </c>
      <c r="MG1" s="38" t="s">
        <v>337</v>
      </c>
      <c r="MH1" s="38" t="s">
        <v>338</v>
      </c>
      <c r="MI1" s="38" t="s">
        <v>219</v>
      </c>
      <c r="MJ1" s="38" t="s">
        <v>220</v>
      </c>
      <c r="MK1" s="38" t="s">
        <v>221</v>
      </c>
      <c r="ML1" s="38" t="s">
        <v>222</v>
      </c>
      <c r="MM1" s="38" t="s">
        <v>223</v>
      </c>
      <c r="MN1" s="38" t="s">
        <v>224</v>
      </c>
      <c r="MO1" s="38" t="s">
        <v>225</v>
      </c>
      <c r="MP1" s="38" t="s">
        <v>226</v>
      </c>
      <c r="MQ1" s="38" t="s">
        <v>227</v>
      </c>
      <c r="MR1" s="38" t="s">
        <v>228</v>
      </c>
      <c r="MS1" s="38" t="s">
        <v>229</v>
      </c>
      <c r="MT1" s="38" t="s">
        <v>230</v>
      </c>
      <c r="MU1" s="38" t="s">
        <v>231</v>
      </c>
    </row>
    <row r="2" spans="1:359" x14ac:dyDescent="0.3">
      <c r="A2" t="s">
        <v>339</v>
      </c>
      <c r="B2" t="s">
        <v>340</v>
      </c>
      <c r="C2" t="s">
        <v>341</v>
      </c>
      <c r="D2" t="s">
        <v>342</v>
      </c>
      <c r="E2" t="s">
        <v>343</v>
      </c>
      <c r="F2" t="s">
        <v>344</v>
      </c>
      <c r="G2" s="1">
        <v>44216</v>
      </c>
      <c r="H2" t="s">
        <v>345</v>
      </c>
      <c r="I2" t="s">
        <v>346</v>
      </c>
      <c r="J2" t="s">
        <v>347</v>
      </c>
      <c r="K2">
        <v>37</v>
      </c>
      <c r="L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 t="s">
        <v>348</v>
      </c>
      <c r="N2" t="s">
        <v>349</v>
      </c>
      <c r="O2" t="s">
        <v>350</v>
      </c>
      <c r="P2" s="1">
        <v>44216</v>
      </c>
      <c r="Q2">
        <v>1</v>
      </c>
      <c r="R2">
        <v>0</v>
      </c>
      <c r="S2" t="s">
        <v>347</v>
      </c>
      <c r="T2">
        <v>1</v>
      </c>
      <c r="U2">
        <v>1</v>
      </c>
      <c r="V2">
        <v>0</v>
      </c>
      <c r="W2" t="s">
        <v>351</v>
      </c>
      <c r="X2">
        <v>3</v>
      </c>
      <c r="Y2" t="s">
        <v>352</v>
      </c>
      <c r="Z2">
        <v>1</v>
      </c>
      <c r="AA2" t="s">
        <v>353</v>
      </c>
      <c r="AB2">
        <v>8</v>
      </c>
      <c r="AC2">
        <v>0</v>
      </c>
      <c r="AD2">
        <v>0</v>
      </c>
      <c r="AE2">
        <v>1</v>
      </c>
      <c r="AF2">
        <v>1000</v>
      </c>
      <c r="AG2">
        <v>400</v>
      </c>
      <c r="AH2" t="s">
        <v>354</v>
      </c>
      <c r="AJ2" t="s">
        <v>355</v>
      </c>
      <c r="AL2" t="b">
        <v>1</v>
      </c>
      <c r="AS2">
        <v>10</v>
      </c>
      <c r="AT2" t="s">
        <v>356</v>
      </c>
      <c r="AV2" t="s">
        <v>347</v>
      </c>
      <c r="AW2" t="s">
        <v>357</v>
      </c>
      <c r="AX2" t="s">
        <v>358</v>
      </c>
      <c r="AZ2" t="b">
        <v>1</v>
      </c>
      <c r="BB2" t="b">
        <v>1</v>
      </c>
      <c r="BJ2" t="s">
        <v>347</v>
      </c>
      <c r="BK2" t="s">
        <v>347</v>
      </c>
      <c r="BL2" t="s">
        <v>359</v>
      </c>
      <c r="BM2" t="s">
        <v>360</v>
      </c>
      <c r="BO2" t="s">
        <v>360</v>
      </c>
      <c r="CE2" t="s">
        <v>361</v>
      </c>
      <c r="CG2" t="b">
        <v>1</v>
      </c>
      <c r="CI2" t="b">
        <v>1</v>
      </c>
      <c r="CN2" t="s">
        <v>347</v>
      </c>
      <c r="CX2" t="s">
        <v>362</v>
      </c>
      <c r="DD2" t="b">
        <v>1</v>
      </c>
      <c r="DE2" t="b">
        <v>1</v>
      </c>
      <c r="DJ2" t="s">
        <v>360</v>
      </c>
      <c r="DV2" t="s">
        <v>363</v>
      </c>
      <c r="DZ2" t="s">
        <v>364</v>
      </c>
      <c r="EA2" t="b">
        <v>1</v>
      </c>
      <c r="EC2" t="b">
        <v>1</v>
      </c>
      <c r="EE2" t="b">
        <v>1</v>
      </c>
      <c r="EI2" t="b">
        <v>1</v>
      </c>
      <c r="EL2" t="s">
        <v>365</v>
      </c>
      <c r="EM2" t="s">
        <v>366</v>
      </c>
      <c r="EN2" t="s">
        <v>364</v>
      </c>
      <c r="EO2" t="b">
        <v>1</v>
      </c>
      <c r="EQ2" t="b">
        <v>1</v>
      </c>
      <c r="ES2" t="b">
        <v>1</v>
      </c>
      <c r="EW2" t="b">
        <v>1</v>
      </c>
      <c r="EZ2" t="s">
        <v>365</v>
      </c>
      <c r="FA2" t="s">
        <v>367</v>
      </c>
      <c r="FB2" t="s">
        <v>347</v>
      </c>
      <c r="FD2" t="s">
        <v>368</v>
      </c>
      <c r="FF2" t="b">
        <v>1</v>
      </c>
      <c r="FM2" t="s">
        <v>347</v>
      </c>
      <c r="FO2" t="s">
        <v>347</v>
      </c>
      <c r="FP2" t="s">
        <v>368</v>
      </c>
      <c r="FQ2" t="b">
        <v>1</v>
      </c>
      <c r="FW2" t="s">
        <v>369</v>
      </c>
      <c r="FX2" t="s">
        <v>347</v>
      </c>
      <c r="FY2" t="s">
        <v>360</v>
      </c>
      <c r="GB2" t="s">
        <v>351</v>
      </c>
      <c r="GC2" t="s">
        <v>351</v>
      </c>
      <c r="GD2" t="s">
        <v>360</v>
      </c>
      <c r="GE2" t="s">
        <v>370</v>
      </c>
      <c r="GF2" t="s">
        <v>371</v>
      </c>
      <c r="GG2" t="s">
        <v>372</v>
      </c>
      <c r="GH2" t="s">
        <v>373</v>
      </c>
      <c r="GR2" t="s">
        <v>374</v>
      </c>
      <c r="MI2" t="s">
        <v>375</v>
      </c>
      <c r="MJ2">
        <v>73090897</v>
      </c>
      <c r="MK2" t="s">
        <v>376</v>
      </c>
      <c r="ML2" s="2">
        <v>44216.354525462957</v>
      </c>
      <c r="MM2">
        <v>1</v>
      </c>
      <c r="MO2">
        <v>-1</v>
      </c>
      <c r="MR2" t="s">
        <v>377</v>
      </c>
      <c r="MS2">
        <v>3900</v>
      </c>
      <c r="MU2">
        <v>569832</v>
      </c>
    </row>
    <row r="3" spans="1:359" x14ac:dyDescent="0.3">
      <c r="A3" t="s">
        <v>378</v>
      </c>
      <c r="B3" t="s">
        <v>379</v>
      </c>
      <c r="D3" t="s">
        <v>380</v>
      </c>
      <c r="E3" t="s">
        <v>343</v>
      </c>
      <c r="F3" t="s">
        <v>381</v>
      </c>
      <c r="G3" s="1">
        <v>44216</v>
      </c>
      <c r="H3" t="s">
        <v>382</v>
      </c>
      <c r="I3" t="s">
        <v>383</v>
      </c>
      <c r="J3" t="s">
        <v>347</v>
      </c>
      <c r="K3">
        <v>40</v>
      </c>
      <c r="L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 t="s">
        <v>348</v>
      </c>
      <c r="N3" t="s">
        <v>349</v>
      </c>
      <c r="O3" t="s">
        <v>384</v>
      </c>
      <c r="R3">
        <v>0</v>
      </c>
      <c r="S3" t="s">
        <v>347</v>
      </c>
      <c r="T3">
        <v>0</v>
      </c>
      <c r="U3">
        <v>0</v>
      </c>
      <c r="V3">
        <v>0</v>
      </c>
      <c r="W3" t="s">
        <v>385</v>
      </c>
      <c r="X3">
        <v>0</v>
      </c>
      <c r="Y3" t="s">
        <v>385</v>
      </c>
      <c r="Z3">
        <v>1</v>
      </c>
      <c r="AA3" t="s">
        <v>351</v>
      </c>
      <c r="AB3">
        <v>5</v>
      </c>
      <c r="AC3">
        <v>0</v>
      </c>
      <c r="AD3">
        <v>0</v>
      </c>
      <c r="AE3">
        <v>1</v>
      </c>
      <c r="AF3">
        <v>300</v>
      </c>
      <c r="AG3">
        <v>150</v>
      </c>
      <c r="AH3" t="s">
        <v>386</v>
      </c>
      <c r="GT3" t="s">
        <v>387</v>
      </c>
      <c r="GY3" t="b">
        <v>1</v>
      </c>
      <c r="GZ3" t="b">
        <v>1</v>
      </c>
      <c r="HF3" t="b">
        <v>1</v>
      </c>
      <c r="HM3" t="s">
        <v>388</v>
      </c>
      <c r="HP3" t="b">
        <v>1</v>
      </c>
      <c r="HR3" t="s">
        <v>389</v>
      </c>
      <c r="HS3" t="s">
        <v>390</v>
      </c>
      <c r="HU3" t="b">
        <v>1</v>
      </c>
      <c r="HW3" t="b">
        <v>1</v>
      </c>
      <c r="IB3" t="b">
        <v>1</v>
      </c>
      <c r="IE3" t="s">
        <v>391</v>
      </c>
      <c r="IG3" t="b">
        <v>1</v>
      </c>
      <c r="IH3" t="b">
        <v>1</v>
      </c>
      <c r="IJ3" t="b">
        <v>1</v>
      </c>
      <c r="IO3" t="s">
        <v>347</v>
      </c>
      <c r="IQ3" t="s">
        <v>392</v>
      </c>
      <c r="IR3" t="b">
        <v>1</v>
      </c>
      <c r="IS3" t="b">
        <v>1</v>
      </c>
      <c r="IZ3" t="s">
        <v>393</v>
      </c>
      <c r="JA3" t="s">
        <v>394</v>
      </c>
      <c r="JE3" t="b">
        <v>1</v>
      </c>
      <c r="JJ3" t="s">
        <v>395</v>
      </c>
      <c r="JK3" t="s">
        <v>347</v>
      </c>
      <c r="JM3" t="s">
        <v>396</v>
      </c>
      <c r="JN3" t="b">
        <v>1</v>
      </c>
      <c r="JO3" t="b">
        <v>1</v>
      </c>
      <c r="KA3" t="b">
        <v>1</v>
      </c>
      <c r="KG3" t="s">
        <v>397</v>
      </c>
      <c r="KN3" t="b">
        <v>1</v>
      </c>
      <c r="KO3" t="b">
        <v>1</v>
      </c>
      <c r="KQ3" t="b">
        <v>1</v>
      </c>
      <c r="KV3" t="s">
        <v>398</v>
      </c>
      <c r="KZ3" t="b">
        <v>1</v>
      </c>
      <c r="LA3" t="b">
        <v>1</v>
      </c>
      <c r="LF3" t="s">
        <v>399</v>
      </c>
      <c r="LG3" t="b">
        <v>1</v>
      </c>
      <c r="LH3" t="b">
        <v>1</v>
      </c>
      <c r="LI3" t="b">
        <v>1</v>
      </c>
      <c r="LJ3" t="b">
        <v>1</v>
      </c>
      <c r="LK3" t="b">
        <v>1</v>
      </c>
      <c r="LN3" t="s">
        <v>347</v>
      </c>
      <c r="LP3" t="s">
        <v>400</v>
      </c>
      <c r="LR3" t="b">
        <v>1</v>
      </c>
      <c r="LS3" t="b">
        <v>1</v>
      </c>
      <c r="MD3" t="s">
        <v>347</v>
      </c>
      <c r="ME3">
        <v>2</v>
      </c>
      <c r="MF3" t="s">
        <v>401</v>
      </c>
      <c r="MG3" t="s">
        <v>347</v>
      </c>
      <c r="MH3" t="s">
        <v>402</v>
      </c>
      <c r="MI3" t="s">
        <v>403</v>
      </c>
      <c r="MJ3">
        <v>73091484</v>
      </c>
      <c r="MK3" t="s">
        <v>404</v>
      </c>
      <c r="ML3" s="2">
        <v>44216.36619212963</v>
      </c>
      <c r="MM3">
        <v>2</v>
      </c>
      <c r="MO3">
        <v>-1</v>
      </c>
      <c r="MR3" t="s">
        <v>377</v>
      </c>
      <c r="MS3">
        <v>1531</v>
      </c>
      <c r="MT3" t="s">
        <v>405</v>
      </c>
      <c r="MU3">
        <v>569832</v>
      </c>
    </row>
    <row r="4" spans="1:359" x14ac:dyDescent="0.3">
      <c r="A4" t="s">
        <v>406</v>
      </c>
      <c r="B4" t="s">
        <v>407</v>
      </c>
      <c r="D4" t="s">
        <v>380</v>
      </c>
      <c r="E4" t="s">
        <v>343</v>
      </c>
      <c r="F4" t="s">
        <v>381</v>
      </c>
      <c r="G4" s="1">
        <v>44216</v>
      </c>
      <c r="H4" t="s">
        <v>382</v>
      </c>
      <c r="I4" t="s">
        <v>383</v>
      </c>
      <c r="J4" t="s">
        <v>347</v>
      </c>
      <c r="K4">
        <v>32</v>
      </c>
      <c r="L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4" t="s">
        <v>408</v>
      </c>
      <c r="N4" t="s">
        <v>349</v>
      </c>
      <c r="O4" t="s">
        <v>384</v>
      </c>
      <c r="R4">
        <v>2</v>
      </c>
      <c r="S4" t="s">
        <v>347</v>
      </c>
      <c r="T4">
        <v>0</v>
      </c>
      <c r="U4">
        <v>0</v>
      </c>
      <c r="V4">
        <v>2</v>
      </c>
      <c r="W4" t="s">
        <v>409</v>
      </c>
      <c r="X4">
        <v>0</v>
      </c>
      <c r="Y4" t="s">
        <v>409</v>
      </c>
      <c r="Z4">
        <v>0</v>
      </c>
      <c r="AA4" t="s">
        <v>409</v>
      </c>
      <c r="AB4">
        <v>6</v>
      </c>
      <c r="AC4">
        <v>1</v>
      </c>
      <c r="AD4">
        <v>0</v>
      </c>
      <c r="AE4">
        <v>1</v>
      </c>
      <c r="AF4">
        <v>500</v>
      </c>
      <c r="AG4">
        <v>250</v>
      </c>
      <c r="AH4" t="s">
        <v>410</v>
      </c>
      <c r="GT4" t="s">
        <v>411</v>
      </c>
      <c r="GU4" t="b">
        <v>1</v>
      </c>
      <c r="GV4" t="b">
        <v>1</v>
      </c>
      <c r="HB4" t="b">
        <v>1</v>
      </c>
      <c r="HG4" t="b">
        <v>1</v>
      </c>
      <c r="HM4" t="s">
        <v>412</v>
      </c>
      <c r="HN4" t="b">
        <v>1</v>
      </c>
      <c r="HO4" t="b">
        <v>1</v>
      </c>
      <c r="HP4" t="b">
        <v>1</v>
      </c>
      <c r="HR4" t="s">
        <v>413</v>
      </c>
      <c r="HS4" t="s">
        <v>414</v>
      </c>
      <c r="HU4" t="b">
        <v>1</v>
      </c>
      <c r="HV4" t="b">
        <v>1</v>
      </c>
      <c r="HW4" t="b">
        <v>1</v>
      </c>
      <c r="IE4" t="s">
        <v>415</v>
      </c>
      <c r="IF4" t="b">
        <v>1</v>
      </c>
      <c r="IG4" t="b">
        <v>1</v>
      </c>
      <c r="IJ4" t="b">
        <v>1</v>
      </c>
      <c r="IO4" t="s">
        <v>347</v>
      </c>
      <c r="IQ4" t="s">
        <v>416</v>
      </c>
      <c r="IW4" t="b">
        <v>1</v>
      </c>
      <c r="JA4" t="s">
        <v>416</v>
      </c>
      <c r="JG4" t="b">
        <v>1</v>
      </c>
      <c r="JK4" t="s">
        <v>347</v>
      </c>
      <c r="JM4" t="s">
        <v>417</v>
      </c>
      <c r="JS4" t="b">
        <v>1</v>
      </c>
      <c r="JU4" t="b">
        <v>1</v>
      </c>
      <c r="JV4" t="b">
        <v>1</v>
      </c>
      <c r="JW4" t="b">
        <v>1</v>
      </c>
      <c r="KG4" t="s">
        <v>418</v>
      </c>
      <c r="KK4" t="b">
        <v>1</v>
      </c>
      <c r="KN4" t="b">
        <v>1</v>
      </c>
      <c r="KO4" t="b">
        <v>1</v>
      </c>
      <c r="KQ4" t="b">
        <v>1</v>
      </c>
      <c r="KV4" t="s">
        <v>419</v>
      </c>
      <c r="KW4" t="b">
        <v>1</v>
      </c>
      <c r="KX4" t="b">
        <v>1</v>
      </c>
      <c r="KZ4" t="b">
        <v>1</v>
      </c>
      <c r="LA4" t="b">
        <v>1</v>
      </c>
      <c r="LB4" t="b">
        <v>1</v>
      </c>
      <c r="LF4" t="s">
        <v>420</v>
      </c>
      <c r="LG4" t="b">
        <v>1</v>
      </c>
      <c r="LH4" t="b">
        <v>1</v>
      </c>
      <c r="LI4" t="b">
        <v>1</v>
      </c>
      <c r="LJ4" t="b">
        <v>1</v>
      </c>
      <c r="LK4" t="b">
        <v>1</v>
      </c>
      <c r="LN4" t="s">
        <v>347</v>
      </c>
      <c r="LP4" t="s">
        <v>421</v>
      </c>
      <c r="LQ4" t="b">
        <v>1</v>
      </c>
      <c r="LR4" t="b">
        <v>1</v>
      </c>
      <c r="LS4" t="b">
        <v>1</v>
      </c>
      <c r="LU4" t="b">
        <v>1</v>
      </c>
      <c r="MA4" t="s">
        <v>360</v>
      </c>
      <c r="MG4" t="s">
        <v>360</v>
      </c>
      <c r="MI4" t="s">
        <v>422</v>
      </c>
      <c r="MJ4">
        <v>73091485</v>
      </c>
      <c r="MK4" t="s">
        <v>423</v>
      </c>
      <c r="ML4" s="2">
        <v>44216.366203703707</v>
      </c>
      <c r="MM4">
        <v>3</v>
      </c>
      <c r="MO4">
        <v>-1</v>
      </c>
      <c r="MR4" t="s">
        <v>377</v>
      </c>
      <c r="MS4">
        <v>2171</v>
      </c>
      <c r="MT4" t="s">
        <v>405</v>
      </c>
      <c r="MU4">
        <v>569832</v>
      </c>
    </row>
    <row r="5" spans="1:359" x14ac:dyDescent="0.3">
      <c r="A5" t="s">
        <v>424</v>
      </c>
      <c r="B5" t="s">
        <v>425</v>
      </c>
      <c r="C5" t="s">
        <v>426</v>
      </c>
      <c r="D5" t="s">
        <v>342</v>
      </c>
      <c r="E5" t="s">
        <v>343</v>
      </c>
      <c r="F5" t="s">
        <v>344</v>
      </c>
      <c r="G5" s="1">
        <v>44216</v>
      </c>
      <c r="H5" t="s">
        <v>345</v>
      </c>
      <c r="I5" t="s">
        <v>346</v>
      </c>
      <c r="J5" t="s">
        <v>347</v>
      </c>
      <c r="K5">
        <v>31</v>
      </c>
      <c r="L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5" t="s">
        <v>348</v>
      </c>
      <c r="N5" t="s">
        <v>349</v>
      </c>
      <c r="O5" t="s">
        <v>350</v>
      </c>
      <c r="P5" s="1">
        <v>44216</v>
      </c>
      <c r="Q5">
        <v>0</v>
      </c>
      <c r="R5">
        <v>0</v>
      </c>
      <c r="S5" t="s">
        <v>347</v>
      </c>
      <c r="T5">
        <v>0</v>
      </c>
      <c r="U5">
        <v>0</v>
      </c>
      <c r="V5">
        <v>2</v>
      </c>
      <c r="W5" t="s">
        <v>409</v>
      </c>
      <c r="X5">
        <v>2</v>
      </c>
      <c r="Y5" t="s">
        <v>365</v>
      </c>
      <c r="Z5">
        <v>0</v>
      </c>
      <c r="AA5" t="s">
        <v>365</v>
      </c>
      <c r="AB5">
        <v>6</v>
      </c>
      <c r="AC5">
        <v>0</v>
      </c>
      <c r="AD5">
        <v>0</v>
      </c>
      <c r="AE5">
        <v>1</v>
      </c>
      <c r="AF5">
        <v>700</v>
      </c>
      <c r="AG5">
        <v>150</v>
      </c>
      <c r="AH5" t="s">
        <v>354</v>
      </c>
      <c r="AJ5" t="s">
        <v>355</v>
      </c>
      <c r="AL5" t="b">
        <v>1</v>
      </c>
      <c r="AS5">
        <v>15</v>
      </c>
      <c r="AT5" t="s">
        <v>356</v>
      </c>
      <c r="AV5" t="s">
        <v>360</v>
      </c>
      <c r="AW5" t="s">
        <v>427</v>
      </c>
      <c r="AX5" t="s">
        <v>358</v>
      </c>
      <c r="AZ5" t="b">
        <v>1</v>
      </c>
      <c r="BB5" t="b">
        <v>1</v>
      </c>
      <c r="BJ5" t="s">
        <v>347</v>
      </c>
      <c r="BK5" t="s">
        <v>347</v>
      </c>
      <c r="BL5" t="s">
        <v>428</v>
      </c>
      <c r="BM5" t="s">
        <v>360</v>
      </c>
      <c r="BO5" t="s">
        <v>347</v>
      </c>
      <c r="BP5" t="s">
        <v>347</v>
      </c>
      <c r="BR5" t="s">
        <v>347</v>
      </c>
      <c r="BS5" t="s">
        <v>360</v>
      </c>
      <c r="BT5" t="s">
        <v>429</v>
      </c>
      <c r="BX5" t="b">
        <v>1</v>
      </c>
      <c r="CE5" t="s">
        <v>361</v>
      </c>
      <c r="CG5" t="b">
        <v>1</v>
      </c>
      <c r="CI5" t="b">
        <v>1</v>
      </c>
      <c r="CN5" t="s">
        <v>347</v>
      </c>
      <c r="CX5" t="s">
        <v>362</v>
      </c>
      <c r="DD5" t="b">
        <v>1</v>
      </c>
      <c r="DE5" t="b">
        <v>1</v>
      </c>
      <c r="DV5" t="s">
        <v>430</v>
      </c>
      <c r="EL5" t="s">
        <v>385</v>
      </c>
      <c r="EM5" t="s">
        <v>366</v>
      </c>
      <c r="EN5" t="s">
        <v>431</v>
      </c>
      <c r="EO5" t="b">
        <v>1</v>
      </c>
      <c r="EX5" t="b">
        <v>1</v>
      </c>
      <c r="EZ5" t="s">
        <v>409</v>
      </c>
      <c r="FA5" t="s">
        <v>366</v>
      </c>
      <c r="FB5" t="s">
        <v>347</v>
      </c>
      <c r="FD5" t="s">
        <v>432</v>
      </c>
      <c r="FF5" t="b">
        <v>1</v>
      </c>
      <c r="FG5" t="b">
        <v>1</v>
      </c>
      <c r="FM5" t="s">
        <v>347</v>
      </c>
      <c r="FO5" t="s">
        <v>347</v>
      </c>
      <c r="FP5" t="s">
        <v>432</v>
      </c>
      <c r="FQ5" t="b">
        <v>1</v>
      </c>
      <c r="FR5" t="b">
        <v>1</v>
      </c>
      <c r="FW5" t="s">
        <v>369</v>
      </c>
      <c r="FX5" t="s">
        <v>360</v>
      </c>
      <c r="GB5" t="s">
        <v>385</v>
      </c>
      <c r="GC5" t="s">
        <v>385</v>
      </c>
      <c r="GD5" t="s">
        <v>360</v>
      </c>
      <c r="GE5" t="s">
        <v>371</v>
      </c>
      <c r="GF5" t="s">
        <v>371</v>
      </c>
      <c r="MI5" t="s">
        <v>433</v>
      </c>
      <c r="MJ5">
        <v>73092433</v>
      </c>
      <c r="MK5" t="s">
        <v>434</v>
      </c>
      <c r="ML5" s="2">
        <v>44216.378344907411</v>
      </c>
      <c r="MM5">
        <v>4</v>
      </c>
      <c r="MO5">
        <v>-1</v>
      </c>
      <c r="MR5" t="s">
        <v>377</v>
      </c>
      <c r="MS5">
        <v>2058</v>
      </c>
      <c r="MU5">
        <v>569832</v>
      </c>
    </row>
    <row r="6" spans="1:359" x14ac:dyDescent="0.3">
      <c r="A6" t="s">
        <v>435</v>
      </c>
      <c r="B6" t="s">
        <v>436</v>
      </c>
      <c r="D6" t="s">
        <v>437</v>
      </c>
      <c r="E6" t="s">
        <v>343</v>
      </c>
      <c r="F6" t="s">
        <v>438</v>
      </c>
      <c r="G6" s="1">
        <v>44216</v>
      </c>
      <c r="H6" t="s">
        <v>382</v>
      </c>
      <c r="I6" t="s">
        <v>383</v>
      </c>
      <c r="J6" t="s">
        <v>347</v>
      </c>
      <c r="K6">
        <v>32</v>
      </c>
      <c r="L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6" t="s">
        <v>348</v>
      </c>
      <c r="N6" t="s">
        <v>349</v>
      </c>
      <c r="O6" t="s">
        <v>350</v>
      </c>
      <c r="P6" s="1">
        <v>43485</v>
      </c>
      <c r="R6">
        <v>0</v>
      </c>
      <c r="S6" t="s">
        <v>347</v>
      </c>
      <c r="T6">
        <v>0</v>
      </c>
      <c r="U6">
        <v>1</v>
      </c>
      <c r="V6">
        <v>1</v>
      </c>
      <c r="W6" t="s">
        <v>409</v>
      </c>
      <c r="X6">
        <v>2</v>
      </c>
      <c r="Y6" t="s">
        <v>365</v>
      </c>
      <c r="Z6">
        <v>0</v>
      </c>
      <c r="AA6" t="s">
        <v>365</v>
      </c>
      <c r="AB6">
        <v>6</v>
      </c>
      <c r="AC6">
        <v>0</v>
      </c>
      <c r="AD6">
        <v>0</v>
      </c>
      <c r="AE6">
        <v>1</v>
      </c>
      <c r="AF6">
        <v>800</v>
      </c>
      <c r="AG6">
        <v>400</v>
      </c>
      <c r="AH6" t="s">
        <v>439</v>
      </c>
      <c r="GT6" t="s">
        <v>440</v>
      </c>
      <c r="GW6" t="b">
        <v>1</v>
      </c>
      <c r="GY6" t="b">
        <v>1</v>
      </c>
      <c r="HA6" t="b">
        <v>1</v>
      </c>
      <c r="HM6" t="s">
        <v>441</v>
      </c>
      <c r="HN6" t="b">
        <v>1</v>
      </c>
      <c r="HR6" t="s">
        <v>442</v>
      </c>
      <c r="HS6" t="s">
        <v>443</v>
      </c>
      <c r="HW6" t="b">
        <v>1</v>
      </c>
      <c r="IE6" t="s">
        <v>444</v>
      </c>
      <c r="IG6" t="b">
        <v>1</v>
      </c>
      <c r="IO6" t="s">
        <v>445</v>
      </c>
      <c r="IQ6" t="s">
        <v>446</v>
      </c>
      <c r="IS6" t="b">
        <v>1</v>
      </c>
      <c r="IZ6" t="s">
        <v>447</v>
      </c>
      <c r="JA6" t="s">
        <v>446</v>
      </c>
      <c r="JC6" t="b">
        <v>1</v>
      </c>
      <c r="JJ6" t="s">
        <v>448</v>
      </c>
      <c r="JK6" t="s">
        <v>347</v>
      </c>
      <c r="JM6" t="s">
        <v>449</v>
      </c>
      <c r="JQ6" t="b">
        <v>1</v>
      </c>
      <c r="KG6" t="s">
        <v>450</v>
      </c>
      <c r="KL6" t="b">
        <v>1</v>
      </c>
      <c r="KV6" t="s">
        <v>451</v>
      </c>
      <c r="KW6" t="b">
        <v>1</v>
      </c>
      <c r="KZ6" t="b">
        <v>1</v>
      </c>
      <c r="LB6" t="b">
        <v>1</v>
      </c>
      <c r="LF6" t="s">
        <v>452</v>
      </c>
      <c r="LI6" t="b">
        <v>1</v>
      </c>
      <c r="LN6" t="s">
        <v>347</v>
      </c>
      <c r="LP6" t="s">
        <v>453</v>
      </c>
      <c r="LR6" t="b">
        <v>1</v>
      </c>
      <c r="MA6" t="s">
        <v>360</v>
      </c>
      <c r="MG6" t="s">
        <v>360</v>
      </c>
      <c r="MI6" t="s">
        <v>454</v>
      </c>
      <c r="MJ6">
        <v>73092622</v>
      </c>
      <c r="MK6" t="s">
        <v>455</v>
      </c>
      <c r="ML6" s="2">
        <v>44216.381585648152</v>
      </c>
      <c r="MM6">
        <v>5</v>
      </c>
      <c r="MO6">
        <v>-1</v>
      </c>
      <c r="MR6" t="s">
        <v>377</v>
      </c>
      <c r="MS6">
        <v>2994</v>
      </c>
      <c r="MT6" t="s">
        <v>405</v>
      </c>
      <c r="MU6">
        <v>569832</v>
      </c>
    </row>
    <row r="7" spans="1:359" x14ac:dyDescent="0.3">
      <c r="A7" t="s">
        <v>456</v>
      </c>
      <c r="B7" t="s">
        <v>457</v>
      </c>
      <c r="D7" t="s">
        <v>437</v>
      </c>
      <c r="E7" t="s">
        <v>343</v>
      </c>
      <c r="F7" t="s">
        <v>438</v>
      </c>
      <c r="G7" s="1">
        <v>44216</v>
      </c>
      <c r="H7" t="s">
        <v>382</v>
      </c>
      <c r="I7" t="s">
        <v>383</v>
      </c>
      <c r="J7" t="s">
        <v>347</v>
      </c>
      <c r="K7">
        <v>24</v>
      </c>
      <c r="L7"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7" t="s">
        <v>348</v>
      </c>
      <c r="N7" t="s">
        <v>349</v>
      </c>
      <c r="O7" t="s">
        <v>350</v>
      </c>
      <c r="P7" s="1">
        <v>43485</v>
      </c>
      <c r="R7">
        <v>0</v>
      </c>
      <c r="S7" t="s">
        <v>347</v>
      </c>
      <c r="T7">
        <v>0</v>
      </c>
      <c r="U7">
        <v>0</v>
      </c>
      <c r="V7">
        <v>2</v>
      </c>
      <c r="W7" t="s">
        <v>409</v>
      </c>
      <c r="X7">
        <v>1</v>
      </c>
      <c r="Y7" t="s">
        <v>458</v>
      </c>
      <c r="Z7">
        <v>0</v>
      </c>
      <c r="AA7" t="s">
        <v>458</v>
      </c>
      <c r="AB7">
        <v>6</v>
      </c>
      <c r="AC7">
        <v>0</v>
      </c>
      <c r="AD7">
        <v>0</v>
      </c>
      <c r="AE7">
        <v>1</v>
      </c>
      <c r="AF7">
        <v>500</v>
      </c>
      <c r="AG7">
        <v>250</v>
      </c>
      <c r="AH7" t="s">
        <v>459</v>
      </c>
      <c r="GT7" t="s">
        <v>460</v>
      </c>
      <c r="HJ7" t="b">
        <v>1</v>
      </c>
      <c r="IE7" t="s">
        <v>461</v>
      </c>
      <c r="IF7" t="b">
        <v>1</v>
      </c>
      <c r="IO7" t="s">
        <v>445</v>
      </c>
      <c r="IQ7" t="s">
        <v>462</v>
      </c>
      <c r="IR7" t="b">
        <v>1</v>
      </c>
      <c r="IZ7" t="s">
        <v>463</v>
      </c>
      <c r="JA7" t="s">
        <v>394</v>
      </c>
      <c r="JE7" t="b">
        <v>1</v>
      </c>
      <c r="JJ7" t="s">
        <v>464</v>
      </c>
      <c r="JK7" t="s">
        <v>360</v>
      </c>
      <c r="JL7" t="s">
        <v>465</v>
      </c>
      <c r="JM7" t="s">
        <v>466</v>
      </c>
      <c r="JN7" t="b">
        <v>1</v>
      </c>
      <c r="KG7" t="s">
        <v>450</v>
      </c>
      <c r="KL7" t="b">
        <v>1</v>
      </c>
      <c r="KV7" t="s">
        <v>467</v>
      </c>
      <c r="KX7" t="b">
        <v>1</v>
      </c>
      <c r="LF7" t="s">
        <v>452</v>
      </c>
      <c r="LI7" t="b">
        <v>1</v>
      </c>
      <c r="LN7" t="s">
        <v>347</v>
      </c>
      <c r="LP7" t="s">
        <v>453</v>
      </c>
      <c r="LR7" t="b">
        <v>1</v>
      </c>
      <c r="MA7" t="s">
        <v>360</v>
      </c>
      <c r="MG7" t="s">
        <v>360</v>
      </c>
      <c r="MI7" t="s">
        <v>468</v>
      </c>
      <c r="MJ7">
        <v>73092623</v>
      </c>
      <c r="MK7" t="s">
        <v>469</v>
      </c>
      <c r="ML7" s="2">
        <v>44216.381585648152</v>
      </c>
      <c r="MM7">
        <v>6</v>
      </c>
      <c r="MO7">
        <v>-1</v>
      </c>
      <c r="MR7" t="s">
        <v>377</v>
      </c>
      <c r="MS7">
        <v>555</v>
      </c>
      <c r="MT7" t="s">
        <v>405</v>
      </c>
      <c r="MU7">
        <v>569832</v>
      </c>
    </row>
    <row r="8" spans="1:359" x14ac:dyDescent="0.3">
      <c r="A8" t="s">
        <v>470</v>
      </c>
      <c r="B8" t="s">
        <v>471</v>
      </c>
      <c r="D8" t="s">
        <v>437</v>
      </c>
      <c r="E8" t="s">
        <v>343</v>
      </c>
      <c r="F8" t="s">
        <v>438</v>
      </c>
      <c r="G8" s="1">
        <v>44216</v>
      </c>
      <c r="H8" t="s">
        <v>382</v>
      </c>
      <c r="I8" t="s">
        <v>383</v>
      </c>
      <c r="J8" t="s">
        <v>347</v>
      </c>
      <c r="K8">
        <v>60</v>
      </c>
      <c r="L8"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8" t="s">
        <v>348</v>
      </c>
      <c r="N8" t="s">
        <v>349</v>
      </c>
      <c r="O8" t="s">
        <v>350</v>
      </c>
      <c r="P8" s="1">
        <v>44216</v>
      </c>
      <c r="R8">
        <v>0</v>
      </c>
      <c r="S8" t="s">
        <v>360</v>
      </c>
      <c r="AB8">
        <v>6</v>
      </c>
      <c r="AC8">
        <v>0</v>
      </c>
      <c r="AE8">
        <v>5</v>
      </c>
      <c r="AF8">
        <v>1000</v>
      </c>
      <c r="AG8">
        <v>500</v>
      </c>
      <c r="AH8" t="s">
        <v>472</v>
      </c>
      <c r="GT8" t="s">
        <v>473</v>
      </c>
      <c r="GY8" t="b">
        <v>1</v>
      </c>
      <c r="HA8" t="b">
        <v>1</v>
      </c>
      <c r="HM8" t="s">
        <v>474</v>
      </c>
      <c r="HQ8" t="b">
        <v>1</v>
      </c>
      <c r="HR8" t="s">
        <v>475</v>
      </c>
      <c r="HS8" t="s">
        <v>443</v>
      </c>
      <c r="HW8" t="b">
        <v>1</v>
      </c>
      <c r="IE8" t="s">
        <v>444</v>
      </c>
      <c r="IG8" t="b">
        <v>1</v>
      </c>
      <c r="IO8" t="s">
        <v>347</v>
      </c>
      <c r="IQ8" t="s">
        <v>446</v>
      </c>
      <c r="IS8" t="b">
        <v>1</v>
      </c>
      <c r="IZ8" t="s">
        <v>476</v>
      </c>
      <c r="JA8" t="s">
        <v>446</v>
      </c>
      <c r="JC8" t="b">
        <v>1</v>
      </c>
      <c r="JJ8" t="s">
        <v>465</v>
      </c>
      <c r="JK8" t="s">
        <v>347</v>
      </c>
      <c r="JM8" t="s">
        <v>466</v>
      </c>
      <c r="JN8" t="b">
        <v>1</v>
      </c>
      <c r="KG8" t="s">
        <v>450</v>
      </c>
      <c r="KL8" t="b">
        <v>1</v>
      </c>
      <c r="KV8" t="s">
        <v>467</v>
      </c>
      <c r="KX8" t="b">
        <v>1</v>
      </c>
      <c r="LF8" t="s">
        <v>452</v>
      </c>
      <c r="LI8" t="b">
        <v>1</v>
      </c>
      <c r="MI8" t="s">
        <v>477</v>
      </c>
      <c r="MJ8">
        <v>73092624</v>
      </c>
      <c r="MK8" t="s">
        <v>478</v>
      </c>
      <c r="ML8" s="2">
        <v>44216.381597222222</v>
      </c>
      <c r="MM8">
        <v>7</v>
      </c>
      <c r="MO8">
        <v>-1</v>
      </c>
      <c r="MR8" t="s">
        <v>377</v>
      </c>
      <c r="MS8">
        <v>1305</v>
      </c>
      <c r="MT8" t="s">
        <v>405</v>
      </c>
      <c r="MU8">
        <v>569832</v>
      </c>
    </row>
    <row r="9" spans="1:359" x14ac:dyDescent="0.3">
      <c r="A9" t="s">
        <v>479</v>
      </c>
      <c r="B9" t="s">
        <v>480</v>
      </c>
      <c r="C9" t="s">
        <v>481</v>
      </c>
      <c r="D9" t="s">
        <v>342</v>
      </c>
      <c r="E9" t="s">
        <v>343</v>
      </c>
      <c r="F9" t="s">
        <v>344</v>
      </c>
      <c r="G9" s="1">
        <v>44216</v>
      </c>
      <c r="H9" t="s">
        <v>345</v>
      </c>
      <c r="I9" t="s">
        <v>346</v>
      </c>
      <c r="J9" t="s">
        <v>347</v>
      </c>
      <c r="K9">
        <v>60</v>
      </c>
      <c r="L9"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9" t="s">
        <v>408</v>
      </c>
      <c r="N9" t="s">
        <v>349</v>
      </c>
      <c r="O9" t="s">
        <v>350</v>
      </c>
      <c r="P9" s="1">
        <v>44216</v>
      </c>
      <c r="Q9">
        <v>1</v>
      </c>
      <c r="R9">
        <v>0</v>
      </c>
      <c r="S9" t="s">
        <v>347</v>
      </c>
      <c r="T9">
        <v>0</v>
      </c>
      <c r="U9">
        <v>1</v>
      </c>
      <c r="V9">
        <v>2</v>
      </c>
      <c r="W9" t="s">
        <v>458</v>
      </c>
      <c r="X9">
        <v>1</v>
      </c>
      <c r="Y9" t="s">
        <v>365</v>
      </c>
      <c r="Z9">
        <v>1</v>
      </c>
      <c r="AA9" t="s">
        <v>352</v>
      </c>
      <c r="AB9">
        <v>10</v>
      </c>
      <c r="AC9">
        <v>2</v>
      </c>
      <c r="AD9">
        <v>0</v>
      </c>
      <c r="AE9">
        <v>2</v>
      </c>
      <c r="AF9">
        <v>850</v>
      </c>
      <c r="AG9">
        <v>600</v>
      </c>
      <c r="AH9" t="s">
        <v>482</v>
      </c>
      <c r="AJ9" t="s">
        <v>355</v>
      </c>
      <c r="AL9" t="b">
        <v>1</v>
      </c>
      <c r="AS9">
        <v>5</v>
      </c>
      <c r="AT9" t="s">
        <v>356</v>
      </c>
      <c r="AV9" t="s">
        <v>347</v>
      </c>
      <c r="AW9" t="s">
        <v>483</v>
      </c>
      <c r="AX9" t="s">
        <v>484</v>
      </c>
      <c r="AY9" t="b">
        <v>1</v>
      </c>
      <c r="BB9" t="b">
        <v>1</v>
      </c>
      <c r="BJ9" t="s">
        <v>360</v>
      </c>
      <c r="BO9" t="s">
        <v>347</v>
      </c>
      <c r="BP9" t="s">
        <v>347</v>
      </c>
      <c r="BR9" t="s">
        <v>347</v>
      </c>
      <c r="BS9" t="s">
        <v>347</v>
      </c>
      <c r="CE9" t="s">
        <v>485</v>
      </c>
      <c r="CG9" t="b">
        <v>1</v>
      </c>
      <c r="CH9" t="b">
        <v>1</v>
      </c>
      <c r="CI9" t="b">
        <v>1</v>
      </c>
      <c r="CN9" t="s">
        <v>347</v>
      </c>
      <c r="CX9" t="s">
        <v>362</v>
      </c>
      <c r="DD9" t="b">
        <v>1</v>
      </c>
      <c r="DE9" t="b">
        <v>1</v>
      </c>
      <c r="DV9" t="s">
        <v>486</v>
      </c>
      <c r="DW9" t="s">
        <v>487</v>
      </c>
      <c r="DZ9" t="s">
        <v>488</v>
      </c>
      <c r="EA9" t="b">
        <v>1</v>
      </c>
      <c r="EB9" t="b">
        <v>1</v>
      </c>
      <c r="EC9" t="b">
        <v>1</v>
      </c>
      <c r="EE9" t="b">
        <v>1</v>
      </c>
      <c r="EG9" t="b">
        <v>1</v>
      </c>
      <c r="EJ9" t="b">
        <v>1</v>
      </c>
      <c r="EK9" t="b">
        <v>1</v>
      </c>
      <c r="EL9" t="s">
        <v>489</v>
      </c>
      <c r="EM9" t="s">
        <v>367</v>
      </c>
      <c r="EN9" t="s">
        <v>490</v>
      </c>
      <c r="EO9" t="b">
        <v>1</v>
      </c>
      <c r="EP9" t="b">
        <v>1</v>
      </c>
      <c r="EQ9" t="b">
        <v>1</v>
      </c>
      <c r="ES9" t="b">
        <v>1</v>
      </c>
      <c r="EU9" t="b">
        <v>1</v>
      </c>
      <c r="EY9" t="b">
        <v>1</v>
      </c>
      <c r="EZ9" t="s">
        <v>353</v>
      </c>
      <c r="FA9" t="s">
        <v>367</v>
      </c>
      <c r="FB9" t="s">
        <v>360</v>
      </c>
      <c r="FC9" t="s">
        <v>491</v>
      </c>
      <c r="FD9" t="s">
        <v>368</v>
      </c>
      <c r="FF9" t="b">
        <v>1</v>
      </c>
      <c r="FM9" t="s">
        <v>360</v>
      </c>
      <c r="FN9" t="s">
        <v>492</v>
      </c>
      <c r="FO9" t="s">
        <v>347</v>
      </c>
      <c r="FP9" t="s">
        <v>368</v>
      </c>
      <c r="FQ9" t="b">
        <v>1</v>
      </c>
      <c r="FW9" t="s">
        <v>369</v>
      </c>
      <c r="FX9" t="s">
        <v>360</v>
      </c>
      <c r="GB9" t="s">
        <v>351</v>
      </c>
      <c r="GC9" t="s">
        <v>351</v>
      </c>
      <c r="GD9" t="s">
        <v>347</v>
      </c>
      <c r="GG9" t="s">
        <v>493</v>
      </c>
      <c r="GH9" t="s">
        <v>347</v>
      </c>
      <c r="GI9" t="s">
        <v>494</v>
      </c>
      <c r="GP9" t="b">
        <v>1</v>
      </c>
      <c r="GR9" t="s">
        <v>374</v>
      </c>
      <c r="MI9" t="s">
        <v>495</v>
      </c>
      <c r="MJ9">
        <v>73094613</v>
      </c>
      <c r="MK9" t="s">
        <v>496</v>
      </c>
      <c r="ML9" s="2">
        <v>44216.40420138889</v>
      </c>
      <c r="MM9">
        <v>8</v>
      </c>
      <c r="MO9">
        <v>-1</v>
      </c>
      <c r="MR9" t="s">
        <v>377</v>
      </c>
      <c r="MS9">
        <v>2231</v>
      </c>
      <c r="MU9">
        <v>569832</v>
      </c>
    </row>
    <row r="10" spans="1:359" x14ac:dyDescent="0.3">
      <c r="A10" t="s">
        <v>497</v>
      </c>
      <c r="B10" t="s">
        <v>498</v>
      </c>
      <c r="D10" t="s">
        <v>499</v>
      </c>
      <c r="E10" t="s">
        <v>343</v>
      </c>
      <c r="F10" t="s">
        <v>438</v>
      </c>
      <c r="G10" s="1">
        <v>44216</v>
      </c>
      <c r="H10" t="s">
        <v>382</v>
      </c>
      <c r="I10" t="s">
        <v>383</v>
      </c>
      <c r="J10" t="s">
        <v>347</v>
      </c>
      <c r="K10">
        <v>28</v>
      </c>
      <c r="L10"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0" t="s">
        <v>408</v>
      </c>
      <c r="N10" t="s">
        <v>349</v>
      </c>
      <c r="O10" t="s">
        <v>350</v>
      </c>
      <c r="P10" s="1">
        <v>44216</v>
      </c>
      <c r="R10">
        <v>0</v>
      </c>
      <c r="S10" t="s">
        <v>347</v>
      </c>
      <c r="T10">
        <v>1</v>
      </c>
      <c r="U10">
        <v>1</v>
      </c>
      <c r="V10">
        <v>2</v>
      </c>
      <c r="W10" t="s">
        <v>458</v>
      </c>
      <c r="X10">
        <v>0</v>
      </c>
      <c r="Y10" t="s">
        <v>365</v>
      </c>
      <c r="Z10">
        <v>0</v>
      </c>
      <c r="AA10" t="s">
        <v>365</v>
      </c>
      <c r="AB10">
        <v>6</v>
      </c>
      <c r="AC10">
        <v>0</v>
      </c>
      <c r="AD10">
        <v>0</v>
      </c>
      <c r="AE10">
        <v>1</v>
      </c>
      <c r="AF10">
        <v>400</v>
      </c>
      <c r="AG10">
        <v>200</v>
      </c>
      <c r="AH10" t="s">
        <v>354</v>
      </c>
      <c r="GT10" t="s">
        <v>500</v>
      </c>
      <c r="GX10" t="b">
        <v>1</v>
      </c>
      <c r="GY10" t="b">
        <v>1</v>
      </c>
      <c r="HM10" t="s">
        <v>501</v>
      </c>
      <c r="HO10" t="b">
        <v>1</v>
      </c>
      <c r="HR10" t="s">
        <v>502</v>
      </c>
      <c r="HS10" t="s">
        <v>503</v>
      </c>
      <c r="HU10" t="b">
        <v>1</v>
      </c>
      <c r="IE10" t="s">
        <v>444</v>
      </c>
      <c r="IG10" t="b">
        <v>1</v>
      </c>
      <c r="IO10" t="s">
        <v>347</v>
      </c>
      <c r="IQ10" t="s">
        <v>504</v>
      </c>
      <c r="IT10" t="b">
        <v>1</v>
      </c>
      <c r="IZ10" t="s">
        <v>505</v>
      </c>
      <c r="JA10" t="s">
        <v>446</v>
      </c>
      <c r="JC10" t="b">
        <v>1</v>
      </c>
      <c r="JJ10" t="s">
        <v>506</v>
      </c>
      <c r="JK10" t="s">
        <v>347</v>
      </c>
      <c r="JM10" t="s">
        <v>466</v>
      </c>
      <c r="JN10" t="b">
        <v>1</v>
      </c>
      <c r="KG10" t="s">
        <v>507</v>
      </c>
      <c r="KI10" t="b">
        <v>1</v>
      </c>
      <c r="KV10" t="s">
        <v>508</v>
      </c>
      <c r="KX10" t="b">
        <v>1</v>
      </c>
      <c r="KY10" t="b">
        <v>1</v>
      </c>
      <c r="LF10" t="s">
        <v>509</v>
      </c>
      <c r="LL10" t="b">
        <v>1</v>
      </c>
      <c r="LN10" t="s">
        <v>347</v>
      </c>
      <c r="LP10" t="s">
        <v>453</v>
      </c>
      <c r="LR10" t="b">
        <v>1</v>
      </c>
      <c r="MA10" t="s">
        <v>360</v>
      </c>
      <c r="MG10" t="s">
        <v>360</v>
      </c>
      <c r="MI10" t="s">
        <v>510</v>
      </c>
      <c r="MJ10">
        <v>73095820</v>
      </c>
      <c r="MK10" t="s">
        <v>511</v>
      </c>
      <c r="ML10" s="2">
        <v>44216.423206018517</v>
      </c>
      <c r="MM10">
        <v>9</v>
      </c>
      <c r="MO10">
        <v>-1</v>
      </c>
      <c r="MR10" t="s">
        <v>377</v>
      </c>
      <c r="MS10">
        <v>1096</v>
      </c>
      <c r="MT10" t="s">
        <v>405</v>
      </c>
      <c r="MU10">
        <v>569832</v>
      </c>
    </row>
    <row r="11" spans="1:359" x14ac:dyDescent="0.3">
      <c r="A11" t="s">
        <v>512</v>
      </c>
      <c r="B11" t="s">
        <v>513</v>
      </c>
      <c r="D11" t="s">
        <v>514</v>
      </c>
      <c r="E11" t="s">
        <v>343</v>
      </c>
      <c r="F11" t="s">
        <v>438</v>
      </c>
      <c r="G11" s="1">
        <v>44216</v>
      </c>
      <c r="H11" t="s">
        <v>382</v>
      </c>
      <c r="I11" t="s">
        <v>383</v>
      </c>
      <c r="J11" t="s">
        <v>347</v>
      </c>
      <c r="K11">
        <v>65</v>
      </c>
      <c r="L11"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11" t="s">
        <v>408</v>
      </c>
      <c r="N11" t="s">
        <v>349</v>
      </c>
      <c r="O11" t="s">
        <v>350</v>
      </c>
      <c r="P11" s="1">
        <v>43850</v>
      </c>
      <c r="R11">
        <v>1</v>
      </c>
      <c r="S11" t="s">
        <v>347</v>
      </c>
      <c r="T11">
        <v>1</v>
      </c>
      <c r="U11">
        <v>1</v>
      </c>
      <c r="V11">
        <v>0</v>
      </c>
      <c r="W11" t="s">
        <v>351</v>
      </c>
      <c r="X11">
        <v>0</v>
      </c>
      <c r="Y11" t="s">
        <v>409</v>
      </c>
      <c r="Z11">
        <v>0</v>
      </c>
      <c r="AA11" t="s">
        <v>409</v>
      </c>
      <c r="AB11">
        <v>6</v>
      </c>
      <c r="AC11">
        <v>1</v>
      </c>
      <c r="AD11">
        <v>0</v>
      </c>
      <c r="AE11">
        <v>1</v>
      </c>
      <c r="AF11">
        <v>700</v>
      </c>
      <c r="AG11">
        <v>500</v>
      </c>
      <c r="AH11" t="s">
        <v>354</v>
      </c>
      <c r="GT11" t="s">
        <v>500</v>
      </c>
      <c r="GX11" t="b">
        <v>1</v>
      </c>
      <c r="GY11" t="b">
        <v>1</v>
      </c>
      <c r="HM11" t="s">
        <v>501</v>
      </c>
      <c r="HO11" t="b">
        <v>1</v>
      </c>
      <c r="HR11" t="s">
        <v>515</v>
      </c>
      <c r="HS11" t="s">
        <v>503</v>
      </c>
      <c r="HU11" t="b">
        <v>1</v>
      </c>
      <c r="IE11" t="s">
        <v>516</v>
      </c>
      <c r="IJ11" t="b">
        <v>1</v>
      </c>
      <c r="IO11" t="s">
        <v>445</v>
      </c>
      <c r="IQ11" t="s">
        <v>504</v>
      </c>
      <c r="IT11" t="b">
        <v>1</v>
      </c>
      <c r="IZ11" t="s">
        <v>517</v>
      </c>
      <c r="JA11" t="s">
        <v>504</v>
      </c>
      <c r="JD11" t="b">
        <v>1</v>
      </c>
      <c r="JJ11" t="s">
        <v>518</v>
      </c>
      <c r="JK11" t="s">
        <v>347</v>
      </c>
      <c r="JM11" t="s">
        <v>449</v>
      </c>
      <c r="JQ11" t="b">
        <v>1</v>
      </c>
      <c r="KG11" t="s">
        <v>450</v>
      </c>
      <c r="KL11" t="b">
        <v>1</v>
      </c>
      <c r="KV11" t="s">
        <v>519</v>
      </c>
      <c r="KX11" t="b">
        <v>1</v>
      </c>
      <c r="KY11" t="b">
        <v>1</v>
      </c>
      <c r="LF11" t="s">
        <v>452</v>
      </c>
      <c r="LI11" t="b">
        <v>1</v>
      </c>
      <c r="LN11" t="s">
        <v>360</v>
      </c>
      <c r="LO11" t="s">
        <v>520</v>
      </c>
      <c r="LP11" t="s">
        <v>521</v>
      </c>
      <c r="LQ11" t="b">
        <v>1</v>
      </c>
      <c r="MA11" t="s">
        <v>360</v>
      </c>
      <c r="MG11" t="s">
        <v>360</v>
      </c>
      <c r="MI11" t="s">
        <v>522</v>
      </c>
      <c r="MJ11">
        <v>73095821</v>
      </c>
      <c r="MK11" t="s">
        <v>523</v>
      </c>
      <c r="ML11" s="2">
        <v>44216.423229166663</v>
      </c>
      <c r="MM11">
        <v>10</v>
      </c>
      <c r="MO11">
        <v>-1</v>
      </c>
      <c r="MR11" t="s">
        <v>377</v>
      </c>
      <c r="MS11">
        <v>1139</v>
      </c>
      <c r="MT11" t="s">
        <v>405</v>
      </c>
      <c r="MU11">
        <v>569832</v>
      </c>
    </row>
    <row r="12" spans="1:359" x14ac:dyDescent="0.3">
      <c r="A12" t="s">
        <v>524</v>
      </c>
      <c r="B12" t="s">
        <v>525</v>
      </c>
      <c r="D12" t="s">
        <v>499</v>
      </c>
      <c r="E12" t="s">
        <v>343</v>
      </c>
      <c r="F12" t="s">
        <v>438</v>
      </c>
      <c r="G12" s="1">
        <v>44216</v>
      </c>
      <c r="H12" t="s">
        <v>382</v>
      </c>
      <c r="I12" t="s">
        <v>383</v>
      </c>
      <c r="J12" t="s">
        <v>347</v>
      </c>
      <c r="K12">
        <v>37</v>
      </c>
      <c r="L1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2" t="s">
        <v>408</v>
      </c>
      <c r="N12" t="s">
        <v>349</v>
      </c>
      <c r="O12" t="s">
        <v>350</v>
      </c>
      <c r="P12" s="1">
        <v>43850</v>
      </c>
      <c r="R12">
        <v>0</v>
      </c>
      <c r="S12" t="s">
        <v>347</v>
      </c>
      <c r="T12">
        <v>1</v>
      </c>
      <c r="U12">
        <v>2</v>
      </c>
      <c r="V12">
        <v>1</v>
      </c>
      <c r="W12" t="s">
        <v>458</v>
      </c>
      <c r="X12">
        <v>4</v>
      </c>
      <c r="Y12" t="s">
        <v>526</v>
      </c>
      <c r="Z12">
        <v>1</v>
      </c>
      <c r="AA12" t="s">
        <v>527</v>
      </c>
      <c r="AB12">
        <v>11</v>
      </c>
      <c r="AC12">
        <v>0</v>
      </c>
      <c r="AD12">
        <v>0</v>
      </c>
      <c r="AE12">
        <v>1</v>
      </c>
      <c r="AF12">
        <v>1000</v>
      </c>
      <c r="AG12">
        <v>400</v>
      </c>
      <c r="AH12" t="s">
        <v>354</v>
      </c>
      <c r="GT12" t="s">
        <v>528</v>
      </c>
      <c r="GY12" t="b">
        <v>1</v>
      </c>
      <c r="HM12" t="s">
        <v>501</v>
      </c>
      <c r="HO12" t="b">
        <v>1</v>
      </c>
      <c r="HR12" t="s">
        <v>502</v>
      </c>
      <c r="HS12" t="s">
        <v>503</v>
      </c>
      <c r="HU12" t="b">
        <v>1</v>
      </c>
      <c r="IE12" t="s">
        <v>373</v>
      </c>
      <c r="IL12" t="b">
        <v>1</v>
      </c>
      <c r="IO12" t="s">
        <v>445</v>
      </c>
      <c r="IQ12" t="s">
        <v>529</v>
      </c>
      <c r="IS12" t="b">
        <v>1</v>
      </c>
      <c r="IT12" t="b">
        <v>1</v>
      </c>
      <c r="IU12" t="b">
        <v>1</v>
      </c>
      <c r="IZ12" t="s">
        <v>530</v>
      </c>
      <c r="JA12" t="s">
        <v>416</v>
      </c>
      <c r="JG12" t="b">
        <v>1</v>
      </c>
      <c r="JK12" t="s">
        <v>360</v>
      </c>
      <c r="JL12" t="s">
        <v>531</v>
      </c>
      <c r="JM12" t="s">
        <v>532</v>
      </c>
      <c r="JN12" t="b">
        <v>1</v>
      </c>
      <c r="JQ12" t="b">
        <v>1</v>
      </c>
      <c r="JS12" t="b">
        <v>1</v>
      </c>
      <c r="KG12" t="s">
        <v>533</v>
      </c>
      <c r="KK12" t="b">
        <v>1</v>
      </c>
      <c r="KL12" t="b">
        <v>1</v>
      </c>
      <c r="KV12" t="s">
        <v>534</v>
      </c>
      <c r="KX12" t="b">
        <v>1</v>
      </c>
      <c r="KY12" t="b">
        <v>1</v>
      </c>
      <c r="LA12" t="b">
        <v>1</v>
      </c>
      <c r="LF12" t="s">
        <v>452</v>
      </c>
      <c r="LI12" t="b">
        <v>1</v>
      </c>
      <c r="LN12" t="s">
        <v>347</v>
      </c>
      <c r="LP12" t="s">
        <v>535</v>
      </c>
      <c r="LS12" t="b">
        <v>1</v>
      </c>
      <c r="MA12" t="s">
        <v>360</v>
      </c>
      <c r="MD12" t="s">
        <v>360</v>
      </c>
      <c r="MG12" t="s">
        <v>360</v>
      </c>
      <c r="MI12" t="s">
        <v>536</v>
      </c>
      <c r="MJ12">
        <v>73095822</v>
      </c>
      <c r="MK12" t="s">
        <v>537</v>
      </c>
      <c r="ML12" s="2">
        <v>44216.42324074074</v>
      </c>
      <c r="MM12">
        <v>11</v>
      </c>
      <c r="MO12">
        <v>-1</v>
      </c>
      <c r="MR12" t="s">
        <v>377</v>
      </c>
      <c r="MS12">
        <v>1084</v>
      </c>
      <c r="MT12" t="s">
        <v>405</v>
      </c>
      <c r="MU12">
        <v>569832</v>
      </c>
    </row>
    <row r="13" spans="1:359" x14ac:dyDescent="0.3">
      <c r="A13" t="s">
        <v>538</v>
      </c>
      <c r="B13" t="s">
        <v>539</v>
      </c>
      <c r="D13" t="s">
        <v>540</v>
      </c>
      <c r="E13" t="s">
        <v>343</v>
      </c>
      <c r="F13" t="s">
        <v>438</v>
      </c>
      <c r="G13" s="1">
        <v>44216</v>
      </c>
      <c r="H13" t="s">
        <v>382</v>
      </c>
      <c r="I13" t="s">
        <v>383</v>
      </c>
      <c r="J13" t="s">
        <v>347</v>
      </c>
      <c r="K13">
        <v>36</v>
      </c>
      <c r="L1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3" t="s">
        <v>408</v>
      </c>
      <c r="N13" t="s">
        <v>349</v>
      </c>
      <c r="O13" t="s">
        <v>350</v>
      </c>
      <c r="P13" s="1">
        <v>43831</v>
      </c>
      <c r="R13">
        <v>1</v>
      </c>
      <c r="S13" t="s">
        <v>347</v>
      </c>
      <c r="T13">
        <v>1</v>
      </c>
      <c r="U13">
        <v>0</v>
      </c>
      <c r="V13">
        <v>1</v>
      </c>
      <c r="W13" t="s">
        <v>351</v>
      </c>
      <c r="X13">
        <v>1</v>
      </c>
      <c r="Y13" t="s">
        <v>458</v>
      </c>
      <c r="Z13">
        <v>1</v>
      </c>
      <c r="AA13" t="s">
        <v>365</v>
      </c>
      <c r="AB13">
        <v>6</v>
      </c>
      <c r="AC13">
        <v>1</v>
      </c>
      <c r="AD13">
        <v>0</v>
      </c>
      <c r="AE13">
        <v>1</v>
      </c>
      <c r="AF13">
        <v>700</v>
      </c>
      <c r="AG13">
        <v>500</v>
      </c>
      <c r="AH13" t="s">
        <v>541</v>
      </c>
      <c r="GT13" t="s">
        <v>542</v>
      </c>
      <c r="GW13" t="b">
        <v>1</v>
      </c>
      <c r="HC13" t="b">
        <v>1</v>
      </c>
      <c r="HF13" t="b">
        <v>1</v>
      </c>
      <c r="HM13" t="s">
        <v>501</v>
      </c>
      <c r="HO13" t="b">
        <v>1</v>
      </c>
      <c r="HR13" t="s">
        <v>543</v>
      </c>
      <c r="HS13" t="s">
        <v>544</v>
      </c>
      <c r="HT13" t="b">
        <v>1</v>
      </c>
      <c r="HU13" t="b">
        <v>1</v>
      </c>
      <c r="HW13" t="b">
        <v>1</v>
      </c>
      <c r="IE13" t="s">
        <v>461</v>
      </c>
      <c r="IF13" t="b">
        <v>1</v>
      </c>
      <c r="IO13" t="s">
        <v>347</v>
      </c>
      <c r="IQ13" t="s">
        <v>545</v>
      </c>
      <c r="IS13" t="b">
        <v>1</v>
      </c>
      <c r="IT13" t="b">
        <v>1</v>
      </c>
      <c r="IZ13" t="s">
        <v>546</v>
      </c>
      <c r="JA13" t="s">
        <v>373</v>
      </c>
      <c r="JH13" t="b">
        <v>1</v>
      </c>
      <c r="JK13" t="s">
        <v>360</v>
      </c>
      <c r="JL13" t="s">
        <v>547</v>
      </c>
      <c r="JM13" t="s">
        <v>548</v>
      </c>
      <c r="JQ13" t="b">
        <v>1</v>
      </c>
      <c r="JR13" t="b">
        <v>1</v>
      </c>
      <c r="KF13" t="s">
        <v>549</v>
      </c>
      <c r="KG13" t="s">
        <v>533</v>
      </c>
      <c r="KK13" t="b">
        <v>1</v>
      </c>
      <c r="KL13" t="b">
        <v>1</v>
      </c>
      <c r="KV13" t="s">
        <v>508</v>
      </c>
      <c r="KX13" t="b">
        <v>1</v>
      </c>
      <c r="KY13" t="b">
        <v>1</v>
      </c>
      <c r="LF13" t="s">
        <v>550</v>
      </c>
      <c r="LI13" t="b">
        <v>1</v>
      </c>
      <c r="LJ13" t="b">
        <v>1</v>
      </c>
      <c r="LN13" t="s">
        <v>360</v>
      </c>
      <c r="LO13" t="s">
        <v>463</v>
      </c>
      <c r="LP13" t="s">
        <v>551</v>
      </c>
      <c r="LQ13" t="b">
        <v>1</v>
      </c>
      <c r="LR13" t="b">
        <v>1</v>
      </c>
      <c r="LS13" t="b">
        <v>1</v>
      </c>
      <c r="MA13" t="s">
        <v>360</v>
      </c>
      <c r="MD13" t="s">
        <v>360</v>
      </c>
      <c r="MG13" t="s">
        <v>347</v>
      </c>
      <c r="MH13" t="s">
        <v>552</v>
      </c>
      <c r="MI13" t="s">
        <v>553</v>
      </c>
      <c r="MJ13">
        <v>73096333</v>
      </c>
      <c r="MK13" t="s">
        <v>554</v>
      </c>
      <c r="ML13" s="2">
        <v>44216.434328703697</v>
      </c>
      <c r="MM13">
        <v>12</v>
      </c>
      <c r="MO13">
        <v>-1</v>
      </c>
      <c r="MR13" t="s">
        <v>377</v>
      </c>
      <c r="MS13">
        <v>1476</v>
      </c>
      <c r="MT13" t="s">
        <v>405</v>
      </c>
      <c r="MU13">
        <v>569832</v>
      </c>
    </row>
    <row r="14" spans="1:359" x14ac:dyDescent="0.3">
      <c r="A14" t="s">
        <v>555</v>
      </c>
      <c r="B14" t="s">
        <v>556</v>
      </c>
      <c r="D14" t="s">
        <v>540</v>
      </c>
      <c r="E14" t="s">
        <v>343</v>
      </c>
      <c r="F14" t="s">
        <v>438</v>
      </c>
      <c r="G14" s="1">
        <v>44216</v>
      </c>
      <c r="H14" t="s">
        <v>382</v>
      </c>
      <c r="I14" t="s">
        <v>383</v>
      </c>
      <c r="J14" t="s">
        <v>347</v>
      </c>
      <c r="K14">
        <v>32</v>
      </c>
      <c r="L1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4" t="s">
        <v>408</v>
      </c>
      <c r="N14" t="s">
        <v>349</v>
      </c>
      <c r="O14" t="s">
        <v>350</v>
      </c>
      <c r="P14" s="1">
        <v>43466</v>
      </c>
      <c r="R14">
        <v>0</v>
      </c>
      <c r="S14" t="s">
        <v>347</v>
      </c>
      <c r="T14">
        <v>0</v>
      </c>
      <c r="U14">
        <v>1</v>
      </c>
      <c r="V14">
        <v>1</v>
      </c>
      <c r="W14" t="s">
        <v>409</v>
      </c>
      <c r="X14">
        <v>0</v>
      </c>
      <c r="Y14" t="s">
        <v>409</v>
      </c>
      <c r="Z14">
        <v>0</v>
      </c>
      <c r="AA14" t="s">
        <v>409</v>
      </c>
      <c r="AB14">
        <v>4</v>
      </c>
      <c r="AC14">
        <v>0</v>
      </c>
      <c r="AD14">
        <v>0</v>
      </c>
      <c r="AE14">
        <v>1</v>
      </c>
      <c r="AF14">
        <v>400</v>
      </c>
      <c r="AG14">
        <v>300</v>
      </c>
      <c r="AH14" t="s">
        <v>354</v>
      </c>
      <c r="GT14" t="s">
        <v>557</v>
      </c>
      <c r="GW14" t="b">
        <v>1</v>
      </c>
      <c r="GY14" t="b">
        <v>1</v>
      </c>
      <c r="HM14" t="s">
        <v>501</v>
      </c>
      <c r="HO14" t="b">
        <v>1</v>
      </c>
      <c r="HR14" t="s">
        <v>558</v>
      </c>
      <c r="HS14" t="s">
        <v>559</v>
      </c>
      <c r="HT14" t="b">
        <v>1</v>
      </c>
      <c r="HW14" t="b">
        <v>1</v>
      </c>
      <c r="IE14" t="s">
        <v>461</v>
      </c>
      <c r="IF14" t="b">
        <v>1</v>
      </c>
      <c r="IO14" t="s">
        <v>347</v>
      </c>
      <c r="IQ14" t="s">
        <v>560</v>
      </c>
      <c r="IS14" t="b">
        <v>1</v>
      </c>
      <c r="IT14" t="b">
        <v>1</v>
      </c>
      <c r="IU14" t="b">
        <v>1</v>
      </c>
      <c r="IZ14" t="s">
        <v>561</v>
      </c>
      <c r="JA14" t="s">
        <v>373</v>
      </c>
      <c r="JH14" t="b">
        <v>1</v>
      </c>
      <c r="JK14" t="s">
        <v>360</v>
      </c>
      <c r="JL14" t="s">
        <v>547</v>
      </c>
      <c r="JM14" t="s">
        <v>562</v>
      </c>
      <c r="KC14" t="b">
        <v>1</v>
      </c>
      <c r="KG14" t="s">
        <v>450</v>
      </c>
      <c r="KL14" t="b">
        <v>1</v>
      </c>
      <c r="KV14" t="s">
        <v>563</v>
      </c>
      <c r="KY14" t="b">
        <v>1</v>
      </c>
      <c r="LA14" t="b">
        <v>1</v>
      </c>
      <c r="LF14" t="s">
        <v>452</v>
      </c>
      <c r="LI14" t="b">
        <v>1</v>
      </c>
      <c r="LN14" t="s">
        <v>360</v>
      </c>
      <c r="LO14" t="s">
        <v>564</v>
      </c>
      <c r="LP14" t="s">
        <v>565</v>
      </c>
      <c r="LR14" t="b">
        <v>1</v>
      </c>
      <c r="LS14" t="b">
        <v>1</v>
      </c>
      <c r="MA14" t="s">
        <v>360</v>
      </c>
      <c r="MG14" t="s">
        <v>360</v>
      </c>
      <c r="MI14" t="s">
        <v>566</v>
      </c>
      <c r="MJ14">
        <v>73096338</v>
      </c>
      <c r="MK14" t="s">
        <v>567</v>
      </c>
      <c r="ML14" s="2">
        <v>44216.434340277781</v>
      </c>
      <c r="MM14">
        <v>13</v>
      </c>
      <c r="MO14">
        <v>-1</v>
      </c>
      <c r="MR14" t="s">
        <v>377</v>
      </c>
      <c r="MS14">
        <v>820</v>
      </c>
      <c r="MT14" t="s">
        <v>405</v>
      </c>
      <c r="MU14">
        <v>569832</v>
      </c>
    </row>
    <row r="15" spans="1:359" x14ac:dyDescent="0.3">
      <c r="A15" t="s">
        <v>568</v>
      </c>
      <c r="B15" t="s">
        <v>569</v>
      </c>
      <c r="C15" t="s">
        <v>570</v>
      </c>
      <c r="D15" t="s">
        <v>342</v>
      </c>
      <c r="E15" t="s">
        <v>343</v>
      </c>
      <c r="F15" t="s">
        <v>344</v>
      </c>
      <c r="G15" s="1">
        <v>44216</v>
      </c>
      <c r="H15" t="s">
        <v>345</v>
      </c>
      <c r="I15" t="s">
        <v>346</v>
      </c>
      <c r="J15" t="s">
        <v>347</v>
      </c>
      <c r="K15">
        <v>31</v>
      </c>
      <c r="L1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5" t="s">
        <v>348</v>
      </c>
      <c r="N15" t="s">
        <v>349</v>
      </c>
      <c r="O15" t="s">
        <v>350</v>
      </c>
      <c r="P15" s="1">
        <v>44216</v>
      </c>
      <c r="Q15">
        <v>1</v>
      </c>
      <c r="R15">
        <v>0</v>
      </c>
      <c r="S15" t="s">
        <v>347</v>
      </c>
      <c r="T15">
        <v>0</v>
      </c>
      <c r="U15">
        <v>1</v>
      </c>
      <c r="V15">
        <v>2</v>
      </c>
      <c r="W15" t="s">
        <v>458</v>
      </c>
      <c r="X15">
        <v>2</v>
      </c>
      <c r="Y15" t="s">
        <v>352</v>
      </c>
      <c r="Z15">
        <v>1</v>
      </c>
      <c r="AA15" t="s">
        <v>353</v>
      </c>
      <c r="AB15">
        <v>8</v>
      </c>
      <c r="AC15">
        <v>0</v>
      </c>
      <c r="AD15">
        <v>1</v>
      </c>
      <c r="AE15">
        <v>0</v>
      </c>
      <c r="AF15">
        <v>600</v>
      </c>
      <c r="AG15">
        <v>150</v>
      </c>
      <c r="AH15" t="s">
        <v>571</v>
      </c>
      <c r="AJ15" t="s">
        <v>355</v>
      </c>
      <c r="AL15" t="b">
        <v>1</v>
      </c>
      <c r="AS15">
        <v>15</v>
      </c>
      <c r="AT15" t="s">
        <v>356</v>
      </c>
      <c r="AV15" t="s">
        <v>347</v>
      </c>
      <c r="AW15" t="s">
        <v>572</v>
      </c>
      <c r="AX15" t="s">
        <v>484</v>
      </c>
      <c r="AY15" t="b">
        <v>1</v>
      </c>
      <c r="BB15" t="b">
        <v>1</v>
      </c>
      <c r="BJ15" t="s">
        <v>347</v>
      </c>
      <c r="BK15" t="s">
        <v>347</v>
      </c>
      <c r="BL15" t="s">
        <v>573</v>
      </c>
      <c r="BM15" t="s">
        <v>360</v>
      </c>
      <c r="BO15" t="s">
        <v>347</v>
      </c>
      <c r="BP15" t="s">
        <v>347</v>
      </c>
      <c r="BR15" t="s">
        <v>347</v>
      </c>
      <c r="BS15" t="s">
        <v>347</v>
      </c>
      <c r="CE15" t="s">
        <v>574</v>
      </c>
      <c r="CF15" t="b">
        <v>1</v>
      </c>
      <c r="CG15" t="b">
        <v>1</v>
      </c>
      <c r="CH15" t="b">
        <v>1</v>
      </c>
      <c r="CI15" t="b">
        <v>1</v>
      </c>
      <c r="CN15" t="s">
        <v>347</v>
      </c>
      <c r="CX15" t="s">
        <v>362</v>
      </c>
      <c r="DD15" t="b">
        <v>1</v>
      </c>
      <c r="DE15" t="b">
        <v>1</v>
      </c>
      <c r="DV15" t="s">
        <v>575</v>
      </c>
      <c r="DW15" t="s">
        <v>576</v>
      </c>
      <c r="DX15" t="s">
        <v>577</v>
      </c>
      <c r="DZ15" t="s">
        <v>578</v>
      </c>
      <c r="EA15" t="b">
        <v>1</v>
      </c>
      <c r="EG15" t="b">
        <v>1</v>
      </c>
      <c r="EL15" t="s">
        <v>409</v>
      </c>
      <c r="EM15" t="s">
        <v>366</v>
      </c>
      <c r="EN15" t="s">
        <v>579</v>
      </c>
      <c r="EO15" t="b">
        <v>1</v>
      </c>
      <c r="EZ15" t="s">
        <v>351</v>
      </c>
      <c r="FA15" t="s">
        <v>366</v>
      </c>
      <c r="FB15" t="s">
        <v>347</v>
      </c>
      <c r="FD15" t="s">
        <v>368</v>
      </c>
      <c r="FF15" t="b">
        <v>1</v>
      </c>
      <c r="FM15" t="s">
        <v>347</v>
      </c>
      <c r="FO15" t="s">
        <v>347</v>
      </c>
      <c r="FP15" t="s">
        <v>368</v>
      </c>
      <c r="FQ15" t="b">
        <v>1</v>
      </c>
      <c r="FW15" t="s">
        <v>369</v>
      </c>
      <c r="FX15" t="s">
        <v>347</v>
      </c>
      <c r="GB15" t="s">
        <v>351</v>
      </c>
      <c r="GC15" t="s">
        <v>351</v>
      </c>
      <c r="GD15" t="s">
        <v>360</v>
      </c>
      <c r="GE15" t="s">
        <v>371</v>
      </c>
      <c r="GF15" t="s">
        <v>371</v>
      </c>
      <c r="MI15" t="s">
        <v>580</v>
      </c>
      <c r="MJ15">
        <v>73096610</v>
      </c>
      <c r="MK15" t="s">
        <v>581</v>
      </c>
      <c r="ML15" s="2">
        <v>44216.437835648147</v>
      </c>
      <c r="MM15">
        <v>14</v>
      </c>
      <c r="MO15">
        <v>-1</v>
      </c>
      <c r="MR15" t="s">
        <v>377</v>
      </c>
      <c r="MS15">
        <v>2731</v>
      </c>
      <c r="MU15">
        <v>569832</v>
      </c>
    </row>
    <row r="16" spans="1:359" x14ac:dyDescent="0.3">
      <c r="A16" t="s">
        <v>582</v>
      </c>
      <c r="B16" t="s">
        <v>583</v>
      </c>
      <c r="C16" t="s">
        <v>351</v>
      </c>
      <c r="D16" t="s">
        <v>584</v>
      </c>
      <c r="E16" t="s">
        <v>343</v>
      </c>
      <c r="F16" t="s">
        <v>585</v>
      </c>
      <c r="G16" s="1">
        <v>44216</v>
      </c>
      <c r="H16" t="s">
        <v>382</v>
      </c>
      <c r="I16" t="s">
        <v>383</v>
      </c>
      <c r="J16" t="s">
        <v>347</v>
      </c>
      <c r="K16">
        <v>49</v>
      </c>
      <c r="L1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6" t="s">
        <v>408</v>
      </c>
      <c r="N16" t="s">
        <v>349</v>
      </c>
      <c r="O16" t="s">
        <v>350</v>
      </c>
      <c r="P16" s="1">
        <v>43466</v>
      </c>
      <c r="R16">
        <v>2</v>
      </c>
      <c r="S16" t="s">
        <v>347</v>
      </c>
      <c r="T16">
        <v>0</v>
      </c>
      <c r="U16">
        <v>0</v>
      </c>
      <c r="V16">
        <v>2</v>
      </c>
      <c r="W16" t="s">
        <v>409</v>
      </c>
      <c r="X16">
        <v>1</v>
      </c>
      <c r="Y16" t="s">
        <v>458</v>
      </c>
      <c r="Z16">
        <v>2</v>
      </c>
      <c r="AA16" t="s">
        <v>352</v>
      </c>
      <c r="AB16">
        <v>9</v>
      </c>
      <c r="AC16">
        <v>0</v>
      </c>
      <c r="AD16">
        <v>0</v>
      </c>
      <c r="AE16">
        <v>1</v>
      </c>
      <c r="AF16">
        <v>1500</v>
      </c>
      <c r="AG16">
        <v>400</v>
      </c>
      <c r="AH16" t="s">
        <v>586</v>
      </c>
      <c r="GT16" t="s">
        <v>587</v>
      </c>
      <c r="GW16" t="b">
        <v>1</v>
      </c>
      <c r="GY16" t="b">
        <v>1</v>
      </c>
      <c r="HC16" t="b">
        <v>1</v>
      </c>
      <c r="HM16" t="s">
        <v>388</v>
      </c>
      <c r="HP16" t="b">
        <v>1</v>
      </c>
      <c r="HR16" t="s">
        <v>588</v>
      </c>
      <c r="HS16" t="s">
        <v>589</v>
      </c>
      <c r="HT16" t="b">
        <v>1</v>
      </c>
      <c r="HU16" t="b">
        <v>1</v>
      </c>
      <c r="HW16" t="b">
        <v>1</v>
      </c>
      <c r="HX16" t="b">
        <v>1</v>
      </c>
      <c r="IE16" t="s">
        <v>590</v>
      </c>
      <c r="II16" t="b">
        <v>1</v>
      </c>
      <c r="IO16" t="s">
        <v>347</v>
      </c>
      <c r="IQ16" t="s">
        <v>373</v>
      </c>
      <c r="IX16" t="b">
        <v>1</v>
      </c>
      <c r="JA16" t="s">
        <v>373</v>
      </c>
      <c r="JH16" t="b">
        <v>1</v>
      </c>
      <c r="JK16" t="s">
        <v>347</v>
      </c>
      <c r="JM16" t="s">
        <v>591</v>
      </c>
      <c r="JN16" t="b">
        <v>1</v>
      </c>
      <c r="JO16" t="b">
        <v>1</v>
      </c>
      <c r="JP16" t="b">
        <v>1</v>
      </c>
      <c r="JQ16" t="b">
        <v>1</v>
      </c>
      <c r="JR16" t="b">
        <v>1</v>
      </c>
      <c r="JS16" t="b">
        <v>1</v>
      </c>
      <c r="JT16" t="b">
        <v>1</v>
      </c>
      <c r="KF16" t="s">
        <v>592</v>
      </c>
      <c r="KG16" t="s">
        <v>593</v>
      </c>
      <c r="KO16" t="b">
        <v>1</v>
      </c>
      <c r="KV16" t="s">
        <v>594</v>
      </c>
      <c r="KW16" t="b">
        <v>1</v>
      </c>
      <c r="KX16" t="b">
        <v>1</v>
      </c>
      <c r="KY16" t="b">
        <v>1</v>
      </c>
      <c r="KZ16" t="b">
        <v>1</v>
      </c>
      <c r="LA16" t="b">
        <v>1</v>
      </c>
      <c r="LF16" t="s">
        <v>430</v>
      </c>
      <c r="LM16" t="b">
        <v>1</v>
      </c>
      <c r="LN16" t="s">
        <v>347</v>
      </c>
      <c r="LP16" t="s">
        <v>373</v>
      </c>
      <c r="LX16" t="b">
        <v>1</v>
      </c>
      <c r="MA16" t="s">
        <v>360</v>
      </c>
      <c r="MD16" t="s">
        <v>360</v>
      </c>
      <c r="MG16" t="s">
        <v>360</v>
      </c>
      <c r="MI16" t="s">
        <v>595</v>
      </c>
      <c r="MJ16">
        <v>73097962</v>
      </c>
      <c r="MK16" t="s">
        <v>596</v>
      </c>
      <c r="ML16" s="2">
        <v>44216.455416666657</v>
      </c>
      <c r="MM16">
        <v>15</v>
      </c>
      <c r="MO16">
        <v>-1</v>
      </c>
      <c r="MR16" t="s">
        <v>377</v>
      </c>
      <c r="MS16">
        <v>66206</v>
      </c>
      <c r="MT16" t="s">
        <v>405</v>
      </c>
      <c r="MU16">
        <v>569832</v>
      </c>
    </row>
    <row r="17" spans="1:359" x14ac:dyDescent="0.3">
      <c r="A17" t="s">
        <v>597</v>
      </c>
      <c r="B17" t="s">
        <v>598</v>
      </c>
      <c r="C17" t="s">
        <v>385</v>
      </c>
      <c r="D17" t="s">
        <v>584</v>
      </c>
      <c r="E17" t="s">
        <v>343</v>
      </c>
      <c r="F17" t="s">
        <v>381</v>
      </c>
      <c r="G17" s="1">
        <v>44216</v>
      </c>
      <c r="H17" t="s">
        <v>382</v>
      </c>
      <c r="I17" t="s">
        <v>383</v>
      </c>
      <c r="J17" t="s">
        <v>347</v>
      </c>
      <c r="K17">
        <v>44</v>
      </c>
      <c r="L1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7" t="s">
        <v>408</v>
      </c>
      <c r="N17" t="s">
        <v>349</v>
      </c>
      <c r="O17" t="s">
        <v>350</v>
      </c>
      <c r="P17" s="1">
        <v>43110</v>
      </c>
      <c r="R17">
        <v>2</v>
      </c>
      <c r="S17" t="s">
        <v>347</v>
      </c>
      <c r="T17">
        <v>0</v>
      </c>
      <c r="U17">
        <v>0</v>
      </c>
      <c r="V17">
        <v>0</v>
      </c>
      <c r="W17" t="s">
        <v>385</v>
      </c>
      <c r="X17">
        <v>0</v>
      </c>
      <c r="Y17" t="s">
        <v>385</v>
      </c>
      <c r="Z17">
        <v>2</v>
      </c>
      <c r="AA17" t="s">
        <v>409</v>
      </c>
      <c r="AB17">
        <v>6</v>
      </c>
      <c r="AC17">
        <v>0</v>
      </c>
      <c r="AD17">
        <v>0</v>
      </c>
      <c r="AE17">
        <v>1</v>
      </c>
      <c r="AF17">
        <v>800</v>
      </c>
      <c r="AG17">
        <v>400</v>
      </c>
      <c r="AH17" t="s">
        <v>386</v>
      </c>
      <c r="GT17" t="s">
        <v>599</v>
      </c>
      <c r="GU17" t="b">
        <v>1</v>
      </c>
      <c r="GW17" t="b">
        <v>1</v>
      </c>
      <c r="GY17" t="b">
        <v>1</v>
      </c>
      <c r="GZ17" t="b">
        <v>1</v>
      </c>
      <c r="HC17" t="b">
        <v>1</v>
      </c>
      <c r="HD17" t="b">
        <v>1</v>
      </c>
      <c r="HM17" t="s">
        <v>600</v>
      </c>
      <c r="HN17" t="b">
        <v>1</v>
      </c>
      <c r="HO17" t="b">
        <v>1</v>
      </c>
      <c r="HP17" t="b">
        <v>1</v>
      </c>
      <c r="HQ17" t="b">
        <v>1</v>
      </c>
      <c r="HR17" t="s">
        <v>601</v>
      </c>
      <c r="HS17" t="s">
        <v>602</v>
      </c>
      <c r="HT17" t="b">
        <v>1</v>
      </c>
      <c r="HW17" t="b">
        <v>1</v>
      </c>
      <c r="IE17" t="s">
        <v>603</v>
      </c>
      <c r="II17" t="b">
        <v>1</v>
      </c>
      <c r="IJ17" t="b">
        <v>1</v>
      </c>
      <c r="IO17" t="s">
        <v>347</v>
      </c>
      <c r="IQ17" t="s">
        <v>416</v>
      </c>
      <c r="IW17" t="b">
        <v>1</v>
      </c>
      <c r="JA17" t="s">
        <v>416</v>
      </c>
      <c r="JG17" t="b">
        <v>1</v>
      </c>
      <c r="JK17" t="s">
        <v>347</v>
      </c>
      <c r="JM17" t="s">
        <v>604</v>
      </c>
      <c r="JN17" t="b">
        <v>1</v>
      </c>
      <c r="JO17" t="b">
        <v>1</v>
      </c>
      <c r="JQ17" t="b">
        <v>1</v>
      </c>
      <c r="JS17" t="b">
        <v>1</v>
      </c>
      <c r="KG17" t="s">
        <v>605</v>
      </c>
      <c r="KI17" t="b">
        <v>1</v>
      </c>
      <c r="KK17" t="b">
        <v>1</v>
      </c>
      <c r="KL17" t="b">
        <v>1</v>
      </c>
      <c r="KO17" t="b">
        <v>1</v>
      </c>
      <c r="KV17" t="s">
        <v>606</v>
      </c>
      <c r="KX17" t="b">
        <v>1</v>
      </c>
      <c r="KY17" t="b">
        <v>1</v>
      </c>
      <c r="LA17" t="b">
        <v>1</v>
      </c>
      <c r="LB17" t="b">
        <v>1</v>
      </c>
      <c r="LF17" t="s">
        <v>607</v>
      </c>
      <c r="LG17" t="b">
        <v>1</v>
      </c>
      <c r="LI17" t="b">
        <v>1</v>
      </c>
      <c r="LK17" t="b">
        <v>1</v>
      </c>
      <c r="LN17" t="s">
        <v>347</v>
      </c>
      <c r="LP17" t="s">
        <v>608</v>
      </c>
      <c r="LQ17" t="b">
        <v>1</v>
      </c>
      <c r="LR17" t="b">
        <v>1</v>
      </c>
      <c r="LS17" t="b">
        <v>1</v>
      </c>
      <c r="LU17" t="b">
        <v>1</v>
      </c>
      <c r="MD17" t="s">
        <v>347</v>
      </c>
      <c r="ME17">
        <v>1</v>
      </c>
      <c r="MF17" t="s">
        <v>609</v>
      </c>
      <c r="MG17" t="s">
        <v>360</v>
      </c>
      <c r="MI17" t="s">
        <v>610</v>
      </c>
      <c r="MJ17">
        <v>73097964</v>
      </c>
      <c r="MK17" t="s">
        <v>611</v>
      </c>
      <c r="ML17" s="2">
        <v>44216.455416666657</v>
      </c>
      <c r="MM17">
        <v>16</v>
      </c>
      <c r="MO17">
        <v>-1</v>
      </c>
      <c r="MR17" t="s">
        <v>377</v>
      </c>
      <c r="MS17">
        <v>2346</v>
      </c>
      <c r="MT17" t="s">
        <v>405</v>
      </c>
      <c r="MU17">
        <v>569832</v>
      </c>
    </row>
    <row r="18" spans="1:359" x14ac:dyDescent="0.3">
      <c r="A18" t="s">
        <v>612</v>
      </c>
      <c r="B18" t="s">
        <v>613</v>
      </c>
      <c r="D18" t="s">
        <v>614</v>
      </c>
      <c r="E18" t="s">
        <v>343</v>
      </c>
      <c r="F18" t="s">
        <v>585</v>
      </c>
      <c r="G18" s="1">
        <v>44216</v>
      </c>
      <c r="H18" t="s">
        <v>382</v>
      </c>
      <c r="I18" t="s">
        <v>383</v>
      </c>
      <c r="J18" t="s">
        <v>347</v>
      </c>
      <c r="K18">
        <v>55</v>
      </c>
      <c r="L18"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18" t="s">
        <v>408</v>
      </c>
      <c r="N18" t="s">
        <v>349</v>
      </c>
      <c r="O18" t="s">
        <v>350</v>
      </c>
      <c r="P18" s="1">
        <v>43617</v>
      </c>
      <c r="R18">
        <v>1</v>
      </c>
      <c r="S18" t="s">
        <v>347</v>
      </c>
      <c r="T18">
        <v>0</v>
      </c>
      <c r="U18">
        <v>0</v>
      </c>
      <c r="V18">
        <v>0</v>
      </c>
      <c r="W18" t="s">
        <v>385</v>
      </c>
      <c r="X18">
        <v>1</v>
      </c>
      <c r="Y18" t="s">
        <v>351</v>
      </c>
      <c r="Z18">
        <v>3</v>
      </c>
      <c r="AA18" t="s">
        <v>365</v>
      </c>
      <c r="AB18">
        <v>7</v>
      </c>
      <c r="AC18">
        <v>0</v>
      </c>
      <c r="AD18">
        <v>0</v>
      </c>
      <c r="AE18">
        <v>1</v>
      </c>
      <c r="AF18">
        <v>1000</v>
      </c>
      <c r="AG18">
        <v>600</v>
      </c>
      <c r="AH18" t="s">
        <v>386</v>
      </c>
      <c r="GT18" t="s">
        <v>615</v>
      </c>
      <c r="GU18" t="b">
        <v>1</v>
      </c>
      <c r="GW18" t="b">
        <v>1</v>
      </c>
      <c r="GY18" t="b">
        <v>1</v>
      </c>
      <c r="GZ18" t="b">
        <v>1</v>
      </c>
      <c r="HM18" t="s">
        <v>616</v>
      </c>
      <c r="HN18" t="b">
        <v>1</v>
      </c>
      <c r="HO18" t="b">
        <v>1</v>
      </c>
      <c r="HP18" t="b">
        <v>1</v>
      </c>
      <c r="HQ18" t="b">
        <v>1</v>
      </c>
      <c r="HR18" t="s">
        <v>617</v>
      </c>
      <c r="HS18" t="s">
        <v>589</v>
      </c>
      <c r="HT18" t="b">
        <v>1</v>
      </c>
      <c r="HU18" t="b">
        <v>1</v>
      </c>
      <c r="HW18" t="b">
        <v>1</v>
      </c>
      <c r="HX18" t="b">
        <v>1</v>
      </c>
      <c r="IE18" t="s">
        <v>618</v>
      </c>
      <c r="IH18" t="b">
        <v>1</v>
      </c>
      <c r="II18" t="b">
        <v>1</v>
      </c>
      <c r="IJ18" t="b">
        <v>1</v>
      </c>
      <c r="IO18" t="s">
        <v>347</v>
      </c>
      <c r="IQ18" t="s">
        <v>416</v>
      </c>
      <c r="IW18" t="b">
        <v>1</v>
      </c>
      <c r="JA18" t="s">
        <v>416</v>
      </c>
      <c r="JG18" t="b">
        <v>1</v>
      </c>
      <c r="JK18" t="s">
        <v>347</v>
      </c>
      <c r="JM18" t="s">
        <v>619</v>
      </c>
      <c r="JN18" t="b">
        <v>1</v>
      </c>
      <c r="JO18" t="b">
        <v>1</v>
      </c>
      <c r="JP18" t="b">
        <v>1</v>
      </c>
      <c r="JQ18" t="b">
        <v>1</v>
      </c>
      <c r="KG18" t="s">
        <v>620</v>
      </c>
      <c r="KI18" t="b">
        <v>1</v>
      </c>
      <c r="KK18" t="b">
        <v>1</v>
      </c>
      <c r="KL18" t="b">
        <v>1</v>
      </c>
      <c r="KM18" t="b">
        <v>1</v>
      </c>
      <c r="KO18" t="b">
        <v>1</v>
      </c>
      <c r="KP18" t="b">
        <v>1</v>
      </c>
      <c r="KR18" t="b">
        <v>1</v>
      </c>
      <c r="KV18" t="s">
        <v>621</v>
      </c>
      <c r="KX18" t="b">
        <v>1</v>
      </c>
      <c r="KY18" t="b">
        <v>1</v>
      </c>
      <c r="LA18" t="b">
        <v>1</v>
      </c>
      <c r="LB18" t="b">
        <v>1</v>
      </c>
      <c r="LF18" t="s">
        <v>622</v>
      </c>
      <c r="LG18" t="b">
        <v>1</v>
      </c>
      <c r="LI18" t="b">
        <v>1</v>
      </c>
      <c r="LJ18" t="b">
        <v>1</v>
      </c>
      <c r="LK18" t="b">
        <v>1</v>
      </c>
      <c r="LN18" t="s">
        <v>347</v>
      </c>
      <c r="LP18" t="s">
        <v>623</v>
      </c>
      <c r="LQ18" t="b">
        <v>1</v>
      </c>
      <c r="LR18" t="b">
        <v>1</v>
      </c>
      <c r="LS18" t="b">
        <v>1</v>
      </c>
      <c r="MA18" t="s">
        <v>347</v>
      </c>
      <c r="MB18">
        <v>4</v>
      </c>
      <c r="MC18" t="s">
        <v>624</v>
      </c>
      <c r="MD18" t="s">
        <v>347</v>
      </c>
      <c r="ME18">
        <v>3</v>
      </c>
      <c r="MF18" t="s">
        <v>625</v>
      </c>
      <c r="MG18" t="s">
        <v>347</v>
      </c>
      <c r="MH18" t="s">
        <v>626</v>
      </c>
      <c r="MI18" t="s">
        <v>627</v>
      </c>
      <c r="MJ18">
        <v>73097965</v>
      </c>
      <c r="MK18" t="s">
        <v>628</v>
      </c>
      <c r="ML18" s="2">
        <v>44216.455428240741</v>
      </c>
      <c r="MM18">
        <v>17</v>
      </c>
      <c r="MO18">
        <v>-1</v>
      </c>
      <c r="MR18" t="s">
        <v>377</v>
      </c>
      <c r="MS18">
        <v>3055</v>
      </c>
      <c r="MT18" t="s">
        <v>405</v>
      </c>
      <c r="MU18">
        <v>569832</v>
      </c>
    </row>
    <row r="19" spans="1:359" x14ac:dyDescent="0.3">
      <c r="A19" t="s">
        <v>629</v>
      </c>
      <c r="B19" t="s">
        <v>630</v>
      </c>
      <c r="D19" t="s">
        <v>631</v>
      </c>
      <c r="E19" t="s">
        <v>343</v>
      </c>
      <c r="F19" t="s">
        <v>381</v>
      </c>
      <c r="G19" s="1">
        <v>44216</v>
      </c>
      <c r="H19" t="s">
        <v>382</v>
      </c>
      <c r="I19" t="s">
        <v>383</v>
      </c>
      <c r="J19" t="s">
        <v>347</v>
      </c>
      <c r="K19">
        <v>41</v>
      </c>
      <c r="L1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9" t="s">
        <v>408</v>
      </c>
      <c r="N19" t="s">
        <v>349</v>
      </c>
      <c r="O19" t="s">
        <v>350</v>
      </c>
      <c r="P19" s="1">
        <v>43832</v>
      </c>
      <c r="R19">
        <v>0</v>
      </c>
      <c r="S19" t="s">
        <v>347</v>
      </c>
      <c r="T19">
        <v>0</v>
      </c>
      <c r="U19">
        <v>1</v>
      </c>
      <c r="V19">
        <v>0</v>
      </c>
      <c r="W19" t="s">
        <v>351</v>
      </c>
      <c r="X19">
        <v>2</v>
      </c>
      <c r="Y19" t="s">
        <v>458</v>
      </c>
      <c r="Z19">
        <v>0</v>
      </c>
      <c r="AA19" t="s">
        <v>458</v>
      </c>
      <c r="AB19">
        <v>5</v>
      </c>
      <c r="AC19">
        <v>0</v>
      </c>
      <c r="AD19">
        <v>0</v>
      </c>
      <c r="AE19">
        <v>0</v>
      </c>
      <c r="AF19">
        <v>1000</v>
      </c>
      <c r="AG19">
        <v>200</v>
      </c>
      <c r="AH19" t="s">
        <v>386</v>
      </c>
      <c r="GT19" t="s">
        <v>632</v>
      </c>
      <c r="GY19" t="b">
        <v>1</v>
      </c>
      <c r="HD19" t="b">
        <v>1</v>
      </c>
      <c r="HE19" t="b">
        <v>1</v>
      </c>
      <c r="HM19" t="s">
        <v>388</v>
      </c>
      <c r="HP19" t="b">
        <v>1</v>
      </c>
      <c r="HR19" t="s">
        <v>633</v>
      </c>
      <c r="HS19" t="s">
        <v>634</v>
      </c>
      <c r="HT19" t="b">
        <v>1</v>
      </c>
      <c r="IE19" t="s">
        <v>461</v>
      </c>
      <c r="IF19" t="b">
        <v>1</v>
      </c>
      <c r="IO19" t="s">
        <v>347</v>
      </c>
      <c r="IQ19" t="s">
        <v>373</v>
      </c>
      <c r="IX19" t="b">
        <v>1</v>
      </c>
      <c r="JA19" t="s">
        <v>373</v>
      </c>
      <c r="JH19" t="b">
        <v>1</v>
      </c>
      <c r="JK19" t="s">
        <v>360</v>
      </c>
      <c r="JL19" t="s">
        <v>465</v>
      </c>
      <c r="JM19" t="s">
        <v>635</v>
      </c>
      <c r="JN19" t="b">
        <v>1</v>
      </c>
      <c r="JO19" t="b">
        <v>1</v>
      </c>
      <c r="JP19" t="b">
        <v>1</v>
      </c>
      <c r="JQ19" t="b">
        <v>1</v>
      </c>
      <c r="JR19" t="b">
        <v>1</v>
      </c>
      <c r="JS19" t="b">
        <v>1</v>
      </c>
      <c r="JT19" t="b">
        <v>1</v>
      </c>
      <c r="JV19" t="b">
        <v>1</v>
      </c>
      <c r="JX19" t="b">
        <v>1</v>
      </c>
      <c r="KA19" t="b">
        <v>1</v>
      </c>
      <c r="KF19" t="s">
        <v>636</v>
      </c>
      <c r="KG19" t="s">
        <v>637</v>
      </c>
      <c r="KH19" t="b">
        <v>1</v>
      </c>
      <c r="KO19" t="b">
        <v>1</v>
      </c>
      <c r="KV19" t="s">
        <v>638</v>
      </c>
      <c r="KW19" t="b">
        <v>1</v>
      </c>
      <c r="KX19" t="b">
        <v>1</v>
      </c>
      <c r="KY19" t="b">
        <v>1</v>
      </c>
      <c r="KZ19" t="b">
        <v>1</v>
      </c>
      <c r="LA19" t="b">
        <v>1</v>
      </c>
      <c r="LB19" t="b">
        <v>1</v>
      </c>
      <c r="LF19" t="s">
        <v>430</v>
      </c>
      <c r="LM19" t="b">
        <v>1</v>
      </c>
      <c r="LN19" t="s">
        <v>347</v>
      </c>
      <c r="LP19" t="s">
        <v>373</v>
      </c>
      <c r="LX19" t="b">
        <v>1</v>
      </c>
      <c r="MA19" t="s">
        <v>360</v>
      </c>
      <c r="MG19" t="s">
        <v>360</v>
      </c>
      <c r="MI19" t="s">
        <v>639</v>
      </c>
      <c r="MJ19">
        <v>73098469</v>
      </c>
      <c r="MK19" t="s">
        <v>640</v>
      </c>
      <c r="ML19" s="2">
        <v>44216.464062500003</v>
      </c>
      <c r="MM19">
        <v>18</v>
      </c>
      <c r="MO19">
        <v>-1</v>
      </c>
      <c r="MR19" t="s">
        <v>377</v>
      </c>
      <c r="MS19">
        <v>1276</v>
      </c>
      <c r="MT19" t="s">
        <v>405</v>
      </c>
      <c r="MU19">
        <v>569832</v>
      </c>
    </row>
    <row r="20" spans="1:359" x14ac:dyDescent="0.3">
      <c r="A20" t="s">
        <v>641</v>
      </c>
      <c r="B20" t="s">
        <v>642</v>
      </c>
      <c r="C20" t="s">
        <v>385</v>
      </c>
      <c r="D20" t="s">
        <v>631</v>
      </c>
      <c r="E20" t="s">
        <v>343</v>
      </c>
      <c r="F20" t="s">
        <v>381</v>
      </c>
      <c r="G20" s="1">
        <v>44216</v>
      </c>
      <c r="H20" t="s">
        <v>382</v>
      </c>
      <c r="I20" t="s">
        <v>383</v>
      </c>
      <c r="J20" t="s">
        <v>347</v>
      </c>
      <c r="K20">
        <v>45</v>
      </c>
      <c r="L2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0" t="s">
        <v>408</v>
      </c>
      <c r="N20" t="s">
        <v>349</v>
      </c>
      <c r="O20" t="s">
        <v>350</v>
      </c>
      <c r="P20" s="1">
        <v>43923</v>
      </c>
      <c r="R20">
        <v>0</v>
      </c>
      <c r="S20" t="s">
        <v>347</v>
      </c>
      <c r="T20">
        <v>0</v>
      </c>
      <c r="U20">
        <v>0</v>
      </c>
      <c r="V20">
        <v>2</v>
      </c>
      <c r="W20" t="s">
        <v>409</v>
      </c>
      <c r="X20">
        <v>0</v>
      </c>
      <c r="Y20" t="s">
        <v>409</v>
      </c>
      <c r="Z20">
        <v>1</v>
      </c>
      <c r="AA20" t="s">
        <v>458</v>
      </c>
      <c r="AB20">
        <v>5</v>
      </c>
      <c r="AC20">
        <v>0</v>
      </c>
      <c r="AD20">
        <v>0</v>
      </c>
      <c r="AE20">
        <v>0</v>
      </c>
      <c r="AF20">
        <v>1500</v>
      </c>
      <c r="AG20">
        <v>500</v>
      </c>
      <c r="AH20" t="s">
        <v>386</v>
      </c>
      <c r="GT20" t="s">
        <v>373</v>
      </c>
      <c r="HK20" t="b">
        <v>1</v>
      </c>
      <c r="IE20" t="s">
        <v>461</v>
      </c>
      <c r="IF20" t="b">
        <v>1</v>
      </c>
      <c r="IO20" t="s">
        <v>347</v>
      </c>
      <c r="IQ20" t="s">
        <v>373</v>
      </c>
      <c r="IX20" t="b">
        <v>1</v>
      </c>
      <c r="JA20" t="s">
        <v>373</v>
      </c>
      <c r="JH20" t="b">
        <v>1</v>
      </c>
      <c r="JK20" t="s">
        <v>347</v>
      </c>
      <c r="JM20" t="s">
        <v>373</v>
      </c>
      <c r="KD20" t="b">
        <v>1</v>
      </c>
      <c r="KG20" t="s">
        <v>373</v>
      </c>
      <c r="KT20" t="b">
        <v>1</v>
      </c>
      <c r="KV20" t="s">
        <v>373</v>
      </c>
      <c r="LD20" t="b">
        <v>1</v>
      </c>
      <c r="LF20" t="s">
        <v>430</v>
      </c>
      <c r="LM20" t="b">
        <v>1</v>
      </c>
      <c r="LN20" t="s">
        <v>347</v>
      </c>
      <c r="LP20" t="s">
        <v>373</v>
      </c>
      <c r="LX20" t="b">
        <v>1</v>
      </c>
      <c r="MA20" t="s">
        <v>360</v>
      </c>
      <c r="MD20" t="s">
        <v>360</v>
      </c>
      <c r="MG20" t="s">
        <v>360</v>
      </c>
      <c r="MI20" t="s">
        <v>643</v>
      </c>
      <c r="MJ20">
        <v>73098470</v>
      </c>
      <c r="MK20" t="s">
        <v>644</v>
      </c>
      <c r="ML20" s="2">
        <v>44216.464062500003</v>
      </c>
      <c r="MM20">
        <v>19</v>
      </c>
      <c r="MO20">
        <v>-1</v>
      </c>
      <c r="MR20" t="s">
        <v>377</v>
      </c>
      <c r="MS20">
        <v>9047</v>
      </c>
      <c r="MT20" t="s">
        <v>405</v>
      </c>
      <c r="MU20">
        <v>569832</v>
      </c>
    </row>
    <row r="21" spans="1:359" x14ac:dyDescent="0.3">
      <c r="A21" t="s">
        <v>645</v>
      </c>
      <c r="B21" t="s">
        <v>646</v>
      </c>
      <c r="C21" t="s">
        <v>647</v>
      </c>
      <c r="D21" t="s">
        <v>648</v>
      </c>
      <c r="E21" t="s">
        <v>343</v>
      </c>
      <c r="F21" t="s">
        <v>649</v>
      </c>
      <c r="G21" s="1">
        <v>44216</v>
      </c>
      <c r="H21" t="s">
        <v>345</v>
      </c>
      <c r="I21" t="s">
        <v>346</v>
      </c>
      <c r="J21" t="s">
        <v>347</v>
      </c>
      <c r="K21">
        <v>36</v>
      </c>
      <c r="L2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1" t="s">
        <v>348</v>
      </c>
      <c r="N21" t="s">
        <v>349</v>
      </c>
      <c r="O21" t="s">
        <v>350</v>
      </c>
      <c r="P21" s="1">
        <v>43497</v>
      </c>
      <c r="Q21">
        <v>0</v>
      </c>
      <c r="R21">
        <v>2</v>
      </c>
      <c r="S21" t="s">
        <v>347</v>
      </c>
      <c r="T21">
        <v>0</v>
      </c>
      <c r="U21">
        <v>0</v>
      </c>
      <c r="V21">
        <v>0</v>
      </c>
      <c r="W21" t="s">
        <v>385</v>
      </c>
      <c r="X21">
        <v>2</v>
      </c>
      <c r="Y21" t="s">
        <v>409</v>
      </c>
      <c r="Z21">
        <v>2</v>
      </c>
      <c r="AA21" t="s">
        <v>365</v>
      </c>
      <c r="AB21">
        <v>11</v>
      </c>
      <c r="AC21">
        <v>2</v>
      </c>
      <c r="AD21">
        <v>0</v>
      </c>
      <c r="AE21">
        <v>0</v>
      </c>
      <c r="AF21">
        <v>20</v>
      </c>
      <c r="AG21">
        <v>800</v>
      </c>
      <c r="AH21" t="s">
        <v>650</v>
      </c>
      <c r="AJ21" t="s">
        <v>651</v>
      </c>
      <c r="AQ21" t="b">
        <v>1</v>
      </c>
      <c r="AV21" t="s">
        <v>360</v>
      </c>
      <c r="AW21" t="s">
        <v>652</v>
      </c>
      <c r="AX21" t="s">
        <v>653</v>
      </c>
      <c r="AY21" t="b">
        <v>1</v>
      </c>
      <c r="BB21" t="b">
        <v>1</v>
      </c>
      <c r="BD21" t="b">
        <v>1</v>
      </c>
      <c r="BJ21" t="s">
        <v>347</v>
      </c>
      <c r="BK21" t="s">
        <v>347</v>
      </c>
      <c r="BL21" t="s">
        <v>654</v>
      </c>
      <c r="BM21" t="s">
        <v>373</v>
      </c>
      <c r="BO21" t="s">
        <v>360</v>
      </c>
      <c r="CE21" t="s">
        <v>574</v>
      </c>
      <c r="CF21" t="b">
        <v>1</v>
      </c>
      <c r="CG21" t="b">
        <v>1</v>
      </c>
      <c r="CH21" t="b">
        <v>1</v>
      </c>
      <c r="CI21" t="b">
        <v>1</v>
      </c>
      <c r="CN21" t="s">
        <v>360</v>
      </c>
      <c r="CO21" t="s">
        <v>655</v>
      </c>
      <c r="CQ21" t="b">
        <v>1</v>
      </c>
      <c r="CS21" t="b">
        <v>1</v>
      </c>
      <c r="CT21" t="b">
        <v>1</v>
      </c>
      <c r="CX21" t="s">
        <v>656</v>
      </c>
      <c r="DB21" t="b">
        <v>1</v>
      </c>
      <c r="DD21" t="b">
        <v>1</v>
      </c>
      <c r="DE21" t="b">
        <v>1</v>
      </c>
      <c r="DV21" t="s">
        <v>657</v>
      </c>
      <c r="EL21" t="s">
        <v>385</v>
      </c>
      <c r="EM21" t="s">
        <v>366</v>
      </c>
      <c r="EZ21" t="s">
        <v>385</v>
      </c>
      <c r="FA21" t="s">
        <v>366</v>
      </c>
      <c r="FB21" t="s">
        <v>347</v>
      </c>
      <c r="FD21" t="s">
        <v>432</v>
      </c>
      <c r="FF21" t="b">
        <v>1</v>
      </c>
      <c r="FG21" t="b">
        <v>1</v>
      </c>
      <c r="FM21" t="s">
        <v>347</v>
      </c>
      <c r="FO21" t="s">
        <v>347</v>
      </c>
      <c r="FP21" t="s">
        <v>432</v>
      </c>
      <c r="FQ21" t="b">
        <v>1</v>
      </c>
      <c r="FR21" t="b">
        <v>1</v>
      </c>
      <c r="GB21" t="s">
        <v>385</v>
      </c>
      <c r="GC21" t="s">
        <v>385</v>
      </c>
      <c r="GD21" t="s">
        <v>347</v>
      </c>
      <c r="GG21" t="s">
        <v>493</v>
      </c>
      <c r="GH21" t="s">
        <v>360</v>
      </c>
      <c r="GR21" t="s">
        <v>374</v>
      </c>
      <c r="MI21" t="s">
        <v>658</v>
      </c>
      <c r="MJ21">
        <v>73100079</v>
      </c>
      <c r="MK21" t="s">
        <v>659</v>
      </c>
      <c r="ML21" s="2">
        <v>44216.484895833331</v>
      </c>
      <c r="MM21">
        <v>20</v>
      </c>
      <c r="MO21">
        <v>-1</v>
      </c>
      <c r="MR21" t="s">
        <v>377</v>
      </c>
      <c r="MS21">
        <v>68317</v>
      </c>
      <c r="MU21">
        <v>569832</v>
      </c>
    </row>
    <row r="22" spans="1:359" x14ac:dyDescent="0.3">
      <c r="A22" t="s">
        <v>660</v>
      </c>
      <c r="B22" t="s">
        <v>661</v>
      </c>
      <c r="C22" t="s">
        <v>662</v>
      </c>
      <c r="D22" t="s">
        <v>648</v>
      </c>
      <c r="E22" t="s">
        <v>343</v>
      </c>
      <c r="F22" t="s">
        <v>649</v>
      </c>
      <c r="G22" s="1">
        <v>44216</v>
      </c>
      <c r="H22" t="s">
        <v>345</v>
      </c>
      <c r="I22" t="s">
        <v>346</v>
      </c>
      <c r="J22" t="s">
        <v>347</v>
      </c>
      <c r="K22">
        <v>30</v>
      </c>
      <c r="L2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2" t="s">
        <v>348</v>
      </c>
      <c r="N22" t="s">
        <v>349</v>
      </c>
      <c r="O22" t="s">
        <v>350</v>
      </c>
      <c r="P22" s="1">
        <v>43512</v>
      </c>
      <c r="Q22">
        <v>1</v>
      </c>
      <c r="R22">
        <v>0</v>
      </c>
      <c r="S22" t="s">
        <v>347</v>
      </c>
      <c r="T22">
        <v>0</v>
      </c>
      <c r="U22">
        <v>3</v>
      </c>
      <c r="V22">
        <v>0</v>
      </c>
      <c r="W22" t="s">
        <v>458</v>
      </c>
      <c r="X22">
        <v>2</v>
      </c>
      <c r="Y22" t="s">
        <v>352</v>
      </c>
      <c r="Z22">
        <v>0</v>
      </c>
      <c r="AA22" t="s">
        <v>352</v>
      </c>
      <c r="AB22">
        <v>7</v>
      </c>
      <c r="AC22">
        <v>0</v>
      </c>
      <c r="AD22">
        <v>0</v>
      </c>
      <c r="AE22">
        <v>0</v>
      </c>
      <c r="AF22">
        <v>100</v>
      </c>
      <c r="AG22">
        <v>2000</v>
      </c>
      <c r="AH22" t="s">
        <v>652</v>
      </c>
      <c r="AJ22" t="s">
        <v>651</v>
      </c>
      <c r="AQ22" t="b">
        <v>1</v>
      </c>
      <c r="AV22" t="s">
        <v>360</v>
      </c>
      <c r="AW22" t="s">
        <v>663</v>
      </c>
      <c r="AX22" t="s">
        <v>484</v>
      </c>
      <c r="AY22" t="b">
        <v>1</v>
      </c>
      <c r="BB22" t="b">
        <v>1</v>
      </c>
      <c r="BJ22" t="s">
        <v>360</v>
      </c>
      <c r="BO22" t="s">
        <v>347</v>
      </c>
      <c r="BP22" t="s">
        <v>360</v>
      </c>
      <c r="BQ22" t="s">
        <v>664</v>
      </c>
      <c r="CE22" t="s">
        <v>361</v>
      </c>
      <c r="CG22" t="b">
        <v>1</v>
      </c>
      <c r="CI22" t="b">
        <v>1</v>
      </c>
      <c r="CN22" t="s">
        <v>360</v>
      </c>
      <c r="CO22" t="s">
        <v>665</v>
      </c>
      <c r="CQ22" t="b">
        <v>1</v>
      </c>
      <c r="CS22" t="b">
        <v>1</v>
      </c>
      <c r="CX22" t="s">
        <v>362</v>
      </c>
      <c r="DD22" t="b">
        <v>1</v>
      </c>
      <c r="DE22" t="b">
        <v>1</v>
      </c>
      <c r="DV22" t="s">
        <v>657</v>
      </c>
      <c r="DZ22" t="s">
        <v>666</v>
      </c>
      <c r="EA22" t="b">
        <v>1</v>
      </c>
      <c r="EB22" t="b">
        <v>1</v>
      </c>
      <c r="EK22" t="b">
        <v>1</v>
      </c>
      <c r="EL22" t="s">
        <v>458</v>
      </c>
      <c r="EM22" t="s">
        <v>366</v>
      </c>
      <c r="EN22" t="s">
        <v>667</v>
      </c>
      <c r="EO22" t="b">
        <v>1</v>
      </c>
      <c r="EU22" t="b">
        <v>1</v>
      </c>
      <c r="EW22" t="b">
        <v>1</v>
      </c>
      <c r="EX22" t="b">
        <v>1</v>
      </c>
      <c r="EY22" t="b">
        <v>1</v>
      </c>
      <c r="EZ22" t="s">
        <v>352</v>
      </c>
      <c r="FA22" t="s">
        <v>367</v>
      </c>
      <c r="FB22" t="s">
        <v>347</v>
      </c>
      <c r="FD22" t="s">
        <v>368</v>
      </c>
      <c r="FF22" t="b">
        <v>1</v>
      </c>
      <c r="FM22" t="s">
        <v>347</v>
      </c>
      <c r="FO22" t="s">
        <v>347</v>
      </c>
      <c r="FP22" t="s">
        <v>368</v>
      </c>
      <c r="FQ22" t="b">
        <v>1</v>
      </c>
      <c r="FW22" t="s">
        <v>668</v>
      </c>
      <c r="FX22" t="s">
        <v>360</v>
      </c>
      <c r="GB22" t="s">
        <v>458</v>
      </c>
      <c r="GC22" t="s">
        <v>351</v>
      </c>
      <c r="GD22" t="s">
        <v>360</v>
      </c>
      <c r="GE22" t="s">
        <v>371</v>
      </c>
      <c r="GF22" t="s">
        <v>371</v>
      </c>
      <c r="MI22" t="s">
        <v>669</v>
      </c>
      <c r="MJ22">
        <v>73100082</v>
      </c>
      <c r="MK22" t="s">
        <v>670</v>
      </c>
      <c r="ML22" s="2">
        <v>44216.484918981478</v>
      </c>
      <c r="MM22">
        <v>21</v>
      </c>
      <c r="MO22">
        <v>-1</v>
      </c>
      <c r="MR22" t="s">
        <v>377</v>
      </c>
      <c r="MS22">
        <v>1502</v>
      </c>
      <c r="MU22">
        <v>569832</v>
      </c>
    </row>
    <row r="23" spans="1:359" x14ac:dyDescent="0.3">
      <c r="A23" t="s">
        <v>671</v>
      </c>
      <c r="B23" t="s">
        <v>672</v>
      </c>
      <c r="C23" t="s">
        <v>673</v>
      </c>
      <c r="D23" t="s">
        <v>648</v>
      </c>
      <c r="E23" t="s">
        <v>343</v>
      </c>
      <c r="F23" t="s">
        <v>649</v>
      </c>
      <c r="G23" s="1">
        <v>44216</v>
      </c>
      <c r="H23" t="s">
        <v>345</v>
      </c>
      <c r="I23" t="s">
        <v>346</v>
      </c>
      <c r="J23" t="s">
        <v>347</v>
      </c>
      <c r="K23">
        <v>30</v>
      </c>
      <c r="L2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3" t="s">
        <v>348</v>
      </c>
      <c r="N23" t="s">
        <v>349</v>
      </c>
      <c r="O23" t="s">
        <v>350</v>
      </c>
      <c r="P23" s="1">
        <v>42659</v>
      </c>
      <c r="Q23">
        <v>1</v>
      </c>
      <c r="R23">
        <v>2</v>
      </c>
      <c r="S23" t="s">
        <v>347</v>
      </c>
      <c r="T23">
        <v>1</v>
      </c>
      <c r="U23">
        <v>1</v>
      </c>
      <c r="V23">
        <v>1</v>
      </c>
      <c r="W23" t="s">
        <v>409</v>
      </c>
      <c r="X23">
        <v>2</v>
      </c>
      <c r="Y23" t="s">
        <v>352</v>
      </c>
      <c r="Z23">
        <v>2</v>
      </c>
      <c r="AA23" t="s">
        <v>489</v>
      </c>
      <c r="AB23">
        <v>11</v>
      </c>
      <c r="AC23">
        <v>5</v>
      </c>
      <c r="AD23">
        <v>0</v>
      </c>
      <c r="AE23">
        <v>1</v>
      </c>
      <c r="AF23">
        <v>20</v>
      </c>
      <c r="AG23">
        <v>1500</v>
      </c>
      <c r="AH23" t="s">
        <v>674</v>
      </c>
      <c r="AJ23" t="s">
        <v>675</v>
      </c>
      <c r="AK23" t="b">
        <v>1</v>
      </c>
      <c r="AL23" t="b">
        <v>1</v>
      </c>
      <c r="AS23">
        <v>15</v>
      </c>
      <c r="AT23" t="s">
        <v>356</v>
      </c>
      <c r="AV23" t="s">
        <v>360</v>
      </c>
      <c r="AW23" t="s">
        <v>676</v>
      </c>
      <c r="AX23" t="s">
        <v>484</v>
      </c>
      <c r="AY23" t="b">
        <v>1</v>
      </c>
      <c r="BB23" t="b">
        <v>1</v>
      </c>
      <c r="BJ23" t="s">
        <v>360</v>
      </c>
      <c r="BO23" t="s">
        <v>347</v>
      </c>
      <c r="BP23" t="s">
        <v>347</v>
      </c>
      <c r="BR23" t="s">
        <v>360</v>
      </c>
      <c r="CE23" t="s">
        <v>677</v>
      </c>
      <c r="CF23" t="b">
        <v>1</v>
      </c>
      <c r="CG23" t="b">
        <v>1</v>
      </c>
      <c r="CI23" t="b">
        <v>1</v>
      </c>
      <c r="CN23" t="s">
        <v>347</v>
      </c>
      <c r="CX23" t="s">
        <v>362</v>
      </c>
      <c r="DD23" t="b">
        <v>1</v>
      </c>
      <c r="DE23" t="b">
        <v>1</v>
      </c>
      <c r="DJ23" t="s">
        <v>360</v>
      </c>
      <c r="DV23" t="s">
        <v>657</v>
      </c>
      <c r="DZ23" t="s">
        <v>678</v>
      </c>
      <c r="EA23" t="b">
        <v>1</v>
      </c>
      <c r="EB23" t="b">
        <v>1</v>
      </c>
      <c r="EC23" t="b">
        <v>1</v>
      </c>
      <c r="EI23" t="b">
        <v>1</v>
      </c>
      <c r="EK23" t="b">
        <v>1</v>
      </c>
      <c r="EL23" t="s">
        <v>352</v>
      </c>
      <c r="EM23" t="s">
        <v>367</v>
      </c>
      <c r="EN23" t="s">
        <v>678</v>
      </c>
      <c r="EO23" t="b">
        <v>1</v>
      </c>
      <c r="EP23" t="b">
        <v>1</v>
      </c>
      <c r="EQ23" t="b">
        <v>1</v>
      </c>
      <c r="EW23" t="b">
        <v>1</v>
      </c>
      <c r="EY23" t="b">
        <v>1</v>
      </c>
      <c r="EZ23" t="s">
        <v>352</v>
      </c>
      <c r="FA23" t="s">
        <v>367</v>
      </c>
      <c r="FB23" t="s">
        <v>347</v>
      </c>
      <c r="FD23" t="s">
        <v>368</v>
      </c>
      <c r="FF23" t="b">
        <v>1</v>
      </c>
      <c r="FM23" t="s">
        <v>347</v>
      </c>
      <c r="FO23" t="s">
        <v>347</v>
      </c>
      <c r="FP23" t="s">
        <v>368</v>
      </c>
      <c r="FQ23" t="b">
        <v>1</v>
      </c>
      <c r="FW23" t="s">
        <v>369</v>
      </c>
      <c r="FX23" t="s">
        <v>347</v>
      </c>
      <c r="FY23" t="s">
        <v>360</v>
      </c>
      <c r="GB23" t="s">
        <v>351</v>
      </c>
      <c r="GC23" t="s">
        <v>351</v>
      </c>
      <c r="GD23" t="s">
        <v>360</v>
      </c>
      <c r="GE23" t="s">
        <v>371</v>
      </c>
      <c r="GF23" t="s">
        <v>371</v>
      </c>
      <c r="MI23" t="s">
        <v>679</v>
      </c>
      <c r="MJ23">
        <v>73100085</v>
      </c>
      <c r="MK23" t="s">
        <v>680</v>
      </c>
      <c r="ML23" s="2">
        <v>44216.484942129631</v>
      </c>
      <c r="MM23">
        <v>22</v>
      </c>
      <c r="MO23">
        <v>-1</v>
      </c>
      <c r="MR23" t="s">
        <v>377</v>
      </c>
      <c r="MS23">
        <v>1723</v>
      </c>
      <c r="MU23">
        <v>569832</v>
      </c>
    </row>
    <row r="24" spans="1:359" x14ac:dyDescent="0.3">
      <c r="A24" t="s">
        <v>681</v>
      </c>
      <c r="B24" t="s">
        <v>682</v>
      </c>
      <c r="C24" t="s">
        <v>683</v>
      </c>
      <c r="D24" t="s">
        <v>648</v>
      </c>
      <c r="E24" t="s">
        <v>343</v>
      </c>
      <c r="F24" t="s">
        <v>649</v>
      </c>
      <c r="G24" s="1">
        <v>44216</v>
      </c>
      <c r="H24" t="s">
        <v>345</v>
      </c>
      <c r="I24" t="s">
        <v>346</v>
      </c>
      <c r="J24" t="s">
        <v>347</v>
      </c>
      <c r="K24">
        <v>25</v>
      </c>
      <c r="L24"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4" t="s">
        <v>408</v>
      </c>
      <c r="N24" t="s">
        <v>349</v>
      </c>
      <c r="O24" t="s">
        <v>350</v>
      </c>
      <c r="P24" s="1">
        <v>42484</v>
      </c>
      <c r="Q24">
        <v>1</v>
      </c>
      <c r="R24">
        <v>0</v>
      </c>
      <c r="S24" t="s">
        <v>347</v>
      </c>
      <c r="T24">
        <v>1</v>
      </c>
      <c r="U24">
        <v>1</v>
      </c>
      <c r="V24">
        <v>1</v>
      </c>
      <c r="W24" t="s">
        <v>409</v>
      </c>
      <c r="X24">
        <v>0</v>
      </c>
      <c r="Y24" t="s">
        <v>458</v>
      </c>
      <c r="Z24">
        <v>0</v>
      </c>
      <c r="AA24" t="s">
        <v>458</v>
      </c>
      <c r="AB24">
        <v>6</v>
      </c>
      <c r="AC24">
        <v>0</v>
      </c>
      <c r="AD24">
        <v>0</v>
      </c>
      <c r="AE24">
        <v>0</v>
      </c>
      <c r="AF24">
        <v>15</v>
      </c>
      <c r="AG24">
        <v>400</v>
      </c>
      <c r="AH24" t="s">
        <v>386</v>
      </c>
      <c r="AJ24" t="s">
        <v>675</v>
      </c>
      <c r="AK24" t="b">
        <v>1</v>
      </c>
      <c r="AL24" t="b">
        <v>1</v>
      </c>
      <c r="AS24">
        <v>10</v>
      </c>
      <c r="AT24" t="s">
        <v>356</v>
      </c>
      <c r="AV24" t="s">
        <v>347</v>
      </c>
      <c r="AW24" t="s">
        <v>684</v>
      </c>
      <c r="AX24" t="s">
        <v>429</v>
      </c>
      <c r="BB24" t="b">
        <v>1</v>
      </c>
      <c r="BJ24" t="s">
        <v>360</v>
      </c>
      <c r="BO24" t="s">
        <v>360</v>
      </c>
      <c r="CE24" t="s">
        <v>574</v>
      </c>
      <c r="CF24" t="b">
        <v>1</v>
      </c>
      <c r="CG24" t="b">
        <v>1</v>
      </c>
      <c r="CH24" t="b">
        <v>1</v>
      </c>
      <c r="CI24" t="b">
        <v>1</v>
      </c>
      <c r="CN24" t="s">
        <v>347</v>
      </c>
      <c r="CX24" t="s">
        <v>362</v>
      </c>
      <c r="DD24" t="b">
        <v>1</v>
      </c>
      <c r="DE24" t="b">
        <v>1</v>
      </c>
      <c r="DJ24" t="s">
        <v>360</v>
      </c>
      <c r="DV24" t="s">
        <v>657</v>
      </c>
      <c r="DZ24" t="s">
        <v>685</v>
      </c>
      <c r="EA24" t="b">
        <v>1</v>
      </c>
      <c r="EB24" t="b">
        <v>1</v>
      </c>
      <c r="EC24" t="b">
        <v>1</v>
      </c>
      <c r="EE24" t="b">
        <v>1</v>
      </c>
      <c r="EG24" t="b">
        <v>1</v>
      </c>
      <c r="EI24" t="b">
        <v>1</v>
      </c>
      <c r="EK24" t="b">
        <v>1</v>
      </c>
      <c r="EL24" t="s">
        <v>489</v>
      </c>
      <c r="EM24" t="s">
        <v>367</v>
      </c>
      <c r="EN24" t="s">
        <v>686</v>
      </c>
      <c r="EO24" t="b">
        <v>1</v>
      </c>
      <c r="EQ24" t="b">
        <v>1</v>
      </c>
      <c r="ES24" t="b">
        <v>1</v>
      </c>
      <c r="EU24" t="b">
        <v>1</v>
      </c>
      <c r="EW24" t="b">
        <v>1</v>
      </c>
      <c r="EY24" t="b">
        <v>1</v>
      </c>
      <c r="EZ24" t="s">
        <v>353</v>
      </c>
      <c r="FA24" t="s">
        <v>367</v>
      </c>
      <c r="FB24" t="s">
        <v>347</v>
      </c>
      <c r="FD24" t="s">
        <v>368</v>
      </c>
      <c r="FF24" t="b">
        <v>1</v>
      </c>
      <c r="FM24" t="s">
        <v>347</v>
      </c>
      <c r="FO24" t="s">
        <v>347</v>
      </c>
      <c r="FP24" t="s">
        <v>368</v>
      </c>
      <c r="FQ24" t="b">
        <v>1</v>
      </c>
      <c r="FW24" t="s">
        <v>369</v>
      </c>
      <c r="FX24" t="s">
        <v>347</v>
      </c>
      <c r="FY24" t="s">
        <v>360</v>
      </c>
      <c r="GB24" t="s">
        <v>351</v>
      </c>
      <c r="GC24" t="s">
        <v>351</v>
      </c>
      <c r="GD24" t="s">
        <v>360</v>
      </c>
      <c r="GE24" t="s">
        <v>371</v>
      </c>
      <c r="GF24" t="s">
        <v>371</v>
      </c>
      <c r="MI24" t="s">
        <v>687</v>
      </c>
      <c r="MJ24">
        <v>73100086</v>
      </c>
      <c r="MK24" t="s">
        <v>688</v>
      </c>
      <c r="ML24" s="2">
        <v>44216.484942129631</v>
      </c>
      <c r="MM24">
        <v>23</v>
      </c>
      <c r="MO24">
        <v>-1</v>
      </c>
      <c r="MR24" t="s">
        <v>377</v>
      </c>
      <c r="MS24">
        <v>929</v>
      </c>
      <c r="MU24">
        <v>569832</v>
      </c>
    </row>
    <row r="25" spans="1:359" x14ac:dyDescent="0.3">
      <c r="A25" t="s">
        <v>689</v>
      </c>
      <c r="B25" t="s">
        <v>690</v>
      </c>
      <c r="C25" t="s">
        <v>691</v>
      </c>
      <c r="D25" t="s">
        <v>648</v>
      </c>
      <c r="E25" t="s">
        <v>343</v>
      </c>
      <c r="F25" t="s">
        <v>649</v>
      </c>
      <c r="G25" s="1">
        <v>44216</v>
      </c>
      <c r="H25" t="s">
        <v>345</v>
      </c>
      <c r="I25" t="s">
        <v>346</v>
      </c>
      <c r="J25" t="s">
        <v>347</v>
      </c>
      <c r="K25">
        <v>45</v>
      </c>
      <c r="L2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5" t="s">
        <v>408</v>
      </c>
      <c r="N25" t="s">
        <v>349</v>
      </c>
      <c r="O25" t="s">
        <v>350</v>
      </c>
      <c r="P25" s="1">
        <v>42299</v>
      </c>
      <c r="Q25">
        <v>1</v>
      </c>
      <c r="R25">
        <v>0</v>
      </c>
      <c r="S25" t="s">
        <v>347</v>
      </c>
      <c r="T25">
        <v>1</v>
      </c>
      <c r="U25">
        <v>0</v>
      </c>
      <c r="V25">
        <v>1</v>
      </c>
      <c r="W25" t="s">
        <v>351</v>
      </c>
      <c r="X25">
        <v>1</v>
      </c>
      <c r="Y25" t="s">
        <v>458</v>
      </c>
      <c r="Z25">
        <v>3</v>
      </c>
      <c r="AA25" t="s">
        <v>353</v>
      </c>
      <c r="AB25">
        <v>8</v>
      </c>
      <c r="AC25">
        <v>0</v>
      </c>
      <c r="AD25">
        <v>0</v>
      </c>
      <c r="AE25">
        <v>1</v>
      </c>
      <c r="AF25">
        <v>45</v>
      </c>
      <c r="AG25">
        <v>1000</v>
      </c>
      <c r="AH25" t="s">
        <v>692</v>
      </c>
      <c r="AJ25" t="s">
        <v>675</v>
      </c>
      <c r="AK25" t="b">
        <v>1</v>
      </c>
      <c r="AL25" t="b">
        <v>1</v>
      </c>
      <c r="AS25">
        <v>5</v>
      </c>
      <c r="AT25" t="s">
        <v>356</v>
      </c>
      <c r="AV25" t="s">
        <v>347</v>
      </c>
      <c r="AW25" t="s">
        <v>693</v>
      </c>
      <c r="AX25" t="s">
        <v>429</v>
      </c>
      <c r="BB25" t="b">
        <v>1</v>
      </c>
      <c r="BJ25" t="s">
        <v>347</v>
      </c>
      <c r="BK25" t="s">
        <v>347</v>
      </c>
      <c r="BL25" t="s">
        <v>694</v>
      </c>
      <c r="BM25" t="s">
        <v>360</v>
      </c>
      <c r="BO25" t="s">
        <v>360</v>
      </c>
      <c r="CE25" t="s">
        <v>485</v>
      </c>
      <c r="CG25" t="b">
        <v>1</v>
      </c>
      <c r="CH25" t="b">
        <v>1</v>
      </c>
      <c r="CI25" t="b">
        <v>1</v>
      </c>
      <c r="CN25" t="s">
        <v>347</v>
      </c>
      <c r="CX25" t="s">
        <v>362</v>
      </c>
      <c r="DD25" t="b">
        <v>1</v>
      </c>
      <c r="DE25" t="b">
        <v>1</v>
      </c>
      <c r="DJ25" t="s">
        <v>360</v>
      </c>
      <c r="DV25" t="s">
        <v>657</v>
      </c>
      <c r="DZ25" t="s">
        <v>695</v>
      </c>
      <c r="EA25" t="b">
        <v>1</v>
      </c>
      <c r="EK25" t="b">
        <v>1</v>
      </c>
      <c r="EL25" t="s">
        <v>409</v>
      </c>
      <c r="EM25" t="s">
        <v>366</v>
      </c>
      <c r="EN25" t="s">
        <v>696</v>
      </c>
      <c r="EO25" t="b">
        <v>1</v>
      </c>
      <c r="EQ25" t="b">
        <v>1</v>
      </c>
      <c r="EY25" t="b">
        <v>1</v>
      </c>
      <c r="EZ25" t="s">
        <v>458</v>
      </c>
      <c r="FA25" t="s">
        <v>366</v>
      </c>
      <c r="FB25" t="s">
        <v>347</v>
      </c>
      <c r="FD25" t="s">
        <v>368</v>
      </c>
      <c r="FF25" t="b">
        <v>1</v>
      </c>
      <c r="FM25" t="s">
        <v>347</v>
      </c>
      <c r="FO25" t="s">
        <v>347</v>
      </c>
      <c r="FP25" t="s">
        <v>368</v>
      </c>
      <c r="FQ25" t="b">
        <v>1</v>
      </c>
      <c r="FW25" t="s">
        <v>369</v>
      </c>
      <c r="FX25" t="s">
        <v>360</v>
      </c>
      <c r="FY25" t="s">
        <v>360</v>
      </c>
      <c r="GB25" t="s">
        <v>385</v>
      </c>
      <c r="GC25" t="s">
        <v>351</v>
      </c>
      <c r="GD25" t="s">
        <v>360</v>
      </c>
      <c r="GE25" t="s">
        <v>371</v>
      </c>
      <c r="GF25" t="s">
        <v>371</v>
      </c>
      <c r="MI25" t="s">
        <v>697</v>
      </c>
      <c r="MJ25">
        <v>73100087</v>
      </c>
      <c r="MK25" t="s">
        <v>698</v>
      </c>
      <c r="ML25" s="2">
        <v>44216.484953703701</v>
      </c>
      <c r="MM25">
        <v>24</v>
      </c>
      <c r="MO25">
        <v>-1</v>
      </c>
      <c r="MR25" t="s">
        <v>377</v>
      </c>
      <c r="MS25">
        <v>5941</v>
      </c>
      <c r="MU25">
        <v>569832</v>
      </c>
    </row>
    <row r="26" spans="1:359" x14ac:dyDescent="0.3">
      <c r="A26" t="s">
        <v>699</v>
      </c>
      <c r="B26" t="s">
        <v>700</v>
      </c>
      <c r="C26" t="s">
        <v>701</v>
      </c>
      <c r="D26" t="s">
        <v>648</v>
      </c>
      <c r="E26" t="s">
        <v>343</v>
      </c>
      <c r="F26" t="s">
        <v>649</v>
      </c>
      <c r="G26" s="1">
        <v>44216</v>
      </c>
      <c r="H26" t="s">
        <v>345</v>
      </c>
      <c r="I26" t="s">
        <v>346</v>
      </c>
      <c r="J26" t="s">
        <v>347</v>
      </c>
      <c r="K26">
        <v>35</v>
      </c>
      <c r="L2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6" t="s">
        <v>408</v>
      </c>
      <c r="N26" t="s">
        <v>349</v>
      </c>
      <c r="O26" t="s">
        <v>350</v>
      </c>
      <c r="P26" s="1">
        <v>42546</v>
      </c>
      <c r="Q26">
        <v>0</v>
      </c>
      <c r="R26">
        <v>0</v>
      </c>
      <c r="S26" t="s">
        <v>347</v>
      </c>
      <c r="T26">
        <v>0</v>
      </c>
      <c r="U26">
        <v>0</v>
      </c>
      <c r="V26">
        <v>1</v>
      </c>
      <c r="W26" t="s">
        <v>351</v>
      </c>
      <c r="X26">
        <v>2</v>
      </c>
      <c r="Y26" t="s">
        <v>458</v>
      </c>
      <c r="Z26">
        <v>0</v>
      </c>
      <c r="AA26" t="s">
        <v>458</v>
      </c>
      <c r="AB26">
        <v>5</v>
      </c>
      <c r="AC26">
        <v>0</v>
      </c>
      <c r="AD26">
        <v>0</v>
      </c>
      <c r="AE26">
        <v>1</v>
      </c>
      <c r="AF26">
        <v>15</v>
      </c>
      <c r="AG26">
        <v>1000</v>
      </c>
      <c r="AH26" t="s">
        <v>702</v>
      </c>
      <c r="AJ26" t="s">
        <v>675</v>
      </c>
      <c r="AK26" t="b">
        <v>1</v>
      </c>
      <c r="AL26" t="b">
        <v>1</v>
      </c>
      <c r="AS26">
        <v>5</v>
      </c>
      <c r="AT26" t="s">
        <v>356</v>
      </c>
      <c r="AV26" t="s">
        <v>347</v>
      </c>
      <c r="AW26" t="s">
        <v>693</v>
      </c>
      <c r="AX26" t="s">
        <v>429</v>
      </c>
      <c r="BB26" t="b">
        <v>1</v>
      </c>
      <c r="BJ26" t="s">
        <v>360</v>
      </c>
      <c r="BO26" t="s">
        <v>360</v>
      </c>
      <c r="CE26" t="s">
        <v>574</v>
      </c>
      <c r="CF26" t="b">
        <v>1</v>
      </c>
      <c r="CG26" t="b">
        <v>1</v>
      </c>
      <c r="CH26" t="b">
        <v>1</v>
      </c>
      <c r="CI26" t="b">
        <v>1</v>
      </c>
      <c r="CN26" t="s">
        <v>360</v>
      </c>
      <c r="CO26" t="s">
        <v>703</v>
      </c>
      <c r="CT26" t="b">
        <v>1</v>
      </c>
      <c r="CX26" t="s">
        <v>362</v>
      </c>
      <c r="DD26" t="b">
        <v>1</v>
      </c>
      <c r="DE26" t="b">
        <v>1</v>
      </c>
      <c r="DV26" t="s">
        <v>657</v>
      </c>
      <c r="EL26" t="s">
        <v>385</v>
      </c>
      <c r="EM26" t="s">
        <v>366</v>
      </c>
      <c r="EN26" t="s">
        <v>704</v>
      </c>
      <c r="EO26" t="b">
        <v>1</v>
      </c>
      <c r="EP26" t="b">
        <v>1</v>
      </c>
      <c r="EU26" t="b">
        <v>1</v>
      </c>
      <c r="EY26" t="b">
        <v>1</v>
      </c>
      <c r="EZ26" t="s">
        <v>365</v>
      </c>
      <c r="FA26" t="s">
        <v>367</v>
      </c>
      <c r="FB26" t="s">
        <v>347</v>
      </c>
      <c r="FD26" t="s">
        <v>368</v>
      </c>
      <c r="FF26" t="b">
        <v>1</v>
      </c>
      <c r="FM26" t="s">
        <v>347</v>
      </c>
      <c r="FO26" t="s">
        <v>347</v>
      </c>
      <c r="FP26" t="s">
        <v>368</v>
      </c>
      <c r="FQ26" t="b">
        <v>1</v>
      </c>
      <c r="FW26" t="s">
        <v>369</v>
      </c>
      <c r="FX26" t="s">
        <v>360</v>
      </c>
      <c r="GB26" t="s">
        <v>385</v>
      </c>
      <c r="GC26" t="s">
        <v>385</v>
      </c>
      <c r="GD26" t="s">
        <v>360</v>
      </c>
      <c r="GE26" t="s">
        <v>371</v>
      </c>
      <c r="GF26" t="s">
        <v>371</v>
      </c>
      <c r="MI26" t="s">
        <v>705</v>
      </c>
      <c r="MJ26">
        <v>73100089</v>
      </c>
      <c r="MK26" t="s">
        <v>706</v>
      </c>
      <c r="ML26" s="2">
        <v>44216.484965277778</v>
      </c>
      <c r="MM26">
        <v>25</v>
      </c>
      <c r="MO26">
        <v>-1</v>
      </c>
      <c r="MR26" t="s">
        <v>377</v>
      </c>
      <c r="MS26">
        <v>695</v>
      </c>
      <c r="MU26">
        <v>569832</v>
      </c>
    </row>
    <row r="27" spans="1:359" x14ac:dyDescent="0.3">
      <c r="A27" t="s">
        <v>707</v>
      </c>
      <c r="B27" t="s">
        <v>708</v>
      </c>
      <c r="D27" t="s">
        <v>709</v>
      </c>
      <c r="E27" t="s">
        <v>343</v>
      </c>
      <c r="F27" t="s">
        <v>381</v>
      </c>
      <c r="G27" s="1">
        <v>44216</v>
      </c>
      <c r="H27" t="s">
        <v>710</v>
      </c>
      <c r="I27" t="s">
        <v>383</v>
      </c>
      <c r="J27" t="s">
        <v>347</v>
      </c>
      <c r="K27">
        <v>60</v>
      </c>
      <c r="L27"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27" t="s">
        <v>408</v>
      </c>
      <c r="N27" t="s">
        <v>349</v>
      </c>
      <c r="O27" t="s">
        <v>350</v>
      </c>
      <c r="P27" s="1">
        <v>42309</v>
      </c>
      <c r="R27">
        <v>0</v>
      </c>
      <c r="S27" t="s">
        <v>347</v>
      </c>
      <c r="T27">
        <v>0</v>
      </c>
      <c r="U27">
        <v>2</v>
      </c>
      <c r="V27">
        <v>1</v>
      </c>
      <c r="W27" t="s">
        <v>458</v>
      </c>
      <c r="X27">
        <v>0</v>
      </c>
      <c r="Y27" t="s">
        <v>458</v>
      </c>
      <c r="Z27">
        <v>0</v>
      </c>
      <c r="AA27" t="s">
        <v>458</v>
      </c>
      <c r="AB27">
        <v>10</v>
      </c>
      <c r="AC27">
        <v>1</v>
      </c>
      <c r="AD27">
        <v>1</v>
      </c>
      <c r="AE27">
        <v>3</v>
      </c>
      <c r="AF27">
        <v>2000</v>
      </c>
      <c r="AG27">
        <v>400</v>
      </c>
      <c r="AH27" t="s">
        <v>711</v>
      </c>
      <c r="GT27" t="s">
        <v>712</v>
      </c>
      <c r="GV27" t="b">
        <v>1</v>
      </c>
      <c r="GW27" t="b">
        <v>1</v>
      </c>
      <c r="GY27" t="b">
        <v>1</v>
      </c>
      <c r="GZ27" t="b">
        <v>1</v>
      </c>
      <c r="HD27" t="b">
        <v>1</v>
      </c>
      <c r="HM27" t="s">
        <v>474</v>
      </c>
      <c r="HQ27" t="b">
        <v>1</v>
      </c>
      <c r="HR27" t="s">
        <v>713</v>
      </c>
      <c r="HS27" t="s">
        <v>714</v>
      </c>
      <c r="HW27" t="b">
        <v>1</v>
      </c>
      <c r="HZ27" t="b">
        <v>1</v>
      </c>
      <c r="IE27" t="s">
        <v>461</v>
      </c>
      <c r="IF27" t="b">
        <v>1</v>
      </c>
      <c r="IO27" t="s">
        <v>347</v>
      </c>
      <c r="IQ27" t="s">
        <v>416</v>
      </c>
      <c r="IW27" t="b">
        <v>1</v>
      </c>
      <c r="JA27" t="s">
        <v>416</v>
      </c>
      <c r="JG27" t="b">
        <v>1</v>
      </c>
      <c r="JK27" t="s">
        <v>347</v>
      </c>
      <c r="JM27" t="s">
        <v>715</v>
      </c>
      <c r="JN27" t="b">
        <v>1</v>
      </c>
      <c r="JR27" t="b">
        <v>1</v>
      </c>
      <c r="JS27" t="b">
        <v>1</v>
      </c>
      <c r="JT27" t="b">
        <v>1</v>
      </c>
      <c r="JV27" t="b">
        <v>1</v>
      </c>
      <c r="JZ27" t="b">
        <v>1</v>
      </c>
      <c r="KF27" t="s">
        <v>716</v>
      </c>
      <c r="KG27" t="s">
        <v>450</v>
      </c>
      <c r="KL27" t="b">
        <v>1</v>
      </c>
      <c r="KV27" t="s">
        <v>717</v>
      </c>
      <c r="KW27" t="b">
        <v>1</v>
      </c>
      <c r="KX27" t="b">
        <v>1</v>
      </c>
      <c r="KY27" t="b">
        <v>1</v>
      </c>
      <c r="KZ27" t="b">
        <v>1</v>
      </c>
      <c r="LA27" t="b">
        <v>1</v>
      </c>
      <c r="LB27" t="b">
        <v>1</v>
      </c>
      <c r="LF27" t="s">
        <v>622</v>
      </c>
      <c r="LG27" t="b">
        <v>1</v>
      </c>
      <c r="LI27" t="b">
        <v>1</v>
      </c>
      <c r="LJ27" t="b">
        <v>1</v>
      </c>
      <c r="LK27" t="b">
        <v>1</v>
      </c>
      <c r="LN27" t="s">
        <v>360</v>
      </c>
      <c r="LO27" t="s">
        <v>718</v>
      </c>
      <c r="LP27" t="s">
        <v>719</v>
      </c>
      <c r="LY27" t="b">
        <v>1</v>
      </c>
      <c r="MA27" t="s">
        <v>360</v>
      </c>
      <c r="MG27" t="s">
        <v>360</v>
      </c>
      <c r="MI27" t="s">
        <v>720</v>
      </c>
      <c r="MJ27">
        <v>73100331</v>
      </c>
      <c r="MK27" t="s">
        <v>721</v>
      </c>
      <c r="ML27" s="2">
        <v>44216.487708333327</v>
      </c>
      <c r="MM27">
        <v>26</v>
      </c>
      <c r="MO27">
        <v>-1</v>
      </c>
      <c r="MR27" t="s">
        <v>377</v>
      </c>
      <c r="MS27">
        <v>11263</v>
      </c>
      <c r="MT27" t="s">
        <v>405</v>
      </c>
      <c r="MU27">
        <v>569832</v>
      </c>
    </row>
    <row r="28" spans="1:359" x14ac:dyDescent="0.3">
      <c r="A28" t="s">
        <v>722</v>
      </c>
      <c r="B28" t="s">
        <v>723</v>
      </c>
      <c r="D28" t="s">
        <v>709</v>
      </c>
      <c r="E28" t="s">
        <v>343</v>
      </c>
      <c r="F28" t="s">
        <v>381</v>
      </c>
      <c r="G28" s="1">
        <v>44216</v>
      </c>
      <c r="H28" t="s">
        <v>710</v>
      </c>
      <c r="I28" t="s">
        <v>383</v>
      </c>
      <c r="J28" t="s">
        <v>347</v>
      </c>
      <c r="K28">
        <v>50</v>
      </c>
      <c r="L2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8" t="s">
        <v>408</v>
      </c>
      <c r="N28" t="s">
        <v>349</v>
      </c>
      <c r="O28" t="s">
        <v>350</v>
      </c>
      <c r="P28" s="1">
        <v>42294</v>
      </c>
      <c r="R28">
        <v>1</v>
      </c>
      <c r="S28" t="s">
        <v>347</v>
      </c>
      <c r="T28">
        <v>0</v>
      </c>
      <c r="U28">
        <v>0</v>
      </c>
      <c r="V28">
        <v>1</v>
      </c>
      <c r="W28" t="s">
        <v>351</v>
      </c>
      <c r="X28">
        <v>2</v>
      </c>
      <c r="Y28" t="s">
        <v>458</v>
      </c>
      <c r="Z28">
        <v>3</v>
      </c>
      <c r="AA28" t="s">
        <v>353</v>
      </c>
      <c r="AB28">
        <v>11</v>
      </c>
      <c r="AC28">
        <v>0</v>
      </c>
      <c r="AD28">
        <v>0</v>
      </c>
      <c r="AE28">
        <v>1</v>
      </c>
      <c r="AF28">
        <v>1500</v>
      </c>
      <c r="AG28">
        <v>500</v>
      </c>
      <c r="AH28" t="s">
        <v>724</v>
      </c>
      <c r="GT28" t="s">
        <v>725</v>
      </c>
      <c r="GV28" t="b">
        <v>1</v>
      </c>
      <c r="GW28" t="b">
        <v>1</v>
      </c>
      <c r="GX28" t="b">
        <v>1</v>
      </c>
      <c r="GY28" t="b">
        <v>1</v>
      </c>
      <c r="GZ28" t="b">
        <v>1</v>
      </c>
      <c r="HE28" t="b">
        <v>1</v>
      </c>
      <c r="HM28" t="s">
        <v>726</v>
      </c>
      <c r="HN28" t="b">
        <v>1</v>
      </c>
      <c r="HO28" t="b">
        <v>1</v>
      </c>
      <c r="HR28" t="s">
        <v>727</v>
      </c>
      <c r="HS28" t="s">
        <v>728</v>
      </c>
      <c r="HT28" t="b">
        <v>1</v>
      </c>
      <c r="HU28" t="b">
        <v>1</v>
      </c>
      <c r="HW28" t="b">
        <v>1</v>
      </c>
      <c r="IE28" t="s">
        <v>461</v>
      </c>
      <c r="IF28" t="b">
        <v>1</v>
      </c>
      <c r="IO28" t="s">
        <v>347</v>
      </c>
      <c r="IQ28" t="s">
        <v>416</v>
      </c>
      <c r="IW28" t="b">
        <v>1</v>
      </c>
      <c r="JA28" t="s">
        <v>416</v>
      </c>
      <c r="JG28" t="b">
        <v>1</v>
      </c>
      <c r="JK28" t="s">
        <v>347</v>
      </c>
      <c r="JM28" t="s">
        <v>729</v>
      </c>
      <c r="JQ28" t="b">
        <v>1</v>
      </c>
      <c r="JR28" t="b">
        <v>1</v>
      </c>
      <c r="JT28" t="b">
        <v>1</v>
      </c>
      <c r="JV28" t="b">
        <v>1</v>
      </c>
      <c r="KF28" t="s">
        <v>730</v>
      </c>
      <c r="KG28" t="s">
        <v>731</v>
      </c>
      <c r="KL28" t="b">
        <v>1</v>
      </c>
      <c r="KO28" t="b">
        <v>1</v>
      </c>
      <c r="KV28" t="s">
        <v>732</v>
      </c>
      <c r="KW28" t="b">
        <v>1</v>
      </c>
      <c r="KY28" t="b">
        <v>1</v>
      </c>
      <c r="KZ28" t="b">
        <v>1</v>
      </c>
      <c r="LA28" t="b">
        <v>1</v>
      </c>
      <c r="LB28" t="b">
        <v>1</v>
      </c>
      <c r="LF28" t="s">
        <v>733</v>
      </c>
      <c r="LG28" t="b">
        <v>1</v>
      </c>
      <c r="LI28" t="b">
        <v>1</v>
      </c>
      <c r="LN28" t="s">
        <v>347</v>
      </c>
      <c r="LP28" t="s">
        <v>719</v>
      </c>
      <c r="LY28" t="b">
        <v>1</v>
      </c>
      <c r="MA28" t="s">
        <v>360</v>
      </c>
      <c r="MD28" t="s">
        <v>360</v>
      </c>
      <c r="MG28" t="s">
        <v>360</v>
      </c>
      <c r="MI28" t="s">
        <v>734</v>
      </c>
      <c r="MJ28">
        <v>73100333</v>
      </c>
      <c r="MK28" t="s">
        <v>735</v>
      </c>
      <c r="ML28" s="2">
        <v>44216.487719907411</v>
      </c>
      <c r="MM28">
        <v>27</v>
      </c>
      <c r="MO28">
        <v>-1</v>
      </c>
      <c r="MR28" t="s">
        <v>377</v>
      </c>
      <c r="MS28">
        <v>4871</v>
      </c>
      <c r="MT28" t="s">
        <v>405</v>
      </c>
      <c r="MU28">
        <v>569832</v>
      </c>
    </row>
    <row r="29" spans="1:359" x14ac:dyDescent="0.3">
      <c r="A29" t="s">
        <v>736</v>
      </c>
      <c r="B29" t="s">
        <v>737</v>
      </c>
      <c r="D29" t="s">
        <v>709</v>
      </c>
      <c r="E29" t="s">
        <v>343</v>
      </c>
      <c r="F29" t="s">
        <v>381</v>
      </c>
      <c r="G29" s="1">
        <v>44216</v>
      </c>
      <c r="H29" t="s">
        <v>710</v>
      </c>
      <c r="I29" t="s">
        <v>383</v>
      </c>
      <c r="J29" t="s">
        <v>347</v>
      </c>
      <c r="K29">
        <v>68</v>
      </c>
      <c r="L29"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29" t="s">
        <v>408</v>
      </c>
      <c r="N29" t="s">
        <v>349</v>
      </c>
      <c r="O29" t="s">
        <v>350</v>
      </c>
      <c r="P29" s="1">
        <v>42005</v>
      </c>
      <c r="R29">
        <v>1</v>
      </c>
      <c r="S29" t="s">
        <v>347</v>
      </c>
      <c r="T29">
        <v>1</v>
      </c>
      <c r="U29">
        <v>1</v>
      </c>
      <c r="V29">
        <v>0</v>
      </c>
      <c r="W29" t="s">
        <v>351</v>
      </c>
      <c r="X29">
        <v>0</v>
      </c>
      <c r="Y29" t="s">
        <v>409</v>
      </c>
      <c r="Z29">
        <v>1</v>
      </c>
      <c r="AA29" t="s">
        <v>458</v>
      </c>
      <c r="AB29">
        <v>9</v>
      </c>
      <c r="AC29">
        <v>1</v>
      </c>
      <c r="AD29">
        <v>1</v>
      </c>
      <c r="AE29">
        <v>1</v>
      </c>
      <c r="AF29">
        <v>1000</v>
      </c>
      <c r="AG29">
        <v>1000</v>
      </c>
      <c r="AH29" t="s">
        <v>738</v>
      </c>
      <c r="GT29" t="s">
        <v>460</v>
      </c>
      <c r="HJ29" t="b">
        <v>1</v>
      </c>
      <c r="IE29" t="s">
        <v>461</v>
      </c>
      <c r="IF29" t="b">
        <v>1</v>
      </c>
      <c r="IO29" t="s">
        <v>445</v>
      </c>
      <c r="IQ29" t="s">
        <v>416</v>
      </c>
      <c r="IW29" t="b">
        <v>1</v>
      </c>
      <c r="JA29" t="s">
        <v>739</v>
      </c>
      <c r="JB29" t="b">
        <v>1</v>
      </c>
      <c r="JC29" t="b">
        <v>1</v>
      </c>
      <c r="JD29" t="b">
        <v>1</v>
      </c>
      <c r="JJ29" t="s">
        <v>740</v>
      </c>
      <c r="JK29" t="s">
        <v>360</v>
      </c>
      <c r="JL29" t="s">
        <v>740</v>
      </c>
      <c r="JM29" t="s">
        <v>741</v>
      </c>
      <c r="JQ29" t="b">
        <v>1</v>
      </c>
      <c r="JR29" t="b">
        <v>1</v>
      </c>
      <c r="JZ29" t="b">
        <v>1</v>
      </c>
      <c r="KF29" t="s">
        <v>742</v>
      </c>
      <c r="KG29" t="s">
        <v>743</v>
      </c>
      <c r="KI29" t="b">
        <v>1</v>
      </c>
      <c r="KL29" t="b">
        <v>1</v>
      </c>
      <c r="KR29" t="b">
        <v>1</v>
      </c>
      <c r="KV29" t="s">
        <v>744</v>
      </c>
      <c r="KW29" t="b">
        <v>1</v>
      </c>
      <c r="KX29" t="b">
        <v>1</v>
      </c>
      <c r="KZ29" t="b">
        <v>1</v>
      </c>
      <c r="LA29" t="b">
        <v>1</v>
      </c>
      <c r="LB29" t="b">
        <v>1</v>
      </c>
      <c r="LF29" t="s">
        <v>745</v>
      </c>
      <c r="LG29" t="b">
        <v>1</v>
      </c>
      <c r="LI29" t="b">
        <v>1</v>
      </c>
      <c r="LJ29" t="b">
        <v>1</v>
      </c>
      <c r="LN29" t="s">
        <v>347</v>
      </c>
      <c r="LP29" t="s">
        <v>453</v>
      </c>
      <c r="LR29" t="b">
        <v>1</v>
      </c>
      <c r="MA29" t="s">
        <v>360</v>
      </c>
      <c r="MD29" t="s">
        <v>360</v>
      </c>
      <c r="MG29" t="s">
        <v>360</v>
      </c>
      <c r="MI29" t="s">
        <v>746</v>
      </c>
      <c r="MJ29">
        <v>73100337</v>
      </c>
      <c r="MK29" t="s">
        <v>747</v>
      </c>
      <c r="ML29" s="2">
        <v>44216.48773148148</v>
      </c>
      <c r="MM29">
        <v>28</v>
      </c>
      <c r="MO29">
        <v>-1</v>
      </c>
      <c r="MR29" t="s">
        <v>377</v>
      </c>
      <c r="MS29">
        <v>2366</v>
      </c>
      <c r="MT29" t="s">
        <v>405</v>
      </c>
      <c r="MU29">
        <v>569832</v>
      </c>
    </row>
    <row r="30" spans="1:359" x14ac:dyDescent="0.3">
      <c r="A30" t="s">
        <v>748</v>
      </c>
      <c r="B30" t="s">
        <v>749</v>
      </c>
      <c r="D30" t="s">
        <v>750</v>
      </c>
      <c r="E30" t="s">
        <v>343</v>
      </c>
      <c r="F30" t="s">
        <v>751</v>
      </c>
      <c r="G30" s="1">
        <v>44216</v>
      </c>
      <c r="H30" t="s">
        <v>710</v>
      </c>
      <c r="I30" t="s">
        <v>383</v>
      </c>
      <c r="J30" t="s">
        <v>347</v>
      </c>
      <c r="K30">
        <v>59</v>
      </c>
      <c r="L30"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30" t="s">
        <v>408</v>
      </c>
      <c r="N30" t="s">
        <v>349</v>
      </c>
      <c r="O30" t="s">
        <v>384</v>
      </c>
      <c r="R30">
        <v>0</v>
      </c>
      <c r="S30" t="s">
        <v>347</v>
      </c>
      <c r="T30">
        <v>0</v>
      </c>
      <c r="U30">
        <v>1</v>
      </c>
      <c r="V30">
        <v>1</v>
      </c>
      <c r="W30" t="s">
        <v>409</v>
      </c>
      <c r="X30">
        <v>4</v>
      </c>
      <c r="Y30" t="s">
        <v>353</v>
      </c>
      <c r="Z30">
        <v>0</v>
      </c>
      <c r="AA30" t="s">
        <v>353</v>
      </c>
      <c r="AB30">
        <v>9</v>
      </c>
      <c r="AC30">
        <v>0</v>
      </c>
      <c r="AD30">
        <v>0</v>
      </c>
      <c r="AE30">
        <v>1</v>
      </c>
      <c r="AF30">
        <v>1500</v>
      </c>
      <c r="AG30">
        <v>500</v>
      </c>
      <c r="AH30" t="s">
        <v>752</v>
      </c>
      <c r="GT30" t="s">
        <v>753</v>
      </c>
      <c r="GV30" t="b">
        <v>1</v>
      </c>
      <c r="GY30" t="b">
        <v>1</v>
      </c>
      <c r="HA30" t="b">
        <v>1</v>
      </c>
      <c r="HD30" t="b">
        <v>1</v>
      </c>
      <c r="HM30" t="s">
        <v>501</v>
      </c>
      <c r="HO30" t="b">
        <v>1</v>
      </c>
      <c r="HR30" t="s">
        <v>754</v>
      </c>
      <c r="HS30" t="s">
        <v>755</v>
      </c>
      <c r="HT30" t="b">
        <v>1</v>
      </c>
      <c r="HY30" t="b">
        <v>1</v>
      </c>
      <c r="HZ30" t="b">
        <v>1</v>
      </c>
      <c r="IB30" t="b">
        <v>1</v>
      </c>
      <c r="IE30" t="s">
        <v>756</v>
      </c>
      <c r="IF30" t="b">
        <v>1</v>
      </c>
      <c r="IJ30" t="b">
        <v>1</v>
      </c>
      <c r="IO30" t="s">
        <v>347</v>
      </c>
      <c r="IQ30" t="s">
        <v>416</v>
      </c>
      <c r="IW30" t="b">
        <v>1</v>
      </c>
      <c r="JA30" t="s">
        <v>416</v>
      </c>
      <c r="JG30" t="b">
        <v>1</v>
      </c>
      <c r="JK30" t="s">
        <v>347</v>
      </c>
      <c r="JM30" t="s">
        <v>757</v>
      </c>
      <c r="JR30" t="b">
        <v>1</v>
      </c>
      <c r="JX30" t="b">
        <v>1</v>
      </c>
      <c r="JZ30" t="b">
        <v>1</v>
      </c>
      <c r="KF30" t="s">
        <v>758</v>
      </c>
      <c r="KG30" t="s">
        <v>759</v>
      </c>
      <c r="KJ30" t="b">
        <v>1</v>
      </c>
      <c r="KK30" t="b">
        <v>1</v>
      </c>
      <c r="KL30" t="b">
        <v>1</v>
      </c>
      <c r="KR30" t="b">
        <v>1</v>
      </c>
      <c r="KV30" t="s">
        <v>744</v>
      </c>
      <c r="KW30" t="b">
        <v>1</v>
      </c>
      <c r="KX30" t="b">
        <v>1</v>
      </c>
      <c r="KZ30" t="b">
        <v>1</v>
      </c>
      <c r="LA30" t="b">
        <v>1</v>
      </c>
      <c r="LB30" t="b">
        <v>1</v>
      </c>
      <c r="LF30" t="s">
        <v>733</v>
      </c>
      <c r="LG30" t="b">
        <v>1</v>
      </c>
      <c r="LI30" t="b">
        <v>1</v>
      </c>
      <c r="LN30" t="s">
        <v>347</v>
      </c>
      <c r="LP30" t="s">
        <v>400</v>
      </c>
      <c r="LR30" t="b">
        <v>1</v>
      </c>
      <c r="LS30" t="b">
        <v>1</v>
      </c>
      <c r="MA30" t="s">
        <v>360</v>
      </c>
      <c r="MG30" t="s">
        <v>360</v>
      </c>
      <c r="MI30" t="s">
        <v>760</v>
      </c>
      <c r="MJ30">
        <v>73100400</v>
      </c>
      <c r="MK30" t="s">
        <v>761</v>
      </c>
      <c r="ML30" s="2">
        <v>44216.48814814815</v>
      </c>
      <c r="MM30">
        <v>29</v>
      </c>
      <c r="MO30">
        <v>-1</v>
      </c>
      <c r="MR30" t="s">
        <v>377</v>
      </c>
      <c r="MS30">
        <v>10366</v>
      </c>
      <c r="MT30" t="s">
        <v>405</v>
      </c>
      <c r="MU30">
        <v>569832</v>
      </c>
    </row>
    <row r="31" spans="1:359" x14ac:dyDescent="0.3">
      <c r="A31" t="s">
        <v>762</v>
      </c>
      <c r="B31" t="s">
        <v>763</v>
      </c>
      <c r="D31" t="s">
        <v>750</v>
      </c>
      <c r="E31" t="s">
        <v>343</v>
      </c>
      <c r="F31" t="s">
        <v>751</v>
      </c>
      <c r="G31" s="1">
        <v>44216</v>
      </c>
      <c r="H31" t="s">
        <v>710</v>
      </c>
      <c r="I31" t="s">
        <v>383</v>
      </c>
      <c r="J31" t="s">
        <v>347</v>
      </c>
      <c r="K31">
        <v>49</v>
      </c>
      <c r="L3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1" t="s">
        <v>408</v>
      </c>
      <c r="N31" t="s">
        <v>349</v>
      </c>
      <c r="O31" t="s">
        <v>384</v>
      </c>
      <c r="R31">
        <v>0</v>
      </c>
      <c r="S31" t="s">
        <v>347</v>
      </c>
      <c r="T31">
        <v>0</v>
      </c>
      <c r="U31">
        <v>0</v>
      </c>
      <c r="V31">
        <v>1</v>
      </c>
      <c r="W31" t="s">
        <v>351</v>
      </c>
      <c r="X31">
        <v>1</v>
      </c>
      <c r="Y31" t="s">
        <v>409</v>
      </c>
      <c r="Z31">
        <v>2</v>
      </c>
      <c r="AA31" t="s">
        <v>365</v>
      </c>
      <c r="AB31">
        <v>11</v>
      </c>
      <c r="AC31">
        <v>1</v>
      </c>
      <c r="AD31">
        <v>1</v>
      </c>
      <c r="AE31">
        <v>2</v>
      </c>
      <c r="AF31">
        <v>2000</v>
      </c>
      <c r="AG31">
        <v>1200</v>
      </c>
      <c r="AH31" t="s">
        <v>764</v>
      </c>
      <c r="GT31" t="s">
        <v>765</v>
      </c>
      <c r="GV31" t="b">
        <v>1</v>
      </c>
      <c r="GW31" t="b">
        <v>1</v>
      </c>
      <c r="GX31" t="b">
        <v>1</v>
      </c>
      <c r="HD31" t="b">
        <v>1</v>
      </c>
      <c r="HM31" t="s">
        <v>474</v>
      </c>
      <c r="HQ31" t="b">
        <v>1</v>
      </c>
      <c r="HR31" t="s">
        <v>766</v>
      </c>
      <c r="HS31" t="s">
        <v>767</v>
      </c>
      <c r="HT31" t="b">
        <v>1</v>
      </c>
      <c r="HU31" t="b">
        <v>1</v>
      </c>
      <c r="HY31" t="b">
        <v>1</v>
      </c>
      <c r="IB31" t="b">
        <v>1</v>
      </c>
      <c r="IE31" t="s">
        <v>756</v>
      </c>
      <c r="IF31" t="b">
        <v>1</v>
      </c>
      <c r="IJ31" t="b">
        <v>1</v>
      </c>
      <c r="IO31" t="s">
        <v>347</v>
      </c>
      <c r="IQ31" t="s">
        <v>416</v>
      </c>
      <c r="IW31" t="b">
        <v>1</v>
      </c>
      <c r="JA31" t="s">
        <v>462</v>
      </c>
      <c r="JB31" t="b">
        <v>1</v>
      </c>
      <c r="JJ31" t="s">
        <v>768</v>
      </c>
      <c r="JK31" t="s">
        <v>347</v>
      </c>
      <c r="JM31" t="s">
        <v>769</v>
      </c>
      <c r="JO31" t="b">
        <v>1</v>
      </c>
      <c r="JQ31" t="b">
        <v>1</v>
      </c>
      <c r="JR31" t="b">
        <v>1</v>
      </c>
      <c r="JX31" t="b">
        <v>1</v>
      </c>
      <c r="JZ31" t="b">
        <v>1</v>
      </c>
      <c r="KF31" t="s">
        <v>716</v>
      </c>
      <c r="KG31" t="s">
        <v>770</v>
      </c>
      <c r="KK31" t="b">
        <v>1</v>
      </c>
      <c r="KL31" t="b">
        <v>1</v>
      </c>
      <c r="KO31" t="b">
        <v>1</v>
      </c>
      <c r="KR31" t="b">
        <v>1</v>
      </c>
      <c r="KV31" t="s">
        <v>771</v>
      </c>
      <c r="KW31" t="b">
        <v>1</v>
      </c>
      <c r="KX31" t="b">
        <v>1</v>
      </c>
      <c r="LA31" t="b">
        <v>1</v>
      </c>
      <c r="LB31" t="b">
        <v>1</v>
      </c>
      <c r="LF31" t="s">
        <v>772</v>
      </c>
      <c r="LG31" t="b">
        <v>1</v>
      </c>
      <c r="LI31" t="b">
        <v>1</v>
      </c>
      <c r="LK31" t="b">
        <v>1</v>
      </c>
      <c r="LN31" t="s">
        <v>347</v>
      </c>
      <c r="LP31" t="s">
        <v>719</v>
      </c>
      <c r="LY31" t="b">
        <v>1</v>
      </c>
      <c r="MA31" t="s">
        <v>360</v>
      </c>
      <c r="MD31" t="s">
        <v>360</v>
      </c>
      <c r="MG31" t="s">
        <v>360</v>
      </c>
      <c r="MI31" t="s">
        <v>773</v>
      </c>
      <c r="MJ31">
        <v>73100403</v>
      </c>
      <c r="MK31" t="s">
        <v>774</v>
      </c>
      <c r="ML31" s="2">
        <v>44216.48814814815</v>
      </c>
      <c r="MM31">
        <v>30</v>
      </c>
      <c r="MO31">
        <v>-1</v>
      </c>
      <c r="MR31" t="s">
        <v>377</v>
      </c>
      <c r="MS31">
        <v>2403</v>
      </c>
      <c r="MT31" t="s">
        <v>405</v>
      </c>
      <c r="MU31">
        <v>569832</v>
      </c>
    </row>
    <row r="32" spans="1:359" x14ac:dyDescent="0.3">
      <c r="A32" t="s">
        <v>775</v>
      </c>
      <c r="B32" t="s">
        <v>776</v>
      </c>
      <c r="C32" t="s">
        <v>777</v>
      </c>
      <c r="D32" t="s">
        <v>342</v>
      </c>
      <c r="E32" t="s">
        <v>343</v>
      </c>
      <c r="F32" t="s">
        <v>344</v>
      </c>
      <c r="G32" s="1">
        <v>44216</v>
      </c>
      <c r="H32" t="s">
        <v>345</v>
      </c>
      <c r="I32" t="s">
        <v>346</v>
      </c>
      <c r="J32" t="s">
        <v>347</v>
      </c>
      <c r="K32">
        <v>27</v>
      </c>
      <c r="L3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2" t="s">
        <v>348</v>
      </c>
      <c r="N32" t="s">
        <v>349</v>
      </c>
      <c r="O32" t="s">
        <v>350</v>
      </c>
      <c r="P32" s="1">
        <v>44216</v>
      </c>
      <c r="Q32">
        <v>1</v>
      </c>
      <c r="R32">
        <v>0</v>
      </c>
      <c r="S32" t="s">
        <v>347</v>
      </c>
      <c r="T32">
        <v>0</v>
      </c>
      <c r="U32">
        <v>0</v>
      </c>
      <c r="V32">
        <v>1</v>
      </c>
      <c r="W32" t="s">
        <v>351</v>
      </c>
      <c r="X32">
        <v>5</v>
      </c>
      <c r="Y32" t="s">
        <v>353</v>
      </c>
      <c r="Z32">
        <v>0</v>
      </c>
      <c r="AA32" t="s">
        <v>353</v>
      </c>
      <c r="AB32">
        <v>8</v>
      </c>
      <c r="AC32">
        <v>0</v>
      </c>
      <c r="AD32">
        <v>0</v>
      </c>
      <c r="AE32">
        <v>1</v>
      </c>
      <c r="AF32">
        <v>1000</v>
      </c>
      <c r="AG32">
        <v>150</v>
      </c>
      <c r="AH32" t="s">
        <v>778</v>
      </c>
      <c r="AJ32" t="s">
        <v>355</v>
      </c>
      <c r="AL32" t="b">
        <v>1</v>
      </c>
      <c r="AS32">
        <v>10</v>
      </c>
      <c r="AT32" t="s">
        <v>356</v>
      </c>
      <c r="AV32" t="s">
        <v>347</v>
      </c>
      <c r="AW32" t="s">
        <v>357</v>
      </c>
      <c r="AX32" t="s">
        <v>484</v>
      </c>
      <c r="AY32" t="b">
        <v>1</v>
      </c>
      <c r="BB32" t="b">
        <v>1</v>
      </c>
      <c r="BJ32" t="s">
        <v>360</v>
      </c>
      <c r="BO32" t="s">
        <v>347</v>
      </c>
      <c r="BP32" t="s">
        <v>347</v>
      </c>
      <c r="BR32" t="s">
        <v>347</v>
      </c>
      <c r="BS32" t="s">
        <v>347</v>
      </c>
      <c r="CE32" t="s">
        <v>361</v>
      </c>
      <c r="CG32" t="b">
        <v>1</v>
      </c>
      <c r="CI32" t="b">
        <v>1</v>
      </c>
      <c r="CN32" t="s">
        <v>347</v>
      </c>
      <c r="CX32" t="s">
        <v>362</v>
      </c>
      <c r="DD32" t="b">
        <v>1</v>
      </c>
      <c r="DE32" t="b">
        <v>1</v>
      </c>
      <c r="DV32" t="s">
        <v>363</v>
      </c>
      <c r="DZ32" t="s">
        <v>779</v>
      </c>
      <c r="EA32" t="b">
        <v>1</v>
      </c>
      <c r="EB32" t="b">
        <v>1</v>
      </c>
      <c r="EC32" t="b">
        <v>1</v>
      </c>
      <c r="EI32" t="b">
        <v>1</v>
      </c>
      <c r="EJ32" t="b">
        <v>1</v>
      </c>
      <c r="EL32" t="s">
        <v>352</v>
      </c>
      <c r="EM32" t="s">
        <v>367</v>
      </c>
      <c r="EN32" t="s">
        <v>779</v>
      </c>
      <c r="EO32" t="b">
        <v>1</v>
      </c>
      <c r="EP32" t="b">
        <v>1</v>
      </c>
      <c r="EQ32" t="b">
        <v>1</v>
      </c>
      <c r="EW32" t="b">
        <v>1</v>
      </c>
      <c r="EX32" t="b">
        <v>1</v>
      </c>
      <c r="EZ32" t="s">
        <v>352</v>
      </c>
      <c r="FA32" t="s">
        <v>367</v>
      </c>
      <c r="FB32" t="s">
        <v>347</v>
      </c>
      <c r="FD32" t="s">
        <v>368</v>
      </c>
      <c r="FF32" t="b">
        <v>1</v>
      </c>
      <c r="FM32" t="s">
        <v>347</v>
      </c>
      <c r="FO32" t="s">
        <v>347</v>
      </c>
      <c r="FP32" t="s">
        <v>368</v>
      </c>
      <c r="FQ32" t="b">
        <v>1</v>
      </c>
      <c r="FW32" t="s">
        <v>369</v>
      </c>
      <c r="FX32" t="s">
        <v>360</v>
      </c>
      <c r="GB32" t="s">
        <v>385</v>
      </c>
      <c r="GC32" t="s">
        <v>351</v>
      </c>
      <c r="GD32" t="s">
        <v>360</v>
      </c>
      <c r="GE32" t="s">
        <v>370</v>
      </c>
      <c r="GF32" t="s">
        <v>371</v>
      </c>
      <c r="GG32" t="s">
        <v>493</v>
      </c>
      <c r="GH32" t="s">
        <v>347</v>
      </c>
      <c r="GI32" t="s">
        <v>494</v>
      </c>
      <c r="GP32" t="b">
        <v>1</v>
      </c>
      <c r="GR32" t="s">
        <v>374</v>
      </c>
      <c r="MI32" t="s">
        <v>780</v>
      </c>
      <c r="MJ32">
        <v>73100561</v>
      </c>
      <c r="MK32" t="s">
        <v>781</v>
      </c>
      <c r="ML32" s="2">
        <v>44216.489571759259</v>
      </c>
      <c r="MM32">
        <v>31</v>
      </c>
      <c r="MO32">
        <v>-1</v>
      </c>
      <c r="MR32" t="s">
        <v>377</v>
      </c>
      <c r="MS32">
        <v>1902</v>
      </c>
      <c r="MU32">
        <v>569832</v>
      </c>
    </row>
    <row r="33" spans="1:359" x14ac:dyDescent="0.3">
      <c r="A33" t="s">
        <v>782</v>
      </c>
      <c r="B33" t="s">
        <v>783</v>
      </c>
      <c r="C33" t="s">
        <v>784</v>
      </c>
      <c r="D33" t="s">
        <v>342</v>
      </c>
      <c r="E33" t="s">
        <v>343</v>
      </c>
      <c r="F33" t="s">
        <v>344</v>
      </c>
      <c r="G33" s="1">
        <v>44216</v>
      </c>
      <c r="H33" t="s">
        <v>345</v>
      </c>
      <c r="I33" t="s">
        <v>346</v>
      </c>
      <c r="J33" t="s">
        <v>347</v>
      </c>
      <c r="K33">
        <v>25</v>
      </c>
      <c r="L3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3" t="s">
        <v>348</v>
      </c>
      <c r="N33" t="s">
        <v>349</v>
      </c>
      <c r="O33" t="s">
        <v>350</v>
      </c>
      <c r="P33" s="1">
        <v>42389</v>
      </c>
      <c r="Q33">
        <v>1</v>
      </c>
      <c r="R33">
        <v>0</v>
      </c>
      <c r="S33" t="s">
        <v>347</v>
      </c>
      <c r="T33">
        <v>0</v>
      </c>
      <c r="U33">
        <v>2</v>
      </c>
      <c r="V33">
        <v>2</v>
      </c>
      <c r="W33" t="s">
        <v>365</v>
      </c>
      <c r="X33">
        <v>0</v>
      </c>
      <c r="Y33" t="s">
        <v>365</v>
      </c>
      <c r="Z33">
        <v>0</v>
      </c>
      <c r="AA33" t="s">
        <v>365</v>
      </c>
      <c r="AB33">
        <v>6</v>
      </c>
      <c r="AC33">
        <v>0</v>
      </c>
      <c r="AD33">
        <v>0</v>
      </c>
      <c r="AE33">
        <v>1</v>
      </c>
      <c r="AF33">
        <v>700</v>
      </c>
      <c r="AG33">
        <v>200</v>
      </c>
      <c r="AH33" t="s">
        <v>785</v>
      </c>
      <c r="AJ33" t="s">
        <v>786</v>
      </c>
      <c r="AK33" t="b">
        <v>1</v>
      </c>
      <c r="AS33">
        <v>15</v>
      </c>
      <c r="AT33" t="s">
        <v>356</v>
      </c>
      <c r="AV33" t="s">
        <v>347</v>
      </c>
      <c r="AW33" t="s">
        <v>357</v>
      </c>
      <c r="AX33" t="s">
        <v>484</v>
      </c>
      <c r="AY33" t="b">
        <v>1</v>
      </c>
      <c r="BB33" t="b">
        <v>1</v>
      </c>
      <c r="BJ33" t="s">
        <v>360</v>
      </c>
      <c r="BO33" t="s">
        <v>360</v>
      </c>
      <c r="CE33" t="s">
        <v>361</v>
      </c>
      <c r="CG33" t="b">
        <v>1</v>
      </c>
      <c r="CI33" t="b">
        <v>1</v>
      </c>
      <c r="CN33" t="s">
        <v>347</v>
      </c>
      <c r="CX33" t="s">
        <v>362</v>
      </c>
      <c r="DD33" t="b">
        <v>1</v>
      </c>
      <c r="DE33" t="b">
        <v>1</v>
      </c>
      <c r="DV33" t="s">
        <v>363</v>
      </c>
      <c r="DZ33" t="s">
        <v>787</v>
      </c>
      <c r="EA33" t="b">
        <v>1</v>
      </c>
      <c r="EE33" t="b">
        <v>1</v>
      </c>
      <c r="EJ33" t="b">
        <v>1</v>
      </c>
      <c r="EK33" t="b">
        <v>1</v>
      </c>
      <c r="EL33" t="s">
        <v>365</v>
      </c>
      <c r="EM33" t="s">
        <v>366</v>
      </c>
      <c r="EN33" t="s">
        <v>788</v>
      </c>
      <c r="EO33" t="b">
        <v>1</v>
      </c>
      <c r="ES33" t="b">
        <v>1</v>
      </c>
      <c r="EX33" t="b">
        <v>1</v>
      </c>
      <c r="EZ33" t="s">
        <v>458</v>
      </c>
      <c r="FA33" t="s">
        <v>366</v>
      </c>
      <c r="FB33" t="s">
        <v>347</v>
      </c>
      <c r="FD33" t="s">
        <v>368</v>
      </c>
      <c r="FF33" t="b">
        <v>1</v>
      </c>
      <c r="FM33" t="s">
        <v>347</v>
      </c>
      <c r="FO33" t="s">
        <v>347</v>
      </c>
      <c r="FP33" t="s">
        <v>368</v>
      </c>
      <c r="FQ33" t="b">
        <v>1</v>
      </c>
      <c r="FW33" t="s">
        <v>369</v>
      </c>
      <c r="FX33" t="s">
        <v>347</v>
      </c>
      <c r="GB33" t="s">
        <v>409</v>
      </c>
      <c r="GC33" t="s">
        <v>351</v>
      </c>
      <c r="GD33" t="s">
        <v>360</v>
      </c>
      <c r="GE33" t="s">
        <v>371</v>
      </c>
      <c r="GF33" t="s">
        <v>371</v>
      </c>
      <c r="MI33" t="s">
        <v>789</v>
      </c>
      <c r="MJ33">
        <v>73100562</v>
      </c>
      <c r="MK33" t="s">
        <v>790</v>
      </c>
      <c r="ML33" s="2">
        <v>44216.489571759259</v>
      </c>
      <c r="MM33">
        <v>32</v>
      </c>
      <c r="MO33">
        <v>-1</v>
      </c>
      <c r="MR33" t="s">
        <v>377</v>
      </c>
      <c r="MS33">
        <v>1374</v>
      </c>
      <c r="MU33">
        <v>569832</v>
      </c>
    </row>
    <row r="34" spans="1:359" x14ac:dyDescent="0.3">
      <c r="A34" t="s">
        <v>791</v>
      </c>
      <c r="B34" t="s">
        <v>792</v>
      </c>
      <c r="C34" t="s">
        <v>793</v>
      </c>
      <c r="D34" t="s">
        <v>342</v>
      </c>
      <c r="E34" t="s">
        <v>343</v>
      </c>
      <c r="F34" t="s">
        <v>344</v>
      </c>
      <c r="G34" s="1">
        <v>44216</v>
      </c>
      <c r="H34" t="s">
        <v>345</v>
      </c>
      <c r="I34" t="s">
        <v>346</v>
      </c>
      <c r="J34" t="s">
        <v>347</v>
      </c>
      <c r="K34">
        <v>45</v>
      </c>
      <c r="L3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4" t="s">
        <v>408</v>
      </c>
      <c r="N34" t="s">
        <v>349</v>
      </c>
      <c r="O34" t="s">
        <v>350</v>
      </c>
      <c r="P34" s="1">
        <v>41593</v>
      </c>
      <c r="Q34">
        <v>0</v>
      </c>
      <c r="R34">
        <v>0</v>
      </c>
      <c r="S34" t="s">
        <v>347</v>
      </c>
      <c r="T34">
        <v>0</v>
      </c>
      <c r="U34">
        <v>0</v>
      </c>
      <c r="V34">
        <v>2</v>
      </c>
      <c r="W34" t="s">
        <v>409</v>
      </c>
      <c r="X34">
        <v>1</v>
      </c>
      <c r="Y34" t="s">
        <v>458</v>
      </c>
      <c r="Z34">
        <v>2</v>
      </c>
      <c r="AA34" t="s">
        <v>352</v>
      </c>
      <c r="AB34">
        <v>8</v>
      </c>
      <c r="AC34">
        <v>0</v>
      </c>
      <c r="AD34">
        <v>0</v>
      </c>
      <c r="AE34">
        <v>1</v>
      </c>
      <c r="AF34">
        <v>1000</v>
      </c>
      <c r="AG34">
        <v>400</v>
      </c>
      <c r="AH34" t="s">
        <v>794</v>
      </c>
      <c r="AJ34" t="s">
        <v>786</v>
      </c>
      <c r="AK34" t="b">
        <v>1</v>
      </c>
      <c r="AS34">
        <v>5</v>
      </c>
      <c r="AT34" t="s">
        <v>356</v>
      </c>
      <c r="AV34" t="s">
        <v>347</v>
      </c>
      <c r="AW34" t="s">
        <v>795</v>
      </c>
      <c r="AX34" t="s">
        <v>358</v>
      </c>
      <c r="AZ34" t="b">
        <v>1</v>
      </c>
      <c r="BB34" t="b">
        <v>1</v>
      </c>
      <c r="BJ34" t="s">
        <v>360</v>
      </c>
      <c r="BO34" t="s">
        <v>360</v>
      </c>
      <c r="CE34" t="s">
        <v>485</v>
      </c>
      <c r="CG34" t="b">
        <v>1</v>
      </c>
      <c r="CH34" t="b">
        <v>1</v>
      </c>
      <c r="CI34" t="b">
        <v>1</v>
      </c>
      <c r="CN34" t="s">
        <v>347</v>
      </c>
      <c r="CX34" t="s">
        <v>362</v>
      </c>
      <c r="DD34" t="b">
        <v>1</v>
      </c>
      <c r="DE34" t="b">
        <v>1</v>
      </c>
      <c r="DV34" t="s">
        <v>430</v>
      </c>
      <c r="EL34" t="s">
        <v>385</v>
      </c>
      <c r="EM34" t="s">
        <v>366</v>
      </c>
      <c r="EN34" t="s">
        <v>796</v>
      </c>
      <c r="EO34" t="b">
        <v>1</v>
      </c>
      <c r="EP34" t="b">
        <v>1</v>
      </c>
      <c r="EW34" t="b">
        <v>1</v>
      </c>
      <c r="EY34" t="b">
        <v>1</v>
      </c>
      <c r="EZ34" t="s">
        <v>365</v>
      </c>
      <c r="FA34" t="s">
        <v>367</v>
      </c>
      <c r="FB34" t="s">
        <v>347</v>
      </c>
      <c r="FD34" t="s">
        <v>368</v>
      </c>
      <c r="FF34" t="b">
        <v>1</v>
      </c>
      <c r="FM34" t="s">
        <v>347</v>
      </c>
      <c r="FO34" t="s">
        <v>347</v>
      </c>
      <c r="FP34" t="s">
        <v>368</v>
      </c>
      <c r="FQ34" t="b">
        <v>1</v>
      </c>
      <c r="FW34" t="s">
        <v>369</v>
      </c>
      <c r="FX34" t="s">
        <v>360</v>
      </c>
      <c r="GB34" t="s">
        <v>385</v>
      </c>
      <c r="GC34" t="s">
        <v>385</v>
      </c>
      <c r="GD34" t="s">
        <v>347</v>
      </c>
      <c r="GG34" t="s">
        <v>797</v>
      </c>
      <c r="GH34" t="s">
        <v>347</v>
      </c>
      <c r="GI34" t="s">
        <v>798</v>
      </c>
      <c r="GK34" t="b">
        <v>1</v>
      </c>
      <c r="GR34" t="s">
        <v>347</v>
      </c>
      <c r="GS34" t="s">
        <v>347</v>
      </c>
      <c r="MI34" t="s">
        <v>799</v>
      </c>
      <c r="MJ34">
        <v>73100565</v>
      </c>
      <c r="MK34" t="s">
        <v>800</v>
      </c>
      <c r="ML34" s="2">
        <v>44216.489594907413</v>
      </c>
      <c r="MM34">
        <v>33</v>
      </c>
      <c r="MO34">
        <v>-1</v>
      </c>
      <c r="MR34" t="s">
        <v>377</v>
      </c>
      <c r="MS34">
        <v>870</v>
      </c>
      <c r="MU34">
        <v>569832</v>
      </c>
    </row>
    <row r="35" spans="1:359" x14ac:dyDescent="0.3">
      <c r="A35" t="s">
        <v>801</v>
      </c>
      <c r="B35" t="s">
        <v>802</v>
      </c>
      <c r="C35" t="s">
        <v>803</v>
      </c>
      <c r="D35" t="s">
        <v>648</v>
      </c>
      <c r="E35" t="s">
        <v>343</v>
      </c>
      <c r="F35" t="s">
        <v>649</v>
      </c>
      <c r="G35" s="1">
        <v>44216</v>
      </c>
      <c r="H35" t="s">
        <v>345</v>
      </c>
      <c r="I35" t="s">
        <v>346</v>
      </c>
      <c r="J35" t="s">
        <v>347</v>
      </c>
      <c r="K35">
        <v>33</v>
      </c>
      <c r="L3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5" t="s">
        <v>408</v>
      </c>
      <c r="N35" t="s">
        <v>349</v>
      </c>
      <c r="O35" t="s">
        <v>350</v>
      </c>
      <c r="P35" s="1">
        <v>42448</v>
      </c>
      <c r="Q35">
        <v>0</v>
      </c>
      <c r="R35">
        <v>1</v>
      </c>
      <c r="S35" t="s">
        <v>347</v>
      </c>
      <c r="T35">
        <v>0</v>
      </c>
      <c r="U35">
        <v>1</v>
      </c>
      <c r="V35">
        <v>1</v>
      </c>
      <c r="W35" t="s">
        <v>409</v>
      </c>
      <c r="X35">
        <v>1</v>
      </c>
      <c r="Y35" t="s">
        <v>458</v>
      </c>
      <c r="Z35">
        <v>1</v>
      </c>
      <c r="AA35" t="s">
        <v>365</v>
      </c>
      <c r="AB35">
        <v>6</v>
      </c>
      <c r="AC35">
        <v>1</v>
      </c>
      <c r="AD35">
        <v>0</v>
      </c>
      <c r="AE35">
        <v>1</v>
      </c>
      <c r="AF35">
        <v>50</v>
      </c>
      <c r="AG35">
        <v>2000</v>
      </c>
      <c r="AH35" t="s">
        <v>804</v>
      </c>
      <c r="AJ35" t="s">
        <v>675</v>
      </c>
      <c r="AK35" t="b">
        <v>1</v>
      </c>
      <c r="AL35" t="b">
        <v>1</v>
      </c>
      <c r="AS35">
        <v>15</v>
      </c>
      <c r="AT35" t="s">
        <v>356</v>
      </c>
      <c r="AV35" t="s">
        <v>360</v>
      </c>
      <c r="AW35" t="s">
        <v>805</v>
      </c>
      <c r="AX35" t="s">
        <v>484</v>
      </c>
      <c r="AY35" t="b">
        <v>1</v>
      </c>
      <c r="BB35" t="b">
        <v>1</v>
      </c>
      <c r="BJ35" t="s">
        <v>360</v>
      </c>
      <c r="BO35" t="s">
        <v>360</v>
      </c>
      <c r="CE35" t="s">
        <v>677</v>
      </c>
      <c r="CF35" t="b">
        <v>1</v>
      </c>
      <c r="CG35" t="b">
        <v>1</v>
      </c>
      <c r="CI35" t="b">
        <v>1</v>
      </c>
      <c r="CN35" t="s">
        <v>347</v>
      </c>
      <c r="CX35" t="s">
        <v>362</v>
      </c>
      <c r="DD35" t="b">
        <v>1</v>
      </c>
      <c r="DE35" t="b">
        <v>1</v>
      </c>
      <c r="DV35" t="s">
        <v>657</v>
      </c>
      <c r="EL35" t="s">
        <v>385</v>
      </c>
      <c r="EM35" t="s">
        <v>366</v>
      </c>
      <c r="EN35" t="s">
        <v>806</v>
      </c>
      <c r="EO35" t="b">
        <v>1</v>
      </c>
      <c r="EQ35" t="b">
        <v>1</v>
      </c>
      <c r="EU35" t="b">
        <v>1</v>
      </c>
      <c r="EW35" t="b">
        <v>1</v>
      </c>
      <c r="EY35" t="b">
        <v>1</v>
      </c>
      <c r="EZ35" t="s">
        <v>352</v>
      </c>
      <c r="FA35" t="s">
        <v>367</v>
      </c>
      <c r="FB35" t="s">
        <v>347</v>
      </c>
      <c r="FD35" t="s">
        <v>368</v>
      </c>
      <c r="FF35" t="b">
        <v>1</v>
      </c>
      <c r="FM35" t="s">
        <v>347</v>
      </c>
      <c r="FO35" t="s">
        <v>347</v>
      </c>
      <c r="FP35" t="s">
        <v>368</v>
      </c>
      <c r="FQ35" t="b">
        <v>1</v>
      </c>
      <c r="FW35" t="s">
        <v>668</v>
      </c>
      <c r="FX35" t="s">
        <v>360</v>
      </c>
      <c r="GB35" t="s">
        <v>351</v>
      </c>
      <c r="GC35" t="s">
        <v>385</v>
      </c>
      <c r="GD35" t="s">
        <v>360</v>
      </c>
      <c r="GE35" t="s">
        <v>371</v>
      </c>
      <c r="GF35" t="s">
        <v>371</v>
      </c>
      <c r="MI35" t="s">
        <v>807</v>
      </c>
      <c r="MJ35">
        <v>73101874</v>
      </c>
      <c r="MK35" t="s">
        <v>808</v>
      </c>
      <c r="ML35" s="2">
        <v>44216.503182870372</v>
      </c>
      <c r="MM35">
        <v>34</v>
      </c>
      <c r="MO35">
        <v>-1</v>
      </c>
      <c r="MR35" t="s">
        <v>377</v>
      </c>
      <c r="MS35">
        <v>1878</v>
      </c>
      <c r="MU35">
        <v>569832</v>
      </c>
    </row>
    <row r="36" spans="1:359" x14ac:dyDescent="0.3">
      <c r="A36" t="s">
        <v>809</v>
      </c>
      <c r="B36" t="s">
        <v>810</v>
      </c>
      <c r="C36" t="s">
        <v>811</v>
      </c>
      <c r="D36" t="s">
        <v>648</v>
      </c>
      <c r="E36" t="s">
        <v>343</v>
      </c>
      <c r="F36" t="s">
        <v>649</v>
      </c>
      <c r="G36" s="1">
        <v>44216</v>
      </c>
      <c r="H36" t="s">
        <v>345</v>
      </c>
      <c r="I36" t="s">
        <v>346</v>
      </c>
      <c r="J36" t="s">
        <v>347</v>
      </c>
      <c r="K36">
        <v>30</v>
      </c>
      <c r="L3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6" t="s">
        <v>408</v>
      </c>
      <c r="N36" t="s">
        <v>349</v>
      </c>
      <c r="O36" t="s">
        <v>350</v>
      </c>
      <c r="P36" s="1">
        <v>42846</v>
      </c>
      <c r="Q36">
        <v>0</v>
      </c>
      <c r="R36">
        <v>0</v>
      </c>
      <c r="S36" t="s">
        <v>347</v>
      </c>
      <c r="T36">
        <v>0</v>
      </c>
      <c r="U36">
        <v>0</v>
      </c>
      <c r="V36">
        <v>1</v>
      </c>
      <c r="W36" t="s">
        <v>351</v>
      </c>
      <c r="X36">
        <v>2</v>
      </c>
      <c r="Y36" t="s">
        <v>458</v>
      </c>
      <c r="Z36">
        <v>1</v>
      </c>
      <c r="AA36" t="s">
        <v>365</v>
      </c>
      <c r="AB36">
        <v>6</v>
      </c>
      <c r="AC36">
        <v>0</v>
      </c>
      <c r="AD36">
        <v>0</v>
      </c>
      <c r="AE36">
        <v>1</v>
      </c>
      <c r="AF36">
        <v>15</v>
      </c>
      <c r="AG36">
        <v>1000</v>
      </c>
      <c r="AH36" t="s">
        <v>386</v>
      </c>
      <c r="AJ36" t="s">
        <v>355</v>
      </c>
      <c r="AL36" t="b">
        <v>1</v>
      </c>
      <c r="AS36">
        <v>20</v>
      </c>
      <c r="AT36" t="s">
        <v>356</v>
      </c>
      <c r="AV36" t="s">
        <v>360</v>
      </c>
      <c r="AW36" t="s">
        <v>812</v>
      </c>
      <c r="AX36" t="s">
        <v>358</v>
      </c>
      <c r="AZ36" t="b">
        <v>1</v>
      </c>
      <c r="BB36" t="b">
        <v>1</v>
      </c>
      <c r="BJ36" t="s">
        <v>360</v>
      </c>
      <c r="BO36" t="s">
        <v>360</v>
      </c>
      <c r="CE36" t="s">
        <v>485</v>
      </c>
      <c r="CG36" t="b">
        <v>1</v>
      </c>
      <c r="CH36" t="b">
        <v>1</v>
      </c>
      <c r="CI36" t="b">
        <v>1</v>
      </c>
      <c r="CN36" t="s">
        <v>347</v>
      </c>
      <c r="CX36" t="s">
        <v>362</v>
      </c>
      <c r="DD36" t="b">
        <v>1</v>
      </c>
      <c r="DE36" t="b">
        <v>1</v>
      </c>
      <c r="DV36" t="s">
        <v>657</v>
      </c>
      <c r="EL36" t="s">
        <v>385</v>
      </c>
      <c r="EM36" t="s">
        <v>366</v>
      </c>
      <c r="EN36" t="s">
        <v>813</v>
      </c>
      <c r="EO36" t="b">
        <v>1</v>
      </c>
      <c r="EQ36" t="b">
        <v>1</v>
      </c>
      <c r="EU36" t="b">
        <v>1</v>
      </c>
      <c r="EY36" t="b">
        <v>1</v>
      </c>
      <c r="EZ36" t="s">
        <v>365</v>
      </c>
      <c r="FA36" t="s">
        <v>367</v>
      </c>
      <c r="FB36" t="s">
        <v>347</v>
      </c>
      <c r="FD36" t="s">
        <v>368</v>
      </c>
      <c r="FF36" t="b">
        <v>1</v>
      </c>
      <c r="FM36" t="s">
        <v>347</v>
      </c>
      <c r="FO36" t="s">
        <v>347</v>
      </c>
      <c r="FP36" t="s">
        <v>368</v>
      </c>
      <c r="FQ36" t="b">
        <v>1</v>
      </c>
      <c r="FW36" t="s">
        <v>668</v>
      </c>
      <c r="FX36" t="s">
        <v>347</v>
      </c>
      <c r="GB36" t="s">
        <v>385</v>
      </c>
      <c r="GC36" t="s">
        <v>385</v>
      </c>
      <c r="GD36" t="s">
        <v>360</v>
      </c>
      <c r="GE36" t="s">
        <v>371</v>
      </c>
      <c r="GF36" t="s">
        <v>371</v>
      </c>
      <c r="MI36" t="s">
        <v>814</v>
      </c>
      <c r="MJ36">
        <v>73102150</v>
      </c>
      <c r="MK36" t="s">
        <v>815</v>
      </c>
      <c r="ML36" s="2">
        <v>44216.506423611107</v>
      </c>
      <c r="MM36">
        <v>35</v>
      </c>
      <c r="MO36">
        <v>-1</v>
      </c>
      <c r="MR36" t="s">
        <v>377</v>
      </c>
      <c r="MS36">
        <v>277</v>
      </c>
      <c r="MU36">
        <v>569832</v>
      </c>
    </row>
    <row r="37" spans="1:359" x14ac:dyDescent="0.3">
      <c r="A37" t="s">
        <v>816</v>
      </c>
      <c r="B37" t="s">
        <v>817</v>
      </c>
      <c r="C37" t="s">
        <v>818</v>
      </c>
      <c r="D37" t="s">
        <v>648</v>
      </c>
      <c r="E37" t="s">
        <v>343</v>
      </c>
      <c r="F37" t="s">
        <v>649</v>
      </c>
      <c r="G37" s="1">
        <v>44216</v>
      </c>
      <c r="H37" t="s">
        <v>345</v>
      </c>
      <c r="I37" t="s">
        <v>346</v>
      </c>
      <c r="J37" t="s">
        <v>347</v>
      </c>
      <c r="K37">
        <v>42</v>
      </c>
      <c r="L3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7" t="s">
        <v>348</v>
      </c>
      <c r="N37" t="s">
        <v>349</v>
      </c>
      <c r="O37" t="s">
        <v>350</v>
      </c>
      <c r="P37" s="1">
        <v>43056</v>
      </c>
      <c r="Q37">
        <v>0</v>
      </c>
      <c r="R37">
        <v>0</v>
      </c>
      <c r="S37" t="s">
        <v>347</v>
      </c>
      <c r="T37">
        <v>0</v>
      </c>
      <c r="U37">
        <v>0</v>
      </c>
      <c r="V37">
        <v>1</v>
      </c>
      <c r="W37" t="s">
        <v>351</v>
      </c>
      <c r="X37">
        <v>2</v>
      </c>
      <c r="Y37" t="s">
        <v>458</v>
      </c>
      <c r="Z37">
        <v>1</v>
      </c>
      <c r="AA37" t="s">
        <v>365</v>
      </c>
      <c r="AB37">
        <v>6</v>
      </c>
      <c r="AC37">
        <v>0</v>
      </c>
      <c r="AD37">
        <v>0</v>
      </c>
      <c r="AE37">
        <v>0</v>
      </c>
      <c r="AF37">
        <v>20</v>
      </c>
      <c r="AG37">
        <v>2500</v>
      </c>
      <c r="AH37" t="s">
        <v>819</v>
      </c>
      <c r="AJ37" t="s">
        <v>786</v>
      </c>
      <c r="AK37" t="b">
        <v>1</v>
      </c>
      <c r="AS37">
        <v>20</v>
      </c>
      <c r="AT37" t="s">
        <v>356</v>
      </c>
      <c r="AV37" t="s">
        <v>360</v>
      </c>
      <c r="AW37" t="s">
        <v>820</v>
      </c>
      <c r="AX37" t="s">
        <v>484</v>
      </c>
      <c r="AY37" t="b">
        <v>1</v>
      </c>
      <c r="BB37" t="b">
        <v>1</v>
      </c>
      <c r="BJ37" t="s">
        <v>360</v>
      </c>
      <c r="BO37" t="s">
        <v>360</v>
      </c>
      <c r="CE37" t="s">
        <v>574</v>
      </c>
      <c r="CF37" t="b">
        <v>1</v>
      </c>
      <c r="CG37" t="b">
        <v>1</v>
      </c>
      <c r="CH37" t="b">
        <v>1</v>
      </c>
      <c r="CI37" t="b">
        <v>1</v>
      </c>
      <c r="CN37" t="s">
        <v>347</v>
      </c>
      <c r="CX37" t="s">
        <v>362</v>
      </c>
      <c r="DD37" t="b">
        <v>1</v>
      </c>
      <c r="DE37" t="b">
        <v>1</v>
      </c>
      <c r="DV37" t="s">
        <v>575</v>
      </c>
      <c r="DW37" t="s">
        <v>487</v>
      </c>
      <c r="EL37" t="s">
        <v>385</v>
      </c>
      <c r="EM37" t="s">
        <v>366</v>
      </c>
      <c r="EN37" t="s">
        <v>821</v>
      </c>
      <c r="EO37" t="b">
        <v>1</v>
      </c>
      <c r="EQ37" t="b">
        <v>1</v>
      </c>
      <c r="EU37" t="b">
        <v>1</v>
      </c>
      <c r="EX37" t="b">
        <v>1</v>
      </c>
      <c r="EY37" t="b">
        <v>1</v>
      </c>
      <c r="EZ37" t="s">
        <v>352</v>
      </c>
      <c r="FA37" t="s">
        <v>367</v>
      </c>
      <c r="FB37" t="s">
        <v>347</v>
      </c>
      <c r="FD37" t="s">
        <v>368</v>
      </c>
      <c r="FF37" t="b">
        <v>1</v>
      </c>
      <c r="FM37" t="s">
        <v>373</v>
      </c>
      <c r="FO37" t="s">
        <v>347</v>
      </c>
      <c r="FP37" t="s">
        <v>368</v>
      </c>
      <c r="FQ37" t="b">
        <v>1</v>
      </c>
      <c r="FW37" t="s">
        <v>369</v>
      </c>
      <c r="FX37" t="s">
        <v>360</v>
      </c>
      <c r="GB37" t="s">
        <v>385</v>
      </c>
      <c r="GC37" t="s">
        <v>385</v>
      </c>
      <c r="GD37" t="s">
        <v>360</v>
      </c>
      <c r="GE37" t="s">
        <v>371</v>
      </c>
      <c r="GF37" t="s">
        <v>371</v>
      </c>
      <c r="MI37" t="s">
        <v>822</v>
      </c>
      <c r="MJ37">
        <v>73105661</v>
      </c>
      <c r="MK37" t="s">
        <v>823</v>
      </c>
      <c r="ML37" s="2">
        <v>44216.51635416667</v>
      </c>
      <c r="MM37">
        <v>36</v>
      </c>
      <c r="MO37">
        <v>-1</v>
      </c>
      <c r="MR37" t="s">
        <v>377</v>
      </c>
      <c r="MS37">
        <v>488</v>
      </c>
      <c r="MU37">
        <v>569832</v>
      </c>
    </row>
    <row r="38" spans="1:359" x14ac:dyDescent="0.3">
      <c r="A38" t="s">
        <v>824</v>
      </c>
      <c r="B38" t="s">
        <v>825</v>
      </c>
      <c r="C38" t="s">
        <v>826</v>
      </c>
      <c r="D38" t="s">
        <v>342</v>
      </c>
      <c r="E38" t="s">
        <v>343</v>
      </c>
      <c r="F38" t="s">
        <v>344</v>
      </c>
      <c r="G38" s="1">
        <v>44216</v>
      </c>
      <c r="H38" t="s">
        <v>345</v>
      </c>
      <c r="I38" t="s">
        <v>346</v>
      </c>
      <c r="J38" t="s">
        <v>347</v>
      </c>
      <c r="K38">
        <v>26</v>
      </c>
      <c r="L38"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8" t="s">
        <v>408</v>
      </c>
      <c r="N38" t="s">
        <v>349</v>
      </c>
      <c r="O38" t="s">
        <v>350</v>
      </c>
      <c r="P38" s="1">
        <v>41690</v>
      </c>
      <c r="Q38">
        <v>0</v>
      </c>
      <c r="R38">
        <v>2</v>
      </c>
      <c r="S38" t="s">
        <v>360</v>
      </c>
      <c r="AB38">
        <v>4</v>
      </c>
      <c r="AC38">
        <v>1</v>
      </c>
      <c r="AE38">
        <v>1</v>
      </c>
      <c r="AF38">
        <v>2000</v>
      </c>
      <c r="AG38">
        <v>1000</v>
      </c>
      <c r="AH38" t="s">
        <v>827</v>
      </c>
      <c r="AJ38" t="s">
        <v>355</v>
      </c>
      <c r="AL38" t="b">
        <v>1</v>
      </c>
      <c r="AS38">
        <v>5</v>
      </c>
      <c r="AT38" t="s">
        <v>356</v>
      </c>
      <c r="AV38" t="s">
        <v>347</v>
      </c>
      <c r="AW38" t="s">
        <v>828</v>
      </c>
      <c r="AX38" t="s">
        <v>358</v>
      </c>
      <c r="AZ38" t="b">
        <v>1</v>
      </c>
      <c r="BB38" t="b">
        <v>1</v>
      </c>
      <c r="BJ38" t="s">
        <v>347</v>
      </c>
      <c r="BK38" t="s">
        <v>373</v>
      </c>
      <c r="BM38" t="s">
        <v>373</v>
      </c>
      <c r="BO38" t="s">
        <v>360</v>
      </c>
      <c r="CE38" t="s">
        <v>829</v>
      </c>
      <c r="CF38" t="b">
        <v>1</v>
      </c>
      <c r="CG38" t="b">
        <v>1</v>
      </c>
      <c r="CH38" t="b">
        <v>1</v>
      </c>
      <c r="CN38" t="s">
        <v>347</v>
      </c>
      <c r="CX38" t="s">
        <v>362</v>
      </c>
      <c r="DD38" t="b">
        <v>1</v>
      </c>
      <c r="DE38" t="b">
        <v>1</v>
      </c>
      <c r="DV38" t="s">
        <v>430</v>
      </c>
      <c r="EL38" t="s">
        <v>385</v>
      </c>
      <c r="EM38" t="s">
        <v>366</v>
      </c>
      <c r="EZ38" t="s">
        <v>385</v>
      </c>
      <c r="FA38" t="s">
        <v>366</v>
      </c>
      <c r="FB38" t="s">
        <v>347</v>
      </c>
      <c r="FD38" t="s">
        <v>368</v>
      </c>
      <c r="FF38" t="b">
        <v>1</v>
      </c>
      <c r="FM38" t="s">
        <v>347</v>
      </c>
      <c r="FO38" t="s">
        <v>347</v>
      </c>
      <c r="FP38" t="s">
        <v>368</v>
      </c>
      <c r="FQ38" t="b">
        <v>1</v>
      </c>
      <c r="GC38" t="s">
        <v>385</v>
      </c>
      <c r="GD38" t="s">
        <v>360</v>
      </c>
      <c r="GE38" t="s">
        <v>371</v>
      </c>
      <c r="GF38" t="s">
        <v>371</v>
      </c>
      <c r="MI38" t="s">
        <v>830</v>
      </c>
      <c r="MJ38">
        <v>73105673</v>
      </c>
      <c r="MK38" t="s">
        <v>831</v>
      </c>
      <c r="ML38" s="2">
        <v>44216.516504629632</v>
      </c>
      <c r="MM38">
        <v>37</v>
      </c>
      <c r="MO38">
        <v>-1</v>
      </c>
      <c r="MR38" t="s">
        <v>377</v>
      </c>
      <c r="MS38">
        <v>1505</v>
      </c>
      <c r="MU38">
        <v>569832</v>
      </c>
    </row>
    <row r="39" spans="1:359" x14ac:dyDescent="0.3">
      <c r="A39" t="s">
        <v>832</v>
      </c>
      <c r="B39" t="s">
        <v>833</v>
      </c>
      <c r="C39" t="s">
        <v>834</v>
      </c>
      <c r="D39" t="s">
        <v>342</v>
      </c>
      <c r="E39" t="s">
        <v>343</v>
      </c>
      <c r="F39" t="s">
        <v>344</v>
      </c>
      <c r="G39" s="1">
        <v>44216</v>
      </c>
      <c r="H39" t="s">
        <v>345</v>
      </c>
      <c r="I39" t="s">
        <v>346</v>
      </c>
      <c r="J39" t="s">
        <v>347</v>
      </c>
      <c r="K39">
        <v>55</v>
      </c>
      <c r="L39"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39" t="s">
        <v>408</v>
      </c>
      <c r="N39" t="s">
        <v>349</v>
      </c>
      <c r="O39" t="s">
        <v>350</v>
      </c>
      <c r="P39" s="1">
        <v>42019</v>
      </c>
      <c r="Q39">
        <v>1</v>
      </c>
      <c r="R39">
        <v>0</v>
      </c>
      <c r="S39" t="s">
        <v>347</v>
      </c>
      <c r="T39">
        <v>0</v>
      </c>
      <c r="U39">
        <v>1</v>
      </c>
      <c r="V39">
        <v>2</v>
      </c>
      <c r="W39" t="s">
        <v>458</v>
      </c>
      <c r="X39">
        <v>0</v>
      </c>
      <c r="Y39" t="s">
        <v>458</v>
      </c>
      <c r="Z39">
        <v>0</v>
      </c>
      <c r="AA39" t="s">
        <v>458</v>
      </c>
      <c r="AB39">
        <v>7</v>
      </c>
      <c r="AC39">
        <v>2</v>
      </c>
      <c r="AD39">
        <v>0</v>
      </c>
      <c r="AE39">
        <v>2</v>
      </c>
      <c r="AF39">
        <v>1500</v>
      </c>
      <c r="AG39">
        <v>600</v>
      </c>
      <c r="AH39" t="s">
        <v>354</v>
      </c>
      <c r="AJ39" t="s">
        <v>355</v>
      </c>
      <c r="AL39" t="b">
        <v>1</v>
      </c>
      <c r="AS39">
        <v>10</v>
      </c>
      <c r="AT39" t="s">
        <v>356</v>
      </c>
      <c r="AV39" t="s">
        <v>347</v>
      </c>
      <c r="AW39" t="s">
        <v>835</v>
      </c>
      <c r="AX39" t="s">
        <v>358</v>
      </c>
      <c r="AZ39" t="b">
        <v>1</v>
      </c>
      <c r="BB39" t="b">
        <v>1</v>
      </c>
      <c r="BJ39" t="s">
        <v>347</v>
      </c>
      <c r="BK39" t="s">
        <v>347</v>
      </c>
      <c r="BL39" t="s">
        <v>836</v>
      </c>
      <c r="BM39" t="s">
        <v>360</v>
      </c>
      <c r="BO39" t="s">
        <v>347</v>
      </c>
      <c r="BP39" t="s">
        <v>347</v>
      </c>
      <c r="BR39" t="s">
        <v>347</v>
      </c>
      <c r="BS39" t="s">
        <v>360</v>
      </c>
      <c r="BT39" t="s">
        <v>429</v>
      </c>
      <c r="BX39" t="b">
        <v>1</v>
      </c>
      <c r="CE39" t="s">
        <v>574</v>
      </c>
      <c r="CF39" t="b">
        <v>1</v>
      </c>
      <c r="CG39" t="b">
        <v>1</v>
      </c>
      <c r="CH39" t="b">
        <v>1</v>
      </c>
      <c r="CI39" t="b">
        <v>1</v>
      </c>
      <c r="CN39" t="s">
        <v>347</v>
      </c>
      <c r="CX39" t="s">
        <v>362</v>
      </c>
      <c r="DD39" t="b">
        <v>1</v>
      </c>
      <c r="DE39" t="b">
        <v>1</v>
      </c>
      <c r="DV39" t="s">
        <v>486</v>
      </c>
      <c r="DW39" t="s">
        <v>487</v>
      </c>
      <c r="DZ39" t="s">
        <v>837</v>
      </c>
      <c r="EA39" t="b">
        <v>1</v>
      </c>
      <c r="EC39" t="b">
        <v>1</v>
      </c>
      <c r="EI39" t="b">
        <v>1</v>
      </c>
      <c r="EJ39" t="b">
        <v>1</v>
      </c>
      <c r="EL39" t="s">
        <v>365</v>
      </c>
      <c r="EM39" t="s">
        <v>366</v>
      </c>
      <c r="EN39" t="s">
        <v>837</v>
      </c>
      <c r="EO39" t="b">
        <v>1</v>
      </c>
      <c r="EQ39" t="b">
        <v>1</v>
      </c>
      <c r="EW39" t="b">
        <v>1</v>
      </c>
      <c r="EX39" t="b">
        <v>1</v>
      </c>
      <c r="EZ39" t="s">
        <v>365</v>
      </c>
      <c r="FA39" t="s">
        <v>367</v>
      </c>
      <c r="FB39" t="s">
        <v>347</v>
      </c>
      <c r="FD39" t="s">
        <v>838</v>
      </c>
      <c r="FF39" t="b">
        <v>1</v>
      </c>
      <c r="FJ39" t="b">
        <v>1</v>
      </c>
      <c r="FM39" t="s">
        <v>347</v>
      </c>
      <c r="FO39" t="s">
        <v>347</v>
      </c>
      <c r="FP39" t="s">
        <v>368</v>
      </c>
      <c r="FQ39" t="b">
        <v>1</v>
      </c>
      <c r="FW39" t="s">
        <v>369</v>
      </c>
      <c r="FX39" t="s">
        <v>360</v>
      </c>
      <c r="GB39" t="s">
        <v>351</v>
      </c>
      <c r="GC39" t="s">
        <v>351</v>
      </c>
      <c r="GD39" t="s">
        <v>360</v>
      </c>
      <c r="GE39" t="s">
        <v>371</v>
      </c>
      <c r="GF39" t="s">
        <v>371</v>
      </c>
      <c r="MI39" t="s">
        <v>839</v>
      </c>
      <c r="MJ39">
        <v>73105675</v>
      </c>
      <c r="MK39" t="s">
        <v>840</v>
      </c>
      <c r="ML39" s="2">
        <v>44216.516516203701</v>
      </c>
      <c r="MM39">
        <v>38</v>
      </c>
      <c r="MO39">
        <v>-1</v>
      </c>
      <c r="MR39" t="s">
        <v>377</v>
      </c>
      <c r="MS39">
        <v>1180</v>
      </c>
      <c r="MU39">
        <v>569832</v>
      </c>
    </row>
    <row r="40" spans="1:359" x14ac:dyDescent="0.3">
      <c r="A40" t="s">
        <v>841</v>
      </c>
      <c r="B40" t="s">
        <v>842</v>
      </c>
      <c r="D40" t="s">
        <v>843</v>
      </c>
      <c r="E40" t="s">
        <v>844</v>
      </c>
      <c r="G40" s="1">
        <v>44216</v>
      </c>
      <c r="H40" t="s">
        <v>845</v>
      </c>
      <c r="I40" t="s">
        <v>846</v>
      </c>
      <c r="J40" t="s">
        <v>347</v>
      </c>
      <c r="K40">
        <v>55</v>
      </c>
      <c r="L40"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40" t="s">
        <v>408</v>
      </c>
      <c r="N40" t="s">
        <v>349</v>
      </c>
      <c r="O40" t="s">
        <v>384</v>
      </c>
      <c r="Q40">
        <v>0</v>
      </c>
      <c r="R40">
        <v>0</v>
      </c>
      <c r="S40" t="s">
        <v>347</v>
      </c>
      <c r="T40">
        <v>0</v>
      </c>
      <c r="U40">
        <v>0</v>
      </c>
      <c r="V40">
        <v>0</v>
      </c>
      <c r="W40" t="s">
        <v>385</v>
      </c>
      <c r="X40">
        <v>0</v>
      </c>
      <c r="Y40" t="s">
        <v>385</v>
      </c>
      <c r="Z40">
        <v>1</v>
      </c>
      <c r="AA40" t="s">
        <v>351</v>
      </c>
      <c r="AB40">
        <v>3</v>
      </c>
      <c r="AC40">
        <v>2</v>
      </c>
      <c r="AD40">
        <v>0</v>
      </c>
      <c r="AE40">
        <v>1</v>
      </c>
      <c r="AF40">
        <v>1000</v>
      </c>
      <c r="AG40">
        <v>200</v>
      </c>
      <c r="AH40" t="s">
        <v>847</v>
      </c>
      <c r="AJ40" t="s">
        <v>675</v>
      </c>
      <c r="AK40" t="b">
        <v>1</v>
      </c>
      <c r="AL40" t="b">
        <v>1</v>
      </c>
      <c r="AS40">
        <v>15</v>
      </c>
      <c r="AT40" t="s">
        <v>356</v>
      </c>
      <c r="AV40" t="s">
        <v>347</v>
      </c>
      <c r="AW40" t="s">
        <v>357</v>
      </c>
      <c r="AX40" t="s">
        <v>484</v>
      </c>
      <c r="AY40" t="b">
        <v>1</v>
      </c>
      <c r="BB40" t="b">
        <v>1</v>
      </c>
      <c r="BJ40" t="s">
        <v>347</v>
      </c>
      <c r="BK40" t="s">
        <v>347</v>
      </c>
      <c r="BL40" t="s">
        <v>848</v>
      </c>
      <c r="BM40" t="s">
        <v>373</v>
      </c>
      <c r="BO40" t="s">
        <v>347</v>
      </c>
      <c r="BP40" t="s">
        <v>360</v>
      </c>
      <c r="BQ40" t="s">
        <v>849</v>
      </c>
      <c r="CE40" t="s">
        <v>850</v>
      </c>
      <c r="CF40" t="b">
        <v>1</v>
      </c>
      <c r="CN40" t="s">
        <v>347</v>
      </c>
      <c r="CX40" t="s">
        <v>851</v>
      </c>
      <c r="DD40" t="b">
        <v>1</v>
      </c>
      <c r="DV40" t="s">
        <v>657</v>
      </c>
      <c r="EL40" t="s">
        <v>385</v>
      </c>
      <c r="EM40" t="s">
        <v>366</v>
      </c>
      <c r="EZ40" t="s">
        <v>385</v>
      </c>
      <c r="FA40" t="s">
        <v>366</v>
      </c>
      <c r="FB40" t="s">
        <v>347</v>
      </c>
      <c r="FD40" t="s">
        <v>852</v>
      </c>
      <c r="FF40" t="b">
        <v>1</v>
      </c>
      <c r="FG40" t="b">
        <v>1</v>
      </c>
      <c r="FH40" t="b">
        <v>1</v>
      </c>
      <c r="FM40" t="s">
        <v>347</v>
      </c>
      <c r="FO40" t="s">
        <v>373</v>
      </c>
      <c r="GB40" t="s">
        <v>385</v>
      </c>
      <c r="GC40" t="s">
        <v>385</v>
      </c>
      <c r="GD40" t="s">
        <v>360</v>
      </c>
      <c r="GE40" t="s">
        <v>371</v>
      </c>
      <c r="GF40" t="s">
        <v>371</v>
      </c>
      <c r="GT40" t="s">
        <v>853</v>
      </c>
      <c r="GU40" t="b">
        <v>1</v>
      </c>
      <c r="GV40" t="b">
        <v>1</v>
      </c>
      <c r="GW40" t="b">
        <v>1</v>
      </c>
      <c r="GX40" t="b">
        <v>1</v>
      </c>
      <c r="GY40" t="b">
        <v>1</v>
      </c>
      <c r="GZ40" t="b">
        <v>1</v>
      </c>
      <c r="HA40" t="b">
        <v>1</v>
      </c>
      <c r="HB40" t="b">
        <v>1</v>
      </c>
      <c r="HC40" t="b">
        <v>1</v>
      </c>
      <c r="HD40" t="b">
        <v>1</v>
      </c>
      <c r="HE40" t="b">
        <v>1</v>
      </c>
      <c r="HF40" t="b">
        <v>1</v>
      </c>
      <c r="HM40" t="s">
        <v>388</v>
      </c>
      <c r="HP40" t="b">
        <v>1</v>
      </c>
      <c r="HR40" t="s">
        <v>854</v>
      </c>
      <c r="HS40" t="s">
        <v>855</v>
      </c>
      <c r="HW40" t="b">
        <v>1</v>
      </c>
      <c r="HX40" t="b">
        <v>1</v>
      </c>
      <c r="IE40" t="s">
        <v>756</v>
      </c>
      <c r="IF40" t="b">
        <v>1</v>
      </c>
      <c r="IJ40" t="b">
        <v>1</v>
      </c>
      <c r="IO40" t="s">
        <v>347</v>
      </c>
      <c r="IQ40" t="s">
        <v>545</v>
      </c>
      <c r="IS40" t="b">
        <v>1</v>
      </c>
      <c r="IT40" t="b">
        <v>1</v>
      </c>
      <c r="IZ40" t="s">
        <v>856</v>
      </c>
      <c r="JA40" t="s">
        <v>504</v>
      </c>
      <c r="JD40" t="b">
        <v>1</v>
      </c>
      <c r="JJ40" t="s">
        <v>857</v>
      </c>
      <c r="JK40" t="s">
        <v>360</v>
      </c>
      <c r="JL40" t="s">
        <v>858</v>
      </c>
      <c r="JM40" t="s">
        <v>859</v>
      </c>
      <c r="JN40" t="b">
        <v>1</v>
      </c>
      <c r="JO40" t="b">
        <v>1</v>
      </c>
      <c r="JQ40" t="b">
        <v>1</v>
      </c>
      <c r="JR40" t="b">
        <v>1</v>
      </c>
      <c r="JT40" t="b">
        <v>1</v>
      </c>
      <c r="JU40" t="b">
        <v>1</v>
      </c>
      <c r="JV40" t="b">
        <v>1</v>
      </c>
      <c r="JW40" t="b">
        <v>1</v>
      </c>
      <c r="JX40" t="b">
        <v>1</v>
      </c>
      <c r="JZ40" t="b">
        <v>1</v>
      </c>
      <c r="KA40" t="b">
        <v>1</v>
      </c>
      <c r="KF40" t="s">
        <v>860</v>
      </c>
      <c r="KG40" t="s">
        <v>861</v>
      </c>
      <c r="KH40" t="b">
        <v>1</v>
      </c>
      <c r="KK40" t="b">
        <v>1</v>
      </c>
      <c r="KL40" t="b">
        <v>1</v>
      </c>
      <c r="KM40" t="b">
        <v>1</v>
      </c>
      <c r="KV40" t="s">
        <v>862</v>
      </c>
      <c r="KW40" t="b">
        <v>1</v>
      </c>
      <c r="KX40" t="b">
        <v>1</v>
      </c>
      <c r="KY40" t="b">
        <v>1</v>
      </c>
      <c r="LA40" t="b">
        <v>1</v>
      </c>
      <c r="LF40" t="s">
        <v>509</v>
      </c>
      <c r="LL40" t="b">
        <v>1</v>
      </c>
      <c r="LN40" t="s">
        <v>347</v>
      </c>
      <c r="LP40" t="s">
        <v>400</v>
      </c>
      <c r="LR40" t="b">
        <v>1</v>
      </c>
      <c r="LS40" t="b">
        <v>1</v>
      </c>
      <c r="MD40" t="s">
        <v>360</v>
      </c>
      <c r="MG40" t="s">
        <v>360</v>
      </c>
      <c r="MI40" t="s">
        <v>863</v>
      </c>
      <c r="MJ40">
        <v>73107636</v>
      </c>
      <c r="MK40" t="s">
        <v>864</v>
      </c>
      <c r="ML40" s="2">
        <v>44216.541666666657</v>
      </c>
      <c r="MM40">
        <v>39</v>
      </c>
      <c r="MO40">
        <v>-1</v>
      </c>
      <c r="MR40" t="s">
        <v>377</v>
      </c>
      <c r="MS40">
        <v>1858</v>
      </c>
      <c r="MT40" t="s">
        <v>405</v>
      </c>
      <c r="MU40">
        <v>569832</v>
      </c>
    </row>
    <row r="41" spans="1:359" x14ac:dyDescent="0.3">
      <c r="A41" t="s">
        <v>865</v>
      </c>
      <c r="B41" t="s">
        <v>866</v>
      </c>
      <c r="C41" t="s">
        <v>385</v>
      </c>
      <c r="D41" t="s">
        <v>867</v>
      </c>
      <c r="E41" t="s">
        <v>844</v>
      </c>
      <c r="G41" s="1">
        <v>44216</v>
      </c>
      <c r="H41" t="s">
        <v>845</v>
      </c>
      <c r="I41" t="s">
        <v>846</v>
      </c>
      <c r="J41" t="s">
        <v>347</v>
      </c>
      <c r="K41">
        <v>50</v>
      </c>
      <c r="L4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41" t="s">
        <v>348</v>
      </c>
      <c r="N41" t="s">
        <v>349</v>
      </c>
      <c r="O41" t="s">
        <v>384</v>
      </c>
      <c r="Q41">
        <v>0</v>
      </c>
      <c r="R41">
        <v>0</v>
      </c>
      <c r="S41" t="s">
        <v>360</v>
      </c>
      <c r="AB41">
        <v>6</v>
      </c>
      <c r="AC41">
        <v>0</v>
      </c>
      <c r="AE41">
        <v>2</v>
      </c>
      <c r="AF41">
        <v>2500</v>
      </c>
      <c r="AG41">
        <v>2000</v>
      </c>
      <c r="AH41" t="s">
        <v>868</v>
      </c>
      <c r="AJ41" t="s">
        <v>651</v>
      </c>
      <c r="AQ41" t="b">
        <v>1</v>
      </c>
      <c r="AV41" t="s">
        <v>360</v>
      </c>
      <c r="AW41" t="s">
        <v>869</v>
      </c>
      <c r="AX41" t="s">
        <v>429</v>
      </c>
      <c r="BB41" t="b">
        <v>1</v>
      </c>
      <c r="BJ41" t="s">
        <v>347</v>
      </c>
      <c r="BK41" t="s">
        <v>373</v>
      </c>
      <c r="BM41" t="s">
        <v>347</v>
      </c>
      <c r="BN41" t="s">
        <v>870</v>
      </c>
      <c r="BO41" t="s">
        <v>347</v>
      </c>
      <c r="BP41" t="s">
        <v>347</v>
      </c>
      <c r="BR41" t="s">
        <v>347</v>
      </c>
      <c r="BS41" t="s">
        <v>347</v>
      </c>
      <c r="CE41" t="s">
        <v>871</v>
      </c>
      <c r="CF41" t="b">
        <v>1</v>
      </c>
      <c r="CI41" t="b">
        <v>1</v>
      </c>
      <c r="CN41" t="s">
        <v>373</v>
      </c>
      <c r="CX41" t="s">
        <v>851</v>
      </c>
      <c r="DD41" t="b">
        <v>1</v>
      </c>
      <c r="DV41" t="s">
        <v>575</v>
      </c>
      <c r="DW41" t="s">
        <v>487</v>
      </c>
      <c r="EL41" t="s">
        <v>385</v>
      </c>
      <c r="EM41" t="s">
        <v>366</v>
      </c>
      <c r="EZ41" t="s">
        <v>385</v>
      </c>
      <c r="FA41" t="s">
        <v>366</v>
      </c>
      <c r="FB41" t="s">
        <v>347</v>
      </c>
      <c r="FD41" t="s">
        <v>368</v>
      </c>
      <c r="FF41" t="b">
        <v>1</v>
      </c>
      <c r="FM41" t="s">
        <v>347</v>
      </c>
      <c r="FO41" t="s">
        <v>347</v>
      </c>
      <c r="FP41" t="s">
        <v>368</v>
      </c>
      <c r="FQ41" t="b">
        <v>1</v>
      </c>
      <c r="GC41" t="s">
        <v>385</v>
      </c>
      <c r="GD41" t="s">
        <v>360</v>
      </c>
      <c r="GE41" t="s">
        <v>371</v>
      </c>
      <c r="GF41" t="s">
        <v>371</v>
      </c>
      <c r="GT41" t="s">
        <v>872</v>
      </c>
      <c r="GU41" t="b">
        <v>1</v>
      </c>
      <c r="GW41" t="b">
        <v>1</v>
      </c>
      <c r="HA41" t="b">
        <v>1</v>
      </c>
      <c r="HM41" t="s">
        <v>441</v>
      </c>
      <c r="HN41" t="b">
        <v>1</v>
      </c>
      <c r="HR41" t="s">
        <v>873</v>
      </c>
      <c r="HS41" t="s">
        <v>559</v>
      </c>
      <c r="HT41" t="b">
        <v>1</v>
      </c>
      <c r="HW41" t="b">
        <v>1</v>
      </c>
      <c r="IE41" t="s">
        <v>373</v>
      </c>
      <c r="IL41" t="b">
        <v>1</v>
      </c>
      <c r="IO41" t="s">
        <v>347</v>
      </c>
      <c r="IQ41" t="s">
        <v>874</v>
      </c>
      <c r="IR41" t="b">
        <v>1</v>
      </c>
      <c r="IS41" t="b">
        <v>1</v>
      </c>
      <c r="IU41" t="b">
        <v>1</v>
      </c>
      <c r="IZ41" t="s">
        <v>875</v>
      </c>
      <c r="JA41" t="s">
        <v>560</v>
      </c>
      <c r="JC41" t="b">
        <v>1</v>
      </c>
      <c r="JD41" t="b">
        <v>1</v>
      </c>
      <c r="JE41" t="b">
        <v>1</v>
      </c>
      <c r="JJ41" t="s">
        <v>875</v>
      </c>
      <c r="JK41" t="s">
        <v>347</v>
      </c>
      <c r="JM41" t="s">
        <v>876</v>
      </c>
      <c r="JN41" t="b">
        <v>1</v>
      </c>
      <c r="JQ41" t="b">
        <v>1</v>
      </c>
      <c r="JV41" t="b">
        <v>1</v>
      </c>
      <c r="KA41" t="b">
        <v>1</v>
      </c>
      <c r="KG41" t="s">
        <v>877</v>
      </c>
      <c r="KL41" t="b">
        <v>1</v>
      </c>
      <c r="KM41" t="b">
        <v>1</v>
      </c>
      <c r="KV41" t="s">
        <v>878</v>
      </c>
      <c r="KX41" t="b">
        <v>1</v>
      </c>
      <c r="KZ41" t="b">
        <v>1</v>
      </c>
      <c r="LB41" t="b">
        <v>1</v>
      </c>
      <c r="LF41" t="s">
        <v>879</v>
      </c>
      <c r="LJ41" t="b">
        <v>1</v>
      </c>
      <c r="LK41" t="b">
        <v>1</v>
      </c>
      <c r="MI41" t="s">
        <v>880</v>
      </c>
      <c r="MJ41">
        <v>73107637</v>
      </c>
      <c r="MK41" t="s">
        <v>881</v>
      </c>
      <c r="ML41" s="2">
        <v>44216.541678240741</v>
      </c>
      <c r="MM41">
        <v>40</v>
      </c>
      <c r="MO41">
        <v>-1</v>
      </c>
      <c r="MR41" t="s">
        <v>377</v>
      </c>
      <c r="MS41">
        <v>12440</v>
      </c>
      <c r="MT41" t="s">
        <v>405</v>
      </c>
      <c r="MU41">
        <v>569832</v>
      </c>
    </row>
    <row r="42" spans="1:359" x14ac:dyDescent="0.3">
      <c r="A42" t="s">
        <v>882</v>
      </c>
      <c r="B42" t="s">
        <v>883</v>
      </c>
      <c r="D42" t="s">
        <v>843</v>
      </c>
      <c r="E42" t="s">
        <v>844</v>
      </c>
      <c r="G42" s="1">
        <v>44216</v>
      </c>
      <c r="H42" t="s">
        <v>845</v>
      </c>
      <c r="I42" t="s">
        <v>846</v>
      </c>
      <c r="J42" t="s">
        <v>347</v>
      </c>
      <c r="K42">
        <v>60</v>
      </c>
      <c r="L42"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42" t="s">
        <v>408</v>
      </c>
      <c r="N42" t="s">
        <v>349</v>
      </c>
      <c r="O42" t="s">
        <v>350</v>
      </c>
      <c r="P42" s="1">
        <v>43789</v>
      </c>
      <c r="Q42">
        <v>0</v>
      </c>
      <c r="R42">
        <v>1</v>
      </c>
      <c r="S42" t="s">
        <v>347</v>
      </c>
      <c r="T42">
        <v>0</v>
      </c>
      <c r="U42">
        <v>0</v>
      </c>
      <c r="V42">
        <v>0</v>
      </c>
      <c r="W42" t="s">
        <v>385</v>
      </c>
      <c r="X42">
        <v>0</v>
      </c>
      <c r="Y42" t="s">
        <v>385</v>
      </c>
      <c r="Z42">
        <v>1</v>
      </c>
      <c r="AA42" t="s">
        <v>351</v>
      </c>
      <c r="AB42">
        <v>4</v>
      </c>
      <c r="AC42">
        <v>1</v>
      </c>
      <c r="AD42">
        <v>1</v>
      </c>
      <c r="AE42">
        <v>0</v>
      </c>
      <c r="AF42">
        <v>1000</v>
      </c>
      <c r="AG42">
        <v>200</v>
      </c>
      <c r="AH42" t="s">
        <v>884</v>
      </c>
      <c r="AJ42" t="s">
        <v>885</v>
      </c>
      <c r="AK42" t="b">
        <v>1</v>
      </c>
      <c r="AL42" t="b">
        <v>1</v>
      </c>
      <c r="AM42" t="b">
        <v>1</v>
      </c>
      <c r="AS42">
        <v>30</v>
      </c>
      <c r="AT42" t="s">
        <v>356</v>
      </c>
      <c r="AV42" t="s">
        <v>347</v>
      </c>
      <c r="AW42" t="s">
        <v>357</v>
      </c>
      <c r="AX42" t="s">
        <v>886</v>
      </c>
      <c r="AY42" t="b">
        <v>1</v>
      </c>
      <c r="AZ42" t="b">
        <v>1</v>
      </c>
      <c r="BB42" t="b">
        <v>1</v>
      </c>
      <c r="BC42" t="b">
        <v>1</v>
      </c>
      <c r="BJ42" t="s">
        <v>347</v>
      </c>
      <c r="BK42" t="s">
        <v>347</v>
      </c>
      <c r="BL42" t="s">
        <v>887</v>
      </c>
      <c r="BM42" t="s">
        <v>373</v>
      </c>
      <c r="BO42" t="s">
        <v>347</v>
      </c>
      <c r="BP42" t="s">
        <v>347</v>
      </c>
      <c r="BR42" t="s">
        <v>347</v>
      </c>
      <c r="BS42" t="s">
        <v>347</v>
      </c>
      <c r="CE42" t="s">
        <v>888</v>
      </c>
      <c r="CF42" t="b">
        <v>1</v>
      </c>
      <c r="CG42" t="b">
        <v>1</v>
      </c>
      <c r="CN42" t="s">
        <v>347</v>
      </c>
      <c r="CX42" t="s">
        <v>889</v>
      </c>
      <c r="CZ42" t="b">
        <v>1</v>
      </c>
      <c r="DI42" t="s">
        <v>890</v>
      </c>
      <c r="DV42" t="s">
        <v>657</v>
      </c>
      <c r="EL42" t="s">
        <v>385</v>
      </c>
      <c r="EM42" t="s">
        <v>366</v>
      </c>
      <c r="EZ42" t="s">
        <v>385</v>
      </c>
      <c r="FA42" t="s">
        <v>366</v>
      </c>
      <c r="FB42" t="s">
        <v>360</v>
      </c>
      <c r="FC42" t="s">
        <v>891</v>
      </c>
      <c r="FD42" t="s">
        <v>852</v>
      </c>
      <c r="FF42" t="b">
        <v>1</v>
      </c>
      <c r="FG42" t="b">
        <v>1</v>
      </c>
      <c r="FH42" t="b">
        <v>1</v>
      </c>
      <c r="FM42" t="s">
        <v>373</v>
      </c>
      <c r="FO42" t="s">
        <v>373</v>
      </c>
      <c r="GB42" t="s">
        <v>385</v>
      </c>
      <c r="GC42" t="s">
        <v>385</v>
      </c>
      <c r="GD42" t="s">
        <v>892</v>
      </c>
      <c r="GT42" t="s">
        <v>893</v>
      </c>
      <c r="GU42" t="b">
        <v>1</v>
      </c>
      <c r="GV42" t="b">
        <v>1</v>
      </c>
      <c r="GW42" t="b">
        <v>1</v>
      </c>
      <c r="GX42" t="b">
        <v>1</v>
      </c>
      <c r="GY42" t="b">
        <v>1</v>
      </c>
      <c r="GZ42" t="b">
        <v>1</v>
      </c>
      <c r="HA42" t="b">
        <v>1</v>
      </c>
      <c r="HB42" t="b">
        <v>1</v>
      </c>
      <c r="HC42" t="b">
        <v>1</v>
      </c>
      <c r="HD42" t="b">
        <v>1</v>
      </c>
      <c r="HE42" t="b">
        <v>1</v>
      </c>
      <c r="HF42" t="b">
        <v>1</v>
      </c>
      <c r="HG42" t="b">
        <v>1</v>
      </c>
      <c r="HH42" t="b">
        <v>1</v>
      </c>
      <c r="HM42" t="s">
        <v>616</v>
      </c>
      <c r="HN42" t="b">
        <v>1</v>
      </c>
      <c r="HO42" t="b">
        <v>1</v>
      </c>
      <c r="HP42" t="b">
        <v>1</v>
      </c>
      <c r="HQ42" t="b">
        <v>1</v>
      </c>
      <c r="HR42" t="s">
        <v>894</v>
      </c>
      <c r="HS42" t="s">
        <v>895</v>
      </c>
      <c r="HT42" t="b">
        <v>1</v>
      </c>
      <c r="HU42" t="b">
        <v>1</v>
      </c>
      <c r="HW42" t="b">
        <v>1</v>
      </c>
      <c r="HX42" t="b">
        <v>1</v>
      </c>
      <c r="HZ42" t="b">
        <v>1</v>
      </c>
      <c r="IB42" t="b">
        <v>1</v>
      </c>
      <c r="IE42" t="s">
        <v>896</v>
      </c>
      <c r="IF42" t="b">
        <v>1</v>
      </c>
      <c r="IJ42" t="b">
        <v>1</v>
      </c>
      <c r="IO42" t="s">
        <v>347</v>
      </c>
      <c r="IQ42" t="s">
        <v>373</v>
      </c>
      <c r="IX42" t="b">
        <v>1</v>
      </c>
      <c r="JA42" t="s">
        <v>373</v>
      </c>
      <c r="JH42" t="b">
        <v>1</v>
      </c>
      <c r="JK42" t="s">
        <v>360</v>
      </c>
      <c r="JL42" t="s">
        <v>897</v>
      </c>
      <c r="JM42" t="s">
        <v>898</v>
      </c>
      <c r="JN42" t="b">
        <v>1</v>
      </c>
      <c r="JO42" t="b">
        <v>1</v>
      </c>
      <c r="JP42" t="b">
        <v>1</v>
      </c>
      <c r="JQ42" t="b">
        <v>1</v>
      </c>
      <c r="JR42" t="b">
        <v>1</v>
      </c>
      <c r="JS42" t="b">
        <v>1</v>
      </c>
      <c r="JT42" t="b">
        <v>1</v>
      </c>
      <c r="JU42" t="b">
        <v>1</v>
      </c>
      <c r="JV42" t="b">
        <v>1</v>
      </c>
      <c r="JW42" t="b">
        <v>1</v>
      </c>
      <c r="JX42" t="b">
        <v>1</v>
      </c>
      <c r="JY42" t="b">
        <v>1</v>
      </c>
      <c r="JZ42" t="b">
        <v>1</v>
      </c>
      <c r="KA42" t="b">
        <v>1</v>
      </c>
      <c r="KF42" t="s">
        <v>899</v>
      </c>
      <c r="KG42" t="s">
        <v>900</v>
      </c>
      <c r="KI42" t="b">
        <v>1</v>
      </c>
      <c r="KK42" t="b">
        <v>1</v>
      </c>
      <c r="KL42" t="b">
        <v>1</v>
      </c>
      <c r="KM42" t="b">
        <v>1</v>
      </c>
      <c r="KO42" t="b">
        <v>1</v>
      </c>
      <c r="KV42" t="s">
        <v>901</v>
      </c>
      <c r="KW42" t="b">
        <v>1</v>
      </c>
      <c r="KX42" t="b">
        <v>1</v>
      </c>
      <c r="LA42" t="b">
        <v>1</v>
      </c>
      <c r="LF42" t="s">
        <v>430</v>
      </c>
      <c r="LM42" t="b">
        <v>1</v>
      </c>
      <c r="LN42" t="s">
        <v>347</v>
      </c>
      <c r="LP42" t="s">
        <v>623</v>
      </c>
      <c r="LQ42" t="b">
        <v>1</v>
      </c>
      <c r="LR42" t="b">
        <v>1</v>
      </c>
      <c r="LS42" t="b">
        <v>1</v>
      </c>
      <c r="MD42" t="s">
        <v>347</v>
      </c>
      <c r="ME42">
        <v>2</v>
      </c>
      <c r="MF42" t="s">
        <v>902</v>
      </c>
      <c r="MG42" t="s">
        <v>360</v>
      </c>
      <c r="MI42" t="s">
        <v>903</v>
      </c>
      <c r="MJ42">
        <v>73107638</v>
      </c>
      <c r="MK42" t="s">
        <v>904</v>
      </c>
      <c r="ML42" s="2">
        <v>44216.541678240741</v>
      </c>
      <c r="MM42">
        <v>41</v>
      </c>
      <c r="MO42">
        <v>-1</v>
      </c>
      <c r="MR42" t="s">
        <v>377</v>
      </c>
      <c r="MS42">
        <v>1322</v>
      </c>
      <c r="MT42" t="s">
        <v>405</v>
      </c>
      <c r="MU42">
        <v>569832</v>
      </c>
    </row>
    <row r="43" spans="1:359" x14ac:dyDescent="0.3">
      <c r="A43" t="s">
        <v>905</v>
      </c>
      <c r="B43" t="s">
        <v>906</v>
      </c>
      <c r="C43" t="s">
        <v>385</v>
      </c>
      <c r="D43" t="s">
        <v>867</v>
      </c>
      <c r="E43" t="s">
        <v>844</v>
      </c>
      <c r="G43" s="1">
        <v>44216</v>
      </c>
      <c r="H43" t="s">
        <v>845</v>
      </c>
      <c r="I43" t="s">
        <v>846</v>
      </c>
      <c r="J43" t="s">
        <v>347</v>
      </c>
      <c r="K43">
        <v>30</v>
      </c>
      <c r="L4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43" t="s">
        <v>408</v>
      </c>
      <c r="N43" t="s">
        <v>349</v>
      </c>
      <c r="O43" t="s">
        <v>350</v>
      </c>
      <c r="P43" s="1">
        <v>42487</v>
      </c>
      <c r="Q43">
        <v>1</v>
      </c>
      <c r="R43">
        <v>0</v>
      </c>
      <c r="S43" t="s">
        <v>347</v>
      </c>
      <c r="T43">
        <v>1</v>
      </c>
      <c r="U43">
        <v>0</v>
      </c>
      <c r="V43">
        <v>1</v>
      </c>
      <c r="W43" t="s">
        <v>351</v>
      </c>
      <c r="X43">
        <v>0</v>
      </c>
      <c r="Y43" t="s">
        <v>409</v>
      </c>
      <c r="Z43">
        <v>0</v>
      </c>
      <c r="AA43" t="s">
        <v>409</v>
      </c>
      <c r="AB43">
        <v>4</v>
      </c>
      <c r="AC43">
        <v>0</v>
      </c>
      <c r="AD43">
        <v>0</v>
      </c>
      <c r="AE43">
        <v>1</v>
      </c>
      <c r="AF43">
        <v>1700</v>
      </c>
      <c r="AG43">
        <v>2500</v>
      </c>
      <c r="AH43" t="s">
        <v>907</v>
      </c>
      <c r="AJ43" t="s">
        <v>355</v>
      </c>
      <c r="AL43" t="b">
        <v>1</v>
      </c>
      <c r="AS43">
        <v>5</v>
      </c>
      <c r="AT43" t="s">
        <v>356</v>
      </c>
      <c r="AV43" t="s">
        <v>347</v>
      </c>
      <c r="AW43" t="s">
        <v>357</v>
      </c>
      <c r="AX43" t="s">
        <v>908</v>
      </c>
      <c r="AY43" t="b">
        <v>1</v>
      </c>
      <c r="BB43" t="b">
        <v>1</v>
      </c>
      <c r="BJ43" t="s">
        <v>347</v>
      </c>
      <c r="BK43" t="s">
        <v>347</v>
      </c>
      <c r="BL43" t="s">
        <v>909</v>
      </c>
      <c r="BM43" t="s">
        <v>347</v>
      </c>
      <c r="BN43" t="s">
        <v>910</v>
      </c>
      <c r="BO43" t="s">
        <v>360</v>
      </c>
      <c r="CE43" t="s">
        <v>361</v>
      </c>
      <c r="CG43" t="b">
        <v>1</v>
      </c>
      <c r="CI43" t="b">
        <v>1</v>
      </c>
      <c r="CN43" t="s">
        <v>347</v>
      </c>
      <c r="CX43" t="s">
        <v>851</v>
      </c>
      <c r="DD43" t="b">
        <v>1</v>
      </c>
      <c r="DJ43" t="s">
        <v>360</v>
      </c>
      <c r="DV43" t="s">
        <v>657</v>
      </c>
      <c r="DZ43" t="s">
        <v>911</v>
      </c>
      <c r="EA43" t="b">
        <v>1</v>
      </c>
      <c r="EB43" t="b">
        <v>1</v>
      </c>
      <c r="EG43" t="b">
        <v>1</v>
      </c>
      <c r="EL43" t="s">
        <v>458</v>
      </c>
      <c r="EM43" t="s">
        <v>366</v>
      </c>
      <c r="EN43" t="s">
        <v>912</v>
      </c>
      <c r="EO43" t="b">
        <v>1</v>
      </c>
      <c r="EQ43" t="b">
        <v>1</v>
      </c>
      <c r="EX43" t="b">
        <v>1</v>
      </c>
      <c r="EZ43" t="s">
        <v>458</v>
      </c>
      <c r="FA43" t="s">
        <v>366</v>
      </c>
      <c r="FB43" t="s">
        <v>347</v>
      </c>
      <c r="FD43" t="s">
        <v>368</v>
      </c>
      <c r="FF43" t="b">
        <v>1</v>
      </c>
      <c r="FM43" t="s">
        <v>347</v>
      </c>
      <c r="FO43" t="s">
        <v>347</v>
      </c>
      <c r="FP43" t="s">
        <v>368</v>
      </c>
      <c r="FQ43" t="b">
        <v>1</v>
      </c>
      <c r="FW43" t="s">
        <v>369</v>
      </c>
      <c r="FX43" t="s">
        <v>360</v>
      </c>
      <c r="FY43" t="s">
        <v>360</v>
      </c>
      <c r="GB43" t="s">
        <v>385</v>
      </c>
      <c r="GC43" t="s">
        <v>351</v>
      </c>
      <c r="GD43" t="s">
        <v>360</v>
      </c>
      <c r="GE43" t="s">
        <v>371</v>
      </c>
      <c r="GF43" t="s">
        <v>371</v>
      </c>
      <c r="GT43" t="s">
        <v>913</v>
      </c>
      <c r="GU43" t="b">
        <v>1</v>
      </c>
      <c r="GW43" t="b">
        <v>1</v>
      </c>
      <c r="HE43" t="b">
        <v>1</v>
      </c>
      <c r="HM43" t="s">
        <v>914</v>
      </c>
      <c r="HN43" t="b">
        <v>1</v>
      </c>
      <c r="HP43" t="b">
        <v>1</v>
      </c>
      <c r="HR43" t="s">
        <v>915</v>
      </c>
      <c r="HS43" t="s">
        <v>443</v>
      </c>
      <c r="HW43" t="b">
        <v>1</v>
      </c>
      <c r="IE43" t="s">
        <v>444</v>
      </c>
      <c r="IG43" t="b">
        <v>1</v>
      </c>
      <c r="IO43" t="s">
        <v>347</v>
      </c>
      <c r="IQ43" t="s">
        <v>416</v>
      </c>
      <c r="IW43" t="b">
        <v>1</v>
      </c>
      <c r="JA43" t="s">
        <v>416</v>
      </c>
      <c r="JG43" t="b">
        <v>1</v>
      </c>
      <c r="JK43" t="s">
        <v>360</v>
      </c>
      <c r="JL43" t="s">
        <v>916</v>
      </c>
      <c r="JM43" t="s">
        <v>917</v>
      </c>
      <c r="JN43" t="b">
        <v>1</v>
      </c>
      <c r="JQ43" t="b">
        <v>1</v>
      </c>
      <c r="JX43" t="b">
        <v>1</v>
      </c>
      <c r="KG43" t="s">
        <v>918</v>
      </c>
      <c r="KK43" t="b">
        <v>1</v>
      </c>
      <c r="KQ43" t="b">
        <v>1</v>
      </c>
      <c r="KV43" t="s">
        <v>919</v>
      </c>
      <c r="KW43" t="b">
        <v>1</v>
      </c>
      <c r="LA43" t="b">
        <v>1</v>
      </c>
      <c r="LF43" t="s">
        <v>920</v>
      </c>
      <c r="LI43" t="b">
        <v>1</v>
      </c>
      <c r="LJ43" t="b">
        <v>1</v>
      </c>
      <c r="LN43" t="s">
        <v>347</v>
      </c>
      <c r="LP43" t="s">
        <v>453</v>
      </c>
      <c r="LR43" t="b">
        <v>1</v>
      </c>
      <c r="MA43" t="s">
        <v>360</v>
      </c>
      <c r="MG43" t="s">
        <v>360</v>
      </c>
      <c r="MI43" t="s">
        <v>921</v>
      </c>
      <c r="MJ43">
        <v>73107639</v>
      </c>
      <c r="MK43" t="s">
        <v>922</v>
      </c>
      <c r="ML43" s="2">
        <v>44216.541689814818</v>
      </c>
      <c r="MM43">
        <v>42</v>
      </c>
      <c r="MO43">
        <v>-1</v>
      </c>
      <c r="MR43" t="s">
        <v>377</v>
      </c>
      <c r="MS43">
        <v>8299</v>
      </c>
      <c r="MT43" t="s">
        <v>405</v>
      </c>
      <c r="MU43">
        <v>569832</v>
      </c>
    </row>
    <row r="44" spans="1:359" hidden="1" x14ac:dyDescent="0.3">
      <c r="A44" t="s">
        <v>923</v>
      </c>
      <c r="B44" t="s">
        <v>924</v>
      </c>
      <c r="D44" t="s">
        <v>843</v>
      </c>
      <c r="E44" t="s">
        <v>844</v>
      </c>
      <c r="G44" s="1">
        <v>44216</v>
      </c>
      <c r="H44" t="s">
        <v>845</v>
      </c>
      <c r="I44" t="s">
        <v>846</v>
      </c>
      <c r="J44" t="s">
        <v>360</v>
      </c>
      <c r="MI44" t="s">
        <v>925</v>
      </c>
      <c r="MJ44">
        <v>73107640</v>
      </c>
      <c r="MK44" t="s">
        <v>926</v>
      </c>
      <c r="ML44" s="2">
        <v>44216.541689814818</v>
      </c>
      <c r="MM44">
        <v>43</v>
      </c>
      <c r="MO44">
        <v>-1</v>
      </c>
      <c r="MR44" t="s">
        <v>377</v>
      </c>
      <c r="MS44">
        <v>184</v>
      </c>
      <c r="MT44" t="s">
        <v>405</v>
      </c>
      <c r="MU44">
        <v>569832</v>
      </c>
    </row>
    <row r="45" spans="1:359" x14ac:dyDescent="0.3">
      <c r="A45" t="s">
        <v>927</v>
      </c>
      <c r="B45" t="s">
        <v>928</v>
      </c>
      <c r="D45" t="s">
        <v>843</v>
      </c>
      <c r="E45" t="s">
        <v>844</v>
      </c>
      <c r="G45" s="1">
        <v>44216</v>
      </c>
      <c r="H45" t="s">
        <v>845</v>
      </c>
      <c r="I45" t="s">
        <v>846</v>
      </c>
      <c r="J45" t="s">
        <v>347</v>
      </c>
      <c r="K45">
        <v>33</v>
      </c>
      <c r="L4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45" t="s">
        <v>408</v>
      </c>
      <c r="N45" t="s">
        <v>349</v>
      </c>
      <c r="O45" t="s">
        <v>384</v>
      </c>
      <c r="Q45">
        <v>2</v>
      </c>
      <c r="R45">
        <v>1</v>
      </c>
      <c r="S45" t="s">
        <v>347</v>
      </c>
      <c r="T45">
        <v>0</v>
      </c>
      <c r="U45">
        <v>0</v>
      </c>
      <c r="V45">
        <v>3</v>
      </c>
      <c r="W45" t="s">
        <v>458</v>
      </c>
      <c r="X45">
        <v>1</v>
      </c>
      <c r="Y45" t="s">
        <v>365</v>
      </c>
      <c r="Z45">
        <v>0</v>
      </c>
      <c r="AA45" t="s">
        <v>365</v>
      </c>
      <c r="AB45">
        <v>15</v>
      </c>
      <c r="AC45">
        <v>3</v>
      </c>
      <c r="AD45">
        <v>0</v>
      </c>
      <c r="AE45">
        <v>0</v>
      </c>
      <c r="AF45">
        <v>3000</v>
      </c>
      <c r="AG45">
        <v>500</v>
      </c>
      <c r="AH45" t="s">
        <v>929</v>
      </c>
      <c r="AJ45" t="s">
        <v>675</v>
      </c>
      <c r="AK45" t="b">
        <v>1</v>
      </c>
      <c r="AL45" t="b">
        <v>1</v>
      </c>
      <c r="AS45">
        <v>3</v>
      </c>
      <c r="AT45" t="s">
        <v>356</v>
      </c>
      <c r="AV45" t="s">
        <v>373</v>
      </c>
      <c r="AW45" t="s">
        <v>357</v>
      </c>
      <c r="AX45" t="s">
        <v>484</v>
      </c>
      <c r="AY45" t="b">
        <v>1</v>
      </c>
      <c r="BB45" t="b">
        <v>1</v>
      </c>
      <c r="BJ45" t="s">
        <v>360</v>
      </c>
      <c r="BO45" t="s">
        <v>347</v>
      </c>
      <c r="BP45" t="s">
        <v>347</v>
      </c>
      <c r="BR45" t="s">
        <v>347</v>
      </c>
      <c r="BS45" t="s">
        <v>360</v>
      </c>
      <c r="BT45" t="s">
        <v>930</v>
      </c>
      <c r="BU45" t="b">
        <v>1</v>
      </c>
      <c r="BW45" t="b">
        <v>1</v>
      </c>
      <c r="CE45" t="s">
        <v>850</v>
      </c>
      <c r="CF45" t="b">
        <v>1</v>
      </c>
      <c r="CN45" t="s">
        <v>347</v>
      </c>
      <c r="CX45" t="s">
        <v>851</v>
      </c>
      <c r="DD45" t="b">
        <v>1</v>
      </c>
      <c r="DV45" t="s">
        <v>575</v>
      </c>
      <c r="DW45" t="s">
        <v>487</v>
      </c>
      <c r="DZ45" t="s">
        <v>931</v>
      </c>
      <c r="EA45" t="b">
        <v>1</v>
      </c>
      <c r="EC45" t="b">
        <v>1</v>
      </c>
      <c r="EG45" t="b">
        <v>1</v>
      </c>
      <c r="EL45" t="s">
        <v>458</v>
      </c>
      <c r="EM45" t="s">
        <v>366</v>
      </c>
      <c r="EN45" t="s">
        <v>932</v>
      </c>
      <c r="EP45" t="b">
        <v>1</v>
      </c>
      <c r="ES45" t="b">
        <v>1</v>
      </c>
      <c r="EZ45" t="s">
        <v>409</v>
      </c>
      <c r="FA45" t="s">
        <v>366</v>
      </c>
      <c r="FB45" t="s">
        <v>347</v>
      </c>
      <c r="FD45" t="s">
        <v>432</v>
      </c>
      <c r="FF45" t="b">
        <v>1</v>
      </c>
      <c r="FG45" t="b">
        <v>1</v>
      </c>
      <c r="FM45" t="s">
        <v>347</v>
      </c>
      <c r="FO45" t="s">
        <v>347</v>
      </c>
      <c r="FP45" t="s">
        <v>933</v>
      </c>
      <c r="FQ45" t="b">
        <v>1</v>
      </c>
      <c r="FS45" t="b">
        <v>1</v>
      </c>
      <c r="FW45" t="s">
        <v>373</v>
      </c>
      <c r="FX45" t="s">
        <v>360</v>
      </c>
      <c r="GB45" t="s">
        <v>385</v>
      </c>
      <c r="GC45" t="s">
        <v>409</v>
      </c>
      <c r="GD45" t="s">
        <v>347</v>
      </c>
      <c r="GG45" t="s">
        <v>934</v>
      </c>
      <c r="GH45" t="s">
        <v>360</v>
      </c>
      <c r="GR45" t="s">
        <v>374</v>
      </c>
      <c r="GT45" t="s">
        <v>935</v>
      </c>
      <c r="GU45" t="b">
        <v>1</v>
      </c>
      <c r="GV45" t="b">
        <v>1</v>
      </c>
      <c r="GW45" t="b">
        <v>1</v>
      </c>
      <c r="GX45" t="b">
        <v>1</v>
      </c>
      <c r="GY45" t="b">
        <v>1</v>
      </c>
      <c r="GZ45" t="b">
        <v>1</v>
      </c>
      <c r="HB45" t="b">
        <v>1</v>
      </c>
      <c r="HC45" t="b">
        <v>1</v>
      </c>
      <c r="HD45" t="b">
        <v>1</v>
      </c>
      <c r="HE45" t="b">
        <v>1</v>
      </c>
      <c r="HM45" t="s">
        <v>474</v>
      </c>
      <c r="HQ45" t="b">
        <v>1</v>
      </c>
      <c r="HR45" t="s">
        <v>936</v>
      </c>
      <c r="HS45" t="s">
        <v>937</v>
      </c>
      <c r="HW45" t="b">
        <v>1</v>
      </c>
      <c r="IB45" t="b">
        <v>1</v>
      </c>
      <c r="IE45" t="s">
        <v>756</v>
      </c>
      <c r="IF45" t="b">
        <v>1</v>
      </c>
      <c r="IJ45" t="b">
        <v>1</v>
      </c>
      <c r="IO45" t="s">
        <v>347</v>
      </c>
      <c r="IQ45" t="s">
        <v>392</v>
      </c>
      <c r="IR45" t="b">
        <v>1</v>
      </c>
      <c r="IS45" t="b">
        <v>1</v>
      </c>
      <c r="IZ45" t="s">
        <v>858</v>
      </c>
      <c r="JA45" t="s">
        <v>938</v>
      </c>
      <c r="JB45" t="b">
        <v>1</v>
      </c>
      <c r="JC45" t="b">
        <v>1</v>
      </c>
      <c r="JD45" t="b">
        <v>1</v>
      </c>
      <c r="JE45" t="b">
        <v>1</v>
      </c>
      <c r="JJ45" t="s">
        <v>858</v>
      </c>
      <c r="JK45" t="s">
        <v>360</v>
      </c>
      <c r="JL45" t="s">
        <v>858</v>
      </c>
      <c r="JM45" t="s">
        <v>939</v>
      </c>
      <c r="JN45" t="b">
        <v>1</v>
      </c>
      <c r="JQ45" t="b">
        <v>1</v>
      </c>
      <c r="JR45" t="b">
        <v>1</v>
      </c>
      <c r="JS45" t="b">
        <v>1</v>
      </c>
      <c r="JT45" t="b">
        <v>1</v>
      </c>
      <c r="JV45" t="b">
        <v>1</v>
      </c>
      <c r="JW45" t="b">
        <v>1</v>
      </c>
      <c r="JZ45" t="b">
        <v>1</v>
      </c>
      <c r="KA45" t="b">
        <v>1</v>
      </c>
      <c r="KF45" t="s">
        <v>592</v>
      </c>
      <c r="KG45" t="s">
        <v>940</v>
      </c>
      <c r="KK45" t="b">
        <v>1</v>
      </c>
      <c r="KL45" t="b">
        <v>1</v>
      </c>
      <c r="KM45" t="b">
        <v>1</v>
      </c>
      <c r="KV45" t="s">
        <v>941</v>
      </c>
      <c r="KX45" t="b">
        <v>1</v>
      </c>
      <c r="KY45" t="b">
        <v>1</v>
      </c>
      <c r="KZ45" t="b">
        <v>1</v>
      </c>
      <c r="LA45" t="b">
        <v>1</v>
      </c>
      <c r="LB45" t="b">
        <v>1</v>
      </c>
      <c r="LF45" t="s">
        <v>942</v>
      </c>
      <c r="LG45" t="b">
        <v>1</v>
      </c>
      <c r="LH45" t="b">
        <v>1</v>
      </c>
      <c r="LJ45" t="b">
        <v>1</v>
      </c>
      <c r="LN45" t="s">
        <v>347</v>
      </c>
      <c r="LP45" t="s">
        <v>400</v>
      </c>
      <c r="LR45" t="b">
        <v>1</v>
      </c>
      <c r="LS45" t="b">
        <v>1</v>
      </c>
      <c r="MA45" t="s">
        <v>360</v>
      </c>
      <c r="MG45" t="s">
        <v>360</v>
      </c>
      <c r="MI45" t="s">
        <v>943</v>
      </c>
      <c r="MJ45">
        <v>73107641</v>
      </c>
      <c r="MK45" t="s">
        <v>944</v>
      </c>
      <c r="ML45" s="2">
        <v>44216.541701388887</v>
      </c>
      <c r="MM45">
        <v>44</v>
      </c>
      <c r="MO45">
        <v>-1</v>
      </c>
      <c r="MR45" t="s">
        <v>377</v>
      </c>
      <c r="MS45">
        <v>1403</v>
      </c>
      <c r="MT45" t="s">
        <v>405</v>
      </c>
      <c r="MU45">
        <v>569832</v>
      </c>
    </row>
    <row r="46" spans="1:359" x14ac:dyDescent="0.3">
      <c r="A46" t="s">
        <v>945</v>
      </c>
      <c r="B46" t="s">
        <v>946</v>
      </c>
      <c r="D46" t="s">
        <v>867</v>
      </c>
      <c r="E46" t="s">
        <v>844</v>
      </c>
      <c r="G46" s="1">
        <v>44216</v>
      </c>
      <c r="H46" t="s">
        <v>845</v>
      </c>
      <c r="I46" t="s">
        <v>846</v>
      </c>
      <c r="J46" t="s">
        <v>347</v>
      </c>
      <c r="K46">
        <v>23</v>
      </c>
      <c r="L4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46" t="s">
        <v>348</v>
      </c>
      <c r="N46" t="s">
        <v>349</v>
      </c>
      <c r="O46" t="s">
        <v>384</v>
      </c>
      <c r="Q46">
        <v>0</v>
      </c>
      <c r="R46">
        <v>0</v>
      </c>
      <c r="S46" t="s">
        <v>347</v>
      </c>
      <c r="T46">
        <v>0</v>
      </c>
      <c r="U46">
        <v>0</v>
      </c>
      <c r="V46">
        <v>2</v>
      </c>
      <c r="W46" t="s">
        <v>409</v>
      </c>
      <c r="X46">
        <v>0</v>
      </c>
      <c r="Y46" t="s">
        <v>409</v>
      </c>
      <c r="Z46">
        <v>0</v>
      </c>
      <c r="AA46" t="s">
        <v>409</v>
      </c>
      <c r="AB46">
        <v>4</v>
      </c>
      <c r="AC46">
        <v>0</v>
      </c>
      <c r="AD46">
        <v>0</v>
      </c>
      <c r="AE46">
        <v>2</v>
      </c>
      <c r="AF46">
        <v>5000</v>
      </c>
      <c r="AG46">
        <v>5000</v>
      </c>
      <c r="AH46" t="s">
        <v>947</v>
      </c>
      <c r="AJ46" t="s">
        <v>355</v>
      </c>
      <c r="AL46" t="b">
        <v>1</v>
      </c>
      <c r="AS46">
        <v>10</v>
      </c>
      <c r="AT46" t="s">
        <v>356</v>
      </c>
      <c r="AV46" t="s">
        <v>347</v>
      </c>
      <c r="AW46" t="s">
        <v>948</v>
      </c>
      <c r="AX46" t="s">
        <v>484</v>
      </c>
      <c r="AY46" t="b">
        <v>1</v>
      </c>
      <c r="BB46" t="b">
        <v>1</v>
      </c>
      <c r="BJ46" t="s">
        <v>347</v>
      </c>
      <c r="BK46" t="s">
        <v>373</v>
      </c>
      <c r="BM46" t="s">
        <v>347</v>
      </c>
      <c r="BN46" t="s">
        <v>949</v>
      </c>
      <c r="BO46" t="s">
        <v>347</v>
      </c>
      <c r="BP46" t="s">
        <v>347</v>
      </c>
      <c r="BR46" t="s">
        <v>347</v>
      </c>
      <c r="BS46" t="s">
        <v>373</v>
      </c>
      <c r="CE46" t="s">
        <v>950</v>
      </c>
      <c r="CF46" t="b">
        <v>1</v>
      </c>
      <c r="CH46" t="b">
        <v>1</v>
      </c>
      <c r="CN46" t="s">
        <v>347</v>
      </c>
      <c r="CX46" t="s">
        <v>951</v>
      </c>
      <c r="DE46" t="b">
        <v>1</v>
      </c>
      <c r="DV46" t="s">
        <v>575</v>
      </c>
      <c r="DW46" t="s">
        <v>487</v>
      </c>
      <c r="EL46" t="s">
        <v>385</v>
      </c>
      <c r="EM46" t="s">
        <v>366</v>
      </c>
      <c r="EN46" t="s">
        <v>952</v>
      </c>
      <c r="EQ46" t="b">
        <v>1</v>
      </c>
      <c r="ER46" t="b">
        <v>1</v>
      </c>
      <c r="ES46" t="b">
        <v>1</v>
      </c>
      <c r="EX46" t="b">
        <v>1</v>
      </c>
      <c r="EZ46" t="s">
        <v>365</v>
      </c>
      <c r="FA46" t="s">
        <v>367</v>
      </c>
      <c r="FB46" t="s">
        <v>347</v>
      </c>
      <c r="FD46" t="s">
        <v>368</v>
      </c>
      <c r="FF46" t="b">
        <v>1</v>
      </c>
      <c r="FM46" t="s">
        <v>347</v>
      </c>
      <c r="FO46" t="s">
        <v>347</v>
      </c>
      <c r="FP46" t="s">
        <v>368</v>
      </c>
      <c r="FQ46" t="b">
        <v>1</v>
      </c>
      <c r="FW46" t="s">
        <v>347</v>
      </c>
      <c r="FX46" t="s">
        <v>347</v>
      </c>
      <c r="GB46" t="s">
        <v>385</v>
      </c>
      <c r="GC46" t="s">
        <v>385</v>
      </c>
      <c r="GD46" t="s">
        <v>360</v>
      </c>
      <c r="GE46" t="s">
        <v>371</v>
      </c>
      <c r="GF46" t="s">
        <v>371</v>
      </c>
      <c r="GT46" t="s">
        <v>953</v>
      </c>
      <c r="GU46" t="b">
        <v>1</v>
      </c>
      <c r="GV46" t="b">
        <v>1</v>
      </c>
      <c r="GX46" t="b">
        <v>1</v>
      </c>
      <c r="HA46" t="b">
        <v>1</v>
      </c>
      <c r="HB46" t="b">
        <v>1</v>
      </c>
      <c r="HE46" t="b">
        <v>1</v>
      </c>
      <c r="HM46" t="s">
        <v>726</v>
      </c>
      <c r="HN46" t="b">
        <v>1</v>
      </c>
      <c r="HO46" t="b">
        <v>1</v>
      </c>
      <c r="HR46" t="s">
        <v>954</v>
      </c>
      <c r="HS46" t="s">
        <v>955</v>
      </c>
      <c r="HU46" t="b">
        <v>1</v>
      </c>
      <c r="HW46" t="b">
        <v>1</v>
      </c>
      <c r="IE46" t="s">
        <v>373</v>
      </c>
      <c r="IL46" t="b">
        <v>1</v>
      </c>
      <c r="IO46" t="s">
        <v>347</v>
      </c>
      <c r="IQ46" t="s">
        <v>504</v>
      </c>
      <c r="IT46" t="b">
        <v>1</v>
      </c>
      <c r="IZ46" t="s">
        <v>956</v>
      </c>
      <c r="JA46" t="s">
        <v>957</v>
      </c>
      <c r="JD46" t="b">
        <v>1</v>
      </c>
      <c r="JE46" t="b">
        <v>1</v>
      </c>
      <c r="JJ46" t="s">
        <v>958</v>
      </c>
      <c r="JK46" t="s">
        <v>347</v>
      </c>
      <c r="JM46" t="s">
        <v>959</v>
      </c>
      <c r="JN46" t="b">
        <v>1</v>
      </c>
      <c r="JV46" t="b">
        <v>1</v>
      </c>
      <c r="JX46" t="b">
        <v>1</v>
      </c>
      <c r="KA46" t="b">
        <v>1</v>
      </c>
      <c r="KG46" t="s">
        <v>877</v>
      </c>
      <c r="KL46" t="b">
        <v>1</v>
      </c>
      <c r="KM46" t="b">
        <v>1</v>
      </c>
      <c r="KV46" t="s">
        <v>960</v>
      </c>
      <c r="KX46" t="b">
        <v>1</v>
      </c>
      <c r="LA46" t="b">
        <v>1</v>
      </c>
      <c r="LF46" t="s">
        <v>961</v>
      </c>
      <c r="LG46" t="b">
        <v>1</v>
      </c>
      <c r="LJ46" t="b">
        <v>1</v>
      </c>
      <c r="LN46" t="s">
        <v>347</v>
      </c>
      <c r="LP46" t="s">
        <v>962</v>
      </c>
      <c r="LQ46" t="b">
        <v>1</v>
      </c>
      <c r="LR46" t="b">
        <v>1</v>
      </c>
      <c r="MA46" t="s">
        <v>347</v>
      </c>
      <c r="MB46">
        <v>8</v>
      </c>
      <c r="MC46" t="s">
        <v>963</v>
      </c>
      <c r="MG46" t="s">
        <v>360</v>
      </c>
      <c r="MI46" t="s">
        <v>964</v>
      </c>
      <c r="MJ46">
        <v>73107642</v>
      </c>
      <c r="MK46" t="s">
        <v>965</v>
      </c>
      <c r="ML46" s="2">
        <v>44216.541701388887</v>
      </c>
      <c r="MM46">
        <v>45</v>
      </c>
      <c r="MO46">
        <v>-1</v>
      </c>
      <c r="MR46" t="s">
        <v>377</v>
      </c>
      <c r="MS46">
        <v>1186</v>
      </c>
      <c r="MT46" t="s">
        <v>405</v>
      </c>
      <c r="MU46">
        <v>569832</v>
      </c>
    </row>
    <row r="47" spans="1:359" x14ac:dyDescent="0.3">
      <c r="A47" t="s">
        <v>966</v>
      </c>
      <c r="B47" t="s">
        <v>967</v>
      </c>
      <c r="D47" t="s">
        <v>843</v>
      </c>
      <c r="E47" t="s">
        <v>844</v>
      </c>
      <c r="G47" s="1">
        <v>44216</v>
      </c>
      <c r="H47" t="s">
        <v>845</v>
      </c>
      <c r="I47" t="s">
        <v>846</v>
      </c>
      <c r="J47" t="s">
        <v>347</v>
      </c>
      <c r="K47">
        <v>35</v>
      </c>
      <c r="L4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47" t="s">
        <v>408</v>
      </c>
      <c r="N47" t="s">
        <v>349</v>
      </c>
      <c r="O47" t="s">
        <v>350</v>
      </c>
      <c r="P47" s="1">
        <v>43850</v>
      </c>
      <c r="Q47">
        <v>0</v>
      </c>
      <c r="R47">
        <v>0</v>
      </c>
      <c r="S47" t="s">
        <v>347</v>
      </c>
      <c r="T47">
        <v>0</v>
      </c>
      <c r="U47">
        <v>2</v>
      </c>
      <c r="V47">
        <v>1</v>
      </c>
      <c r="W47" t="s">
        <v>458</v>
      </c>
      <c r="X47">
        <v>2</v>
      </c>
      <c r="Y47" t="s">
        <v>352</v>
      </c>
      <c r="Z47">
        <v>0</v>
      </c>
      <c r="AA47" t="s">
        <v>352</v>
      </c>
      <c r="AB47">
        <v>7</v>
      </c>
      <c r="AC47">
        <v>0</v>
      </c>
      <c r="AD47">
        <v>0</v>
      </c>
      <c r="AE47">
        <v>1</v>
      </c>
      <c r="AF47">
        <v>1500</v>
      </c>
      <c r="AG47">
        <v>200</v>
      </c>
      <c r="AH47" t="s">
        <v>929</v>
      </c>
      <c r="AJ47" t="s">
        <v>675</v>
      </c>
      <c r="AK47" t="b">
        <v>1</v>
      </c>
      <c r="AL47" t="b">
        <v>1</v>
      </c>
      <c r="AS47">
        <v>30</v>
      </c>
      <c r="AT47" t="s">
        <v>356</v>
      </c>
      <c r="AV47" t="s">
        <v>347</v>
      </c>
      <c r="AW47" t="s">
        <v>357</v>
      </c>
      <c r="AX47" t="s">
        <v>968</v>
      </c>
      <c r="AY47" t="b">
        <v>1</v>
      </c>
      <c r="AZ47" t="b">
        <v>1</v>
      </c>
      <c r="BA47" t="b">
        <v>1</v>
      </c>
      <c r="BC47" t="b">
        <v>1</v>
      </c>
      <c r="BJ47" t="s">
        <v>347</v>
      </c>
      <c r="BK47" t="s">
        <v>347</v>
      </c>
      <c r="BL47" t="s">
        <v>969</v>
      </c>
      <c r="BM47" t="s">
        <v>360</v>
      </c>
      <c r="BO47" t="s">
        <v>347</v>
      </c>
      <c r="BP47" t="s">
        <v>360</v>
      </c>
      <c r="BQ47" t="s">
        <v>970</v>
      </c>
      <c r="CE47" t="s">
        <v>888</v>
      </c>
      <c r="CF47" t="b">
        <v>1</v>
      </c>
      <c r="CG47" t="b">
        <v>1</v>
      </c>
      <c r="CN47" t="s">
        <v>347</v>
      </c>
      <c r="CX47" t="s">
        <v>851</v>
      </c>
      <c r="DD47" t="b">
        <v>1</v>
      </c>
      <c r="DV47" t="s">
        <v>486</v>
      </c>
      <c r="DW47" t="s">
        <v>487</v>
      </c>
      <c r="EL47" t="s">
        <v>385</v>
      </c>
      <c r="EM47" t="s">
        <v>366</v>
      </c>
      <c r="EN47" t="s">
        <v>971</v>
      </c>
      <c r="EO47" t="b">
        <v>1</v>
      </c>
      <c r="EQ47" t="b">
        <v>1</v>
      </c>
      <c r="ER47" t="b">
        <v>1</v>
      </c>
      <c r="EU47" t="b">
        <v>1</v>
      </c>
      <c r="EZ47" t="s">
        <v>365</v>
      </c>
      <c r="FA47" t="s">
        <v>367</v>
      </c>
      <c r="FB47" t="s">
        <v>373</v>
      </c>
      <c r="FD47" t="s">
        <v>432</v>
      </c>
      <c r="FF47" t="b">
        <v>1</v>
      </c>
      <c r="FG47" t="b">
        <v>1</v>
      </c>
      <c r="FM47" t="s">
        <v>347</v>
      </c>
      <c r="FO47" t="s">
        <v>347</v>
      </c>
      <c r="FP47" t="s">
        <v>933</v>
      </c>
      <c r="FQ47" t="b">
        <v>1</v>
      </c>
      <c r="FS47" t="b">
        <v>1</v>
      </c>
      <c r="FW47" t="s">
        <v>373</v>
      </c>
      <c r="FX47" t="s">
        <v>360</v>
      </c>
      <c r="GB47" t="s">
        <v>409</v>
      </c>
      <c r="GC47" t="s">
        <v>385</v>
      </c>
      <c r="GD47" t="s">
        <v>360</v>
      </c>
      <c r="GE47" t="s">
        <v>371</v>
      </c>
      <c r="GF47" t="s">
        <v>371</v>
      </c>
      <c r="GT47" t="s">
        <v>972</v>
      </c>
      <c r="GU47" t="b">
        <v>1</v>
      </c>
      <c r="GV47" t="b">
        <v>1</v>
      </c>
      <c r="GW47" t="b">
        <v>1</v>
      </c>
      <c r="GX47" t="b">
        <v>1</v>
      </c>
      <c r="GY47" t="b">
        <v>1</v>
      </c>
      <c r="GZ47" t="b">
        <v>1</v>
      </c>
      <c r="HA47" t="b">
        <v>1</v>
      </c>
      <c r="HB47" t="b">
        <v>1</v>
      </c>
      <c r="HC47" t="b">
        <v>1</v>
      </c>
      <c r="HF47" t="b">
        <v>1</v>
      </c>
      <c r="HM47" t="s">
        <v>388</v>
      </c>
      <c r="HP47" t="b">
        <v>1</v>
      </c>
      <c r="HR47" t="s">
        <v>973</v>
      </c>
      <c r="HS47" t="s">
        <v>974</v>
      </c>
      <c r="HW47" t="b">
        <v>1</v>
      </c>
      <c r="HX47" t="b">
        <v>1</v>
      </c>
      <c r="IB47" t="b">
        <v>1</v>
      </c>
      <c r="IE47" t="s">
        <v>756</v>
      </c>
      <c r="IF47" t="b">
        <v>1</v>
      </c>
      <c r="IJ47" t="b">
        <v>1</v>
      </c>
      <c r="IO47" t="s">
        <v>347</v>
      </c>
      <c r="IQ47" t="s">
        <v>975</v>
      </c>
      <c r="IS47" t="b">
        <v>1</v>
      </c>
      <c r="IT47" t="b">
        <v>1</v>
      </c>
      <c r="IU47" t="b">
        <v>1</v>
      </c>
      <c r="IZ47" t="s">
        <v>858</v>
      </c>
      <c r="JA47" t="s">
        <v>975</v>
      </c>
      <c r="JC47" t="b">
        <v>1</v>
      </c>
      <c r="JD47" t="b">
        <v>1</v>
      </c>
      <c r="JE47" t="b">
        <v>1</v>
      </c>
      <c r="JJ47" t="s">
        <v>858</v>
      </c>
      <c r="JK47" t="s">
        <v>360</v>
      </c>
      <c r="JL47" t="s">
        <v>858</v>
      </c>
      <c r="JM47" t="s">
        <v>976</v>
      </c>
      <c r="JN47" t="b">
        <v>1</v>
      </c>
      <c r="JP47" t="b">
        <v>1</v>
      </c>
      <c r="JQ47" t="b">
        <v>1</v>
      </c>
      <c r="JS47" t="b">
        <v>1</v>
      </c>
      <c r="JT47" t="b">
        <v>1</v>
      </c>
      <c r="JU47" t="b">
        <v>1</v>
      </c>
      <c r="JV47" t="b">
        <v>1</v>
      </c>
      <c r="JW47" t="b">
        <v>1</v>
      </c>
      <c r="KA47" t="b">
        <v>1</v>
      </c>
      <c r="KG47" t="s">
        <v>977</v>
      </c>
      <c r="KH47" t="b">
        <v>1</v>
      </c>
      <c r="KK47" t="b">
        <v>1</v>
      </c>
      <c r="KL47" t="b">
        <v>1</v>
      </c>
      <c r="KM47" t="b">
        <v>1</v>
      </c>
      <c r="KO47" t="b">
        <v>1</v>
      </c>
      <c r="KV47" t="s">
        <v>978</v>
      </c>
      <c r="KW47" t="b">
        <v>1</v>
      </c>
      <c r="KX47" t="b">
        <v>1</v>
      </c>
      <c r="KY47" t="b">
        <v>1</v>
      </c>
      <c r="KZ47" t="b">
        <v>1</v>
      </c>
      <c r="LA47" t="b">
        <v>1</v>
      </c>
      <c r="LB47" t="b">
        <v>1</v>
      </c>
      <c r="LF47" t="s">
        <v>430</v>
      </c>
      <c r="LM47" t="b">
        <v>1</v>
      </c>
      <c r="LN47" t="s">
        <v>347</v>
      </c>
      <c r="LP47" t="s">
        <v>979</v>
      </c>
      <c r="LQ47" t="b">
        <v>1</v>
      </c>
      <c r="LR47" t="b">
        <v>1</v>
      </c>
      <c r="LS47" t="b">
        <v>1</v>
      </c>
      <c r="LU47" t="b">
        <v>1</v>
      </c>
      <c r="MA47" t="s">
        <v>360</v>
      </c>
      <c r="MG47" t="s">
        <v>360</v>
      </c>
      <c r="MI47" t="s">
        <v>980</v>
      </c>
      <c r="MJ47">
        <v>73107643</v>
      </c>
      <c r="MK47" t="s">
        <v>981</v>
      </c>
      <c r="ML47" s="2">
        <v>44216.541712962957</v>
      </c>
      <c r="MM47">
        <v>46</v>
      </c>
      <c r="MO47">
        <v>-1</v>
      </c>
      <c r="MR47" t="s">
        <v>377</v>
      </c>
      <c r="MS47">
        <v>1013</v>
      </c>
      <c r="MT47" t="s">
        <v>405</v>
      </c>
      <c r="MU47">
        <v>569832</v>
      </c>
    </row>
    <row r="48" spans="1:359" x14ac:dyDescent="0.3">
      <c r="A48" t="s">
        <v>982</v>
      </c>
      <c r="B48" t="s">
        <v>983</v>
      </c>
      <c r="D48" t="s">
        <v>843</v>
      </c>
      <c r="E48" t="s">
        <v>844</v>
      </c>
      <c r="G48" s="1">
        <v>44216</v>
      </c>
      <c r="H48" t="s">
        <v>845</v>
      </c>
      <c r="I48" t="s">
        <v>846</v>
      </c>
      <c r="J48" t="s">
        <v>347</v>
      </c>
      <c r="K48">
        <v>41</v>
      </c>
      <c r="L4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48" t="s">
        <v>408</v>
      </c>
      <c r="N48" t="s">
        <v>349</v>
      </c>
      <c r="O48" t="s">
        <v>384</v>
      </c>
      <c r="Q48">
        <v>1</v>
      </c>
      <c r="R48">
        <v>0</v>
      </c>
      <c r="S48" t="s">
        <v>347</v>
      </c>
      <c r="T48">
        <v>0</v>
      </c>
      <c r="U48">
        <v>1</v>
      </c>
      <c r="V48">
        <v>1</v>
      </c>
      <c r="W48" t="s">
        <v>409</v>
      </c>
      <c r="X48">
        <v>2</v>
      </c>
      <c r="Y48" t="s">
        <v>365</v>
      </c>
      <c r="Z48">
        <v>1</v>
      </c>
      <c r="AA48" t="s">
        <v>352</v>
      </c>
      <c r="AB48">
        <v>7</v>
      </c>
      <c r="AC48">
        <v>0</v>
      </c>
      <c r="AD48">
        <v>0</v>
      </c>
      <c r="AE48">
        <v>1</v>
      </c>
      <c r="AF48">
        <v>1000</v>
      </c>
      <c r="AG48">
        <v>400</v>
      </c>
      <c r="AH48" t="s">
        <v>984</v>
      </c>
      <c r="AJ48" t="s">
        <v>985</v>
      </c>
      <c r="AM48" t="b">
        <v>1</v>
      </c>
      <c r="AS48">
        <v>5</v>
      </c>
      <c r="AT48" t="s">
        <v>356</v>
      </c>
      <c r="AV48" t="s">
        <v>360</v>
      </c>
      <c r="AW48" t="s">
        <v>986</v>
      </c>
      <c r="AX48" t="s">
        <v>484</v>
      </c>
      <c r="AY48" t="b">
        <v>1</v>
      </c>
      <c r="BB48" t="b">
        <v>1</v>
      </c>
      <c r="BJ48" t="s">
        <v>360</v>
      </c>
      <c r="BO48" t="s">
        <v>360</v>
      </c>
      <c r="CE48" t="s">
        <v>430</v>
      </c>
      <c r="CK48" t="b">
        <v>1</v>
      </c>
      <c r="CN48" t="s">
        <v>360</v>
      </c>
      <c r="CO48" t="s">
        <v>798</v>
      </c>
      <c r="CQ48" t="b">
        <v>1</v>
      </c>
      <c r="CX48" t="s">
        <v>851</v>
      </c>
      <c r="DD48" t="b">
        <v>1</v>
      </c>
      <c r="DV48" t="s">
        <v>657</v>
      </c>
      <c r="DZ48" t="s">
        <v>987</v>
      </c>
      <c r="EA48" t="b">
        <v>1</v>
      </c>
      <c r="EC48" t="b">
        <v>1</v>
      </c>
      <c r="EH48" t="b">
        <v>1</v>
      </c>
      <c r="EL48" t="s">
        <v>458</v>
      </c>
      <c r="EM48" t="s">
        <v>366</v>
      </c>
      <c r="EN48" t="s">
        <v>988</v>
      </c>
      <c r="EQ48" t="b">
        <v>1</v>
      </c>
      <c r="EU48" t="b">
        <v>1</v>
      </c>
      <c r="EZ48" t="s">
        <v>409</v>
      </c>
      <c r="FA48" t="s">
        <v>366</v>
      </c>
      <c r="FB48" t="s">
        <v>360</v>
      </c>
      <c r="FC48" t="s">
        <v>989</v>
      </c>
      <c r="FD48" t="s">
        <v>368</v>
      </c>
      <c r="FF48" t="b">
        <v>1</v>
      </c>
      <c r="FM48" t="s">
        <v>347</v>
      </c>
      <c r="FO48" t="s">
        <v>347</v>
      </c>
      <c r="FP48" t="s">
        <v>368</v>
      </c>
      <c r="FQ48" t="b">
        <v>1</v>
      </c>
      <c r="FW48" t="s">
        <v>668</v>
      </c>
      <c r="FX48" t="s">
        <v>360</v>
      </c>
      <c r="GB48" t="s">
        <v>351</v>
      </c>
      <c r="GC48" t="s">
        <v>351</v>
      </c>
      <c r="GD48" t="s">
        <v>360</v>
      </c>
      <c r="GE48" t="s">
        <v>371</v>
      </c>
      <c r="GF48" t="s">
        <v>371</v>
      </c>
      <c r="GT48" t="s">
        <v>990</v>
      </c>
      <c r="GU48" t="b">
        <v>1</v>
      </c>
      <c r="GV48" t="b">
        <v>1</v>
      </c>
      <c r="GW48" t="b">
        <v>1</v>
      </c>
      <c r="GX48" t="b">
        <v>1</v>
      </c>
      <c r="GY48" t="b">
        <v>1</v>
      </c>
      <c r="GZ48" t="b">
        <v>1</v>
      </c>
      <c r="HA48" t="b">
        <v>1</v>
      </c>
      <c r="HB48" t="b">
        <v>1</v>
      </c>
      <c r="HC48" t="b">
        <v>1</v>
      </c>
      <c r="HD48" t="b">
        <v>1</v>
      </c>
      <c r="HE48" t="b">
        <v>1</v>
      </c>
      <c r="HG48" t="b">
        <v>1</v>
      </c>
      <c r="HM48" t="s">
        <v>616</v>
      </c>
      <c r="HN48" t="b">
        <v>1</v>
      </c>
      <c r="HO48" t="b">
        <v>1</v>
      </c>
      <c r="HP48" t="b">
        <v>1</v>
      </c>
      <c r="HQ48" t="b">
        <v>1</v>
      </c>
      <c r="HR48" t="s">
        <v>991</v>
      </c>
      <c r="HS48" t="s">
        <v>992</v>
      </c>
      <c r="HT48" t="b">
        <v>1</v>
      </c>
      <c r="HW48" t="b">
        <v>1</v>
      </c>
      <c r="HZ48" t="b">
        <v>1</v>
      </c>
      <c r="IE48" t="s">
        <v>993</v>
      </c>
      <c r="IF48" t="b">
        <v>1</v>
      </c>
      <c r="IH48" t="b">
        <v>1</v>
      </c>
      <c r="IJ48" t="b">
        <v>1</v>
      </c>
      <c r="IO48" t="s">
        <v>347</v>
      </c>
      <c r="IQ48" t="s">
        <v>938</v>
      </c>
      <c r="IR48" t="b">
        <v>1</v>
      </c>
      <c r="IS48" t="b">
        <v>1</v>
      </c>
      <c r="IT48" t="b">
        <v>1</v>
      </c>
      <c r="IU48" t="b">
        <v>1</v>
      </c>
      <c r="IZ48" t="s">
        <v>858</v>
      </c>
      <c r="JA48" t="s">
        <v>938</v>
      </c>
      <c r="JB48" t="b">
        <v>1</v>
      </c>
      <c r="JC48" t="b">
        <v>1</v>
      </c>
      <c r="JD48" t="b">
        <v>1</v>
      </c>
      <c r="JE48" t="b">
        <v>1</v>
      </c>
      <c r="JJ48" t="s">
        <v>994</v>
      </c>
      <c r="JK48" t="s">
        <v>360</v>
      </c>
      <c r="JL48" t="s">
        <v>858</v>
      </c>
      <c r="JM48" t="s">
        <v>995</v>
      </c>
      <c r="JN48" t="b">
        <v>1</v>
      </c>
      <c r="JO48" t="b">
        <v>1</v>
      </c>
      <c r="JQ48" t="b">
        <v>1</v>
      </c>
      <c r="JR48" t="b">
        <v>1</v>
      </c>
      <c r="JS48" t="b">
        <v>1</v>
      </c>
      <c r="JT48" t="b">
        <v>1</v>
      </c>
      <c r="JU48" t="b">
        <v>1</v>
      </c>
      <c r="JV48" t="b">
        <v>1</v>
      </c>
      <c r="JW48" t="b">
        <v>1</v>
      </c>
      <c r="JX48" t="b">
        <v>1</v>
      </c>
      <c r="JY48" t="b">
        <v>1</v>
      </c>
      <c r="KF48" t="s">
        <v>592</v>
      </c>
      <c r="KG48" t="s">
        <v>996</v>
      </c>
      <c r="KH48" t="b">
        <v>1</v>
      </c>
      <c r="KK48" t="b">
        <v>1</v>
      </c>
      <c r="KL48" t="b">
        <v>1</v>
      </c>
      <c r="KM48" t="b">
        <v>1</v>
      </c>
      <c r="KO48" t="b">
        <v>1</v>
      </c>
      <c r="KV48" t="s">
        <v>997</v>
      </c>
      <c r="KW48" t="b">
        <v>1</v>
      </c>
      <c r="KX48" t="b">
        <v>1</v>
      </c>
      <c r="KY48" t="b">
        <v>1</v>
      </c>
      <c r="KZ48" t="b">
        <v>1</v>
      </c>
      <c r="LA48" t="b">
        <v>1</v>
      </c>
      <c r="LF48" t="s">
        <v>509</v>
      </c>
      <c r="LL48" t="b">
        <v>1</v>
      </c>
      <c r="LN48" t="s">
        <v>347</v>
      </c>
      <c r="LP48" t="s">
        <v>565</v>
      </c>
      <c r="LR48" t="b">
        <v>1</v>
      </c>
      <c r="LS48" t="b">
        <v>1</v>
      </c>
      <c r="MA48" t="s">
        <v>360</v>
      </c>
      <c r="MD48" t="s">
        <v>360</v>
      </c>
      <c r="MG48" t="s">
        <v>360</v>
      </c>
      <c r="MI48" t="s">
        <v>998</v>
      </c>
      <c r="MJ48">
        <v>73107644</v>
      </c>
      <c r="MK48" t="s">
        <v>999</v>
      </c>
      <c r="ML48" s="2">
        <v>44216.541712962957</v>
      </c>
      <c r="MM48">
        <v>47</v>
      </c>
      <c r="MO48">
        <v>-1</v>
      </c>
      <c r="MR48" t="s">
        <v>377</v>
      </c>
      <c r="MS48">
        <v>1503</v>
      </c>
      <c r="MT48" t="s">
        <v>405</v>
      </c>
      <c r="MU48">
        <v>569832</v>
      </c>
    </row>
    <row r="49" spans="1:359" x14ac:dyDescent="0.3">
      <c r="A49" t="s">
        <v>1000</v>
      </c>
      <c r="B49" t="s">
        <v>5406</v>
      </c>
      <c r="C49" t="s">
        <v>5407</v>
      </c>
      <c r="D49" t="s">
        <v>867</v>
      </c>
      <c r="E49" t="s">
        <v>844</v>
      </c>
      <c r="G49" s="1">
        <v>44216</v>
      </c>
      <c r="H49" t="s">
        <v>845</v>
      </c>
      <c r="I49" t="s">
        <v>846</v>
      </c>
      <c r="J49" t="s">
        <v>347</v>
      </c>
      <c r="K49">
        <v>50</v>
      </c>
      <c r="L4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49" t="s">
        <v>348</v>
      </c>
      <c r="N49" t="s">
        <v>1001</v>
      </c>
      <c r="O49" t="s">
        <v>350</v>
      </c>
      <c r="P49" s="1">
        <v>40330</v>
      </c>
      <c r="Q49">
        <v>3</v>
      </c>
      <c r="R49">
        <v>0</v>
      </c>
      <c r="S49" t="s">
        <v>347</v>
      </c>
      <c r="T49">
        <v>2</v>
      </c>
      <c r="U49">
        <v>1</v>
      </c>
      <c r="V49">
        <v>1</v>
      </c>
      <c r="W49" t="s">
        <v>409</v>
      </c>
      <c r="X49">
        <v>0</v>
      </c>
      <c r="Y49" t="s">
        <v>365</v>
      </c>
      <c r="Z49">
        <v>1</v>
      </c>
      <c r="AA49" t="s">
        <v>352</v>
      </c>
      <c r="AB49">
        <v>12</v>
      </c>
      <c r="AC49">
        <v>1</v>
      </c>
      <c r="AD49">
        <v>0</v>
      </c>
      <c r="AE49">
        <v>3</v>
      </c>
      <c r="AF49">
        <v>800</v>
      </c>
      <c r="AG49">
        <v>400</v>
      </c>
      <c r="AH49" t="s">
        <v>1002</v>
      </c>
      <c r="AJ49" t="s">
        <v>355</v>
      </c>
      <c r="AL49" t="b">
        <v>1</v>
      </c>
      <c r="AS49">
        <v>15</v>
      </c>
      <c r="AT49" t="s">
        <v>356</v>
      </c>
      <c r="AV49" t="s">
        <v>347</v>
      </c>
      <c r="AW49" t="s">
        <v>1003</v>
      </c>
      <c r="AX49" t="s">
        <v>484</v>
      </c>
      <c r="AY49" t="b">
        <v>1</v>
      </c>
      <c r="BB49" t="b">
        <v>1</v>
      </c>
      <c r="BJ49" t="s">
        <v>347</v>
      </c>
      <c r="BK49" t="s">
        <v>347</v>
      </c>
      <c r="BL49" t="s">
        <v>1004</v>
      </c>
      <c r="BM49" t="s">
        <v>373</v>
      </c>
      <c r="BO49" t="s">
        <v>347</v>
      </c>
      <c r="BP49" t="s">
        <v>347</v>
      </c>
      <c r="BR49" t="s">
        <v>347</v>
      </c>
      <c r="BS49" t="s">
        <v>360</v>
      </c>
      <c r="BT49" t="s">
        <v>484</v>
      </c>
      <c r="BU49" t="b">
        <v>1</v>
      </c>
      <c r="BX49" t="b">
        <v>1</v>
      </c>
      <c r="CE49" t="s">
        <v>888</v>
      </c>
      <c r="CF49" t="b">
        <v>1</v>
      </c>
      <c r="CG49" t="b">
        <v>1</v>
      </c>
      <c r="CN49" t="s">
        <v>347</v>
      </c>
      <c r="CX49" t="s">
        <v>851</v>
      </c>
      <c r="DD49" t="b">
        <v>1</v>
      </c>
      <c r="DJ49" t="s">
        <v>347</v>
      </c>
      <c r="DK49" t="s">
        <v>1005</v>
      </c>
      <c r="DO49" t="b">
        <v>1</v>
      </c>
      <c r="DV49" t="s">
        <v>657</v>
      </c>
      <c r="DZ49" t="s">
        <v>1006</v>
      </c>
      <c r="EA49" t="b">
        <v>1</v>
      </c>
      <c r="EB49" t="b">
        <v>1</v>
      </c>
      <c r="EL49" t="s">
        <v>409</v>
      </c>
      <c r="EM49" t="s">
        <v>366</v>
      </c>
      <c r="EN49" t="s">
        <v>1006</v>
      </c>
      <c r="EO49" t="b">
        <v>1</v>
      </c>
      <c r="EP49" t="b">
        <v>1</v>
      </c>
      <c r="EZ49" t="s">
        <v>409</v>
      </c>
      <c r="FA49" t="s">
        <v>366</v>
      </c>
      <c r="FB49" t="s">
        <v>347</v>
      </c>
      <c r="FD49" t="s">
        <v>368</v>
      </c>
      <c r="FF49" t="b">
        <v>1</v>
      </c>
      <c r="FM49" t="s">
        <v>373</v>
      </c>
      <c r="FO49" t="s">
        <v>347</v>
      </c>
      <c r="FP49" t="s">
        <v>368</v>
      </c>
      <c r="FQ49" t="b">
        <v>1</v>
      </c>
      <c r="FW49" t="s">
        <v>347</v>
      </c>
      <c r="FX49" t="s">
        <v>347</v>
      </c>
      <c r="FY49" t="s">
        <v>360</v>
      </c>
      <c r="GB49" t="s">
        <v>351</v>
      </c>
      <c r="GC49" t="s">
        <v>458</v>
      </c>
      <c r="GD49" t="s">
        <v>360</v>
      </c>
      <c r="GE49" t="s">
        <v>371</v>
      </c>
      <c r="GF49" t="s">
        <v>370</v>
      </c>
      <c r="GG49" t="s">
        <v>493</v>
      </c>
      <c r="GH49" t="s">
        <v>360</v>
      </c>
      <c r="GR49" t="s">
        <v>374</v>
      </c>
      <c r="GT49" t="s">
        <v>1007</v>
      </c>
      <c r="GU49" t="b">
        <v>1</v>
      </c>
      <c r="GW49" t="b">
        <v>1</v>
      </c>
      <c r="HE49" t="b">
        <v>1</v>
      </c>
      <c r="HM49" t="s">
        <v>1008</v>
      </c>
      <c r="HN49" t="b">
        <v>1</v>
      </c>
      <c r="HP49" t="b">
        <v>1</v>
      </c>
      <c r="HR49" t="s">
        <v>1009</v>
      </c>
      <c r="HS49" t="s">
        <v>443</v>
      </c>
      <c r="HW49" t="b">
        <v>1</v>
      </c>
      <c r="IE49" t="s">
        <v>461</v>
      </c>
      <c r="IF49" t="b">
        <v>1</v>
      </c>
      <c r="IO49" t="s">
        <v>347</v>
      </c>
      <c r="IQ49" t="s">
        <v>545</v>
      </c>
      <c r="IS49" t="b">
        <v>1</v>
      </c>
      <c r="IT49" t="b">
        <v>1</v>
      </c>
      <c r="IZ49" t="s">
        <v>956</v>
      </c>
      <c r="JA49" t="s">
        <v>1010</v>
      </c>
      <c r="JC49" t="b">
        <v>1</v>
      </c>
      <c r="JD49" t="b">
        <v>1</v>
      </c>
      <c r="JJ49" t="s">
        <v>956</v>
      </c>
      <c r="JK49" t="s">
        <v>360</v>
      </c>
      <c r="JL49" t="s">
        <v>1011</v>
      </c>
      <c r="JM49" t="s">
        <v>1012</v>
      </c>
      <c r="JN49" t="b">
        <v>1</v>
      </c>
      <c r="JR49" t="b">
        <v>1</v>
      </c>
      <c r="JV49" t="b">
        <v>1</v>
      </c>
      <c r="KF49" t="s">
        <v>1013</v>
      </c>
      <c r="KG49" t="s">
        <v>450</v>
      </c>
      <c r="KL49" t="b">
        <v>1</v>
      </c>
      <c r="KV49" t="s">
        <v>508</v>
      </c>
      <c r="KX49" t="b">
        <v>1</v>
      </c>
      <c r="KY49" t="b">
        <v>1</v>
      </c>
      <c r="LF49" t="s">
        <v>733</v>
      </c>
      <c r="LG49" t="b">
        <v>1</v>
      </c>
      <c r="LI49" t="b">
        <v>1</v>
      </c>
      <c r="LN49" t="s">
        <v>360</v>
      </c>
      <c r="LO49" t="s">
        <v>1014</v>
      </c>
      <c r="LP49" t="s">
        <v>651</v>
      </c>
      <c r="LV49" t="b">
        <v>1</v>
      </c>
      <c r="MA49" t="s">
        <v>360</v>
      </c>
      <c r="MD49" t="s">
        <v>360</v>
      </c>
      <c r="MG49" t="s">
        <v>347</v>
      </c>
      <c r="MH49" t="s">
        <v>1015</v>
      </c>
      <c r="MI49" t="s">
        <v>5436</v>
      </c>
      <c r="MJ49">
        <v>73107645</v>
      </c>
      <c r="MK49" t="s">
        <v>5437</v>
      </c>
      <c r="ML49" s="2">
        <v>44216.541724537034</v>
      </c>
      <c r="MM49">
        <v>48</v>
      </c>
      <c r="MO49">
        <v>-1</v>
      </c>
      <c r="MR49" t="s">
        <v>377</v>
      </c>
      <c r="MS49">
        <v>414707</v>
      </c>
      <c r="MT49" t="s">
        <v>405</v>
      </c>
      <c r="MU49">
        <v>569832</v>
      </c>
    </row>
    <row r="50" spans="1:359" x14ac:dyDescent="0.3">
      <c r="A50" t="s">
        <v>1016</v>
      </c>
      <c r="B50" t="s">
        <v>1017</v>
      </c>
      <c r="D50" t="s">
        <v>867</v>
      </c>
      <c r="E50" t="s">
        <v>844</v>
      </c>
      <c r="G50" s="1">
        <v>44216</v>
      </c>
      <c r="H50" t="s">
        <v>845</v>
      </c>
      <c r="I50" t="s">
        <v>846</v>
      </c>
      <c r="J50" t="s">
        <v>347</v>
      </c>
      <c r="K50">
        <v>30</v>
      </c>
      <c r="L50"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50" t="s">
        <v>348</v>
      </c>
      <c r="N50" t="s">
        <v>349</v>
      </c>
      <c r="O50" t="s">
        <v>384</v>
      </c>
      <c r="Q50">
        <v>1</v>
      </c>
      <c r="R50">
        <v>0</v>
      </c>
      <c r="S50" t="s">
        <v>347</v>
      </c>
      <c r="T50">
        <v>0</v>
      </c>
      <c r="U50">
        <v>1</v>
      </c>
      <c r="V50">
        <v>1</v>
      </c>
      <c r="W50" t="s">
        <v>409</v>
      </c>
      <c r="X50">
        <v>2</v>
      </c>
      <c r="Y50" t="s">
        <v>365</v>
      </c>
      <c r="Z50">
        <v>0</v>
      </c>
      <c r="AA50" t="s">
        <v>365</v>
      </c>
      <c r="AB50">
        <v>6</v>
      </c>
      <c r="AC50">
        <v>0</v>
      </c>
      <c r="AD50">
        <v>0</v>
      </c>
      <c r="AE50">
        <v>1</v>
      </c>
      <c r="AF50">
        <v>3000</v>
      </c>
      <c r="AG50">
        <v>2000</v>
      </c>
      <c r="AH50" t="s">
        <v>1018</v>
      </c>
      <c r="AJ50" t="s">
        <v>355</v>
      </c>
      <c r="AL50" t="b">
        <v>1</v>
      </c>
      <c r="AS50">
        <v>5</v>
      </c>
      <c r="AT50" t="s">
        <v>356</v>
      </c>
      <c r="AV50" t="s">
        <v>347</v>
      </c>
      <c r="AW50" t="s">
        <v>357</v>
      </c>
      <c r="AX50" t="s">
        <v>1019</v>
      </c>
      <c r="BH50" t="b">
        <v>1</v>
      </c>
      <c r="BJ50" t="s">
        <v>360</v>
      </c>
      <c r="BO50" t="s">
        <v>360</v>
      </c>
      <c r="CE50" t="s">
        <v>361</v>
      </c>
      <c r="CG50" t="b">
        <v>1</v>
      </c>
      <c r="CI50" t="b">
        <v>1</v>
      </c>
      <c r="CN50" t="s">
        <v>347</v>
      </c>
      <c r="CX50" t="s">
        <v>1020</v>
      </c>
      <c r="DC50" t="b">
        <v>1</v>
      </c>
      <c r="DV50" t="s">
        <v>657</v>
      </c>
      <c r="DZ50" t="s">
        <v>1021</v>
      </c>
      <c r="EA50" t="b">
        <v>1</v>
      </c>
      <c r="ED50" t="b">
        <v>1</v>
      </c>
      <c r="EE50" t="b">
        <v>1</v>
      </c>
      <c r="EG50" t="b">
        <v>1</v>
      </c>
      <c r="EL50" t="s">
        <v>365</v>
      </c>
      <c r="EM50" t="s">
        <v>366</v>
      </c>
      <c r="EN50" t="s">
        <v>1022</v>
      </c>
      <c r="EO50" t="b">
        <v>1</v>
      </c>
      <c r="EP50" t="b">
        <v>1</v>
      </c>
      <c r="ES50" t="b">
        <v>1</v>
      </c>
      <c r="EZ50" t="s">
        <v>458</v>
      </c>
      <c r="FA50" t="s">
        <v>366</v>
      </c>
      <c r="FB50" t="s">
        <v>347</v>
      </c>
      <c r="FD50" t="s">
        <v>1023</v>
      </c>
      <c r="FE50" t="b">
        <v>1</v>
      </c>
      <c r="FM50" t="s">
        <v>347</v>
      </c>
      <c r="FO50" t="s">
        <v>373</v>
      </c>
      <c r="FW50" t="s">
        <v>369</v>
      </c>
      <c r="FX50" t="s">
        <v>360</v>
      </c>
      <c r="GB50" t="s">
        <v>351</v>
      </c>
      <c r="GC50" t="s">
        <v>351</v>
      </c>
      <c r="GD50" t="s">
        <v>360</v>
      </c>
      <c r="GE50" t="s">
        <v>371</v>
      </c>
      <c r="GF50" t="s">
        <v>371</v>
      </c>
      <c r="GT50" t="s">
        <v>1024</v>
      </c>
      <c r="GU50" t="b">
        <v>1</v>
      </c>
      <c r="GX50" t="b">
        <v>1</v>
      </c>
      <c r="GZ50" t="b">
        <v>1</v>
      </c>
      <c r="HM50" t="s">
        <v>388</v>
      </c>
      <c r="HP50" t="b">
        <v>1</v>
      </c>
      <c r="HR50" t="s">
        <v>1025</v>
      </c>
      <c r="HS50" t="s">
        <v>443</v>
      </c>
      <c r="HW50" t="b">
        <v>1</v>
      </c>
      <c r="IE50" t="s">
        <v>373</v>
      </c>
      <c r="IL50" t="b">
        <v>1</v>
      </c>
      <c r="IO50" t="s">
        <v>445</v>
      </c>
      <c r="IQ50" t="s">
        <v>373</v>
      </c>
      <c r="IX50" t="b">
        <v>1</v>
      </c>
      <c r="JA50" t="s">
        <v>373</v>
      </c>
      <c r="JH50" t="b">
        <v>1</v>
      </c>
      <c r="JK50" t="s">
        <v>347</v>
      </c>
      <c r="JM50" t="s">
        <v>1026</v>
      </c>
      <c r="JN50" t="b">
        <v>1</v>
      </c>
      <c r="JV50" t="b">
        <v>1</v>
      </c>
      <c r="JX50" t="b">
        <v>1</v>
      </c>
      <c r="KG50" t="s">
        <v>450</v>
      </c>
      <c r="KL50" t="b">
        <v>1</v>
      </c>
      <c r="KV50" t="s">
        <v>467</v>
      </c>
      <c r="KX50" t="b">
        <v>1</v>
      </c>
      <c r="LF50" t="s">
        <v>1027</v>
      </c>
      <c r="LG50" t="b">
        <v>1</v>
      </c>
      <c r="LH50" t="b">
        <v>1</v>
      </c>
      <c r="LI50" t="b">
        <v>1</v>
      </c>
      <c r="LJ50" t="b">
        <v>1</v>
      </c>
      <c r="LN50" t="s">
        <v>347</v>
      </c>
      <c r="LP50" t="s">
        <v>1028</v>
      </c>
      <c r="LR50" t="b">
        <v>1</v>
      </c>
      <c r="LU50" t="b">
        <v>1</v>
      </c>
      <c r="MA50" t="s">
        <v>347</v>
      </c>
      <c r="MB50">
        <v>2</v>
      </c>
      <c r="MC50" t="s">
        <v>1029</v>
      </c>
      <c r="MG50" t="s">
        <v>360</v>
      </c>
      <c r="MI50" t="s">
        <v>1030</v>
      </c>
      <c r="MJ50">
        <v>73107646</v>
      </c>
      <c r="MK50" t="s">
        <v>1031</v>
      </c>
      <c r="ML50" s="2">
        <v>44216.54173611111</v>
      </c>
      <c r="MM50">
        <v>49</v>
      </c>
      <c r="MO50">
        <v>-1</v>
      </c>
      <c r="MR50" t="s">
        <v>377</v>
      </c>
      <c r="MS50">
        <v>1169</v>
      </c>
      <c r="MT50" t="s">
        <v>405</v>
      </c>
      <c r="MU50">
        <v>569832</v>
      </c>
    </row>
    <row r="51" spans="1:359" x14ac:dyDescent="0.3">
      <c r="A51" t="s">
        <v>1032</v>
      </c>
      <c r="B51" t="s">
        <v>1033</v>
      </c>
      <c r="D51" t="s">
        <v>867</v>
      </c>
      <c r="E51" t="s">
        <v>844</v>
      </c>
      <c r="G51" s="1">
        <v>44217</v>
      </c>
      <c r="H51" t="s">
        <v>845</v>
      </c>
      <c r="I51" t="s">
        <v>846</v>
      </c>
      <c r="J51" t="s">
        <v>347</v>
      </c>
      <c r="K51">
        <v>36</v>
      </c>
      <c r="L5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51" t="s">
        <v>348</v>
      </c>
      <c r="N51" t="s">
        <v>349</v>
      </c>
      <c r="O51" t="s">
        <v>350</v>
      </c>
      <c r="P51" s="1">
        <v>43851</v>
      </c>
      <c r="Q51">
        <v>0</v>
      </c>
      <c r="R51">
        <v>0</v>
      </c>
      <c r="S51" t="s">
        <v>347</v>
      </c>
      <c r="T51">
        <v>0</v>
      </c>
      <c r="U51">
        <v>0</v>
      </c>
      <c r="V51">
        <v>2</v>
      </c>
      <c r="W51" t="s">
        <v>409</v>
      </c>
      <c r="X51">
        <v>1</v>
      </c>
      <c r="Y51" t="s">
        <v>458</v>
      </c>
      <c r="Z51">
        <v>0</v>
      </c>
      <c r="AA51" t="s">
        <v>458</v>
      </c>
      <c r="AB51">
        <v>5</v>
      </c>
      <c r="AC51">
        <v>0</v>
      </c>
      <c r="AD51">
        <v>0</v>
      </c>
      <c r="AE51">
        <v>1</v>
      </c>
      <c r="AF51">
        <v>4000</v>
      </c>
      <c r="AG51">
        <v>1000</v>
      </c>
      <c r="AH51" t="s">
        <v>549</v>
      </c>
      <c r="AJ51" t="s">
        <v>355</v>
      </c>
      <c r="AL51" t="b">
        <v>1</v>
      </c>
      <c r="AS51">
        <v>15</v>
      </c>
      <c r="AT51" t="s">
        <v>356</v>
      </c>
      <c r="AV51" t="s">
        <v>373</v>
      </c>
      <c r="AW51" t="s">
        <v>1009</v>
      </c>
      <c r="AX51" t="s">
        <v>1019</v>
      </c>
      <c r="BH51" t="b">
        <v>1</v>
      </c>
      <c r="BJ51" t="s">
        <v>360</v>
      </c>
      <c r="BO51" t="s">
        <v>360</v>
      </c>
      <c r="CE51" t="s">
        <v>361</v>
      </c>
      <c r="CG51" t="b">
        <v>1</v>
      </c>
      <c r="CI51" t="b">
        <v>1</v>
      </c>
      <c r="CN51" t="s">
        <v>347</v>
      </c>
      <c r="CX51" t="s">
        <v>1020</v>
      </c>
      <c r="DC51" t="b">
        <v>1</v>
      </c>
      <c r="DV51" t="s">
        <v>657</v>
      </c>
      <c r="EL51" t="s">
        <v>385</v>
      </c>
      <c r="EM51" t="s">
        <v>366</v>
      </c>
      <c r="EN51" t="s">
        <v>1034</v>
      </c>
      <c r="EP51" t="b">
        <v>1</v>
      </c>
      <c r="EQ51" t="b">
        <v>1</v>
      </c>
      <c r="EX51" t="b">
        <v>1</v>
      </c>
      <c r="EZ51" t="s">
        <v>458</v>
      </c>
      <c r="FA51" t="s">
        <v>366</v>
      </c>
      <c r="FB51" t="s">
        <v>347</v>
      </c>
      <c r="FD51" t="s">
        <v>368</v>
      </c>
      <c r="FF51" t="b">
        <v>1</v>
      </c>
      <c r="FM51" t="s">
        <v>347</v>
      </c>
      <c r="FO51" t="s">
        <v>373</v>
      </c>
      <c r="FW51" t="s">
        <v>668</v>
      </c>
      <c r="FX51" t="s">
        <v>360</v>
      </c>
      <c r="GB51" t="s">
        <v>385</v>
      </c>
      <c r="GC51" t="s">
        <v>385</v>
      </c>
      <c r="GD51" t="s">
        <v>360</v>
      </c>
      <c r="GE51" t="s">
        <v>371</v>
      </c>
      <c r="GF51" t="s">
        <v>371</v>
      </c>
      <c r="GT51" t="s">
        <v>1035</v>
      </c>
      <c r="GU51" t="b">
        <v>1</v>
      </c>
      <c r="GX51" t="b">
        <v>1</v>
      </c>
      <c r="HE51" t="b">
        <v>1</v>
      </c>
      <c r="HM51" t="s">
        <v>388</v>
      </c>
      <c r="HP51" t="b">
        <v>1</v>
      </c>
      <c r="HR51" t="s">
        <v>1036</v>
      </c>
      <c r="HS51" t="s">
        <v>559</v>
      </c>
      <c r="HT51" t="b">
        <v>1</v>
      </c>
      <c r="HW51" t="b">
        <v>1</v>
      </c>
      <c r="IE51" t="s">
        <v>373</v>
      </c>
      <c r="IL51" t="b">
        <v>1</v>
      </c>
      <c r="IO51" t="s">
        <v>360</v>
      </c>
      <c r="IP51" t="s">
        <v>1037</v>
      </c>
      <c r="IQ51" t="s">
        <v>1038</v>
      </c>
      <c r="IR51" t="b">
        <v>1</v>
      </c>
      <c r="IU51" t="b">
        <v>1</v>
      </c>
      <c r="IZ51" t="s">
        <v>1039</v>
      </c>
      <c r="JA51" t="s">
        <v>373</v>
      </c>
      <c r="JH51" t="b">
        <v>1</v>
      </c>
      <c r="JK51" t="s">
        <v>360</v>
      </c>
      <c r="JL51" t="s">
        <v>1011</v>
      </c>
      <c r="JM51" t="s">
        <v>1040</v>
      </c>
      <c r="JN51" t="b">
        <v>1</v>
      </c>
      <c r="JV51" t="b">
        <v>1</v>
      </c>
      <c r="JW51" t="b">
        <v>1</v>
      </c>
      <c r="KG51" t="s">
        <v>450</v>
      </c>
      <c r="KL51" t="b">
        <v>1</v>
      </c>
      <c r="KV51" t="s">
        <v>467</v>
      </c>
      <c r="KX51" t="b">
        <v>1</v>
      </c>
      <c r="LF51" t="s">
        <v>1041</v>
      </c>
      <c r="LG51" t="b">
        <v>1</v>
      </c>
      <c r="LH51" t="b">
        <v>1</v>
      </c>
      <c r="LI51" t="b">
        <v>1</v>
      </c>
      <c r="LK51" t="b">
        <v>1</v>
      </c>
      <c r="LN51" t="s">
        <v>360</v>
      </c>
      <c r="LO51" t="s">
        <v>1042</v>
      </c>
      <c r="LP51" t="s">
        <v>1043</v>
      </c>
      <c r="LU51" t="b">
        <v>1</v>
      </c>
      <c r="MA51" t="s">
        <v>360</v>
      </c>
      <c r="MG51" t="s">
        <v>360</v>
      </c>
      <c r="MI51" t="s">
        <v>1044</v>
      </c>
      <c r="MJ51">
        <v>73107647</v>
      </c>
      <c r="MK51" t="s">
        <v>1045</v>
      </c>
      <c r="ML51" s="2">
        <v>44216.541747685187</v>
      </c>
      <c r="MM51">
        <v>50</v>
      </c>
      <c r="MO51">
        <v>-1</v>
      </c>
      <c r="MR51" t="s">
        <v>377</v>
      </c>
      <c r="MS51">
        <v>1122</v>
      </c>
      <c r="MT51" t="s">
        <v>405</v>
      </c>
      <c r="MU51">
        <v>569832</v>
      </c>
    </row>
    <row r="52" spans="1:359" x14ac:dyDescent="0.3">
      <c r="A52" t="s">
        <v>1046</v>
      </c>
      <c r="B52" t="s">
        <v>1047</v>
      </c>
      <c r="C52" t="s">
        <v>385</v>
      </c>
      <c r="D52" t="s">
        <v>867</v>
      </c>
      <c r="E52" t="s">
        <v>844</v>
      </c>
      <c r="G52" s="1">
        <v>44217</v>
      </c>
      <c r="H52" t="s">
        <v>845</v>
      </c>
      <c r="I52" t="s">
        <v>846</v>
      </c>
      <c r="J52" t="s">
        <v>347</v>
      </c>
      <c r="K52">
        <v>40</v>
      </c>
      <c r="L5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52" t="s">
        <v>348</v>
      </c>
      <c r="N52" t="s">
        <v>349</v>
      </c>
      <c r="O52" t="s">
        <v>384</v>
      </c>
      <c r="Q52">
        <v>0</v>
      </c>
      <c r="R52">
        <v>0</v>
      </c>
      <c r="S52" t="s">
        <v>347</v>
      </c>
      <c r="T52">
        <v>0</v>
      </c>
      <c r="U52">
        <v>0</v>
      </c>
      <c r="V52">
        <v>1</v>
      </c>
      <c r="W52" t="s">
        <v>351</v>
      </c>
      <c r="X52">
        <v>2</v>
      </c>
      <c r="Y52" t="s">
        <v>458</v>
      </c>
      <c r="Z52">
        <v>1</v>
      </c>
      <c r="AA52" t="s">
        <v>365</v>
      </c>
      <c r="AB52">
        <v>6</v>
      </c>
      <c r="AC52">
        <v>1</v>
      </c>
      <c r="AD52">
        <v>0</v>
      </c>
      <c r="AE52">
        <v>1</v>
      </c>
      <c r="AF52">
        <v>5000</v>
      </c>
      <c r="AG52">
        <v>2200</v>
      </c>
      <c r="AH52" t="s">
        <v>386</v>
      </c>
      <c r="AJ52" t="s">
        <v>355</v>
      </c>
      <c r="AL52" t="b">
        <v>1</v>
      </c>
      <c r="AS52">
        <v>10</v>
      </c>
      <c r="AT52" t="s">
        <v>356</v>
      </c>
      <c r="AV52" t="s">
        <v>347</v>
      </c>
      <c r="AW52" t="s">
        <v>1009</v>
      </c>
      <c r="AX52" t="s">
        <v>484</v>
      </c>
      <c r="AY52" t="b">
        <v>1</v>
      </c>
      <c r="BB52" t="b">
        <v>1</v>
      </c>
      <c r="BJ52" t="s">
        <v>347</v>
      </c>
      <c r="BK52" t="s">
        <v>347</v>
      </c>
      <c r="BL52" t="s">
        <v>1048</v>
      </c>
      <c r="BM52" t="s">
        <v>373</v>
      </c>
      <c r="BO52" t="s">
        <v>347</v>
      </c>
      <c r="BP52" t="s">
        <v>347</v>
      </c>
      <c r="BR52" t="s">
        <v>347</v>
      </c>
      <c r="BS52" t="s">
        <v>360</v>
      </c>
      <c r="BT52" t="s">
        <v>429</v>
      </c>
      <c r="BX52" t="b">
        <v>1</v>
      </c>
      <c r="CE52" t="s">
        <v>361</v>
      </c>
      <c r="CG52" t="b">
        <v>1</v>
      </c>
      <c r="CI52" t="b">
        <v>1</v>
      </c>
      <c r="CN52" t="s">
        <v>347</v>
      </c>
      <c r="CX52" t="s">
        <v>851</v>
      </c>
      <c r="DD52" t="b">
        <v>1</v>
      </c>
      <c r="DV52" t="s">
        <v>575</v>
      </c>
      <c r="DW52" t="s">
        <v>487</v>
      </c>
      <c r="EL52" t="s">
        <v>385</v>
      </c>
      <c r="EM52" t="s">
        <v>366</v>
      </c>
      <c r="EN52" t="s">
        <v>1049</v>
      </c>
      <c r="EO52" t="b">
        <v>1</v>
      </c>
      <c r="EQ52" t="b">
        <v>1</v>
      </c>
      <c r="ER52" t="b">
        <v>1</v>
      </c>
      <c r="EZ52" t="s">
        <v>458</v>
      </c>
      <c r="FA52" t="s">
        <v>366</v>
      </c>
      <c r="FB52" t="s">
        <v>347</v>
      </c>
      <c r="FD52" t="s">
        <v>368</v>
      </c>
      <c r="FF52" t="b">
        <v>1</v>
      </c>
      <c r="FM52" t="s">
        <v>347</v>
      </c>
      <c r="FO52" t="s">
        <v>347</v>
      </c>
      <c r="FP52" t="s">
        <v>368</v>
      </c>
      <c r="FQ52" t="b">
        <v>1</v>
      </c>
      <c r="FW52" t="s">
        <v>369</v>
      </c>
      <c r="FX52" t="s">
        <v>360</v>
      </c>
      <c r="GB52" t="s">
        <v>385</v>
      </c>
      <c r="GC52" t="s">
        <v>385</v>
      </c>
      <c r="GD52" t="s">
        <v>360</v>
      </c>
      <c r="GE52" t="s">
        <v>371</v>
      </c>
      <c r="GF52" t="s">
        <v>371</v>
      </c>
      <c r="GT52" t="s">
        <v>1050</v>
      </c>
      <c r="GU52" t="b">
        <v>1</v>
      </c>
      <c r="HE52" t="b">
        <v>1</v>
      </c>
      <c r="HM52" t="s">
        <v>388</v>
      </c>
      <c r="HP52" t="b">
        <v>1</v>
      </c>
      <c r="HR52" t="s">
        <v>1051</v>
      </c>
      <c r="HS52" t="s">
        <v>602</v>
      </c>
      <c r="HT52" t="b">
        <v>1</v>
      </c>
      <c r="HW52" t="b">
        <v>1</v>
      </c>
      <c r="IE52" t="s">
        <v>756</v>
      </c>
      <c r="IF52" t="b">
        <v>1</v>
      </c>
      <c r="IJ52" t="b">
        <v>1</v>
      </c>
      <c r="IO52" t="s">
        <v>445</v>
      </c>
      <c r="IQ52" t="s">
        <v>462</v>
      </c>
      <c r="IR52" t="b">
        <v>1</v>
      </c>
      <c r="IZ52" t="s">
        <v>1009</v>
      </c>
      <c r="JA52" t="s">
        <v>462</v>
      </c>
      <c r="JB52" t="b">
        <v>1</v>
      </c>
      <c r="JJ52" t="s">
        <v>1052</v>
      </c>
      <c r="JK52" t="s">
        <v>360</v>
      </c>
      <c r="JL52" t="s">
        <v>1053</v>
      </c>
      <c r="JM52" t="s">
        <v>876</v>
      </c>
      <c r="JN52" t="b">
        <v>1</v>
      </c>
      <c r="JQ52" t="b">
        <v>1</v>
      </c>
      <c r="JV52" t="b">
        <v>1</v>
      </c>
      <c r="KA52" t="b">
        <v>1</v>
      </c>
      <c r="KG52" t="s">
        <v>877</v>
      </c>
      <c r="KL52" t="b">
        <v>1</v>
      </c>
      <c r="KM52" t="b">
        <v>1</v>
      </c>
      <c r="KV52" t="s">
        <v>467</v>
      </c>
      <c r="KX52" t="b">
        <v>1</v>
      </c>
      <c r="LF52" t="s">
        <v>1054</v>
      </c>
      <c r="LI52" t="b">
        <v>1</v>
      </c>
      <c r="LJ52" t="b">
        <v>1</v>
      </c>
      <c r="LK52" t="b">
        <v>1</v>
      </c>
      <c r="LN52" t="s">
        <v>347</v>
      </c>
      <c r="LP52" t="s">
        <v>1028</v>
      </c>
      <c r="LR52" t="b">
        <v>1</v>
      </c>
      <c r="LU52" t="b">
        <v>1</v>
      </c>
      <c r="MA52" t="s">
        <v>360</v>
      </c>
      <c r="MD52" t="s">
        <v>360</v>
      </c>
      <c r="MG52" t="s">
        <v>360</v>
      </c>
      <c r="MI52" t="s">
        <v>1055</v>
      </c>
      <c r="MJ52">
        <v>73107648</v>
      </c>
      <c r="MK52" t="s">
        <v>1056</v>
      </c>
      <c r="ML52" s="2">
        <v>44216.541759259257</v>
      </c>
      <c r="MM52">
        <v>51</v>
      </c>
      <c r="MO52">
        <v>-1</v>
      </c>
      <c r="MR52" t="s">
        <v>377</v>
      </c>
      <c r="MS52">
        <v>1648</v>
      </c>
      <c r="MT52" t="s">
        <v>405</v>
      </c>
      <c r="MU52">
        <v>569832</v>
      </c>
    </row>
    <row r="53" spans="1:359" x14ac:dyDescent="0.3">
      <c r="A53" t="s">
        <v>1057</v>
      </c>
      <c r="B53" t="s">
        <v>1058</v>
      </c>
      <c r="D53" t="s">
        <v>867</v>
      </c>
      <c r="E53" t="s">
        <v>844</v>
      </c>
      <c r="G53" s="1">
        <v>44217</v>
      </c>
      <c r="H53" t="s">
        <v>845</v>
      </c>
      <c r="I53" t="s">
        <v>846</v>
      </c>
      <c r="J53" t="s">
        <v>347</v>
      </c>
      <c r="K53">
        <v>26</v>
      </c>
      <c r="L5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53" t="s">
        <v>348</v>
      </c>
      <c r="N53" t="s">
        <v>349</v>
      </c>
      <c r="O53" t="s">
        <v>350</v>
      </c>
      <c r="P53" s="1">
        <v>42837</v>
      </c>
      <c r="Q53">
        <v>1</v>
      </c>
      <c r="R53">
        <v>0</v>
      </c>
      <c r="S53" t="s">
        <v>347</v>
      </c>
      <c r="T53">
        <v>0</v>
      </c>
      <c r="U53">
        <v>1</v>
      </c>
      <c r="V53">
        <v>1</v>
      </c>
      <c r="W53" t="s">
        <v>409</v>
      </c>
      <c r="X53">
        <v>0</v>
      </c>
      <c r="Y53" t="s">
        <v>409</v>
      </c>
      <c r="Z53">
        <v>0</v>
      </c>
      <c r="AA53" t="s">
        <v>409</v>
      </c>
      <c r="AB53">
        <v>4</v>
      </c>
      <c r="AC53">
        <v>0</v>
      </c>
      <c r="AD53">
        <v>0</v>
      </c>
      <c r="AE53">
        <v>1</v>
      </c>
      <c r="AF53">
        <v>3000</v>
      </c>
      <c r="AG53">
        <v>450</v>
      </c>
      <c r="AH53" t="s">
        <v>386</v>
      </c>
      <c r="AJ53" t="s">
        <v>355</v>
      </c>
      <c r="AL53" t="b">
        <v>1</v>
      </c>
      <c r="AS53">
        <v>5</v>
      </c>
      <c r="AT53" t="s">
        <v>356</v>
      </c>
      <c r="AV53" t="s">
        <v>360</v>
      </c>
      <c r="AW53" t="s">
        <v>357</v>
      </c>
      <c r="AX53" t="s">
        <v>429</v>
      </c>
      <c r="BB53" t="b">
        <v>1</v>
      </c>
      <c r="BJ53" t="s">
        <v>347</v>
      </c>
      <c r="BK53" t="s">
        <v>360</v>
      </c>
      <c r="BM53" t="s">
        <v>373</v>
      </c>
      <c r="BO53" t="s">
        <v>360</v>
      </c>
      <c r="CE53" t="s">
        <v>361</v>
      </c>
      <c r="CG53" t="b">
        <v>1</v>
      </c>
      <c r="CI53" t="b">
        <v>1</v>
      </c>
      <c r="CN53" t="s">
        <v>347</v>
      </c>
      <c r="CX53" t="s">
        <v>851</v>
      </c>
      <c r="DD53" t="b">
        <v>1</v>
      </c>
      <c r="DV53" t="s">
        <v>363</v>
      </c>
      <c r="DZ53" t="s">
        <v>1059</v>
      </c>
      <c r="EA53" t="b">
        <v>1</v>
      </c>
      <c r="EB53" t="b">
        <v>1</v>
      </c>
      <c r="EC53" t="b">
        <v>1</v>
      </c>
      <c r="EL53" t="s">
        <v>458</v>
      </c>
      <c r="EM53" t="s">
        <v>366</v>
      </c>
      <c r="EN53" t="s">
        <v>1059</v>
      </c>
      <c r="EO53" t="b">
        <v>1</v>
      </c>
      <c r="EP53" t="b">
        <v>1</v>
      </c>
      <c r="EQ53" t="b">
        <v>1</v>
      </c>
      <c r="EZ53" t="s">
        <v>458</v>
      </c>
      <c r="FA53" t="s">
        <v>366</v>
      </c>
      <c r="FB53" t="s">
        <v>347</v>
      </c>
      <c r="FD53" t="s">
        <v>368</v>
      </c>
      <c r="FF53" t="b">
        <v>1</v>
      </c>
      <c r="FM53" t="s">
        <v>347</v>
      </c>
      <c r="FO53" t="s">
        <v>347</v>
      </c>
      <c r="FP53" t="s">
        <v>368</v>
      </c>
      <c r="FQ53" t="b">
        <v>1</v>
      </c>
      <c r="FW53" t="s">
        <v>347</v>
      </c>
      <c r="FX53" t="s">
        <v>347</v>
      </c>
      <c r="GB53" t="s">
        <v>351</v>
      </c>
      <c r="GC53" t="s">
        <v>351</v>
      </c>
      <c r="GD53" t="s">
        <v>892</v>
      </c>
      <c r="GT53" t="s">
        <v>1060</v>
      </c>
      <c r="GY53" t="b">
        <v>1</v>
      </c>
      <c r="HA53" t="b">
        <v>1</v>
      </c>
      <c r="HE53" t="b">
        <v>1</v>
      </c>
      <c r="HM53" t="s">
        <v>1061</v>
      </c>
      <c r="HN53" t="b">
        <v>1</v>
      </c>
      <c r="HO53" t="b">
        <v>1</v>
      </c>
      <c r="HP53" t="b">
        <v>1</v>
      </c>
      <c r="HR53" t="s">
        <v>1062</v>
      </c>
      <c r="HS53" t="s">
        <v>1063</v>
      </c>
      <c r="HY53" t="b">
        <v>1</v>
      </c>
      <c r="IE53" t="s">
        <v>461</v>
      </c>
      <c r="IF53" t="b">
        <v>1</v>
      </c>
      <c r="IO53" t="s">
        <v>445</v>
      </c>
      <c r="IQ53" t="s">
        <v>416</v>
      </c>
      <c r="IW53" t="b">
        <v>1</v>
      </c>
      <c r="JA53" t="s">
        <v>416</v>
      </c>
      <c r="JG53" t="b">
        <v>1</v>
      </c>
      <c r="JK53" t="s">
        <v>347</v>
      </c>
      <c r="JM53" t="s">
        <v>1064</v>
      </c>
      <c r="JN53" t="b">
        <v>1</v>
      </c>
      <c r="KA53" t="b">
        <v>1</v>
      </c>
      <c r="KG53" t="s">
        <v>450</v>
      </c>
      <c r="KL53" t="b">
        <v>1</v>
      </c>
      <c r="KV53" t="s">
        <v>717</v>
      </c>
      <c r="KW53" t="b">
        <v>1</v>
      </c>
      <c r="KX53" t="b">
        <v>1</v>
      </c>
      <c r="KY53" t="b">
        <v>1</v>
      </c>
      <c r="KZ53" t="b">
        <v>1</v>
      </c>
      <c r="LA53" t="b">
        <v>1</v>
      </c>
      <c r="LB53" t="b">
        <v>1</v>
      </c>
      <c r="LF53" t="s">
        <v>1065</v>
      </c>
      <c r="LG53" t="b">
        <v>1</v>
      </c>
      <c r="LH53" t="b">
        <v>1</v>
      </c>
      <c r="LI53" t="b">
        <v>1</v>
      </c>
      <c r="LJ53" t="b">
        <v>1</v>
      </c>
      <c r="LN53" t="s">
        <v>360</v>
      </c>
      <c r="LO53" t="s">
        <v>1042</v>
      </c>
      <c r="LP53" t="s">
        <v>373</v>
      </c>
      <c r="LX53" t="b">
        <v>1</v>
      </c>
      <c r="MA53" t="s">
        <v>360</v>
      </c>
      <c r="MG53" t="s">
        <v>360</v>
      </c>
      <c r="MI53" t="s">
        <v>1066</v>
      </c>
      <c r="MJ53">
        <v>73107650</v>
      </c>
      <c r="MK53" t="s">
        <v>1067</v>
      </c>
      <c r="ML53" s="2">
        <v>44216.541770833333</v>
      </c>
      <c r="MM53">
        <v>52</v>
      </c>
      <c r="MO53">
        <v>-1</v>
      </c>
      <c r="MR53" t="s">
        <v>377</v>
      </c>
      <c r="MS53">
        <v>780</v>
      </c>
      <c r="MT53" t="s">
        <v>405</v>
      </c>
      <c r="MU53">
        <v>569832</v>
      </c>
    </row>
    <row r="54" spans="1:359" x14ac:dyDescent="0.3">
      <c r="A54" t="s">
        <v>1068</v>
      </c>
      <c r="B54" t="s">
        <v>1069</v>
      </c>
      <c r="D54" t="s">
        <v>867</v>
      </c>
      <c r="E54" t="s">
        <v>844</v>
      </c>
      <c r="G54" s="1">
        <v>44217</v>
      </c>
      <c r="H54" t="s">
        <v>845</v>
      </c>
      <c r="I54" t="s">
        <v>846</v>
      </c>
      <c r="J54" t="s">
        <v>347</v>
      </c>
      <c r="K54">
        <v>48</v>
      </c>
      <c r="L5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54" t="s">
        <v>348</v>
      </c>
      <c r="N54" t="s">
        <v>349</v>
      </c>
      <c r="O54" t="s">
        <v>350</v>
      </c>
      <c r="P54" s="1">
        <v>43174</v>
      </c>
      <c r="Q54">
        <v>0</v>
      </c>
      <c r="R54">
        <v>0</v>
      </c>
      <c r="S54" t="s">
        <v>347</v>
      </c>
      <c r="T54">
        <v>0</v>
      </c>
      <c r="U54">
        <v>0</v>
      </c>
      <c r="V54">
        <v>0</v>
      </c>
      <c r="W54" t="s">
        <v>385</v>
      </c>
      <c r="X54">
        <v>1</v>
      </c>
      <c r="Y54" t="s">
        <v>351</v>
      </c>
      <c r="Z54">
        <v>1</v>
      </c>
      <c r="AA54" t="s">
        <v>409</v>
      </c>
      <c r="AB54">
        <v>5</v>
      </c>
      <c r="AC54">
        <v>0</v>
      </c>
      <c r="AD54">
        <v>0</v>
      </c>
      <c r="AE54">
        <v>0</v>
      </c>
      <c r="AF54">
        <v>1000</v>
      </c>
      <c r="AG54">
        <v>1000</v>
      </c>
      <c r="AH54" t="s">
        <v>1070</v>
      </c>
      <c r="AJ54" t="s">
        <v>355</v>
      </c>
      <c r="AL54" t="b">
        <v>1</v>
      </c>
      <c r="AS54">
        <v>5</v>
      </c>
      <c r="AT54" t="s">
        <v>356</v>
      </c>
      <c r="AV54" t="s">
        <v>347</v>
      </c>
      <c r="AW54" t="s">
        <v>357</v>
      </c>
      <c r="AX54" t="s">
        <v>429</v>
      </c>
      <c r="BB54" t="b">
        <v>1</v>
      </c>
      <c r="BJ54" t="s">
        <v>347</v>
      </c>
      <c r="BK54" t="s">
        <v>360</v>
      </c>
      <c r="BM54" t="s">
        <v>347</v>
      </c>
      <c r="BN54" t="s">
        <v>1071</v>
      </c>
      <c r="BO54" t="s">
        <v>360</v>
      </c>
      <c r="CE54" t="s">
        <v>1072</v>
      </c>
      <c r="CI54" t="b">
        <v>1</v>
      </c>
      <c r="CJ54" t="b">
        <v>1</v>
      </c>
      <c r="CM54" t="s">
        <v>1073</v>
      </c>
      <c r="CN54" t="s">
        <v>360</v>
      </c>
      <c r="CO54" t="s">
        <v>703</v>
      </c>
      <c r="CT54" t="b">
        <v>1</v>
      </c>
      <c r="CX54" t="s">
        <v>1074</v>
      </c>
      <c r="CZ54" t="b">
        <v>1</v>
      </c>
      <c r="DD54" t="b">
        <v>1</v>
      </c>
      <c r="DI54" t="s">
        <v>1075</v>
      </c>
      <c r="DV54" t="s">
        <v>657</v>
      </c>
      <c r="EL54" t="s">
        <v>385</v>
      </c>
      <c r="EM54" t="s">
        <v>366</v>
      </c>
      <c r="EZ54" t="s">
        <v>385</v>
      </c>
      <c r="FA54" t="s">
        <v>366</v>
      </c>
      <c r="FB54" t="s">
        <v>373</v>
      </c>
      <c r="FD54" t="s">
        <v>368</v>
      </c>
      <c r="FF54" t="b">
        <v>1</v>
      </c>
      <c r="FM54" t="s">
        <v>373</v>
      </c>
      <c r="FO54" t="s">
        <v>373</v>
      </c>
      <c r="GB54" t="s">
        <v>385</v>
      </c>
      <c r="GC54" t="s">
        <v>385</v>
      </c>
      <c r="GD54" t="s">
        <v>360</v>
      </c>
      <c r="GE54" t="s">
        <v>371</v>
      </c>
      <c r="GF54" t="s">
        <v>371</v>
      </c>
      <c r="GT54" t="s">
        <v>1076</v>
      </c>
      <c r="GU54" t="b">
        <v>1</v>
      </c>
      <c r="HA54" t="b">
        <v>1</v>
      </c>
      <c r="HM54" t="s">
        <v>616</v>
      </c>
      <c r="HN54" t="b">
        <v>1</v>
      </c>
      <c r="HO54" t="b">
        <v>1</v>
      </c>
      <c r="HP54" t="b">
        <v>1</v>
      </c>
      <c r="HQ54" t="b">
        <v>1</v>
      </c>
      <c r="HR54" t="s">
        <v>1062</v>
      </c>
      <c r="HS54" t="s">
        <v>443</v>
      </c>
      <c r="HW54" t="b">
        <v>1</v>
      </c>
      <c r="IE54" t="s">
        <v>1077</v>
      </c>
      <c r="IK54" t="b">
        <v>1</v>
      </c>
      <c r="IN54" t="s">
        <v>1078</v>
      </c>
      <c r="IO54" t="s">
        <v>347</v>
      </c>
      <c r="IQ54" t="s">
        <v>373</v>
      </c>
      <c r="IX54" t="b">
        <v>1</v>
      </c>
      <c r="JA54" t="s">
        <v>373</v>
      </c>
      <c r="JH54" t="b">
        <v>1</v>
      </c>
      <c r="JK54" t="s">
        <v>347</v>
      </c>
      <c r="JM54" t="s">
        <v>1079</v>
      </c>
      <c r="JN54" t="b">
        <v>1</v>
      </c>
      <c r="JQ54" t="b">
        <v>1</v>
      </c>
      <c r="JT54" t="b">
        <v>1</v>
      </c>
      <c r="KG54" t="s">
        <v>450</v>
      </c>
      <c r="KL54" t="b">
        <v>1</v>
      </c>
      <c r="KV54" t="s">
        <v>467</v>
      </c>
      <c r="KX54" t="b">
        <v>1</v>
      </c>
      <c r="LF54" t="s">
        <v>1080</v>
      </c>
      <c r="LG54" t="b">
        <v>1</v>
      </c>
      <c r="LH54" t="b">
        <v>1</v>
      </c>
      <c r="LI54" t="b">
        <v>1</v>
      </c>
      <c r="LJ54" t="b">
        <v>1</v>
      </c>
      <c r="LN54" t="s">
        <v>360</v>
      </c>
      <c r="LO54" t="s">
        <v>1081</v>
      </c>
      <c r="LP54" t="s">
        <v>651</v>
      </c>
      <c r="LV54" t="b">
        <v>1</v>
      </c>
      <c r="MA54" t="s">
        <v>360</v>
      </c>
      <c r="MD54" t="s">
        <v>360</v>
      </c>
      <c r="MG54" t="s">
        <v>360</v>
      </c>
      <c r="MI54" t="s">
        <v>1082</v>
      </c>
      <c r="MJ54">
        <v>73107651</v>
      </c>
      <c r="MK54" t="s">
        <v>1083</v>
      </c>
      <c r="ML54" s="2">
        <v>44216.54178240741</v>
      </c>
      <c r="MM54">
        <v>53</v>
      </c>
      <c r="MO54">
        <v>-1</v>
      </c>
      <c r="MR54" t="s">
        <v>377</v>
      </c>
      <c r="MS54">
        <v>721</v>
      </c>
      <c r="MT54" t="s">
        <v>405</v>
      </c>
      <c r="MU54">
        <v>569832</v>
      </c>
    </row>
    <row r="55" spans="1:359" hidden="1" x14ac:dyDescent="0.3">
      <c r="A55" t="s">
        <v>1084</v>
      </c>
      <c r="B55" t="s">
        <v>1085</v>
      </c>
      <c r="D55" t="s">
        <v>867</v>
      </c>
      <c r="E55" t="s">
        <v>844</v>
      </c>
      <c r="G55" s="1">
        <v>44217</v>
      </c>
      <c r="H55" t="s">
        <v>845</v>
      </c>
      <c r="I55" t="s">
        <v>846</v>
      </c>
      <c r="J55" t="s">
        <v>360</v>
      </c>
      <c r="MI55" t="s">
        <v>1086</v>
      </c>
      <c r="MJ55">
        <v>73107652</v>
      </c>
      <c r="MK55" t="s">
        <v>1087</v>
      </c>
      <c r="ML55" s="2">
        <v>44216.54178240741</v>
      </c>
      <c r="MM55">
        <v>54</v>
      </c>
      <c r="MO55">
        <v>-1</v>
      </c>
      <c r="MR55" t="s">
        <v>377</v>
      </c>
      <c r="MS55">
        <v>289</v>
      </c>
      <c r="MT55" t="s">
        <v>405</v>
      </c>
      <c r="MU55">
        <v>569832</v>
      </c>
    </row>
    <row r="56" spans="1:359" x14ac:dyDescent="0.3">
      <c r="A56" t="s">
        <v>1088</v>
      </c>
      <c r="B56" t="s">
        <v>1089</v>
      </c>
      <c r="C56" t="s">
        <v>385</v>
      </c>
      <c r="D56" t="s">
        <v>867</v>
      </c>
      <c r="E56" t="s">
        <v>844</v>
      </c>
      <c r="G56" s="1">
        <v>44217</v>
      </c>
      <c r="H56" t="s">
        <v>845</v>
      </c>
      <c r="I56" t="s">
        <v>846</v>
      </c>
      <c r="J56" t="s">
        <v>347</v>
      </c>
      <c r="K56">
        <v>66</v>
      </c>
      <c r="L56"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56" t="s">
        <v>348</v>
      </c>
      <c r="N56" t="s">
        <v>1090</v>
      </c>
      <c r="O56" t="s">
        <v>350</v>
      </c>
      <c r="P56" s="1">
        <v>43486</v>
      </c>
      <c r="Q56">
        <v>1</v>
      </c>
      <c r="R56">
        <v>1</v>
      </c>
      <c r="S56" t="s">
        <v>347</v>
      </c>
      <c r="T56">
        <v>1</v>
      </c>
      <c r="U56">
        <v>1</v>
      </c>
      <c r="V56">
        <v>1</v>
      </c>
      <c r="W56" t="s">
        <v>409</v>
      </c>
      <c r="X56">
        <v>4</v>
      </c>
      <c r="Y56" t="s">
        <v>489</v>
      </c>
      <c r="Z56">
        <v>1</v>
      </c>
      <c r="AA56" t="s">
        <v>526</v>
      </c>
      <c r="AB56">
        <v>13</v>
      </c>
      <c r="AC56">
        <v>1</v>
      </c>
      <c r="AD56">
        <v>0</v>
      </c>
      <c r="AE56">
        <v>2</v>
      </c>
      <c r="AF56">
        <v>5000</v>
      </c>
      <c r="AG56">
        <v>2000</v>
      </c>
      <c r="AH56" t="s">
        <v>1091</v>
      </c>
      <c r="AJ56" t="s">
        <v>373</v>
      </c>
      <c r="AP56" t="b">
        <v>1</v>
      </c>
      <c r="AV56" t="s">
        <v>373</v>
      </c>
      <c r="AW56" t="s">
        <v>1009</v>
      </c>
      <c r="AX56" t="s">
        <v>908</v>
      </c>
      <c r="AY56" t="b">
        <v>1</v>
      </c>
      <c r="BB56" t="b">
        <v>1</v>
      </c>
      <c r="BJ56" t="s">
        <v>360</v>
      </c>
      <c r="BO56" t="s">
        <v>360</v>
      </c>
      <c r="CE56" t="s">
        <v>871</v>
      </c>
      <c r="CF56" t="b">
        <v>1</v>
      </c>
      <c r="CI56" t="b">
        <v>1</v>
      </c>
      <c r="CN56" t="s">
        <v>360</v>
      </c>
      <c r="CO56" t="s">
        <v>703</v>
      </c>
      <c r="CT56" t="b">
        <v>1</v>
      </c>
      <c r="CX56" t="s">
        <v>1092</v>
      </c>
      <c r="CY56" t="b">
        <v>1</v>
      </c>
      <c r="DI56" t="s">
        <v>1093</v>
      </c>
      <c r="DJ56" t="s">
        <v>360</v>
      </c>
      <c r="DV56" t="s">
        <v>657</v>
      </c>
      <c r="DZ56" t="s">
        <v>695</v>
      </c>
      <c r="EA56" t="b">
        <v>1</v>
      </c>
      <c r="EK56" t="b">
        <v>1</v>
      </c>
      <c r="EL56" t="s">
        <v>409</v>
      </c>
      <c r="EM56" t="s">
        <v>366</v>
      </c>
      <c r="EN56" t="s">
        <v>695</v>
      </c>
      <c r="EO56" t="b">
        <v>1</v>
      </c>
      <c r="EY56" t="b">
        <v>1</v>
      </c>
      <c r="EZ56" t="s">
        <v>409</v>
      </c>
      <c r="FA56" t="s">
        <v>366</v>
      </c>
      <c r="FB56" t="s">
        <v>347</v>
      </c>
      <c r="FD56" t="s">
        <v>368</v>
      </c>
      <c r="FF56" t="b">
        <v>1</v>
      </c>
      <c r="FM56" t="s">
        <v>347</v>
      </c>
      <c r="FO56" t="s">
        <v>347</v>
      </c>
      <c r="FP56" t="s">
        <v>368</v>
      </c>
      <c r="FQ56" t="b">
        <v>1</v>
      </c>
      <c r="FW56" t="s">
        <v>668</v>
      </c>
      <c r="FX56" t="s">
        <v>360</v>
      </c>
      <c r="FY56" t="s">
        <v>360</v>
      </c>
      <c r="GB56" t="s">
        <v>351</v>
      </c>
      <c r="GC56" t="s">
        <v>351</v>
      </c>
      <c r="GD56" t="s">
        <v>347</v>
      </c>
      <c r="GG56" t="s">
        <v>797</v>
      </c>
      <c r="GH56" t="s">
        <v>360</v>
      </c>
      <c r="GR56" t="s">
        <v>1094</v>
      </c>
      <c r="GT56" t="s">
        <v>1095</v>
      </c>
      <c r="GU56" t="b">
        <v>1</v>
      </c>
      <c r="GV56" t="b">
        <v>1</v>
      </c>
      <c r="GW56" t="b">
        <v>1</v>
      </c>
      <c r="GY56" t="b">
        <v>1</v>
      </c>
      <c r="HA56" t="b">
        <v>1</v>
      </c>
      <c r="HM56" t="s">
        <v>616</v>
      </c>
      <c r="HN56" t="b">
        <v>1</v>
      </c>
      <c r="HO56" t="b">
        <v>1</v>
      </c>
      <c r="HP56" t="b">
        <v>1</v>
      </c>
      <c r="HQ56" t="b">
        <v>1</v>
      </c>
      <c r="HR56" t="s">
        <v>1062</v>
      </c>
      <c r="HS56" t="s">
        <v>559</v>
      </c>
      <c r="HT56" t="b">
        <v>1</v>
      </c>
      <c r="HW56" t="b">
        <v>1</v>
      </c>
      <c r="IE56" t="s">
        <v>1077</v>
      </c>
      <c r="IK56" t="b">
        <v>1</v>
      </c>
      <c r="IN56" t="s">
        <v>1078</v>
      </c>
      <c r="IO56" t="s">
        <v>445</v>
      </c>
      <c r="IQ56" t="s">
        <v>462</v>
      </c>
      <c r="IR56" t="b">
        <v>1</v>
      </c>
      <c r="IZ56" t="s">
        <v>1096</v>
      </c>
      <c r="JA56" t="s">
        <v>373</v>
      </c>
      <c r="JH56" t="b">
        <v>1</v>
      </c>
      <c r="JK56" t="s">
        <v>347</v>
      </c>
      <c r="JM56" t="s">
        <v>532</v>
      </c>
      <c r="JN56" t="b">
        <v>1</v>
      </c>
      <c r="JQ56" t="b">
        <v>1</v>
      </c>
      <c r="JS56" t="b">
        <v>1</v>
      </c>
      <c r="KG56" t="s">
        <v>1097</v>
      </c>
      <c r="KM56" t="b">
        <v>1</v>
      </c>
      <c r="KV56" t="s">
        <v>373</v>
      </c>
      <c r="LD56" t="b">
        <v>1</v>
      </c>
      <c r="LF56" t="s">
        <v>1098</v>
      </c>
      <c r="LG56" t="b">
        <v>1</v>
      </c>
      <c r="LH56" t="b">
        <v>1</v>
      </c>
      <c r="LN56" t="s">
        <v>360</v>
      </c>
      <c r="LO56" t="s">
        <v>1099</v>
      </c>
      <c r="LP56" t="s">
        <v>521</v>
      </c>
      <c r="LQ56" t="b">
        <v>1</v>
      </c>
      <c r="MA56" t="s">
        <v>360</v>
      </c>
      <c r="MD56" t="s">
        <v>360</v>
      </c>
      <c r="MG56" t="s">
        <v>360</v>
      </c>
      <c r="MI56" t="s">
        <v>1100</v>
      </c>
      <c r="MJ56">
        <v>73107655</v>
      </c>
      <c r="MK56" t="s">
        <v>1101</v>
      </c>
      <c r="ML56" s="2">
        <v>44216.54179398148</v>
      </c>
      <c r="MM56">
        <v>55</v>
      </c>
      <c r="MO56">
        <v>-1</v>
      </c>
      <c r="MR56" t="s">
        <v>377</v>
      </c>
      <c r="MS56">
        <v>3775</v>
      </c>
      <c r="MT56" t="s">
        <v>405</v>
      </c>
      <c r="MU56">
        <v>569832</v>
      </c>
    </row>
    <row r="57" spans="1:359" x14ac:dyDescent="0.3">
      <c r="A57" t="s">
        <v>1102</v>
      </c>
      <c r="B57" t="s">
        <v>1103</v>
      </c>
      <c r="D57" t="s">
        <v>1104</v>
      </c>
      <c r="E57" t="s">
        <v>844</v>
      </c>
      <c r="G57" s="1">
        <v>44216</v>
      </c>
      <c r="H57" t="s">
        <v>845</v>
      </c>
      <c r="I57" t="s">
        <v>846</v>
      </c>
      <c r="J57" t="s">
        <v>347</v>
      </c>
      <c r="K57">
        <v>45</v>
      </c>
      <c r="L5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57" t="s">
        <v>348</v>
      </c>
      <c r="N57" t="s">
        <v>1001</v>
      </c>
      <c r="O57" t="s">
        <v>350</v>
      </c>
      <c r="P57" s="1">
        <v>41975</v>
      </c>
      <c r="Q57">
        <v>0</v>
      </c>
      <c r="R57">
        <v>0</v>
      </c>
      <c r="S57" t="s">
        <v>347</v>
      </c>
      <c r="T57">
        <v>0</v>
      </c>
      <c r="U57">
        <v>0</v>
      </c>
      <c r="V57">
        <v>0</v>
      </c>
      <c r="W57" t="s">
        <v>385</v>
      </c>
      <c r="X57">
        <v>1</v>
      </c>
      <c r="Y57" t="s">
        <v>351</v>
      </c>
      <c r="Z57">
        <v>1</v>
      </c>
      <c r="AA57" t="s">
        <v>409</v>
      </c>
      <c r="AB57">
        <v>5</v>
      </c>
      <c r="AC57">
        <v>0</v>
      </c>
      <c r="AD57">
        <v>0</v>
      </c>
      <c r="AE57">
        <v>1</v>
      </c>
      <c r="AF57">
        <v>500</v>
      </c>
      <c r="AG57">
        <v>400</v>
      </c>
      <c r="AH57" t="s">
        <v>1105</v>
      </c>
      <c r="AJ57" t="s">
        <v>355</v>
      </c>
      <c r="AL57" t="b">
        <v>1</v>
      </c>
      <c r="AS57">
        <v>10</v>
      </c>
      <c r="AT57" t="s">
        <v>356</v>
      </c>
      <c r="AV57" t="s">
        <v>360</v>
      </c>
      <c r="AW57" t="s">
        <v>1106</v>
      </c>
      <c r="AX57" t="s">
        <v>1019</v>
      </c>
      <c r="BH57" t="b">
        <v>1</v>
      </c>
      <c r="BJ57" t="s">
        <v>360</v>
      </c>
      <c r="BO57" t="s">
        <v>360</v>
      </c>
      <c r="CE57" t="s">
        <v>850</v>
      </c>
      <c r="CF57" t="b">
        <v>1</v>
      </c>
      <c r="CN57" t="s">
        <v>347</v>
      </c>
      <c r="CX57" t="s">
        <v>851</v>
      </c>
      <c r="DD57" t="b">
        <v>1</v>
      </c>
      <c r="DV57" t="s">
        <v>430</v>
      </c>
      <c r="EL57" t="s">
        <v>385</v>
      </c>
      <c r="EM57" t="s">
        <v>366</v>
      </c>
      <c r="EZ57" t="s">
        <v>385</v>
      </c>
      <c r="FA57" t="s">
        <v>366</v>
      </c>
      <c r="FB57" t="s">
        <v>373</v>
      </c>
      <c r="FD57" t="s">
        <v>368</v>
      </c>
      <c r="FF57" t="b">
        <v>1</v>
      </c>
      <c r="FM57" t="s">
        <v>373</v>
      </c>
      <c r="FO57" t="s">
        <v>373</v>
      </c>
      <c r="GB57" t="s">
        <v>385</v>
      </c>
      <c r="GC57" t="s">
        <v>385</v>
      </c>
      <c r="GD57" t="s">
        <v>347</v>
      </c>
      <c r="GG57" t="s">
        <v>493</v>
      </c>
      <c r="GH57" t="s">
        <v>360</v>
      </c>
      <c r="GR57" t="s">
        <v>1107</v>
      </c>
      <c r="GT57" t="s">
        <v>1108</v>
      </c>
      <c r="GW57" t="b">
        <v>1</v>
      </c>
      <c r="HA57" t="b">
        <v>1</v>
      </c>
      <c r="HM57" t="s">
        <v>441</v>
      </c>
      <c r="HN57" t="b">
        <v>1</v>
      </c>
      <c r="HR57" t="s">
        <v>1109</v>
      </c>
      <c r="HS57" t="s">
        <v>955</v>
      </c>
      <c r="HU57" t="b">
        <v>1</v>
      </c>
      <c r="HW57" t="b">
        <v>1</v>
      </c>
      <c r="IE57" t="s">
        <v>516</v>
      </c>
      <c r="IJ57" t="b">
        <v>1</v>
      </c>
      <c r="IO57" t="s">
        <v>347</v>
      </c>
      <c r="IQ57" t="s">
        <v>416</v>
      </c>
      <c r="IW57" t="b">
        <v>1</v>
      </c>
      <c r="JA57" t="s">
        <v>416</v>
      </c>
      <c r="JG57" t="b">
        <v>1</v>
      </c>
      <c r="JK57" t="s">
        <v>347</v>
      </c>
      <c r="JM57" t="s">
        <v>1110</v>
      </c>
      <c r="JQ57" t="b">
        <v>1</v>
      </c>
      <c r="JV57" t="b">
        <v>1</v>
      </c>
      <c r="JX57" t="b">
        <v>1</v>
      </c>
      <c r="KG57" t="s">
        <v>1111</v>
      </c>
      <c r="KI57" t="b">
        <v>1</v>
      </c>
      <c r="KL57" t="b">
        <v>1</v>
      </c>
      <c r="KM57" t="b">
        <v>1</v>
      </c>
      <c r="KV57" t="s">
        <v>1112</v>
      </c>
      <c r="KX57" t="b">
        <v>1</v>
      </c>
      <c r="KY57" t="b">
        <v>1</v>
      </c>
      <c r="LB57" t="b">
        <v>1</v>
      </c>
      <c r="LF57" t="s">
        <v>430</v>
      </c>
      <c r="LM57" t="b">
        <v>1</v>
      </c>
      <c r="LN57" t="s">
        <v>347</v>
      </c>
      <c r="LP57" t="s">
        <v>373</v>
      </c>
      <c r="LX57" t="b">
        <v>1</v>
      </c>
      <c r="MA57" t="s">
        <v>360</v>
      </c>
      <c r="MD57" t="s">
        <v>360</v>
      </c>
      <c r="MG57" t="s">
        <v>347</v>
      </c>
      <c r="MH57" t="s">
        <v>1113</v>
      </c>
      <c r="MI57" t="s">
        <v>1114</v>
      </c>
      <c r="MJ57">
        <v>73107692</v>
      </c>
      <c r="MK57" t="s">
        <v>1115</v>
      </c>
      <c r="ML57" s="2">
        <v>44216.542962962973</v>
      </c>
      <c r="MM57">
        <v>56</v>
      </c>
      <c r="MO57">
        <v>-1</v>
      </c>
      <c r="MR57" t="s">
        <v>377</v>
      </c>
      <c r="MS57">
        <v>1016</v>
      </c>
      <c r="MT57" t="s">
        <v>405</v>
      </c>
      <c r="MU57">
        <v>569832</v>
      </c>
    </row>
    <row r="58" spans="1:359" x14ac:dyDescent="0.3">
      <c r="A58" t="s">
        <v>1116</v>
      </c>
      <c r="B58" t="s">
        <v>1117</v>
      </c>
      <c r="D58" t="s">
        <v>1118</v>
      </c>
      <c r="E58" t="s">
        <v>844</v>
      </c>
      <c r="G58" s="1">
        <v>44216</v>
      </c>
      <c r="H58" t="s">
        <v>845</v>
      </c>
      <c r="I58" t="s">
        <v>846</v>
      </c>
      <c r="J58" t="s">
        <v>347</v>
      </c>
      <c r="K58">
        <v>34</v>
      </c>
      <c r="L5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58" t="s">
        <v>408</v>
      </c>
      <c r="N58" t="s">
        <v>349</v>
      </c>
      <c r="O58" t="s">
        <v>384</v>
      </c>
      <c r="Q58">
        <v>0</v>
      </c>
      <c r="R58">
        <v>0</v>
      </c>
      <c r="S58" t="s">
        <v>347</v>
      </c>
      <c r="T58">
        <v>0</v>
      </c>
      <c r="U58">
        <v>0</v>
      </c>
      <c r="V58">
        <v>0</v>
      </c>
      <c r="W58" t="s">
        <v>385</v>
      </c>
      <c r="X58">
        <v>1</v>
      </c>
      <c r="Y58" t="s">
        <v>351</v>
      </c>
      <c r="Z58">
        <v>2</v>
      </c>
      <c r="AA58" t="s">
        <v>458</v>
      </c>
      <c r="AB58">
        <v>6</v>
      </c>
      <c r="AC58">
        <v>0</v>
      </c>
      <c r="AD58">
        <v>0</v>
      </c>
      <c r="AE58">
        <v>2</v>
      </c>
      <c r="AF58">
        <v>800</v>
      </c>
      <c r="AG58">
        <v>700</v>
      </c>
      <c r="AH58" t="s">
        <v>1119</v>
      </c>
      <c r="AJ58" t="s">
        <v>1120</v>
      </c>
      <c r="AL58" t="b">
        <v>1</v>
      </c>
      <c r="AN58" t="b">
        <v>1</v>
      </c>
      <c r="AS58">
        <v>8</v>
      </c>
      <c r="AT58" t="s">
        <v>356</v>
      </c>
      <c r="AV58" t="s">
        <v>373</v>
      </c>
      <c r="AW58" t="s">
        <v>1121</v>
      </c>
      <c r="AX58" t="s">
        <v>373</v>
      </c>
      <c r="BG58" t="b">
        <v>1</v>
      </c>
      <c r="BJ58" t="s">
        <v>347</v>
      </c>
      <c r="BK58" t="s">
        <v>347</v>
      </c>
      <c r="BL58" t="s">
        <v>1122</v>
      </c>
      <c r="BM58" t="s">
        <v>373</v>
      </c>
      <c r="BO58" t="s">
        <v>373</v>
      </c>
      <c r="CE58" t="s">
        <v>430</v>
      </c>
      <c r="CK58" t="b">
        <v>1</v>
      </c>
      <c r="CN58" t="s">
        <v>347</v>
      </c>
      <c r="CX58" t="s">
        <v>851</v>
      </c>
      <c r="DD58" t="b">
        <v>1</v>
      </c>
      <c r="DV58" t="s">
        <v>430</v>
      </c>
      <c r="EL58" t="s">
        <v>385</v>
      </c>
      <c r="EM58" t="s">
        <v>366</v>
      </c>
      <c r="EZ58" t="s">
        <v>385</v>
      </c>
      <c r="FA58" t="s">
        <v>366</v>
      </c>
      <c r="FB58" t="s">
        <v>373</v>
      </c>
      <c r="FD58" t="s">
        <v>432</v>
      </c>
      <c r="FF58" t="b">
        <v>1</v>
      </c>
      <c r="FG58" t="b">
        <v>1</v>
      </c>
      <c r="FM58" t="s">
        <v>347</v>
      </c>
      <c r="FO58" t="s">
        <v>373</v>
      </c>
      <c r="GB58" t="s">
        <v>385</v>
      </c>
      <c r="GC58" t="s">
        <v>385</v>
      </c>
      <c r="GD58" t="s">
        <v>347</v>
      </c>
      <c r="GG58" t="s">
        <v>934</v>
      </c>
      <c r="GH58" t="s">
        <v>373</v>
      </c>
      <c r="GR58" t="s">
        <v>1094</v>
      </c>
      <c r="GT58" t="s">
        <v>373</v>
      </c>
      <c r="HK58" t="b">
        <v>1</v>
      </c>
      <c r="IE58" t="s">
        <v>1123</v>
      </c>
      <c r="IM58" t="b">
        <v>1</v>
      </c>
      <c r="IO58" t="s">
        <v>445</v>
      </c>
      <c r="IQ58" t="s">
        <v>416</v>
      </c>
      <c r="IW58" t="b">
        <v>1</v>
      </c>
      <c r="JA58" t="s">
        <v>416</v>
      </c>
      <c r="JG58" t="b">
        <v>1</v>
      </c>
      <c r="JK58" t="s">
        <v>347</v>
      </c>
      <c r="JM58" t="s">
        <v>1110</v>
      </c>
      <c r="JQ58" t="b">
        <v>1</v>
      </c>
      <c r="JV58" t="b">
        <v>1</v>
      </c>
      <c r="JX58" t="b">
        <v>1</v>
      </c>
      <c r="KG58" t="s">
        <v>1124</v>
      </c>
      <c r="KI58" t="b">
        <v>1</v>
      </c>
      <c r="KM58" t="b">
        <v>1</v>
      </c>
      <c r="KR58" t="b">
        <v>1</v>
      </c>
      <c r="KV58" t="s">
        <v>1125</v>
      </c>
      <c r="KX58" t="b">
        <v>1</v>
      </c>
      <c r="KY58" t="b">
        <v>1</v>
      </c>
      <c r="LA58" t="b">
        <v>1</v>
      </c>
      <c r="LB58" t="b">
        <v>1</v>
      </c>
      <c r="LF58" t="s">
        <v>1126</v>
      </c>
      <c r="LG58" t="b">
        <v>1</v>
      </c>
      <c r="LK58" t="b">
        <v>1</v>
      </c>
      <c r="LN58" t="s">
        <v>347</v>
      </c>
      <c r="LP58" t="s">
        <v>521</v>
      </c>
      <c r="LQ58" t="b">
        <v>1</v>
      </c>
      <c r="MA58" t="s">
        <v>360</v>
      </c>
      <c r="MD58" t="s">
        <v>360</v>
      </c>
      <c r="MG58" t="s">
        <v>360</v>
      </c>
      <c r="MI58" t="s">
        <v>1127</v>
      </c>
      <c r="MJ58">
        <v>73107693</v>
      </c>
      <c r="MK58" t="s">
        <v>1128</v>
      </c>
      <c r="ML58" s="2">
        <v>44216.542962962973</v>
      </c>
      <c r="MM58">
        <v>57</v>
      </c>
      <c r="MO58">
        <v>-1</v>
      </c>
      <c r="MR58" t="s">
        <v>377</v>
      </c>
      <c r="MS58">
        <v>1999</v>
      </c>
      <c r="MT58" t="s">
        <v>405</v>
      </c>
      <c r="MU58">
        <v>569832</v>
      </c>
    </row>
    <row r="59" spans="1:359" x14ac:dyDescent="0.3">
      <c r="A59" t="s">
        <v>1129</v>
      </c>
      <c r="B59" t="s">
        <v>1130</v>
      </c>
      <c r="D59" t="s">
        <v>1118</v>
      </c>
      <c r="E59" t="s">
        <v>844</v>
      </c>
      <c r="G59" s="1">
        <v>44216</v>
      </c>
      <c r="H59" t="s">
        <v>845</v>
      </c>
      <c r="I59" t="s">
        <v>846</v>
      </c>
      <c r="J59" t="s">
        <v>347</v>
      </c>
      <c r="K59">
        <v>42</v>
      </c>
      <c r="L5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59" t="s">
        <v>408</v>
      </c>
      <c r="N59" t="s">
        <v>349</v>
      </c>
      <c r="O59" t="s">
        <v>384</v>
      </c>
      <c r="Q59">
        <v>0</v>
      </c>
      <c r="R59">
        <v>0</v>
      </c>
      <c r="S59" t="s">
        <v>347</v>
      </c>
      <c r="T59">
        <v>0</v>
      </c>
      <c r="U59">
        <v>0</v>
      </c>
      <c r="V59">
        <v>2</v>
      </c>
      <c r="W59" t="s">
        <v>409</v>
      </c>
      <c r="X59">
        <v>1</v>
      </c>
      <c r="Y59" t="s">
        <v>458</v>
      </c>
      <c r="Z59">
        <v>1</v>
      </c>
      <c r="AA59" t="s">
        <v>365</v>
      </c>
      <c r="AB59">
        <v>6</v>
      </c>
      <c r="AC59">
        <v>1</v>
      </c>
      <c r="AD59">
        <v>0</v>
      </c>
      <c r="AE59">
        <v>1</v>
      </c>
      <c r="AF59">
        <v>1000</v>
      </c>
      <c r="AG59">
        <v>800</v>
      </c>
      <c r="AH59" t="s">
        <v>1131</v>
      </c>
      <c r="AJ59" t="s">
        <v>1132</v>
      </c>
      <c r="AL59" t="b">
        <v>1</v>
      </c>
      <c r="AN59" t="b">
        <v>1</v>
      </c>
      <c r="AS59">
        <v>5</v>
      </c>
      <c r="AT59" t="s">
        <v>356</v>
      </c>
      <c r="AV59" t="s">
        <v>373</v>
      </c>
      <c r="AW59" t="s">
        <v>1133</v>
      </c>
      <c r="AX59" t="s">
        <v>373</v>
      </c>
      <c r="BG59" t="b">
        <v>1</v>
      </c>
      <c r="BJ59" t="s">
        <v>360</v>
      </c>
      <c r="BO59" t="s">
        <v>347</v>
      </c>
      <c r="BP59" t="s">
        <v>347</v>
      </c>
      <c r="BR59" t="s">
        <v>347</v>
      </c>
      <c r="BS59" t="s">
        <v>347</v>
      </c>
      <c r="CE59" t="s">
        <v>888</v>
      </c>
      <c r="CF59" t="b">
        <v>1</v>
      </c>
      <c r="CG59" t="b">
        <v>1</v>
      </c>
      <c r="CN59" t="s">
        <v>347</v>
      </c>
      <c r="CX59" t="s">
        <v>851</v>
      </c>
      <c r="DD59" t="b">
        <v>1</v>
      </c>
      <c r="DV59" t="s">
        <v>430</v>
      </c>
      <c r="EL59" t="s">
        <v>385</v>
      </c>
      <c r="EM59" t="s">
        <v>366</v>
      </c>
      <c r="EN59" t="s">
        <v>1134</v>
      </c>
      <c r="EQ59" t="b">
        <v>1</v>
      </c>
      <c r="EX59" t="b">
        <v>1</v>
      </c>
      <c r="EY59" t="b">
        <v>1</v>
      </c>
      <c r="EZ59" t="s">
        <v>458</v>
      </c>
      <c r="FA59" t="s">
        <v>366</v>
      </c>
      <c r="FB59" t="s">
        <v>373</v>
      </c>
      <c r="FD59" t="s">
        <v>1135</v>
      </c>
      <c r="FF59" t="b">
        <v>1</v>
      </c>
      <c r="FK59" t="b">
        <v>1</v>
      </c>
      <c r="FL59" t="s">
        <v>1136</v>
      </c>
      <c r="FM59" t="s">
        <v>373</v>
      </c>
      <c r="FO59" t="s">
        <v>373</v>
      </c>
      <c r="FW59" t="s">
        <v>369</v>
      </c>
      <c r="FX59" t="s">
        <v>360</v>
      </c>
      <c r="GB59" t="s">
        <v>385</v>
      </c>
      <c r="GC59" t="s">
        <v>385</v>
      </c>
      <c r="GD59" t="s">
        <v>360</v>
      </c>
      <c r="GE59" t="s">
        <v>371</v>
      </c>
      <c r="GF59" t="s">
        <v>371</v>
      </c>
      <c r="GT59" t="s">
        <v>1137</v>
      </c>
      <c r="GZ59" t="b">
        <v>1</v>
      </c>
      <c r="HC59" t="b">
        <v>1</v>
      </c>
      <c r="HM59" t="s">
        <v>501</v>
      </c>
      <c r="HO59" t="b">
        <v>1</v>
      </c>
      <c r="HR59" t="s">
        <v>1138</v>
      </c>
      <c r="HS59" t="s">
        <v>602</v>
      </c>
      <c r="HT59" t="b">
        <v>1</v>
      </c>
      <c r="HW59" t="b">
        <v>1</v>
      </c>
      <c r="IE59" t="s">
        <v>444</v>
      </c>
      <c r="IG59" t="b">
        <v>1</v>
      </c>
      <c r="IO59" t="s">
        <v>445</v>
      </c>
      <c r="IQ59" t="s">
        <v>416</v>
      </c>
      <c r="IW59" t="b">
        <v>1</v>
      </c>
      <c r="JA59" t="s">
        <v>416</v>
      </c>
      <c r="JG59" t="b">
        <v>1</v>
      </c>
      <c r="JK59" t="s">
        <v>347</v>
      </c>
      <c r="JM59" t="s">
        <v>373</v>
      </c>
      <c r="KD59" t="b">
        <v>1</v>
      </c>
      <c r="KG59" t="s">
        <v>1139</v>
      </c>
      <c r="KK59" t="b">
        <v>1</v>
      </c>
      <c r="KL59" t="b">
        <v>1</v>
      </c>
      <c r="KM59" t="b">
        <v>1</v>
      </c>
      <c r="KV59" t="s">
        <v>1140</v>
      </c>
      <c r="KW59" t="b">
        <v>1</v>
      </c>
      <c r="KX59" t="b">
        <v>1</v>
      </c>
      <c r="KZ59" t="b">
        <v>1</v>
      </c>
      <c r="LB59" t="b">
        <v>1</v>
      </c>
      <c r="LF59" t="s">
        <v>920</v>
      </c>
      <c r="LI59" t="b">
        <v>1</v>
      </c>
      <c r="LJ59" t="b">
        <v>1</v>
      </c>
      <c r="LN59" t="s">
        <v>347</v>
      </c>
      <c r="LP59" t="s">
        <v>1141</v>
      </c>
      <c r="LT59" t="b">
        <v>1</v>
      </c>
      <c r="MA59" t="s">
        <v>360</v>
      </c>
      <c r="MD59" t="s">
        <v>360</v>
      </c>
      <c r="MG59" t="s">
        <v>360</v>
      </c>
      <c r="MI59" t="s">
        <v>1142</v>
      </c>
      <c r="MJ59">
        <v>73107695</v>
      </c>
      <c r="MK59" t="s">
        <v>1143</v>
      </c>
      <c r="ML59" s="2">
        <v>44216.542974537027</v>
      </c>
      <c r="MM59">
        <v>58</v>
      </c>
      <c r="MO59">
        <v>-1</v>
      </c>
      <c r="MR59" t="s">
        <v>377</v>
      </c>
      <c r="MS59">
        <v>2261</v>
      </c>
      <c r="MT59" t="s">
        <v>405</v>
      </c>
      <c r="MU59">
        <v>569832</v>
      </c>
    </row>
    <row r="60" spans="1:359" x14ac:dyDescent="0.3">
      <c r="A60" t="s">
        <v>1144</v>
      </c>
      <c r="B60" t="s">
        <v>1145</v>
      </c>
      <c r="D60" t="s">
        <v>1104</v>
      </c>
      <c r="E60" t="s">
        <v>844</v>
      </c>
      <c r="G60" s="1">
        <v>44216</v>
      </c>
      <c r="H60" t="s">
        <v>845</v>
      </c>
      <c r="I60" t="s">
        <v>846</v>
      </c>
      <c r="J60" t="s">
        <v>347</v>
      </c>
      <c r="K60">
        <v>50</v>
      </c>
      <c r="L6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60" t="s">
        <v>408</v>
      </c>
      <c r="N60" t="s">
        <v>349</v>
      </c>
      <c r="O60" t="s">
        <v>384</v>
      </c>
      <c r="Q60">
        <v>0</v>
      </c>
      <c r="R60">
        <v>0</v>
      </c>
      <c r="S60" t="s">
        <v>347</v>
      </c>
      <c r="T60">
        <v>0</v>
      </c>
      <c r="U60">
        <v>0</v>
      </c>
      <c r="V60">
        <v>1</v>
      </c>
      <c r="W60" t="s">
        <v>351</v>
      </c>
      <c r="X60">
        <v>2</v>
      </c>
      <c r="Y60" t="s">
        <v>458</v>
      </c>
      <c r="Z60">
        <v>5</v>
      </c>
      <c r="AA60" t="s">
        <v>526</v>
      </c>
      <c r="AB60">
        <v>10</v>
      </c>
      <c r="AC60">
        <v>0</v>
      </c>
      <c r="AD60">
        <v>0</v>
      </c>
      <c r="AE60">
        <v>1</v>
      </c>
      <c r="AF60">
        <v>1200</v>
      </c>
      <c r="AG60">
        <v>900</v>
      </c>
      <c r="AH60" t="s">
        <v>1131</v>
      </c>
      <c r="AJ60" t="s">
        <v>355</v>
      </c>
      <c r="AL60" t="b">
        <v>1</v>
      </c>
      <c r="AS60">
        <v>10</v>
      </c>
      <c r="AT60" t="s">
        <v>356</v>
      </c>
      <c r="AV60" t="s">
        <v>373</v>
      </c>
      <c r="AW60" t="s">
        <v>1133</v>
      </c>
      <c r="AX60" t="s">
        <v>1019</v>
      </c>
      <c r="BH60" t="b">
        <v>1</v>
      </c>
      <c r="BJ60" t="s">
        <v>373</v>
      </c>
      <c r="BO60" t="s">
        <v>360</v>
      </c>
      <c r="CE60" t="s">
        <v>1146</v>
      </c>
      <c r="CL60" t="b">
        <v>1</v>
      </c>
      <c r="CN60" t="s">
        <v>347</v>
      </c>
      <c r="CX60" t="s">
        <v>851</v>
      </c>
      <c r="DD60" t="b">
        <v>1</v>
      </c>
      <c r="DV60" t="s">
        <v>430</v>
      </c>
      <c r="EL60" t="s">
        <v>385</v>
      </c>
      <c r="EM60" t="s">
        <v>366</v>
      </c>
      <c r="EN60" t="s">
        <v>1147</v>
      </c>
      <c r="EQ60" t="b">
        <v>1</v>
      </c>
      <c r="EX60" t="b">
        <v>1</v>
      </c>
      <c r="EZ60" t="s">
        <v>409</v>
      </c>
      <c r="FA60" t="s">
        <v>366</v>
      </c>
      <c r="FB60" t="s">
        <v>373</v>
      </c>
      <c r="FD60" t="s">
        <v>432</v>
      </c>
      <c r="FF60" t="b">
        <v>1</v>
      </c>
      <c r="FG60" t="b">
        <v>1</v>
      </c>
      <c r="FM60" t="s">
        <v>373</v>
      </c>
      <c r="FO60" t="s">
        <v>373</v>
      </c>
      <c r="FW60" t="s">
        <v>369</v>
      </c>
      <c r="FX60" t="s">
        <v>360</v>
      </c>
      <c r="GB60" t="s">
        <v>385</v>
      </c>
      <c r="GC60" t="s">
        <v>385</v>
      </c>
      <c r="GD60" t="s">
        <v>892</v>
      </c>
      <c r="GT60" t="s">
        <v>460</v>
      </c>
      <c r="HJ60" t="b">
        <v>1</v>
      </c>
      <c r="IE60" t="s">
        <v>373</v>
      </c>
      <c r="IL60" t="b">
        <v>1</v>
      </c>
      <c r="IO60" t="s">
        <v>445</v>
      </c>
      <c r="IQ60" t="s">
        <v>416</v>
      </c>
      <c r="IW60" t="b">
        <v>1</v>
      </c>
      <c r="JA60" t="s">
        <v>416</v>
      </c>
      <c r="JG60" t="b">
        <v>1</v>
      </c>
      <c r="JK60" t="s">
        <v>347</v>
      </c>
      <c r="JM60" t="s">
        <v>1148</v>
      </c>
      <c r="JQ60" t="b">
        <v>1</v>
      </c>
      <c r="JT60" t="b">
        <v>1</v>
      </c>
      <c r="JV60" t="b">
        <v>1</v>
      </c>
      <c r="KA60" t="b">
        <v>1</v>
      </c>
      <c r="KG60" t="s">
        <v>1149</v>
      </c>
      <c r="KK60" t="b">
        <v>1</v>
      </c>
      <c r="KL60" t="b">
        <v>1</v>
      </c>
      <c r="KM60" t="b">
        <v>1</v>
      </c>
      <c r="KR60" t="b">
        <v>1</v>
      </c>
      <c r="KV60" t="s">
        <v>1150</v>
      </c>
      <c r="KX60" t="b">
        <v>1</v>
      </c>
      <c r="KY60" t="b">
        <v>1</v>
      </c>
      <c r="LB60" t="b">
        <v>1</v>
      </c>
      <c r="LF60" t="s">
        <v>1151</v>
      </c>
      <c r="LI60" t="b">
        <v>1</v>
      </c>
      <c r="LK60" t="b">
        <v>1</v>
      </c>
      <c r="LN60" t="s">
        <v>347</v>
      </c>
      <c r="LP60" t="s">
        <v>373</v>
      </c>
      <c r="LX60" t="b">
        <v>1</v>
      </c>
      <c r="MA60" t="s">
        <v>360</v>
      </c>
      <c r="MD60" t="s">
        <v>360</v>
      </c>
      <c r="MG60" t="s">
        <v>360</v>
      </c>
      <c r="MI60" t="s">
        <v>1152</v>
      </c>
      <c r="MJ60">
        <v>73107697</v>
      </c>
      <c r="MK60" t="s">
        <v>1153</v>
      </c>
      <c r="ML60" s="2">
        <v>44216.542986111112</v>
      </c>
      <c r="MM60">
        <v>59</v>
      </c>
      <c r="MO60">
        <v>-1</v>
      </c>
      <c r="MR60" t="s">
        <v>377</v>
      </c>
      <c r="MS60">
        <v>933</v>
      </c>
      <c r="MT60" t="s">
        <v>405</v>
      </c>
      <c r="MU60">
        <v>569832</v>
      </c>
    </row>
    <row r="61" spans="1:359" x14ac:dyDescent="0.3">
      <c r="A61" t="s">
        <v>1154</v>
      </c>
      <c r="B61" t="s">
        <v>1155</v>
      </c>
      <c r="D61" t="s">
        <v>1118</v>
      </c>
      <c r="E61" t="s">
        <v>844</v>
      </c>
      <c r="G61" s="1">
        <v>44216</v>
      </c>
      <c r="H61" t="s">
        <v>845</v>
      </c>
      <c r="I61" t="s">
        <v>846</v>
      </c>
      <c r="J61" t="s">
        <v>347</v>
      </c>
      <c r="K61">
        <v>40</v>
      </c>
      <c r="L6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61" t="s">
        <v>408</v>
      </c>
      <c r="N61" t="s">
        <v>349</v>
      </c>
      <c r="O61" t="s">
        <v>350</v>
      </c>
      <c r="P61" s="1">
        <v>43415</v>
      </c>
      <c r="Q61">
        <v>0</v>
      </c>
      <c r="R61">
        <v>0</v>
      </c>
      <c r="S61" t="s">
        <v>347</v>
      </c>
      <c r="T61">
        <v>1</v>
      </c>
      <c r="U61">
        <v>1</v>
      </c>
      <c r="V61">
        <v>1</v>
      </c>
      <c r="W61" t="s">
        <v>409</v>
      </c>
      <c r="X61">
        <v>1</v>
      </c>
      <c r="Y61" t="s">
        <v>365</v>
      </c>
      <c r="Z61">
        <v>2</v>
      </c>
      <c r="AA61" t="s">
        <v>353</v>
      </c>
      <c r="AB61">
        <v>8</v>
      </c>
      <c r="AC61">
        <v>0</v>
      </c>
      <c r="AD61">
        <v>0</v>
      </c>
      <c r="AE61">
        <v>1</v>
      </c>
      <c r="AF61">
        <v>1200</v>
      </c>
      <c r="AG61">
        <v>1000</v>
      </c>
      <c r="AH61" t="s">
        <v>1131</v>
      </c>
      <c r="AJ61" t="s">
        <v>355</v>
      </c>
      <c r="AL61" t="b">
        <v>1</v>
      </c>
      <c r="AS61">
        <v>10</v>
      </c>
      <c r="AT61" t="s">
        <v>356</v>
      </c>
      <c r="AV61" t="s">
        <v>373</v>
      </c>
      <c r="AW61" t="s">
        <v>1156</v>
      </c>
      <c r="AX61" t="s">
        <v>1019</v>
      </c>
      <c r="BH61" t="b">
        <v>1</v>
      </c>
      <c r="BJ61" t="s">
        <v>360</v>
      </c>
      <c r="BO61" t="s">
        <v>347</v>
      </c>
      <c r="BP61" t="s">
        <v>347</v>
      </c>
      <c r="BR61" t="s">
        <v>347</v>
      </c>
      <c r="BS61" t="s">
        <v>347</v>
      </c>
      <c r="CE61" t="s">
        <v>1146</v>
      </c>
      <c r="CL61" t="b">
        <v>1</v>
      </c>
      <c r="CN61" t="s">
        <v>347</v>
      </c>
      <c r="CX61" t="s">
        <v>851</v>
      </c>
      <c r="DD61" t="b">
        <v>1</v>
      </c>
      <c r="DJ61" t="s">
        <v>360</v>
      </c>
      <c r="DV61" t="s">
        <v>430</v>
      </c>
      <c r="EL61" t="s">
        <v>385</v>
      </c>
      <c r="EM61" t="s">
        <v>366</v>
      </c>
      <c r="EN61" t="s">
        <v>1157</v>
      </c>
      <c r="EO61" t="b">
        <v>1</v>
      </c>
      <c r="EQ61" t="b">
        <v>1</v>
      </c>
      <c r="EZ61" t="s">
        <v>409</v>
      </c>
      <c r="FA61" t="s">
        <v>366</v>
      </c>
      <c r="FB61" t="s">
        <v>347</v>
      </c>
      <c r="FD61" t="s">
        <v>838</v>
      </c>
      <c r="FF61" t="b">
        <v>1</v>
      </c>
      <c r="FJ61" t="b">
        <v>1</v>
      </c>
      <c r="FM61" t="s">
        <v>373</v>
      </c>
      <c r="FO61" t="s">
        <v>373</v>
      </c>
      <c r="FW61" t="s">
        <v>369</v>
      </c>
      <c r="FX61" t="s">
        <v>360</v>
      </c>
      <c r="FY61" t="s">
        <v>360</v>
      </c>
      <c r="GB61" t="s">
        <v>351</v>
      </c>
      <c r="GC61" t="s">
        <v>385</v>
      </c>
      <c r="GD61" t="s">
        <v>360</v>
      </c>
      <c r="GE61" t="s">
        <v>371</v>
      </c>
      <c r="GF61" t="s">
        <v>371</v>
      </c>
      <c r="GT61" t="s">
        <v>460</v>
      </c>
      <c r="HJ61" t="b">
        <v>1</v>
      </c>
      <c r="IE61" t="s">
        <v>1123</v>
      </c>
      <c r="IM61" t="b">
        <v>1</v>
      </c>
      <c r="IO61" t="s">
        <v>445</v>
      </c>
      <c r="IQ61" t="s">
        <v>373</v>
      </c>
      <c r="IX61" t="b">
        <v>1</v>
      </c>
      <c r="JA61" t="s">
        <v>373</v>
      </c>
      <c r="JH61" t="b">
        <v>1</v>
      </c>
      <c r="JK61" t="s">
        <v>347</v>
      </c>
      <c r="JM61" t="s">
        <v>1158</v>
      </c>
      <c r="JS61" t="b">
        <v>1</v>
      </c>
      <c r="JT61" t="b">
        <v>1</v>
      </c>
      <c r="JV61" t="b">
        <v>1</v>
      </c>
      <c r="KG61" t="s">
        <v>1159</v>
      </c>
      <c r="KJ61" t="b">
        <v>1</v>
      </c>
      <c r="KL61" t="b">
        <v>1</v>
      </c>
      <c r="KM61" t="b">
        <v>1</v>
      </c>
      <c r="KQ61" t="b">
        <v>1</v>
      </c>
      <c r="KV61" t="s">
        <v>1160</v>
      </c>
      <c r="KW61" t="b">
        <v>1</v>
      </c>
      <c r="KX61" t="b">
        <v>1</v>
      </c>
      <c r="KZ61" t="b">
        <v>1</v>
      </c>
      <c r="LB61" t="b">
        <v>1</v>
      </c>
      <c r="LF61" t="s">
        <v>430</v>
      </c>
      <c r="LM61" t="b">
        <v>1</v>
      </c>
      <c r="LN61" t="s">
        <v>347</v>
      </c>
      <c r="LP61" t="s">
        <v>373</v>
      </c>
      <c r="LX61" t="b">
        <v>1</v>
      </c>
      <c r="MA61" t="s">
        <v>360</v>
      </c>
      <c r="MD61" t="s">
        <v>360</v>
      </c>
      <c r="MG61" t="s">
        <v>360</v>
      </c>
      <c r="MI61" t="s">
        <v>1161</v>
      </c>
      <c r="MJ61">
        <v>73107698</v>
      </c>
      <c r="MK61" t="s">
        <v>1162</v>
      </c>
      <c r="ML61" s="2">
        <v>44216.542997685188</v>
      </c>
      <c r="MM61">
        <v>60</v>
      </c>
      <c r="MO61">
        <v>-1</v>
      </c>
      <c r="MR61" t="s">
        <v>377</v>
      </c>
      <c r="MS61">
        <v>917</v>
      </c>
      <c r="MT61" t="s">
        <v>405</v>
      </c>
      <c r="MU61">
        <v>569832</v>
      </c>
    </row>
    <row r="62" spans="1:359" x14ac:dyDescent="0.3">
      <c r="A62" t="s">
        <v>1163</v>
      </c>
      <c r="B62" t="s">
        <v>1164</v>
      </c>
      <c r="D62" t="s">
        <v>1118</v>
      </c>
      <c r="E62" t="s">
        <v>844</v>
      </c>
      <c r="G62" s="1">
        <v>44216</v>
      </c>
      <c r="H62" t="s">
        <v>845</v>
      </c>
      <c r="I62" t="s">
        <v>846</v>
      </c>
      <c r="J62" t="s">
        <v>347</v>
      </c>
      <c r="K62">
        <v>66</v>
      </c>
      <c r="L62"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62" t="s">
        <v>408</v>
      </c>
      <c r="N62" t="s">
        <v>349</v>
      </c>
      <c r="O62" t="s">
        <v>384</v>
      </c>
      <c r="Q62">
        <v>0</v>
      </c>
      <c r="R62">
        <v>1</v>
      </c>
      <c r="S62" t="s">
        <v>347</v>
      </c>
      <c r="T62">
        <v>0</v>
      </c>
      <c r="U62">
        <v>0</v>
      </c>
      <c r="V62">
        <v>0</v>
      </c>
      <c r="W62" t="s">
        <v>385</v>
      </c>
      <c r="X62">
        <v>0</v>
      </c>
      <c r="Y62" t="s">
        <v>385</v>
      </c>
      <c r="Z62">
        <v>1</v>
      </c>
      <c r="AA62" t="s">
        <v>351</v>
      </c>
      <c r="AB62">
        <v>3</v>
      </c>
      <c r="AC62">
        <v>1</v>
      </c>
      <c r="AD62">
        <v>0</v>
      </c>
      <c r="AE62">
        <v>1</v>
      </c>
      <c r="AF62">
        <v>1100</v>
      </c>
      <c r="AG62">
        <v>1000</v>
      </c>
      <c r="AH62" t="s">
        <v>351</v>
      </c>
      <c r="AJ62" t="s">
        <v>1132</v>
      </c>
      <c r="AL62" t="b">
        <v>1</v>
      </c>
      <c r="AN62" t="b">
        <v>1</v>
      </c>
      <c r="AS62">
        <v>5</v>
      </c>
      <c r="AT62" t="s">
        <v>356</v>
      </c>
      <c r="AV62" t="s">
        <v>373</v>
      </c>
      <c r="AW62" t="s">
        <v>1165</v>
      </c>
      <c r="AX62" t="s">
        <v>1019</v>
      </c>
      <c r="BH62" t="b">
        <v>1</v>
      </c>
      <c r="BJ62" t="s">
        <v>373</v>
      </c>
      <c r="BO62" t="s">
        <v>360</v>
      </c>
      <c r="CE62" t="s">
        <v>850</v>
      </c>
      <c r="CF62" t="b">
        <v>1</v>
      </c>
      <c r="CN62" t="s">
        <v>347</v>
      </c>
      <c r="CX62" t="s">
        <v>851</v>
      </c>
      <c r="DD62" t="b">
        <v>1</v>
      </c>
      <c r="DV62" t="s">
        <v>430</v>
      </c>
      <c r="EL62" t="s">
        <v>385</v>
      </c>
      <c r="EM62" t="s">
        <v>366</v>
      </c>
      <c r="EZ62" t="s">
        <v>385</v>
      </c>
      <c r="FA62" t="s">
        <v>366</v>
      </c>
      <c r="FB62" t="s">
        <v>373</v>
      </c>
      <c r="FD62" t="s">
        <v>432</v>
      </c>
      <c r="FF62" t="b">
        <v>1</v>
      </c>
      <c r="FG62" t="b">
        <v>1</v>
      </c>
      <c r="FM62" t="s">
        <v>373</v>
      </c>
      <c r="FO62" t="s">
        <v>373</v>
      </c>
      <c r="GB62" t="s">
        <v>385</v>
      </c>
      <c r="GC62" t="s">
        <v>385</v>
      </c>
      <c r="GD62" t="s">
        <v>360</v>
      </c>
      <c r="GE62" t="s">
        <v>371</v>
      </c>
      <c r="GF62" t="s">
        <v>371</v>
      </c>
      <c r="GT62" t="s">
        <v>460</v>
      </c>
      <c r="HJ62" t="b">
        <v>1</v>
      </c>
      <c r="IE62" t="s">
        <v>373</v>
      </c>
      <c r="IL62" t="b">
        <v>1</v>
      </c>
      <c r="IO62" t="s">
        <v>445</v>
      </c>
      <c r="IQ62" t="s">
        <v>373</v>
      </c>
      <c r="IX62" t="b">
        <v>1</v>
      </c>
      <c r="JA62" t="s">
        <v>373</v>
      </c>
      <c r="JH62" t="b">
        <v>1</v>
      </c>
      <c r="JK62" t="s">
        <v>347</v>
      </c>
      <c r="JM62" t="s">
        <v>1166</v>
      </c>
      <c r="JP62" t="b">
        <v>1</v>
      </c>
      <c r="JU62" t="b">
        <v>1</v>
      </c>
      <c r="KA62" t="b">
        <v>1</v>
      </c>
      <c r="KG62" t="s">
        <v>533</v>
      </c>
      <c r="KK62" t="b">
        <v>1</v>
      </c>
      <c r="KL62" t="b">
        <v>1</v>
      </c>
      <c r="KV62" t="s">
        <v>1167</v>
      </c>
      <c r="KX62" t="b">
        <v>1</v>
      </c>
      <c r="KZ62" t="b">
        <v>1</v>
      </c>
      <c r="LB62" t="b">
        <v>1</v>
      </c>
      <c r="LF62" t="s">
        <v>1168</v>
      </c>
      <c r="LG62" t="b">
        <v>1</v>
      </c>
      <c r="LK62" t="b">
        <v>1</v>
      </c>
      <c r="LN62" t="s">
        <v>347</v>
      </c>
      <c r="LP62" t="s">
        <v>373</v>
      </c>
      <c r="LX62" t="b">
        <v>1</v>
      </c>
      <c r="MD62" t="s">
        <v>360</v>
      </c>
      <c r="MG62" t="s">
        <v>360</v>
      </c>
      <c r="MI62" t="s">
        <v>1169</v>
      </c>
      <c r="MJ62">
        <v>73107699</v>
      </c>
      <c r="MK62" t="s">
        <v>1170</v>
      </c>
      <c r="ML62" s="2">
        <v>44216.542997685188</v>
      </c>
      <c r="MM62">
        <v>61</v>
      </c>
      <c r="MO62">
        <v>-1</v>
      </c>
      <c r="MR62" t="s">
        <v>377</v>
      </c>
      <c r="MS62">
        <v>1633</v>
      </c>
      <c r="MT62" t="s">
        <v>405</v>
      </c>
      <c r="MU62">
        <v>569832</v>
      </c>
    </row>
    <row r="63" spans="1:359" x14ac:dyDescent="0.3">
      <c r="A63" t="s">
        <v>1171</v>
      </c>
      <c r="B63" t="s">
        <v>1172</v>
      </c>
      <c r="D63" t="s">
        <v>1118</v>
      </c>
      <c r="E63" t="s">
        <v>844</v>
      </c>
      <c r="G63" s="1">
        <v>44216</v>
      </c>
      <c r="H63" t="s">
        <v>845</v>
      </c>
      <c r="I63" t="s">
        <v>846</v>
      </c>
      <c r="J63" t="s">
        <v>347</v>
      </c>
      <c r="K63">
        <v>37</v>
      </c>
      <c r="L6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63" t="s">
        <v>408</v>
      </c>
      <c r="N63" t="s">
        <v>349</v>
      </c>
      <c r="O63" t="s">
        <v>384</v>
      </c>
      <c r="Q63">
        <v>0</v>
      </c>
      <c r="R63">
        <v>0</v>
      </c>
      <c r="S63" t="s">
        <v>347</v>
      </c>
      <c r="T63">
        <v>0</v>
      </c>
      <c r="U63">
        <v>1</v>
      </c>
      <c r="V63">
        <v>0</v>
      </c>
      <c r="W63" t="s">
        <v>351</v>
      </c>
      <c r="X63">
        <v>2</v>
      </c>
      <c r="Y63" t="s">
        <v>458</v>
      </c>
      <c r="Z63">
        <v>1</v>
      </c>
      <c r="AA63" t="s">
        <v>365</v>
      </c>
      <c r="AB63">
        <v>6</v>
      </c>
      <c r="AC63">
        <v>0</v>
      </c>
      <c r="AD63">
        <v>0</v>
      </c>
      <c r="AE63">
        <v>1</v>
      </c>
      <c r="AF63">
        <v>800</v>
      </c>
      <c r="AG63">
        <v>750</v>
      </c>
      <c r="AH63" t="s">
        <v>1131</v>
      </c>
      <c r="AJ63" t="s">
        <v>355</v>
      </c>
      <c r="AL63" t="b">
        <v>1</v>
      </c>
      <c r="AS63">
        <v>10</v>
      </c>
      <c r="AT63" t="s">
        <v>356</v>
      </c>
      <c r="AV63" t="s">
        <v>373</v>
      </c>
      <c r="AW63" t="s">
        <v>1173</v>
      </c>
      <c r="AX63" t="s">
        <v>373</v>
      </c>
      <c r="BG63" t="b">
        <v>1</v>
      </c>
      <c r="BJ63" t="s">
        <v>360</v>
      </c>
      <c r="BO63" t="s">
        <v>347</v>
      </c>
      <c r="BP63" t="s">
        <v>347</v>
      </c>
      <c r="BR63" t="s">
        <v>347</v>
      </c>
      <c r="BS63" t="s">
        <v>347</v>
      </c>
      <c r="CE63" t="s">
        <v>888</v>
      </c>
      <c r="CF63" t="b">
        <v>1</v>
      </c>
      <c r="CG63" t="b">
        <v>1</v>
      </c>
      <c r="CN63" t="s">
        <v>347</v>
      </c>
      <c r="CX63" t="s">
        <v>851</v>
      </c>
      <c r="DD63" t="b">
        <v>1</v>
      </c>
      <c r="DV63" t="s">
        <v>430</v>
      </c>
      <c r="EL63" t="s">
        <v>385</v>
      </c>
      <c r="EM63" t="s">
        <v>366</v>
      </c>
      <c r="EN63" t="s">
        <v>1174</v>
      </c>
      <c r="EO63" t="b">
        <v>1</v>
      </c>
      <c r="EX63" t="b">
        <v>1</v>
      </c>
      <c r="EY63" t="b">
        <v>1</v>
      </c>
      <c r="EZ63" t="s">
        <v>458</v>
      </c>
      <c r="FA63" t="s">
        <v>366</v>
      </c>
      <c r="FB63" t="s">
        <v>373</v>
      </c>
      <c r="FD63" t="s">
        <v>368</v>
      </c>
      <c r="FF63" t="b">
        <v>1</v>
      </c>
      <c r="FM63" t="s">
        <v>373</v>
      </c>
      <c r="FO63" t="s">
        <v>373</v>
      </c>
      <c r="FW63" t="s">
        <v>369</v>
      </c>
      <c r="FX63" t="s">
        <v>360</v>
      </c>
      <c r="GB63" t="s">
        <v>351</v>
      </c>
      <c r="GC63" t="s">
        <v>385</v>
      </c>
      <c r="GD63" t="s">
        <v>360</v>
      </c>
      <c r="GE63" t="s">
        <v>371</v>
      </c>
      <c r="GF63" t="s">
        <v>371</v>
      </c>
      <c r="GT63" t="s">
        <v>373</v>
      </c>
      <c r="HK63" t="b">
        <v>1</v>
      </c>
      <c r="IE63" t="s">
        <v>896</v>
      </c>
      <c r="IF63" t="b">
        <v>1</v>
      </c>
      <c r="IJ63" t="b">
        <v>1</v>
      </c>
      <c r="IO63" t="s">
        <v>445</v>
      </c>
      <c r="IQ63" t="s">
        <v>416</v>
      </c>
      <c r="IW63" t="b">
        <v>1</v>
      </c>
      <c r="JA63" t="s">
        <v>373</v>
      </c>
      <c r="JH63" t="b">
        <v>1</v>
      </c>
      <c r="JK63" t="s">
        <v>347</v>
      </c>
      <c r="JM63" t="s">
        <v>373</v>
      </c>
      <c r="KD63" t="b">
        <v>1</v>
      </c>
      <c r="KG63" t="s">
        <v>1175</v>
      </c>
      <c r="KL63" t="b">
        <v>1</v>
      </c>
      <c r="KM63" t="b">
        <v>1</v>
      </c>
      <c r="KO63" t="b">
        <v>1</v>
      </c>
      <c r="KV63" t="s">
        <v>1176</v>
      </c>
      <c r="KW63" t="b">
        <v>1</v>
      </c>
      <c r="KX63" t="b">
        <v>1</v>
      </c>
      <c r="KZ63" t="b">
        <v>1</v>
      </c>
      <c r="LF63" t="s">
        <v>1177</v>
      </c>
      <c r="LG63" t="b">
        <v>1</v>
      </c>
      <c r="LI63" t="b">
        <v>1</v>
      </c>
      <c r="LJ63" t="b">
        <v>1</v>
      </c>
      <c r="LK63" t="b">
        <v>1</v>
      </c>
      <c r="LN63" t="s">
        <v>347</v>
      </c>
      <c r="LP63" t="s">
        <v>373</v>
      </c>
      <c r="LX63" t="b">
        <v>1</v>
      </c>
      <c r="MA63" t="s">
        <v>360</v>
      </c>
      <c r="MD63" t="s">
        <v>360</v>
      </c>
      <c r="MG63" t="s">
        <v>360</v>
      </c>
      <c r="MI63" t="s">
        <v>1178</v>
      </c>
      <c r="MJ63">
        <v>73107700</v>
      </c>
      <c r="MK63" t="s">
        <v>1179</v>
      </c>
      <c r="ML63" s="2">
        <v>44216.543009259258</v>
      </c>
      <c r="MM63">
        <v>62</v>
      </c>
      <c r="MO63">
        <v>-1</v>
      </c>
      <c r="MR63" t="s">
        <v>377</v>
      </c>
      <c r="MS63">
        <v>1155</v>
      </c>
      <c r="MT63" t="s">
        <v>405</v>
      </c>
      <c r="MU63">
        <v>569832</v>
      </c>
    </row>
    <row r="64" spans="1:359" x14ac:dyDescent="0.3">
      <c r="A64" t="s">
        <v>1180</v>
      </c>
      <c r="B64" t="s">
        <v>1181</v>
      </c>
      <c r="D64" t="s">
        <v>1182</v>
      </c>
      <c r="E64" t="s">
        <v>844</v>
      </c>
      <c r="G64" s="1">
        <v>44216</v>
      </c>
      <c r="H64" t="s">
        <v>845</v>
      </c>
      <c r="I64" t="s">
        <v>846</v>
      </c>
      <c r="J64" t="s">
        <v>347</v>
      </c>
      <c r="K64">
        <v>36</v>
      </c>
      <c r="L6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64" t="s">
        <v>348</v>
      </c>
      <c r="N64" t="s">
        <v>349</v>
      </c>
      <c r="O64" t="s">
        <v>350</v>
      </c>
      <c r="P64" s="1">
        <v>43831</v>
      </c>
      <c r="Q64">
        <v>1</v>
      </c>
      <c r="R64">
        <v>0</v>
      </c>
      <c r="S64" t="s">
        <v>347</v>
      </c>
      <c r="T64">
        <v>1</v>
      </c>
      <c r="U64">
        <v>1</v>
      </c>
      <c r="V64">
        <v>1</v>
      </c>
      <c r="W64" t="s">
        <v>409</v>
      </c>
      <c r="X64">
        <v>6</v>
      </c>
      <c r="Y64" t="s">
        <v>527</v>
      </c>
      <c r="Z64">
        <v>1</v>
      </c>
      <c r="AA64" t="s">
        <v>1183</v>
      </c>
      <c r="AB64">
        <v>12</v>
      </c>
      <c r="AC64">
        <v>0</v>
      </c>
      <c r="AD64">
        <v>0</v>
      </c>
      <c r="AE64">
        <v>1</v>
      </c>
      <c r="AF64">
        <v>500</v>
      </c>
      <c r="AG64">
        <v>200</v>
      </c>
      <c r="AH64" t="s">
        <v>1184</v>
      </c>
      <c r="AJ64" t="s">
        <v>1185</v>
      </c>
      <c r="AK64" t="b">
        <v>1</v>
      </c>
      <c r="AM64" t="b">
        <v>1</v>
      </c>
      <c r="AS64">
        <v>999</v>
      </c>
      <c r="AT64" t="s">
        <v>1186</v>
      </c>
      <c r="AV64" t="s">
        <v>347</v>
      </c>
      <c r="AW64" t="s">
        <v>357</v>
      </c>
      <c r="AX64" t="s">
        <v>429</v>
      </c>
      <c r="BB64" t="b">
        <v>1</v>
      </c>
      <c r="BJ64" t="s">
        <v>347</v>
      </c>
      <c r="BK64" t="s">
        <v>347</v>
      </c>
      <c r="BL64" t="s">
        <v>1187</v>
      </c>
      <c r="BM64" t="s">
        <v>360</v>
      </c>
      <c r="BO64" t="s">
        <v>347</v>
      </c>
      <c r="BP64" t="s">
        <v>360</v>
      </c>
      <c r="BQ64" t="s">
        <v>1188</v>
      </c>
      <c r="CE64" t="s">
        <v>1146</v>
      </c>
      <c r="CL64" t="b">
        <v>1</v>
      </c>
      <c r="CN64" t="s">
        <v>360</v>
      </c>
      <c r="CO64" t="s">
        <v>1189</v>
      </c>
      <c r="CR64" t="b">
        <v>1</v>
      </c>
      <c r="CT64" t="b">
        <v>1</v>
      </c>
      <c r="CX64" t="s">
        <v>851</v>
      </c>
      <c r="DD64" t="b">
        <v>1</v>
      </c>
      <c r="DJ64" t="s">
        <v>360</v>
      </c>
      <c r="DV64" t="s">
        <v>575</v>
      </c>
      <c r="DW64" t="s">
        <v>487</v>
      </c>
      <c r="DZ64" t="s">
        <v>1034</v>
      </c>
      <c r="EB64" t="b">
        <v>1</v>
      </c>
      <c r="EC64" t="b">
        <v>1</v>
      </c>
      <c r="EJ64" t="b">
        <v>1</v>
      </c>
      <c r="EL64" t="s">
        <v>458</v>
      </c>
      <c r="EM64" t="s">
        <v>366</v>
      </c>
      <c r="EN64" t="s">
        <v>1190</v>
      </c>
      <c r="EP64" t="b">
        <v>1</v>
      </c>
      <c r="EQ64" t="b">
        <v>1</v>
      </c>
      <c r="EX64" t="b">
        <v>1</v>
      </c>
      <c r="EZ64" t="s">
        <v>458</v>
      </c>
      <c r="FA64" t="s">
        <v>366</v>
      </c>
      <c r="FB64" t="s">
        <v>347</v>
      </c>
      <c r="FD64" t="s">
        <v>432</v>
      </c>
      <c r="FF64" t="b">
        <v>1</v>
      </c>
      <c r="FG64" t="b">
        <v>1</v>
      </c>
      <c r="FM64" t="s">
        <v>347</v>
      </c>
      <c r="FO64" t="s">
        <v>347</v>
      </c>
      <c r="FP64" t="s">
        <v>432</v>
      </c>
      <c r="FQ64" t="b">
        <v>1</v>
      </c>
      <c r="FR64" t="b">
        <v>1</v>
      </c>
      <c r="FW64" t="s">
        <v>373</v>
      </c>
      <c r="FX64" t="s">
        <v>360</v>
      </c>
      <c r="FY64" t="s">
        <v>360</v>
      </c>
      <c r="GB64" t="s">
        <v>351</v>
      </c>
      <c r="GC64" t="s">
        <v>351</v>
      </c>
      <c r="GD64" t="s">
        <v>360</v>
      </c>
      <c r="GE64" t="s">
        <v>371</v>
      </c>
      <c r="GF64" t="s">
        <v>371</v>
      </c>
      <c r="GT64" t="s">
        <v>1191</v>
      </c>
      <c r="GX64" t="b">
        <v>1</v>
      </c>
      <c r="GY64" t="b">
        <v>1</v>
      </c>
      <c r="HM64" t="s">
        <v>388</v>
      </c>
      <c r="HP64" t="b">
        <v>1</v>
      </c>
      <c r="HR64" t="s">
        <v>1192</v>
      </c>
      <c r="HS64" t="s">
        <v>559</v>
      </c>
      <c r="HT64" t="b">
        <v>1</v>
      </c>
      <c r="HW64" t="b">
        <v>1</v>
      </c>
      <c r="IE64" t="s">
        <v>1193</v>
      </c>
      <c r="IH64" t="b">
        <v>1</v>
      </c>
      <c r="IO64" t="s">
        <v>347</v>
      </c>
      <c r="IQ64" t="s">
        <v>373</v>
      </c>
      <c r="IX64" t="b">
        <v>1</v>
      </c>
      <c r="JA64" t="s">
        <v>373</v>
      </c>
      <c r="JH64" t="b">
        <v>1</v>
      </c>
      <c r="JK64" t="s">
        <v>347</v>
      </c>
      <c r="JM64" t="s">
        <v>1194</v>
      </c>
      <c r="JN64" t="b">
        <v>1</v>
      </c>
      <c r="JQ64" t="b">
        <v>1</v>
      </c>
      <c r="JV64" t="b">
        <v>1</v>
      </c>
      <c r="KG64" t="s">
        <v>1195</v>
      </c>
      <c r="KN64" t="b">
        <v>1</v>
      </c>
      <c r="KP64" t="b">
        <v>1</v>
      </c>
      <c r="KV64" t="s">
        <v>1196</v>
      </c>
      <c r="KW64" t="b">
        <v>1</v>
      </c>
      <c r="KX64" t="b">
        <v>1</v>
      </c>
      <c r="KY64" t="b">
        <v>1</v>
      </c>
      <c r="LB64" t="b">
        <v>1</v>
      </c>
      <c r="LF64" t="s">
        <v>1197</v>
      </c>
      <c r="LH64" t="b">
        <v>1</v>
      </c>
      <c r="LJ64" t="b">
        <v>1</v>
      </c>
      <c r="LN64" t="s">
        <v>347</v>
      </c>
      <c r="LP64" t="s">
        <v>535</v>
      </c>
      <c r="LS64" t="b">
        <v>1</v>
      </c>
      <c r="MA64" t="s">
        <v>360</v>
      </c>
      <c r="MD64" t="s">
        <v>360</v>
      </c>
      <c r="MG64" t="s">
        <v>360</v>
      </c>
      <c r="MI64" t="s">
        <v>1198</v>
      </c>
      <c r="MJ64">
        <v>73107851</v>
      </c>
      <c r="MK64" t="s">
        <v>1199</v>
      </c>
      <c r="ML64" s="2">
        <v>44216.54446759259</v>
      </c>
      <c r="MM64">
        <v>63</v>
      </c>
      <c r="MO64">
        <v>-1</v>
      </c>
      <c r="MR64" t="s">
        <v>377</v>
      </c>
      <c r="MS64">
        <v>3102</v>
      </c>
      <c r="MT64" t="s">
        <v>405</v>
      </c>
      <c r="MU64">
        <v>569832</v>
      </c>
    </row>
    <row r="65" spans="1:359" x14ac:dyDescent="0.3">
      <c r="A65" t="s">
        <v>1200</v>
      </c>
      <c r="B65" t="s">
        <v>1201</v>
      </c>
      <c r="C65" t="s">
        <v>385</v>
      </c>
      <c r="D65" t="s">
        <v>1182</v>
      </c>
      <c r="E65" t="s">
        <v>844</v>
      </c>
      <c r="G65" s="1">
        <v>44216</v>
      </c>
      <c r="H65" t="s">
        <v>845</v>
      </c>
      <c r="I65" t="s">
        <v>846</v>
      </c>
      <c r="J65" t="s">
        <v>347</v>
      </c>
      <c r="K65">
        <v>18</v>
      </c>
      <c r="L6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65" t="s">
        <v>348</v>
      </c>
      <c r="N65" t="s">
        <v>349</v>
      </c>
      <c r="O65" t="s">
        <v>384</v>
      </c>
      <c r="Q65">
        <v>1</v>
      </c>
      <c r="R65">
        <v>1</v>
      </c>
      <c r="S65" t="s">
        <v>347</v>
      </c>
      <c r="T65">
        <v>0</v>
      </c>
      <c r="U65">
        <v>1</v>
      </c>
      <c r="V65">
        <v>0</v>
      </c>
      <c r="W65" t="s">
        <v>351</v>
      </c>
      <c r="X65">
        <v>1</v>
      </c>
      <c r="Y65" t="s">
        <v>409</v>
      </c>
      <c r="Z65">
        <v>3</v>
      </c>
      <c r="AA65" t="s">
        <v>352</v>
      </c>
      <c r="AB65">
        <v>9</v>
      </c>
      <c r="AC65">
        <v>1</v>
      </c>
      <c r="AD65">
        <v>0</v>
      </c>
      <c r="AE65">
        <v>1</v>
      </c>
      <c r="AF65">
        <v>400</v>
      </c>
      <c r="AG65">
        <v>20</v>
      </c>
      <c r="AH65" t="s">
        <v>929</v>
      </c>
      <c r="AJ65" t="s">
        <v>651</v>
      </c>
      <c r="AQ65" t="b">
        <v>1</v>
      </c>
      <c r="AV65" t="s">
        <v>373</v>
      </c>
      <c r="AW65" t="s">
        <v>1202</v>
      </c>
      <c r="AX65" t="s">
        <v>1019</v>
      </c>
      <c r="BH65" t="b">
        <v>1</v>
      </c>
      <c r="BJ65" t="s">
        <v>360</v>
      </c>
      <c r="BO65" t="s">
        <v>360</v>
      </c>
      <c r="CE65" t="s">
        <v>430</v>
      </c>
      <c r="CK65" t="b">
        <v>1</v>
      </c>
      <c r="CN65" t="s">
        <v>347</v>
      </c>
      <c r="CX65" t="s">
        <v>373</v>
      </c>
      <c r="DG65" t="b">
        <v>1</v>
      </c>
      <c r="DV65" t="s">
        <v>430</v>
      </c>
      <c r="DZ65" t="s">
        <v>1203</v>
      </c>
      <c r="EC65" t="b">
        <v>1</v>
      </c>
      <c r="EJ65" t="b">
        <v>1</v>
      </c>
      <c r="EL65" t="s">
        <v>409</v>
      </c>
      <c r="EM65" t="s">
        <v>366</v>
      </c>
      <c r="EN65" t="s">
        <v>1204</v>
      </c>
      <c r="EP65" t="b">
        <v>1</v>
      </c>
      <c r="EQ65" t="b">
        <v>1</v>
      </c>
      <c r="EU65" t="b">
        <v>1</v>
      </c>
      <c r="EX65" t="b">
        <v>1</v>
      </c>
      <c r="EZ65" t="s">
        <v>365</v>
      </c>
      <c r="FA65" t="s">
        <v>367</v>
      </c>
      <c r="FB65" t="s">
        <v>347</v>
      </c>
      <c r="FD65" t="s">
        <v>1205</v>
      </c>
      <c r="FF65" t="b">
        <v>1</v>
      </c>
      <c r="FG65" t="b">
        <v>1</v>
      </c>
      <c r="FJ65" t="b">
        <v>1</v>
      </c>
      <c r="FM65" t="s">
        <v>347</v>
      </c>
      <c r="FO65" t="s">
        <v>360</v>
      </c>
      <c r="FW65" t="s">
        <v>373</v>
      </c>
      <c r="FX65" t="s">
        <v>360</v>
      </c>
      <c r="GB65" t="s">
        <v>351</v>
      </c>
      <c r="GC65" t="s">
        <v>351</v>
      </c>
      <c r="GD65" t="s">
        <v>347</v>
      </c>
      <c r="GG65" t="s">
        <v>797</v>
      </c>
      <c r="GH65" t="s">
        <v>360</v>
      </c>
      <c r="GR65" t="s">
        <v>1094</v>
      </c>
      <c r="GT65" t="s">
        <v>1206</v>
      </c>
      <c r="GW65" t="b">
        <v>1</v>
      </c>
      <c r="GX65" t="b">
        <v>1</v>
      </c>
      <c r="HD65" t="b">
        <v>1</v>
      </c>
      <c r="HF65" t="b">
        <v>1</v>
      </c>
      <c r="HM65" t="s">
        <v>441</v>
      </c>
      <c r="HN65" t="b">
        <v>1</v>
      </c>
      <c r="HR65" t="s">
        <v>1207</v>
      </c>
      <c r="HS65" t="s">
        <v>1208</v>
      </c>
      <c r="HT65" t="b">
        <v>1</v>
      </c>
      <c r="HV65" t="b">
        <v>1</v>
      </c>
      <c r="IE65" t="s">
        <v>516</v>
      </c>
      <c r="IJ65" t="b">
        <v>1</v>
      </c>
      <c r="IO65" t="s">
        <v>445</v>
      </c>
      <c r="IQ65" t="s">
        <v>504</v>
      </c>
      <c r="IT65" t="b">
        <v>1</v>
      </c>
      <c r="IZ65" t="s">
        <v>1209</v>
      </c>
      <c r="JA65" t="s">
        <v>1210</v>
      </c>
      <c r="JD65" t="b">
        <v>1</v>
      </c>
      <c r="JE65" t="b">
        <v>1</v>
      </c>
      <c r="JJ65" t="s">
        <v>1211</v>
      </c>
      <c r="JK65" t="s">
        <v>347</v>
      </c>
      <c r="JM65" t="s">
        <v>1212</v>
      </c>
      <c r="JN65" t="b">
        <v>1</v>
      </c>
      <c r="JR65" t="b">
        <v>1</v>
      </c>
      <c r="JT65" t="b">
        <v>1</v>
      </c>
      <c r="JX65" t="b">
        <v>1</v>
      </c>
      <c r="KF65" t="s">
        <v>1213</v>
      </c>
      <c r="KG65" t="s">
        <v>1214</v>
      </c>
      <c r="KM65" t="b">
        <v>1</v>
      </c>
      <c r="KP65" t="b">
        <v>1</v>
      </c>
      <c r="KV65" t="s">
        <v>1215</v>
      </c>
      <c r="KX65" t="b">
        <v>1</v>
      </c>
      <c r="LB65" t="b">
        <v>1</v>
      </c>
      <c r="LF65" t="s">
        <v>1216</v>
      </c>
      <c r="LK65" t="b">
        <v>1</v>
      </c>
      <c r="LN65" t="s">
        <v>347</v>
      </c>
      <c r="LP65" t="s">
        <v>1217</v>
      </c>
      <c r="LQ65" t="b">
        <v>1</v>
      </c>
      <c r="LS65" t="b">
        <v>1</v>
      </c>
      <c r="MA65" t="s">
        <v>360</v>
      </c>
      <c r="MD65" t="s">
        <v>360</v>
      </c>
      <c r="MG65" t="s">
        <v>360</v>
      </c>
      <c r="MI65" t="s">
        <v>1218</v>
      </c>
      <c r="MJ65">
        <v>73107854</v>
      </c>
      <c r="MK65" t="s">
        <v>1219</v>
      </c>
      <c r="ML65" s="2">
        <v>44216.544479166667</v>
      </c>
      <c r="MM65">
        <v>64</v>
      </c>
      <c r="MO65">
        <v>-1</v>
      </c>
      <c r="MR65" t="s">
        <v>377</v>
      </c>
      <c r="MS65">
        <v>1718</v>
      </c>
      <c r="MT65" t="s">
        <v>405</v>
      </c>
      <c r="MU65">
        <v>569832</v>
      </c>
    </row>
    <row r="66" spans="1:359" x14ac:dyDescent="0.3">
      <c r="A66" t="s">
        <v>1220</v>
      </c>
      <c r="B66" t="s">
        <v>1221</v>
      </c>
      <c r="D66" t="s">
        <v>1222</v>
      </c>
      <c r="E66" t="s">
        <v>844</v>
      </c>
      <c r="G66" s="1">
        <v>44216</v>
      </c>
      <c r="H66" t="s">
        <v>845</v>
      </c>
      <c r="I66" t="s">
        <v>846</v>
      </c>
      <c r="J66" t="s">
        <v>347</v>
      </c>
      <c r="K66">
        <v>49</v>
      </c>
      <c r="L6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66" t="s">
        <v>348</v>
      </c>
      <c r="N66" t="s">
        <v>349</v>
      </c>
      <c r="O66" t="s">
        <v>384</v>
      </c>
      <c r="Q66">
        <v>1</v>
      </c>
      <c r="R66">
        <v>0</v>
      </c>
      <c r="S66" t="s">
        <v>347</v>
      </c>
      <c r="T66">
        <v>0</v>
      </c>
      <c r="U66">
        <v>1</v>
      </c>
      <c r="V66">
        <v>1</v>
      </c>
      <c r="W66" t="s">
        <v>409</v>
      </c>
      <c r="X66">
        <v>0</v>
      </c>
      <c r="Y66" t="s">
        <v>409</v>
      </c>
      <c r="Z66">
        <v>1</v>
      </c>
      <c r="AA66" t="s">
        <v>458</v>
      </c>
      <c r="AB66">
        <v>9</v>
      </c>
      <c r="AC66">
        <v>0</v>
      </c>
      <c r="AD66">
        <v>0</v>
      </c>
      <c r="AE66">
        <v>1</v>
      </c>
      <c r="AF66">
        <v>900</v>
      </c>
      <c r="AG66">
        <v>200</v>
      </c>
      <c r="AH66" t="s">
        <v>929</v>
      </c>
      <c r="AJ66" t="s">
        <v>651</v>
      </c>
      <c r="AQ66" t="b">
        <v>1</v>
      </c>
      <c r="AV66" t="s">
        <v>360</v>
      </c>
      <c r="AW66" t="s">
        <v>1223</v>
      </c>
      <c r="AX66" t="s">
        <v>429</v>
      </c>
      <c r="BB66" t="b">
        <v>1</v>
      </c>
      <c r="BJ66" t="s">
        <v>347</v>
      </c>
      <c r="BK66" t="s">
        <v>347</v>
      </c>
      <c r="BL66" t="s">
        <v>1224</v>
      </c>
      <c r="BM66" t="s">
        <v>360</v>
      </c>
      <c r="BO66" t="s">
        <v>360</v>
      </c>
      <c r="CE66" t="s">
        <v>850</v>
      </c>
      <c r="CF66" t="b">
        <v>1</v>
      </c>
      <c r="CN66" t="s">
        <v>347</v>
      </c>
      <c r="CX66" t="s">
        <v>851</v>
      </c>
      <c r="DD66" t="b">
        <v>1</v>
      </c>
      <c r="DV66" t="s">
        <v>486</v>
      </c>
      <c r="DW66" t="s">
        <v>487</v>
      </c>
      <c r="DZ66" t="s">
        <v>1225</v>
      </c>
      <c r="EA66" t="b">
        <v>1</v>
      </c>
      <c r="EC66" t="b">
        <v>1</v>
      </c>
      <c r="EI66" t="b">
        <v>1</v>
      </c>
      <c r="EL66" t="s">
        <v>458</v>
      </c>
      <c r="EM66" t="s">
        <v>366</v>
      </c>
      <c r="EN66" t="s">
        <v>1226</v>
      </c>
      <c r="EO66" t="b">
        <v>1</v>
      </c>
      <c r="EP66" t="b">
        <v>1</v>
      </c>
      <c r="EQ66" t="b">
        <v>1</v>
      </c>
      <c r="EV66" t="b">
        <v>1</v>
      </c>
      <c r="EZ66" t="s">
        <v>365</v>
      </c>
      <c r="FA66" t="s">
        <v>367</v>
      </c>
      <c r="FB66" t="s">
        <v>360</v>
      </c>
      <c r="FC66" t="s">
        <v>1227</v>
      </c>
      <c r="FD66" t="s">
        <v>1228</v>
      </c>
      <c r="FF66" t="b">
        <v>1</v>
      </c>
      <c r="FG66" t="b">
        <v>1</v>
      </c>
      <c r="FM66" t="s">
        <v>347</v>
      </c>
      <c r="FO66" t="s">
        <v>347</v>
      </c>
      <c r="FP66" t="s">
        <v>1077</v>
      </c>
      <c r="FU66" t="b">
        <v>1</v>
      </c>
      <c r="FV66" t="s">
        <v>1229</v>
      </c>
      <c r="FW66" t="s">
        <v>369</v>
      </c>
      <c r="FX66" t="s">
        <v>347</v>
      </c>
      <c r="GB66" t="s">
        <v>351</v>
      </c>
      <c r="GC66" t="s">
        <v>351</v>
      </c>
      <c r="GD66" t="s">
        <v>360</v>
      </c>
      <c r="GE66" t="s">
        <v>371</v>
      </c>
      <c r="GF66" t="s">
        <v>371</v>
      </c>
      <c r="GT66" t="s">
        <v>460</v>
      </c>
      <c r="HJ66" t="b">
        <v>1</v>
      </c>
      <c r="IE66" t="s">
        <v>516</v>
      </c>
      <c r="IJ66" t="b">
        <v>1</v>
      </c>
      <c r="IO66" t="s">
        <v>347</v>
      </c>
      <c r="IQ66" t="s">
        <v>416</v>
      </c>
      <c r="IW66" t="b">
        <v>1</v>
      </c>
      <c r="JA66" t="s">
        <v>373</v>
      </c>
      <c r="JH66" t="b">
        <v>1</v>
      </c>
      <c r="JK66" t="s">
        <v>347</v>
      </c>
      <c r="JM66" t="s">
        <v>1230</v>
      </c>
      <c r="JN66" t="b">
        <v>1</v>
      </c>
      <c r="JW66" t="b">
        <v>1</v>
      </c>
      <c r="KA66" t="b">
        <v>1</v>
      </c>
      <c r="KG66" t="s">
        <v>1231</v>
      </c>
      <c r="KI66" t="b">
        <v>1</v>
      </c>
      <c r="KM66" t="b">
        <v>1</v>
      </c>
      <c r="KV66" t="s">
        <v>1232</v>
      </c>
      <c r="LA66" t="b">
        <v>1</v>
      </c>
      <c r="LB66" t="b">
        <v>1</v>
      </c>
      <c r="LF66" t="s">
        <v>430</v>
      </c>
      <c r="LM66" t="b">
        <v>1</v>
      </c>
      <c r="LN66" t="s">
        <v>360</v>
      </c>
      <c r="LO66" t="s">
        <v>1233</v>
      </c>
      <c r="LP66" t="s">
        <v>962</v>
      </c>
      <c r="LQ66" t="b">
        <v>1</v>
      </c>
      <c r="LR66" t="b">
        <v>1</v>
      </c>
      <c r="MA66" t="s">
        <v>360</v>
      </c>
      <c r="MD66" t="s">
        <v>360</v>
      </c>
      <c r="MG66" t="s">
        <v>360</v>
      </c>
      <c r="MI66" t="s">
        <v>1234</v>
      </c>
      <c r="MJ66">
        <v>73107857</v>
      </c>
      <c r="MK66" t="s">
        <v>1235</v>
      </c>
      <c r="ML66" s="2">
        <v>44216.544479166667</v>
      </c>
      <c r="MM66">
        <v>65</v>
      </c>
      <c r="MO66">
        <v>-1</v>
      </c>
      <c r="MR66" t="s">
        <v>377</v>
      </c>
      <c r="MS66">
        <v>1319</v>
      </c>
      <c r="MT66" t="s">
        <v>405</v>
      </c>
      <c r="MU66">
        <v>569832</v>
      </c>
    </row>
    <row r="67" spans="1:359" x14ac:dyDescent="0.3">
      <c r="A67" t="s">
        <v>1236</v>
      </c>
      <c r="B67" t="s">
        <v>1237</v>
      </c>
      <c r="C67" t="s">
        <v>385</v>
      </c>
      <c r="D67" t="s">
        <v>1182</v>
      </c>
      <c r="E67" t="s">
        <v>844</v>
      </c>
      <c r="G67" s="1">
        <v>44216</v>
      </c>
      <c r="H67" t="s">
        <v>845</v>
      </c>
      <c r="I67" t="s">
        <v>846</v>
      </c>
      <c r="J67" t="s">
        <v>347</v>
      </c>
      <c r="K67">
        <v>27</v>
      </c>
      <c r="L67"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67" t="s">
        <v>348</v>
      </c>
      <c r="N67" t="s">
        <v>349</v>
      </c>
      <c r="O67" t="s">
        <v>350</v>
      </c>
      <c r="P67" s="1">
        <v>42833</v>
      </c>
      <c r="Q67">
        <v>1</v>
      </c>
      <c r="R67">
        <v>0</v>
      </c>
      <c r="S67" t="s">
        <v>347</v>
      </c>
      <c r="T67">
        <v>0</v>
      </c>
      <c r="U67">
        <v>1</v>
      </c>
      <c r="V67">
        <v>1</v>
      </c>
      <c r="W67" t="s">
        <v>409</v>
      </c>
      <c r="X67">
        <v>3</v>
      </c>
      <c r="Y67" t="s">
        <v>352</v>
      </c>
      <c r="Z67">
        <v>0</v>
      </c>
      <c r="AA67" t="s">
        <v>352</v>
      </c>
      <c r="AB67">
        <v>7</v>
      </c>
      <c r="AC67">
        <v>0</v>
      </c>
      <c r="AD67">
        <v>0</v>
      </c>
      <c r="AE67">
        <v>1</v>
      </c>
      <c r="AF67">
        <v>1000</v>
      </c>
      <c r="AG67">
        <v>400</v>
      </c>
      <c r="AH67" t="s">
        <v>1238</v>
      </c>
      <c r="AJ67" t="s">
        <v>651</v>
      </c>
      <c r="AQ67" t="b">
        <v>1</v>
      </c>
      <c r="AV67" t="s">
        <v>360</v>
      </c>
      <c r="AW67" t="s">
        <v>357</v>
      </c>
      <c r="AX67" t="s">
        <v>1019</v>
      </c>
      <c r="BH67" t="b">
        <v>1</v>
      </c>
      <c r="BJ67" t="s">
        <v>347</v>
      </c>
      <c r="BK67" t="s">
        <v>360</v>
      </c>
      <c r="BM67" t="s">
        <v>360</v>
      </c>
      <c r="BO67" t="s">
        <v>347</v>
      </c>
      <c r="BP67" t="s">
        <v>347</v>
      </c>
      <c r="BR67" t="s">
        <v>347</v>
      </c>
      <c r="BS67" t="s">
        <v>373</v>
      </c>
      <c r="CE67" t="s">
        <v>1146</v>
      </c>
      <c r="CL67" t="b">
        <v>1</v>
      </c>
      <c r="CN67" t="s">
        <v>347</v>
      </c>
      <c r="CX67" t="s">
        <v>851</v>
      </c>
      <c r="DD67" t="b">
        <v>1</v>
      </c>
      <c r="DV67" t="s">
        <v>657</v>
      </c>
      <c r="DZ67" t="s">
        <v>1239</v>
      </c>
      <c r="EB67" t="b">
        <v>1</v>
      </c>
      <c r="EL67" t="s">
        <v>351</v>
      </c>
      <c r="EM67" t="s">
        <v>366</v>
      </c>
      <c r="EN67" t="s">
        <v>1239</v>
      </c>
      <c r="EP67" t="b">
        <v>1</v>
      </c>
      <c r="EZ67" t="s">
        <v>351</v>
      </c>
      <c r="FA67" t="s">
        <v>366</v>
      </c>
      <c r="FB67" t="s">
        <v>360</v>
      </c>
      <c r="FC67" t="s">
        <v>1240</v>
      </c>
      <c r="FD67" t="s">
        <v>368</v>
      </c>
      <c r="FF67" t="b">
        <v>1</v>
      </c>
      <c r="FM67" t="s">
        <v>347</v>
      </c>
      <c r="FO67" t="s">
        <v>360</v>
      </c>
      <c r="FW67" t="s">
        <v>369</v>
      </c>
      <c r="FX67" t="s">
        <v>347</v>
      </c>
      <c r="GB67" t="s">
        <v>351</v>
      </c>
      <c r="GC67" t="s">
        <v>351</v>
      </c>
      <c r="GD67" t="s">
        <v>360</v>
      </c>
      <c r="GE67" t="s">
        <v>371</v>
      </c>
      <c r="GF67" t="s">
        <v>371</v>
      </c>
      <c r="GT67" t="s">
        <v>1241</v>
      </c>
      <c r="GV67" t="b">
        <v>1</v>
      </c>
      <c r="GX67" t="b">
        <v>1</v>
      </c>
      <c r="HA67" t="b">
        <v>1</v>
      </c>
      <c r="HM67" t="s">
        <v>1008</v>
      </c>
      <c r="HN67" t="b">
        <v>1</v>
      </c>
      <c r="HP67" t="b">
        <v>1</v>
      </c>
      <c r="HR67" t="s">
        <v>1242</v>
      </c>
      <c r="HS67" t="s">
        <v>1243</v>
      </c>
      <c r="HU67" t="b">
        <v>1</v>
      </c>
      <c r="HW67" t="b">
        <v>1</v>
      </c>
      <c r="IB67" t="b">
        <v>1</v>
      </c>
      <c r="IE67" t="s">
        <v>444</v>
      </c>
      <c r="IG67" t="b">
        <v>1</v>
      </c>
      <c r="IO67" t="s">
        <v>347</v>
      </c>
      <c r="IQ67" t="s">
        <v>394</v>
      </c>
      <c r="IU67" t="b">
        <v>1</v>
      </c>
      <c r="IZ67" t="s">
        <v>1244</v>
      </c>
      <c r="JA67" t="s">
        <v>1210</v>
      </c>
      <c r="JD67" t="b">
        <v>1</v>
      </c>
      <c r="JE67" t="b">
        <v>1</v>
      </c>
      <c r="JJ67" t="s">
        <v>1211</v>
      </c>
      <c r="JK67" t="s">
        <v>347</v>
      </c>
      <c r="JM67" t="s">
        <v>1245</v>
      </c>
      <c r="JN67" t="b">
        <v>1</v>
      </c>
      <c r="JT67" t="b">
        <v>1</v>
      </c>
      <c r="KA67" t="b">
        <v>1</v>
      </c>
      <c r="KG67" t="s">
        <v>877</v>
      </c>
      <c r="KL67" t="b">
        <v>1</v>
      </c>
      <c r="KM67" t="b">
        <v>1</v>
      </c>
      <c r="KV67" t="s">
        <v>1246</v>
      </c>
      <c r="KW67" t="b">
        <v>1</v>
      </c>
      <c r="KX67" t="b">
        <v>1</v>
      </c>
      <c r="LB67" t="b">
        <v>1</v>
      </c>
      <c r="LF67" t="s">
        <v>509</v>
      </c>
      <c r="LL67" t="b">
        <v>1</v>
      </c>
      <c r="LN67" t="s">
        <v>347</v>
      </c>
      <c r="LP67" t="s">
        <v>651</v>
      </c>
      <c r="LV67" t="b">
        <v>1</v>
      </c>
      <c r="MA67" t="s">
        <v>360</v>
      </c>
      <c r="MG67" t="s">
        <v>360</v>
      </c>
      <c r="MI67" t="s">
        <v>1247</v>
      </c>
      <c r="MJ67">
        <v>73107860</v>
      </c>
      <c r="MK67" t="s">
        <v>1248</v>
      </c>
      <c r="ML67" s="2">
        <v>44216.544490740736</v>
      </c>
      <c r="MM67">
        <v>66</v>
      </c>
      <c r="MO67">
        <v>-1</v>
      </c>
      <c r="MR67" t="s">
        <v>377</v>
      </c>
      <c r="MS67">
        <v>1387</v>
      </c>
      <c r="MT67" t="s">
        <v>405</v>
      </c>
      <c r="MU67">
        <v>569832</v>
      </c>
    </row>
    <row r="68" spans="1:359" x14ac:dyDescent="0.3">
      <c r="A68" t="s">
        <v>1249</v>
      </c>
      <c r="B68" t="s">
        <v>1250</v>
      </c>
      <c r="C68" t="s">
        <v>385</v>
      </c>
      <c r="D68" t="s">
        <v>1182</v>
      </c>
      <c r="E68" t="s">
        <v>844</v>
      </c>
      <c r="G68" s="1">
        <v>44216</v>
      </c>
      <c r="H68" t="s">
        <v>845</v>
      </c>
      <c r="I68" t="s">
        <v>846</v>
      </c>
      <c r="J68" t="s">
        <v>347</v>
      </c>
      <c r="K68">
        <v>37</v>
      </c>
      <c r="L6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68" t="s">
        <v>348</v>
      </c>
      <c r="N68" t="s">
        <v>349</v>
      </c>
      <c r="O68" t="s">
        <v>350</v>
      </c>
      <c r="P68" s="1">
        <v>43831</v>
      </c>
      <c r="Q68">
        <v>0</v>
      </c>
      <c r="R68">
        <v>3</v>
      </c>
      <c r="S68" t="s">
        <v>347</v>
      </c>
      <c r="T68">
        <v>0</v>
      </c>
      <c r="U68">
        <v>0</v>
      </c>
      <c r="V68">
        <v>0</v>
      </c>
      <c r="W68" t="s">
        <v>385</v>
      </c>
      <c r="X68">
        <v>2</v>
      </c>
      <c r="Y68" t="s">
        <v>409</v>
      </c>
      <c r="Z68">
        <v>1</v>
      </c>
      <c r="AA68" t="s">
        <v>458</v>
      </c>
      <c r="AB68">
        <v>8</v>
      </c>
      <c r="AC68">
        <v>0</v>
      </c>
      <c r="AD68">
        <v>0</v>
      </c>
      <c r="AE68">
        <v>1</v>
      </c>
      <c r="AF68">
        <v>1200</v>
      </c>
      <c r="AG68">
        <v>500</v>
      </c>
      <c r="AH68" t="s">
        <v>1251</v>
      </c>
      <c r="AJ68" t="s">
        <v>373</v>
      </c>
      <c r="AP68" t="b">
        <v>1</v>
      </c>
      <c r="AV68" t="s">
        <v>373</v>
      </c>
      <c r="AW68" t="s">
        <v>357</v>
      </c>
      <c r="AX68" t="s">
        <v>429</v>
      </c>
      <c r="BB68" t="b">
        <v>1</v>
      </c>
      <c r="BJ68" t="s">
        <v>360</v>
      </c>
      <c r="BO68" t="s">
        <v>360</v>
      </c>
      <c r="CE68" t="s">
        <v>361</v>
      </c>
      <c r="CG68" t="b">
        <v>1</v>
      </c>
      <c r="CI68" t="b">
        <v>1</v>
      </c>
      <c r="CN68" t="s">
        <v>373</v>
      </c>
      <c r="CX68" t="s">
        <v>851</v>
      </c>
      <c r="DD68" t="b">
        <v>1</v>
      </c>
      <c r="DV68" t="s">
        <v>430</v>
      </c>
      <c r="EL68" t="s">
        <v>385</v>
      </c>
      <c r="EM68" t="s">
        <v>366</v>
      </c>
      <c r="EZ68" t="s">
        <v>385</v>
      </c>
      <c r="FA68" t="s">
        <v>366</v>
      </c>
      <c r="FB68" t="s">
        <v>360</v>
      </c>
      <c r="FC68" t="s">
        <v>1252</v>
      </c>
      <c r="FD68" t="s">
        <v>1228</v>
      </c>
      <c r="FF68" t="b">
        <v>1</v>
      </c>
      <c r="FG68" t="b">
        <v>1</v>
      </c>
      <c r="FM68" t="s">
        <v>347</v>
      </c>
      <c r="FO68" t="s">
        <v>347</v>
      </c>
      <c r="FP68" t="s">
        <v>1253</v>
      </c>
      <c r="FR68" t="b">
        <v>1</v>
      </c>
      <c r="GB68" t="s">
        <v>385</v>
      </c>
      <c r="GC68" t="s">
        <v>385</v>
      </c>
      <c r="GD68" t="s">
        <v>360</v>
      </c>
      <c r="GE68" t="s">
        <v>370</v>
      </c>
      <c r="GF68" t="s">
        <v>370</v>
      </c>
      <c r="GG68" t="s">
        <v>493</v>
      </c>
      <c r="GH68" t="s">
        <v>373</v>
      </c>
      <c r="GR68" t="s">
        <v>374</v>
      </c>
      <c r="GT68" t="s">
        <v>1254</v>
      </c>
      <c r="GU68" t="b">
        <v>1</v>
      </c>
      <c r="GW68" t="b">
        <v>1</v>
      </c>
      <c r="HB68" t="b">
        <v>1</v>
      </c>
      <c r="HM68" t="s">
        <v>1255</v>
      </c>
      <c r="HN68" t="b">
        <v>1</v>
      </c>
      <c r="HO68" t="b">
        <v>1</v>
      </c>
      <c r="HQ68" t="b">
        <v>1</v>
      </c>
      <c r="HR68" t="s">
        <v>1256</v>
      </c>
      <c r="HS68" t="s">
        <v>955</v>
      </c>
      <c r="HU68" t="b">
        <v>1</v>
      </c>
      <c r="HW68" t="b">
        <v>1</v>
      </c>
      <c r="IE68" t="s">
        <v>373</v>
      </c>
      <c r="IL68" t="b">
        <v>1</v>
      </c>
      <c r="IO68" t="s">
        <v>445</v>
      </c>
      <c r="IQ68" t="s">
        <v>373</v>
      </c>
      <c r="IX68" t="b">
        <v>1</v>
      </c>
      <c r="JA68" t="s">
        <v>373</v>
      </c>
      <c r="JH68" t="b">
        <v>1</v>
      </c>
      <c r="JK68" t="s">
        <v>360</v>
      </c>
      <c r="JL68" t="s">
        <v>1257</v>
      </c>
      <c r="JM68" t="s">
        <v>1258</v>
      </c>
      <c r="JT68" t="b">
        <v>1</v>
      </c>
      <c r="JU68" t="b">
        <v>1</v>
      </c>
      <c r="JX68" t="b">
        <v>1</v>
      </c>
      <c r="KG68" t="s">
        <v>1259</v>
      </c>
      <c r="KI68" t="b">
        <v>1</v>
      </c>
      <c r="KL68" t="b">
        <v>1</v>
      </c>
      <c r="KM68" t="b">
        <v>1</v>
      </c>
      <c r="KV68" t="s">
        <v>1260</v>
      </c>
      <c r="KY68" t="b">
        <v>1</v>
      </c>
      <c r="KZ68" t="b">
        <v>1</v>
      </c>
      <c r="LB68" t="b">
        <v>1</v>
      </c>
      <c r="LF68" t="s">
        <v>1261</v>
      </c>
      <c r="LJ68" t="b">
        <v>1</v>
      </c>
      <c r="LN68" t="s">
        <v>347</v>
      </c>
      <c r="LP68" t="s">
        <v>373</v>
      </c>
      <c r="LX68" t="b">
        <v>1</v>
      </c>
      <c r="MA68" t="s">
        <v>360</v>
      </c>
      <c r="MD68" t="s">
        <v>360</v>
      </c>
      <c r="MG68" t="s">
        <v>360</v>
      </c>
      <c r="MI68" t="s">
        <v>1262</v>
      </c>
      <c r="MJ68">
        <v>73107862</v>
      </c>
      <c r="MK68" t="s">
        <v>1263</v>
      </c>
      <c r="ML68" s="2">
        <v>44216.544502314813</v>
      </c>
      <c r="MM68">
        <v>67</v>
      </c>
      <c r="MO68">
        <v>-1</v>
      </c>
      <c r="MR68" t="s">
        <v>377</v>
      </c>
      <c r="MS68">
        <v>2982</v>
      </c>
      <c r="MT68" t="s">
        <v>405</v>
      </c>
      <c r="MU68">
        <v>569832</v>
      </c>
    </row>
    <row r="69" spans="1:359" x14ac:dyDescent="0.3">
      <c r="A69" t="s">
        <v>1264</v>
      </c>
      <c r="B69" t="s">
        <v>1265</v>
      </c>
      <c r="D69" t="s">
        <v>1182</v>
      </c>
      <c r="E69" t="s">
        <v>844</v>
      </c>
      <c r="G69" s="1">
        <v>44216</v>
      </c>
      <c r="H69" t="s">
        <v>845</v>
      </c>
      <c r="I69" t="s">
        <v>846</v>
      </c>
      <c r="J69" t="s">
        <v>347</v>
      </c>
      <c r="K69">
        <v>40</v>
      </c>
      <c r="L6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69" t="s">
        <v>348</v>
      </c>
      <c r="N69" t="s">
        <v>1001</v>
      </c>
      <c r="O69" t="s">
        <v>384</v>
      </c>
      <c r="Q69">
        <v>0</v>
      </c>
      <c r="R69">
        <v>0</v>
      </c>
      <c r="S69" t="s">
        <v>347</v>
      </c>
      <c r="T69">
        <v>0</v>
      </c>
      <c r="U69">
        <v>0</v>
      </c>
      <c r="V69">
        <v>0</v>
      </c>
      <c r="W69" t="s">
        <v>385</v>
      </c>
      <c r="X69">
        <v>0</v>
      </c>
      <c r="Y69" t="s">
        <v>385</v>
      </c>
      <c r="Z69">
        <v>2</v>
      </c>
      <c r="AA69" t="s">
        <v>409</v>
      </c>
      <c r="AB69">
        <v>3</v>
      </c>
      <c r="AC69">
        <v>1</v>
      </c>
      <c r="AD69">
        <v>0</v>
      </c>
      <c r="AE69">
        <v>0</v>
      </c>
      <c r="AF69">
        <v>400</v>
      </c>
      <c r="AG69">
        <v>100</v>
      </c>
      <c r="AH69" t="s">
        <v>1266</v>
      </c>
      <c r="AJ69" t="s">
        <v>786</v>
      </c>
      <c r="AK69" t="b">
        <v>1</v>
      </c>
      <c r="AS69">
        <v>999</v>
      </c>
      <c r="AT69" t="s">
        <v>1267</v>
      </c>
      <c r="AV69" t="s">
        <v>373</v>
      </c>
      <c r="AW69" t="s">
        <v>357</v>
      </c>
      <c r="AX69" t="s">
        <v>1019</v>
      </c>
      <c r="BH69" t="b">
        <v>1</v>
      </c>
      <c r="BJ69" t="s">
        <v>347</v>
      </c>
      <c r="BK69" t="s">
        <v>347</v>
      </c>
      <c r="BL69" t="s">
        <v>1268</v>
      </c>
      <c r="BM69" t="s">
        <v>347</v>
      </c>
      <c r="BN69" t="s">
        <v>1269</v>
      </c>
      <c r="BO69" t="s">
        <v>347</v>
      </c>
      <c r="BP69" t="s">
        <v>347</v>
      </c>
      <c r="BR69" t="s">
        <v>347</v>
      </c>
      <c r="BS69" t="s">
        <v>373</v>
      </c>
      <c r="CE69" t="s">
        <v>430</v>
      </c>
      <c r="CK69" t="b">
        <v>1</v>
      </c>
      <c r="CN69" t="s">
        <v>373</v>
      </c>
      <c r="CX69" t="s">
        <v>373</v>
      </c>
      <c r="DG69" t="b">
        <v>1</v>
      </c>
      <c r="DV69" t="s">
        <v>575</v>
      </c>
      <c r="DW69" t="s">
        <v>576</v>
      </c>
      <c r="DX69" t="s">
        <v>1270</v>
      </c>
      <c r="EL69" t="s">
        <v>385</v>
      </c>
      <c r="EM69" t="s">
        <v>366</v>
      </c>
      <c r="EZ69" t="s">
        <v>385</v>
      </c>
      <c r="FA69" t="s">
        <v>366</v>
      </c>
      <c r="FB69" t="s">
        <v>347</v>
      </c>
      <c r="FD69" t="s">
        <v>368</v>
      </c>
      <c r="FF69" t="b">
        <v>1</v>
      </c>
      <c r="FM69" t="s">
        <v>347</v>
      </c>
      <c r="FO69" t="s">
        <v>347</v>
      </c>
      <c r="FP69" t="s">
        <v>368</v>
      </c>
      <c r="FQ69" t="b">
        <v>1</v>
      </c>
      <c r="GB69" t="s">
        <v>385</v>
      </c>
      <c r="GC69" t="s">
        <v>385</v>
      </c>
      <c r="GD69" t="s">
        <v>360</v>
      </c>
      <c r="GE69" t="s">
        <v>370</v>
      </c>
      <c r="GF69" t="s">
        <v>371</v>
      </c>
      <c r="GG69" t="s">
        <v>493</v>
      </c>
      <c r="GH69" t="s">
        <v>360</v>
      </c>
      <c r="GR69" t="s">
        <v>374</v>
      </c>
      <c r="GT69" t="s">
        <v>1271</v>
      </c>
      <c r="GU69" t="b">
        <v>1</v>
      </c>
      <c r="GY69" t="b">
        <v>1</v>
      </c>
      <c r="GZ69" t="b">
        <v>1</v>
      </c>
      <c r="HB69" t="b">
        <v>1</v>
      </c>
      <c r="HC69" t="b">
        <v>1</v>
      </c>
      <c r="HM69" t="s">
        <v>441</v>
      </c>
      <c r="HN69" t="b">
        <v>1</v>
      </c>
      <c r="HR69" t="s">
        <v>1272</v>
      </c>
      <c r="HS69" t="s">
        <v>414</v>
      </c>
      <c r="HU69" t="b">
        <v>1</v>
      </c>
      <c r="HV69" t="b">
        <v>1</v>
      </c>
      <c r="HW69" t="b">
        <v>1</v>
      </c>
      <c r="IE69" t="s">
        <v>461</v>
      </c>
      <c r="IF69" t="b">
        <v>1</v>
      </c>
      <c r="IO69" t="s">
        <v>445</v>
      </c>
      <c r="IQ69" t="s">
        <v>416</v>
      </c>
      <c r="IW69" t="b">
        <v>1</v>
      </c>
      <c r="JA69" t="s">
        <v>416</v>
      </c>
      <c r="JG69" t="b">
        <v>1</v>
      </c>
      <c r="JK69" t="s">
        <v>347</v>
      </c>
      <c r="JM69" t="s">
        <v>1273</v>
      </c>
      <c r="JT69" t="b">
        <v>1</v>
      </c>
      <c r="JW69" t="b">
        <v>1</v>
      </c>
      <c r="JY69" t="b">
        <v>1</v>
      </c>
      <c r="KG69" t="s">
        <v>1274</v>
      </c>
      <c r="KI69" t="b">
        <v>1</v>
      </c>
      <c r="KM69" t="b">
        <v>1</v>
      </c>
      <c r="KN69" t="b">
        <v>1</v>
      </c>
      <c r="KV69" t="s">
        <v>1275</v>
      </c>
      <c r="KW69" t="b">
        <v>1</v>
      </c>
      <c r="KY69" t="b">
        <v>1</v>
      </c>
      <c r="LF69" t="s">
        <v>452</v>
      </c>
      <c r="LI69" t="b">
        <v>1</v>
      </c>
      <c r="LN69" t="s">
        <v>347</v>
      </c>
      <c r="LP69" t="s">
        <v>373</v>
      </c>
      <c r="LX69" t="b">
        <v>1</v>
      </c>
      <c r="MD69" t="s">
        <v>360</v>
      </c>
      <c r="MG69" t="s">
        <v>360</v>
      </c>
      <c r="MI69" t="s">
        <v>1276</v>
      </c>
      <c r="MJ69">
        <v>73107863</v>
      </c>
      <c r="MK69" t="s">
        <v>1277</v>
      </c>
      <c r="ML69" s="2">
        <v>44216.54451388889</v>
      </c>
      <c r="MM69">
        <v>68</v>
      </c>
      <c r="MO69">
        <v>-1</v>
      </c>
      <c r="MR69" t="s">
        <v>377</v>
      </c>
      <c r="MS69">
        <v>1017</v>
      </c>
      <c r="MT69" t="s">
        <v>405</v>
      </c>
      <c r="MU69">
        <v>569832</v>
      </c>
    </row>
    <row r="70" spans="1:359" x14ac:dyDescent="0.3">
      <c r="A70" t="s">
        <v>1278</v>
      </c>
      <c r="B70" t="s">
        <v>1279</v>
      </c>
      <c r="D70" t="s">
        <v>1280</v>
      </c>
      <c r="E70" t="s">
        <v>844</v>
      </c>
      <c r="G70" s="1">
        <v>44216</v>
      </c>
      <c r="H70" t="s">
        <v>845</v>
      </c>
      <c r="I70" t="s">
        <v>846</v>
      </c>
      <c r="J70" t="s">
        <v>347</v>
      </c>
      <c r="K70">
        <v>18</v>
      </c>
      <c r="L70"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70" t="s">
        <v>348</v>
      </c>
      <c r="N70" t="s">
        <v>349</v>
      </c>
      <c r="O70" t="s">
        <v>384</v>
      </c>
      <c r="Q70">
        <v>1</v>
      </c>
      <c r="R70">
        <v>0</v>
      </c>
      <c r="S70" t="s">
        <v>360</v>
      </c>
      <c r="AB70">
        <v>2</v>
      </c>
      <c r="AC70">
        <v>0</v>
      </c>
      <c r="AE70">
        <v>1</v>
      </c>
      <c r="AF70">
        <v>500</v>
      </c>
      <c r="AG70">
        <v>300</v>
      </c>
      <c r="AH70" t="s">
        <v>1281</v>
      </c>
      <c r="AJ70" t="s">
        <v>651</v>
      </c>
      <c r="AQ70" t="b">
        <v>1</v>
      </c>
      <c r="AV70" t="s">
        <v>360</v>
      </c>
      <c r="AW70" t="s">
        <v>986</v>
      </c>
      <c r="AX70" t="s">
        <v>429</v>
      </c>
      <c r="BB70" t="b">
        <v>1</v>
      </c>
      <c r="BJ70" t="s">
        <v>360</v>
      </c>
      <c r="BO70" t="s">
        <v>360</v>
      </c>
      <c r="CE70" t="s">
        <v>1282</v>
      </c>
      <c r="CG70" t="b">
        <v>1</v>
      </c>
      <c r="CH70" t="b">
        <v>1</v>
      </c>
      <c r="CN70" t="s">
        <v>360</v>
      </c>
      <c r="CO70" t="s">
        <v>1283</v>
      </c>
      <c r="CP70" t="b">
        <v>1</v>
      </c>
      <c r="CS70" t="b">
        <v>1</v>
      </c>
      <c r="CX70" t="s">
        <v>851</v>
      </c>
      <c r="DD70" t="b">
        <v>1</v>
      </c>
      <c r="DV70" t="s">
        <v>363</v>
      </c>
      <c r="DZ70" t="s">
        <v>1284</v>
      </c>
      <c r="EA70" t="b">
        <v>1</v>
      </c>
      <c r="EB70" t="b">
        <v>1</v>
      </c>
      <c r="EI70" t="b">
        <v>1</v>
      </c>
      <c r="EL70" t="s">
        <v>458</v>
      </c>
      <c r="EM70" t="s">
        <v>366</v>
      </c>
      <c r="EZ70" t="s">
        <v>385</v>
      </c>
      <c r="FA70" t="s">
        <v>366</v>
      </c>
      <c r="FB70" t="s">
        <v>347</v>
      </c>
      <c r="FD70" t="s">
        <v>1228</v>
      </c>
      <c r="FF70" t="b">
        <v>1</v>
      </c>
      <c r="FG70" t="b">
        <v>1</v>
      </c>
      <c r="FM70" t="s">
        <v>360</v>
      </c>
      <c r="FN70" t="s">
        <v>1285</v>
      </c>
      <c r="FO70" t="s">
        <v>347</v>
      </c>
      <c r="FP70" t="s">
        <v>1286</v>
      </c>
      <c r="FR70" t="b">
        <v>1</v>
      </c>
      <c r="FS70" t="b">
        <v>1</v>
      </c>
      <c r="GC70" t="s">
        <v>351</v>
      </c>
      <c r="GD70" t="s">
        <v>360</v>
      </c>
      <c r="GE70" t="s">
        <v>371</v>
      </c>
      <c r="GF70" t="s">
        <v>371</v>
      </c>
      <c r="GT70" t="s">
        <v>528</v>
      </c>
      <c r="GY70" t="b">
        <v>1</v>
      </c>
      <c r="HM70" t="s">
        <v>388</v>
      </c>
      <c r="HP70" t="b">
        <v>1</v>
      </c>
      <c r="HR70" t="s">
        <v>1287</v>
      </c>
      <c r="HS70" t="s">
        <v>602</v>
      </c>
      <c r="HT70" t="b">
        <v>1</v>
      </c>
      <c r="HW70" t="b">
        <v>1</v>
      </c>
      <c r="IE70" t="s">
        <v>444</v>
      </c>
      <c r="IG70" t="b">
        <v>1</v>
      </c>
      <c r="IO70" t="s">
        <v>347</v>
      </c>
      <c r="IQ70" t="s">
        <v>1288</v>
      </c>
      <c r="IR70" t="b">
        <v>1</v>
      </c>
      <c r="IS70" t="b">
        <v>1</v>
      </c>
      <c r="IT70" t="b">
        <v>1</v>
      </c>
      <c r="IZ70" t="s">
        <v>1289</v>
      </c>
      <c r="JA70" t="s">
        <v>1290</v>
      </c>
      <c r="JB70" t="b">
        <v>1</v>
      </c>
      <c r="JC70" t="b">
        <v>1</v>
      </c>
      <c r="JJ70" t="s">
        <v>1291</v>
      </c>
      <c r="JK70" t="s">
        <v>360</v>
      </c>
      <c r="JL70" t="s">
        <v>1292</v>
      </c>
      <c r="JM70" t="s">
        <v>1293</v>
      </c>
      <c r="JN70" t="b">
        <v>1</v>
      </c>
      <c r="JV70" t="b">
        <v>1</v>
      </c>
      <c r="KA70" t="b">
        <v>1</v>
      </c>
      <c r="KG70" t="s">
        <v>877</v>
      </c>
      <c r="KL70" t="b">
        <v>1</v>
      </c>
      <c r="KM70" t="b">
        <v>1</v>
      </c>
      <c r="KV70" t="s">
        <v>1294</v>
      </c>
      <c r="KW70" t="b">
        <v>1</v>
      </c>
      <c r="KX70" t="b">
        <v>1</v>
      </c>
      <c r="LF70" t="s">
        <v>430</v>
      </c>
      <c r="LM70" t="b">
        <v>1</v>
      </c>
      <c r="MI70" t="s">
        <v>1295</v>
      </c>
      <c r="MJ70">
        <v>73108026</v>
      </c>
      <c r="MK70" t="s">
        <v>1296</v>
      </c>
      <c r="ML70" s="2">
        <v>44216.545659722222</v>
      </c>
      <c r="MM70">
        <v>69</v>
      </c>
      <c r="MO70">
        <v>-1</v>
      </c>
      <c r="MR70" t="s">
        <v>377</v>
      </c>
      <c r="MS70">
        <v>3856</v>
      </c>
      <c r="MT70" t="s">
        <v>405</v>
      </c>
      <c r="MU70">
        <v>569832</v>
      </c>
    </row>
    <row r="71" spans="1:359" x14ac:dyDescent="0.3">
      <c r="A71" t="s">
        <v>1297</v>
      </c>
      <c r="B71" t="s">
        <v>1298</v>
      </c>
      <c r="D71" t="s">
        <v>1280</v>
      </c>
      <c r="E71" t="s">
        <v>844</v>
      </c>
      <c r="G71" s="1">
        <v>44216</v>
      </c>
      <c r="H71" t="s">
        <v>845</v>
      </c>
      <c r="I71" t="s">
        <v>846</v>
      </c>
      <c r="J71" t="s">
        <v>347</v>
      </c>
      <c r="K71">
        <v>47</v>
      </c>
      <c r="L7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71" t="s">
        <v>348</v>
      </c>
      <c r="N71" t="s">
        <v>349</v>
      </c>
      <c r="O71" t="s">
        <v>350</v>
      </c>
      <c r="P71" s="1">
        <v>42705</v>
      </c>
      <c r="Q71">
        <v>0</v>
      </c>
      <c r="R71">
        <v>0</v>
      </c>
      <c r="S71" t="s">
        <v>347</v>
      </c>
      <c r="T71">
        <v>0</v>
      </c>
      <c r="U71">
        <v>0</v>
      </c>
      <c r="V71">
        <v>2</v>
      </c>
      <c r="W71" t="s">
        <v>409</v>
      </c>
      <c r="X71">
        <v>1</v>
      </c>
      <c r="Y71" t="s">
        <v>458</v>
      </c>
      <c r="Z71">
        <v>1</v>
      </c>
      <c r="AA71" t="s">
        <v>365</v>
      </c>
      <c r="AB71">
        <v>7</v>
      </c>
      <c r="AC71">
        <v>0</v>
      </c>
      <c r="AD71">
        <v>0</v>
      </c>
      <c r="AE71">
        <v>1</v>
      </c>
      <c r="AF71">
        <v>500</v>
      </c>
      <c r="AG71">
        <v>100</v>
      </c>
      <c r="AH71" t="s">
        <v>1299</v>
      </c>
      <c r="AJ71" t="s">
        <v>651</v>
      </c>
      <c r="AQ71" t="b">
        <v>1</v>
      </c>
      <c r="AV71" t="s">
        <v>360</v>
      </c>
      <c r="AW71" t="s">
        <v>357</v>
      </c>
      <c r="AX71" t="s">
        <v>1300</v>
      </c>
      <c r="BB71" t="b">
        <v>1</v>
      </c>
      <c r="BC71" t="b">
        <v>1</v>
      </c>
      <c r="BJ71" t="s">
        <v>347</v>
      </c>
      <c r="BK71" t="s">
        <v>347</v>
      </c>
      <c r="BL71" t="s">
        <v>1301</v>
      </c>
      <c r="BM71" t="s">
        <v>347</v>
      </c>
      <c r="BN71" t="s">
        <v>1302</v>
      </c>
      <c r="BO71" t="s">
        <v>360</v>
      </c>
      <c r="CE71" t="s">
        <v>1303</v>
      </c>
      <c r="CG71" t="b">
        <v>1</v>
      </c>
      <c r="CH71" t="b">
        <v>1</v>
      </c>
      <c r="CI71" t="b">
        <v>1</v>
      </c>
      <c r="CN71" t="s">
        <v>360</v>
      </c>
      <c r="CO71" t="s">
        <v>1304</v>
      </c>
      <c r="CP71" t="b">
        <v>1</v>
      </c>
      <c r="CQ71" t="b">
        <v>1</v>
      </c>
      <c r="CS71" t="b">
        <v>1</v>
      </c>
      <c r="CX71" t="s">
        <v>889</v>
      </c>
      <c r="CZ71" t="b">
        <v>1</v>
      </c>
      <c r="DI71" t="s">
        <v>1305</v>
      </c>
      <c r="DV71" t="s">
        <v>363</v>
      </c>
      <c r="EL71" t="s">
        <v>385</v>
      </c>
      <c r="EM71" t="s">
        <v>366</v>
      </c>
      <c r="EN71" t="s">
        <v>1306</v>
      </c>
      <c r="EP71" t="b">
        <v>1</v>
      </c>
      <c r="EQ71" t="b">
        <v>1</v>
      </c>
      <c r="ER71" t="b">
        <v>1</v>
      </c>
      <c r="EU71" t="b">
        <v>1</v>
      </c>
      <c r="EZ71" t="s">
        <v>365</v>
      </c>
      <c r="FA71" t="s">
        <v>367</v>
      </c>
      <c r="FB71" t="s">
        <v>347</v>
      </c>
      <c r="FD71" t="s">
        <v>432</v>
      </c>
      <c r="FF71" t="b">
        <v>1</v>
      </c>
      <c r="FG71" t="b">
        <v>1</v>
      </c>
      <c r="FM71" t="s">
        <v>347</v>
      </c>
      <c r="FO71" t="s">
        <v>360</v>
      </c>
      <c r="FW71" t="s">
        <v>668</v>
      </c>
      <c r="FX71" t="s">
        <v>360</v>
      </c>
      <c r="GB71" t="s">
        <v>385</v>
      </c>
      <c r="GC71" t="s">
        <v>385</v>
      </c>
      <c r="GD71" t="s">
        <v>360</v>
      </c>
      <c r="GE71" t="s">
        <v>371</v>
      </c>
      <c r="GF71" t="s">
        <v>371</v>
      </c>
      <c r="GT71" t="s">
        <v>1050</v>
      </c>
      <c r="GU71" t="b">
        <v>1</v>
      </c>
      <c r="HE71" t="b">
        <v>1</v>
      </c>
      <c r="HM71" t="s">
        <v>441</v>
      </c>
      <c r="HN71" t="b">
        <v>1</v>
      </c>
      <c r="HR71" t="s">
        <v>1307</v>
      </c>
      <c r="HS71" t="s">
        <v>1308</v>
      </c>
      <c r="HT71" t="b">
        <v>1</v>
      </c>
      <c r="IC71" t="b">
        <v>1</v>
      </c>
      <c r="ID71" t="s">
        <v>1309</v>
      </c>
      <c r="IE71" t="s">
        <v>590</v>
      </c>
      <c r="II71" t="b">
        <v>1</v>
      </c>
      <c r="IO71" t="s">
        <v>360</v>
      </c>
      <c r="IP71" t="s">
        <v>1310</v>
      </c>
      <c r="IQ71" t="s">
        <v>1290</v>
      </c>
      <c r="IR71" t="b">
        <v>1</v>
      </c>
      <c r="IS71" t="b">
        <v>1</v>
      </c>
      <c r="IZ71" t="s">
        <v>1291</v>
      </c>
      <c r="JA71" t="s">
        <v>1290</v>
      </c>
      <c r="JB71" t="b">
        <v>1</v>
      </c>
      <c r="JC71" t="b">
        <v>1</v>
      </c>
      <c r="JJ71" t="s">
        <v>1311</v>
      </c>
      <c r="JK71" t="s">
        <v>347</v>
      </c>
      <c r="JM71" t="s">
        <v>1312</v>
      </c>
      <c r="JX71" t="b">
        <v>1</v>
      </c>
      <c r="KA71" t="b">
        <v>1</v>
      </c>
      <c r="KG71" t="s">
        <v>1313</v>
      </c>
      <c r="KI71" t="b">
        <v>1</v>
      </c>
      <c r="KJ71" t="b">
        <v>1</v>
      </c>
      <c r="KV71" t="s">
        <v>1314</v>
      </c>
      <c r="KW71" t="b">
        <v>1</v>
      </c>
      <c r="LF71" t="s">
        <v>1315</v>
      </c>
      <c r="LG71" t="b">
        <v>1</v>
      </c>
      <c r="LN71" t="s">
        <v>360</v>
      </c>
      <c r="LO71" t="s">
        <v>1316</v>
      </c>
      <c r="LP71" t="s">
        <v>1317</v>
      </c>
      <c r="LQ71" t="b">
        <v>1</v>
      </c>
      <c r="LS71" t="b">
        <v>1</v>
      </c>
      <c r="MA71" t="s">
        <v>360</v>
      </c>
      <c r="MD71" t="s">
        <v>360</v>
      </c>
      <c r="MG71" t="s">
        <v>360</v>
      </c>
      <c r="MI71" t="s">
        <v>1318</v>
      </c>
      <c r="MJ71">
        <v>73108027</v>
      </c>
      <c r="MK71" t="s">
        <v>1319</v>
      </c>
      <c r="ML71" s="2">
        <v>44216.545659722222</v>
      </c>
      <c r="MM71">
        <v>70</v>
      </c>
      <c r="MO71">
        <v>-1</v>
      </c>
      <c r="MR71" t="s">
        <v>377</v>
      </c>
      <c r="MS71">
        <v>1945</v>
      </c>
      <c r="MT71" t="s">
        <v>405</v>
      </c>
      <c r="MU71">
        <v>569832</v>
      </c>
    </row>
    <row r="72" spans="1:359" x14ac:dyDescent="0.3">
      <c r="A72" t="s">
        <v>1320</v>
      </c>
      <c r="B72" t="s">
        <v>1321</v>
      </c>
      <c r="D72" t="s">
        <v>1280</v>
      </c>
      <c r="E72" t="s">
        <v>844</v>
      </c>
      <c r="G72" s="1">
        <v>44216</v>
      </c>
      <c r="H72" t="s">
        <v>845</v>
      </c>
      <c r="I72" t="s">
        <v>846</v>
      </c>
      <c r="J72" t="s">
        <v>347</v>
      </c>
      <c r="K72">
        <v>23</v>
      </c>
      <c r="L7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72" t="s">
        <v>348</v>
      </c>
      <c r="N72" t="s">
        <v>349</v>
      </c>
      <c r="O72" t="s">
        <v>384</v>
      </c>
      <c r="Q72">
        <v>1</v>
      </c>
      <c r="R72">
        <v>0</v>
      </c>
      <c r="S72" t="s">
        <v>347</v>
      </c>
      <c r="T72">
        <v>0</v>
      </c>
      <c r="U72">
        <v>2</v>
      </c>
      <c r="V72">
        <v>1</v>
      </c>
      <c r="W72" t="s">
        <v>458</v>
      </c>
      <c r="X72">
        <v>0</v>
      </c>
      <c r="Y72" t="s">
        <v>458</v>
      </c>
      <c r="Z72">
        <v>0</v>
      </c>
      <c r="AA72" t="s">
        <v>458</v>
      </c>
      <c r="AB72">
        <v>5</v>
      </c>
      <c r="AC72">
        <v>0</v>
      </c>
      <c r="AD72">
        <v>0</v>
      </c>
      <c r="AE72">
        <v>1</v>
      </c>
      <c r="AF72">
        <v>3000</v>
      </c>
      <c r="AG72">
        <v>1500</v>
      </c>
      <c r="AH72" t="s">
        <v>1322</v>
      </c>
      <c r="AJ72" t="s">
        <v>651</v>
      </c>
      <c r="AQ72" t="b">
        <v>1</v>
      </c>
      <c r="AV72" t="s">
        <v>360</v>
      </c>
      <c r="AW72" t="s">
        <v>1289</v>
      </c>
      <c r="AX72" t="s">
        <v>1323</v>
      </c>
      <c r="AY72" t="b">
        <v>1</v>
      </c>
      <c r="BJ72" t="s">
        <v>347</v>
      </c>
      <c r="BK72" t="s">
        <v>347</v>
      </c>
      <c r="BL72" t="s">
        <v>1324</v>
      </c>
      <c r="BM72" t="s">
        <v>360</v>
      </c>
      <c r="BO72" t="s">
        <v>347</v>
      </c>
      <c r="BP72" t="s">
        <v>360</v>
      </c>
      <c r="BQ72" t="s">
        <v>1325</v>
      </c>
      <c r="CE72" t="s">
        <v>1077</v>
      </c>
      <c r="CJ72" t="b">
        <v>1</v>
      </c>
      <c r="CM72" t="s">
        <v>1326</v>
      </c>
      <c r="CN72" t="s">
        <v>360</v>
      </c>
      <c r="CO72" t="s">
        <v>1283</v>
      </c>
      <c r="CP72" t="b">
        <v>1</v>
      </c>
      <c r="CS72" t="b">
        <v>1</v>
      </c>
      <c r="CX72" t="s">
        <v>851</v>
      </c>
      <c r="DD72" t="b">
        <v>1</v>
      </c>
      <c r="DV72" t="s">
        <v>363</v>
      </c>
      <c r="DZ72" t="s">
        <v>1327</v>
      </c>
      <c r="EA72" t="b">
        <v>1</v>
      </c>
      <c r="EB72" t="b">
        <v>1</v>
      </c>
      <c r="EC72" t="b">
        <v>1</v>
      </c>
      <c r="ED72" t="b">
        <v>1</v>
      </c>
      <c r="EE72" t="b">
        <v>1</v>
      </c>
      <c r="EG72" t="b">
        <v>1</v>
      </c>
      <c r="EH72" t="b">
        <v>1</v>
      </c>
      <c r="EI72" t="b">
        <v>1</v>
      </c>
      <c r="EJ72" t="b">
        <v>1</v>
      </c>
      <c r="EK72" t="b">
        <v>1</v>
      </c>
      <c r="EL72" t="s">
        <v>1183</v>
      </c>
      <c r="EM72" t="s">
        <v>367</v>
      </c>
      <c r="EN72" t="s">
        <v>1328</v>
      </c>
      <c r="EO72" t="b">
        <v>1</v>
      </c>
      <c r="EP72" t="b">
        <v>1</v>
      </c>
      <c r="EQ72" t="b">
        <v>1</v>
      </c>
      <c r="ER72" t="b">
        <v>1</v>
      </c>
      <c r="EZ72" t="s">
        <v>365</v>
      </c>
      <c r="FA72" t="s">
        <v>367</v>
      </c>
      <c r="FB72" t="s">
        <v>347</v>
      </c>
      <c r="FD72" t="s">
        <v>432</v>
      </c>
      <c r="FF72" t="b">
        <v>1</v>
      </c>
      <c r="FG72" t="b">
        <v>1</v>
      </c>
      <c r="FM72" t="s">
        <v>347</v>
      </c>
      <c r="FO72" t="s">
        <v>360</v>
      </c>
      <c r="FW72" t="s">
        <v>369</v>
      </c>
      <c r="FX72" t="s">
        <v>360</v>
      </c>
      <c r="GB72" t="s">
        <v>409</v>
      </c>
      <c r="GC72" t="s">
        <v>351</v>
      </c>
      <c r="GD72" t="s">
        <v>360</v>
      </c>
      <c r="GE72" t="s">
        <v>371</v>
      </c>
      <c r="GF72" t="s">
        <v>371</v>
      </c>
      <c r="GT72" t="s">
        <v>1329</v>
      </c>
      <c r="GU72" t="b">
        <v>1</v>
      </c>
      <c r="HM72" t="s">
        <v>441</v>
      </c>
      <c r="HN72" t="b">
        <v>1</v>
      </c>
      <c r="HR72" t="s">
        <v>1330</v>
      </c>
      <c r="HS72" t="s">
        <v>602</v>
      </c>
      <c r="HT72" t="b">
        <v>1</v>
      </c>
      <c r="HW72" t="b">
        <v>1</v>
      </c>
      <c r="IE72" t="s">
        <v>1331</v>
      </c>
      <c r="IH72" t="b">
        <v>1</v>
      </c>
      <c r="IJ72" t="b">
        <v>1</v>
      </c>
      <c r="IO72" t="s">
        <v>347</v>
      </c>
      <c r="IQ72" t="s">
        <v>1290</v>
      </c>
      <c r="IR72" t="b">
        <v>1</v>
      </c>
      <c r="IS72" t="b">
        <v>1</v>
      </c>
      <c r="IZ72" t="s">
        <v>1332</v>
      </c>
      <c r="JA72" t="s">
        <v>1290</v>
      </c>
      <c r="JB72" t="b">
        <v>1</v>
      </c>
      <c r="JC72" t="b">
        <v>1</v>
      </c>
      <c r="JJ72" t="s">
        <v>1333</v>
      </c>
      <c r="JK72" t="s">
        <v>360</v>
      </c>
      <c r="JL72" t="s">
        <v>1334</v>
      </c>
      <c r="JM72" t="s">
        <v>466</v>
      </c>
      <c r="JN72" t="b">
        <v>1</v>
      </c>
      <c r="KG72" t="s">
        <v>450</v>
      </c>
      <c r="KL72" t="b">
        <v>1</v>
      </c>
      <c r="KV72" t="s">
        <v>1335</v>
      </c>
      <c r="KW72" t="b">
        <v>1</v>
      </c>
      <c r="KX72" t="b">
        <v>1</v>
      </c>
      <c r="KZ72" t="b">
        <v>1</v>
      </c>
      <c r="LA72" t="b">
        <v>1</v>
      </c>
      <c r="LB72" t="b">
        <v>1</v>
      </c>
      <c r="LF72" t="s">
        <v>430</v>
      </c>
      <c r="LM72" t="b">
        <v>1</v>
      </c>
      <c r="LN72" t="s">
        <v>347</v>
      </c>
      <c r="LP72" t="s">
        <v>453</v>
      </c>
      <c r="LR72" t="b">
        <v>1</v>
      </c>
      <c r="MA72" t="s">
        <v>360</v>
      </c>
      <c r="MG72" t="s">
        <v>360</v>
      </c>
      <c r="MI72" t="s">
        <v>1336</v>
      </c>
      <c r="MJ72">
        <v>73108030</v>
      </c>
      <c r="MK72" t="s">
        <v>1337</v>
      </c>
      <c r="ML72" s="2">
        <v>44216.545682870368</v>
      </c>
      <c r="MM72">
        <v>71</v>
      </c>
      <c r="MO72">
        <v>-1</v>
      </c>
      <c r="MR72" t="s">
        <v>377</v>
      </c>
      <c r="MS72">
        <v>1419</v>
      </c>
      <c r="MT72" t="s">
        <v>405</v>
      </c>
      <c r="MU72">
        <v>569832</v>
      </c>
    </row>
    <row r="73" spans="1:359" x14ac:dyDescent="0.3">
      <c r="A73" t="s">
        <v>1338</v>
      </c>
      <c r="B73" t="s">
        <v>1339</v>
      </c>
      <c r="C73" t="s">
        <v>385</v>
      </c>
      <c r="D73" t="s">
        <v>1280</v>
      </c>
      <c r="E73" t="s">
        <v>844</v>
      </c>
      <c r="G73" s="1">
        <v>44216</v>
      </c>
      <c r="H73" t="s">
        <v>845</v>
      </c>
      <c r="I73" t="s">
        <v>846</v>
      </c>
      <c r="J73" t="s">
        <v>347</v>
      </c>
      <c r="K73">
        <v>38</v>
      </c>
      <c r="L7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73" t="s">
        <v>348</v>
      </c>
      <c r="N73" t="s">
        <v>349</v>
      </c>
      <c r="O73" t="s">
        <v>350</v>
      </c>
      <c r="P73" s="1">
        <v>44216</v>
      </c>
      <c r="Q73">
        <v>1</v>
      </c>
      <c r="R73">
        <v>0</v>
      </c>
      <c r="S73" t="s">
        <v>347</v>
      </c>
      <c r="T73">
        <v>0</v>
      </c>
      <c r="U73">
        <v>0</v>
      </c>
      <c r="V73">
        <v>1</v>
      </c>
      <c r="W73" t="s">
        <v>351</v>
      </c>
      <c r="X73">
        <v>2</v>
      </c>
      <c r="Y73" t="s">
        <v>458</v>
      </c>
      <c r="Z73">
        <v>1</v>
      </c>
      <c r="AA73" t="s">
        <v>365</v>
      </c>
      <c r="AB73">
        <v>7</v>
      </c>
      <c r="AC73">
        <v>0</v>
      </c>
      <c r="AD73">
        <v>0</v>
      </c>
      <c r="AE73">
        <v>1</v>
      </c>
      <c r="AF73">
        <v>700</v>
      </c>
      <c r="AG73">
        <v>100</v>
      </c>
      <c r="AH73" t="s">
        <v>1340</v>
      </c>
      <c r="AJ73" t="s">
        <v>651</v>
      </c>
      <c r="AQ73" t="b">
        <v>1</v>
      </c>
      <c r="AV73" t="s">
        <v>360</v>
      </c>
      <c r="AW73" t="s">
        <v>1341</v>
      </c>
      <c r="AX73" t="s">
        <v>429</v>
      </c>
      <c r="BB73" t="b">
        <v>1</v>
      </c>
      <c r="BJ73" t="s">
        <v>347</v>
      </c>
      <c r="BK73" t="s">
        <v>347</v>
      </c>
      <c r="BL73" t="s">
        <v>1342</v>
      </c>
      <c r="BM73" t="s">
        <v>360</v>
      </c>
      <c r="BO73" t="s">
        <v>347</v>
      </c>
      <c r="BP73" t="s">
        <v>347</v>
      </c>
      <c r="BR73" t="s">
        <v>347</v>
      </c>
      <c r="BS73" t="s">
        <v>360</v>
      </c>
      <c r="BT73" t="s">
        <v>429</v>
      </c>
      <c r="BX73" t="b">
        <v>1</v>
      </c>
      <c r="CE73" t="s">
        <v>485</v>
      </c>
      <c r="CG73" t="b">
        <v>1</v>
      </c>
      <c r="CH73" t="b">
        <v>1</v>
      </c>
      <c r="CI73" t="b">
        <v>1</v>
      </c>
      <c r="CN73" t="s">
        <v>360</v>
      </c>
      <c r="CO73" t="s">
        <v>1283</v>
      </c>
      <c r="CP73" t="b">
        <v>1</v>
      </c>
      <c r="CS73" t="b">
        <v>1</v>
      </c>
      <c r="CX73" t="s">
        <v>851</v>
      </c>
      <c r="DD73" t="b">
        <v>1</v>
      </c>
      <c r="DV73" t="s">
        <v>657</v>
      </c>
      <c r="DZ73" t="s">
        <v>912</v>
      </c>
      <c r="EA73" t="b">
        <v>1</v>
      </c>
      <c r="EC73" t="b">
        <v>1</v>
      </c>
      <c r="EJ73" t="b">
        <v>1</v>
      </c>
      <c r="EL73" t="s">
        <v>458</v>
      </c>
      <c r="EM73" t="s">
        <v>366</v>
      </c>
      <c r="EN73" t="s">
        <v>1059</v>
      </c>
      <c r="EO73" t="b">
        <v>1</v>
      </c>
      <c r="EP73" t="b">
        <v>1</v>
      </c>
      <c r="EQ73" t="b">
        <v>1</v>
      </c>
      <c r="EZ73" t="s">
        <v>458</v>
      </c>
      <c r="FA73" t="s">
        <v>366</v>
      </c>
      <c r="FB73" t="s">
        <v>347</v>
      </c>
      <c r="FD73" t="s">
        <v>1343</v>
      </c>
      <c r="FG73" t="b">
        <v>1</v>
      </c>
      <c r="FI73" t="b">
        <v>1</v>
      </c>
      <c r="FM73" t="s">
        <v>347</v>
      </c>
      <c r="FO73" t="s">
        <v>347</v>
      </c>
      <c r="FP73" t="s">
        <v>1343</v>
      </c>
      <c r="FR73" t="b">
        <v>1</v>
      </c>
      <c r="FT73" t="b">
        <v>1</v>
      </c>
      <c r="FW73" t="s">
        <v>347</v>
      </c>
      <c r="FX73" t="s">
        <v>360</v>
      </c>
      <c r="GB73" t="s">
        <v>385</v>
      </c>
      <c r="GC73" t="s">
        <v>351</v>
      </c>
      <c r="GD73" t="s">
        <v>360</v>
      </c>
      <c r="GE73" t="s">
        <v>371</v>
      </c>
      <c r="GF73" t="s">
        <v>371</v>
      </c>
      <c r="GT73" t="s">
        <v>1344</v>
      </c>
      <c r="GU73" t="b">
        <v>1</v>
      </c>
      <c r="GY73" t="b">
        <v>1</v>
      </c>
      <c r="HM73" t="s">
        <v>388</v>
      </c>
      <c r="HP73" t="b">
        <v>1</v>
      </c>
      <c r="HR73" t="s">
        <v>1345</v>
      </c>
      <c r="HS73" t="s">
        <v>634</v>
      </c>
      <c r="HT73" t="b">
        <v>1</v>
      </c>
      <c r="IE73" t="s">
        <v>516</v>
      </c>
      <c r="IJ73" t="b">
        <v>1</v>
      </c>
      <c r="IO73" t="s">
        <v>445</v>
      </c>
      <c r="IQ73" t="s">
        <v>462</v>
      </c>
      <c r="IR73" t="b">
        <v>1</v>
      </c>
      <c r="IZ73" t="s">
        <v>1346</v>
      </c>
      <c r="JA73" t="s">
        <v>504</v>
      </c>
      <c r="JD73" t="b">
        <v>1</v>
      </c>
      <c r="JJ73" t="s">
        <v>1347</v>
      </c>
      <c r="JK73" t="s">
        <v>360</v>
      </c>
      <c r="JL73" t="s">
        <v>1348</v>
      </c>
      <c r="JM73" t="s">
        <v>466</v>
      </c>
      <c r="JN73" t="b">
        <v>1</v>
      </c>
      <c r="KG73" t="s">
        <v>450</v>
      </c>
      <c r="KL73" t="b">
        <v>1</v>
      </c>
      <c r="KV73" t="s">
        <v>398</v>
      </c>
      <c r="KZ73" t="b">
        <v>1</v>
      </c>
      <c r="LA73" t="b">
        <v>1</v>
      </c>
      <c r="LF73" t="s">
        <v>1216</v>
      </c>
      <c r="LK73" t="b">
        <v>1</v>
      </c>
      <c r="LN73" t="s">
        <v>347</v>
      </c>
      <c r="LP73" t="s">
        <v>400</v>
      </c>
      <c r="LR73" t="b">
        <v>1</v>
      </c>
      <c r="LS73" t="b">
        <v>1</v>
      </c>
      <c r="MA73" t="s">
        <v>360</v>
      </c>
      <c r="MD73" t="s">
        <v>360</v>
      </c>
      <c r="MG73" t="s">
        <v>360</v>
      </c>
      <c r="MI73" t="s">
        <v>1349</v>
      </c>
      <c r="MJ73">
        <v>73108034</v>
      </c>
      <c r="MK73" t="s">
        <v>1350</v>
      </c>
      <c r="ML73" s="2">
        <v>44216.545752314807</v>
      </c>
      <c r="MM73">
        <v>72</v>
      </c>
      <c r="MO73">
        <v>-1</v>
      </c>
      <c r="MR73" t="s">
        <v>377</v>
      </c>
      <c r="MS73">
        <v>3856</v>
      </c>
      <c r="MT73" t="s">
        <v>405</v>
      </c>
      <c r="MU73">
        <v>569832</v>
      </c>
    </row>
    <row r="74" spans="1:359" x14ac:dyDescent="0.3">
      <c r="A74" t="s">
        <v>1351</v>
      </c>
      <c r="B74" t="s">
        <v>1352</v>
      </c>
      <c r="D74" t="s">
        <v>1280</v>
      </c>
      <c r="E74" t="s">
        <v>844</v>
      </c>
      <c r="G74" s="1">
        <v>44216</v>
      </c>
      <c r="H74" t="s">
        <v>845</v>
      </c>
      <c r="I74" t="s">
        <v>846</v>
      </c>
      <c r="J74" t="s">
        <v>347</v>
      </c>
      <c r="K74">
        <v>28</v>
      </c>
      <c r="L74"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74" t="s">
        <v>348</v>
      </c>
      <c r="N74" t="s">
        <v>349</v>
      </c>
      <c r="O74" t="s">
        <v>350</v>
      </c>
      <c r="P74" s="1">
        <v>43466</v>
      </c>
      <c r="Q74">
        <v>0</v>
      </c>
      <c r="R74">
        <v>1</v>
      </c>
      <c r="S74" t="s">
        <v>347</v>
      </c>
      <c r="T74">
        <v>0</v>
      </c>
      <c r="U74">
        <v>0</v>
      </c>
      <c r="V74">
        <v>0</v>
      </c>
      <c r="W74" t="s">
        <v>385</v>
      </c>
      <c r="X74">
        <v>0</v>
      </c>
      <c r="Y74" t="s">
        <v>385</v>
      </c>
      <c r="Z74">
        <v>0</v>
      </c>
      <c r="AA74" t="s">
        <v>385</v>
      </c>
      <c r="AB74">
        <v>4</v>
      </c>
      <c r="AC74">
        <v>0</v>
      </c>
      <c r="AE74">
        <v>1</v>
      </c>
      <c r="AF74">
        <v>1500</v>
      </c>
      <c r="AG74">
        <v>900</v>
      </c>
      <c r="AH74" t="s">
        <v>1353</v>
      </c>
      <c r="AJ74" t="s">
        <v>786</v>
      </c>
      <c r="AK74" t="b">
        <v>1</v>
      </c>
      <c r="AS74">
        <v>20</v>
      </c>
      <c r="AT74" t="s">
        <v>356</v>
      </c>
      <c r="AV74" t="s">
        <v>360</v>
      </c>
      <c r="AW74" t="s">
        <v>1354</v>
      </c>
      <c r="AX74" t="s">
        <v>484</v>
      </c>
      <c r="AY74" t="b">
        <v>1</v>
      </c>
      <c r="BB74" t="b">
        <v>1</v>
      </c>
      <c r="BJ74" t="s">
        <v>360</v>
      </c>
      <c r="BO74" t="s">
        <v>360</v>
      </c>
      <c r="CE74" t="s">
        <v>1355</v>
      </c>
      <c r="CG74" t="b">
        <v>1</v>
      </c>
      <c r="CN74" t="s">
        <v>347</v>
      </c>
      <c r="CX74" t="s">
        <v>851</v>
      </c>
      <c r="DD74" t="b">
        <v>1</v>
      </c>
      <c r="DV74" t="s">
        <v>657</v>
      </c>
      <c r="EL74" t="s">
        <v>385</v>
      </c>
      <c r="EM74" t="s">
        <v>366</v>
      </c>
      <c r="EZ74" t="s">
        <v>385</v>
      </c>
      <c r="FA74" t="s">
        <v>366</v>
      </c>
      <c r="FB74" t="s">
        <v>347</v>
      </c>
      <c r="FD74" t="s">
        <v>1356</v>
      </c>
      <c r="FF74" t="b">
        <v>1</v>
      </c>
      <c r="FG74" t="b">
        <v>1</v>
      </c>
      <c r="FH74" t="b">
        <v>1</v>
      </c>
      <c r="FM74" t="s">
        <v>347</v>
      </c>
      <c r="FO74" t="s">
        <v>360</v>
      </c>
      <c r="GB74" t="s">
        <v>385</v>
      </c>
      <c r="GC74" t="s">
        <v>385</v>
      </c>
      <c r="GD74" t="s">
        <v>892</v>
      </c>
      <c r="GT74" t="s">
        <v>1357</v>
      </c>
      <c r="GX74" t="b">
        <v>1</v>
      </c>
      <c r="GY74" t="b">
        <v>1</v>
      </c>
      <c r="HE74" t="b">
        <v>1</v>
      </c>
      <c r="HM74" t="s">
        <v>388</v>
      </c>
      <c r="HP74" t="b">
        <v>1</v>
      </c>
      <c r="HR74" t="s">
        <v>1358</v>
      </c>
      <c r="HS74" t="s">
        <v>1359</v>
      </c>
      <c r="HT74" t="b">
        <v>1</v>
      </c>
      <c r="HZ74" t="b">
        <v>1</v>
      </c>
      <c r="IE74" t="s">
        <v>1331</v>
      </c>
      <c r="IH74" t="b">
        <v>1</v>
      </c>
      <c r="IJ74" t="b">
        <v>1</v>
      </c>
      <c r="IO74" t="s">
        <v>445</v>
      </c>
      <c r="IQ74" t="s">
        <v>1077</v>
      </c>
      <c r="IV74" t="b">
        <v>1</v>
      </c>
      <c r="IY74" t="s">
        <v>1360</v>
      </c>
      <c r="IZ74" t="s">
        <v>1361</v>
      </c>
      <c r="JA74" t="s">
        <v>394</v>
      </c>
      <c r="JE74" t="b">
        <v>1</v>
      </c>
      <c r="JJ74" t="s">
        <v>1362</v>
      </c>
      <c r="JK74" t="s">
        <v>360</v>
      </c>
      <c r="JL74" t="s">
        <v>1363</v>
      </c>
      <c r="JM74" t="s">
        <v>1077</v>
      </c>
      <c r="KB74" t="b">
        <v>1</v>
      </c>
      <c r="KE74" t="s">
        <v>1364</v>
      </c>
      <c r="KG74" t="s">
        <v>450</v>
      </c>
      <c r="KL74" t="b">
        <v>1</v>
      </c>
      <c r="KV74" t="s">
        <v>1365</v>
      </c>
      <c r="KX74" t="b">
        <v>1</v>
      </c>
      <c r="LB74" t="b">
        <v>1</v>
      </c>
      <c r="LF74" t="s">
        <v>509</v>
      </c>
      <c r="LL74" t="b">
        <v>1</v>
      </c>
      <c r="MI74" t="s">
        <v>1366</v>
      </c>
      <c r="MJ74">
        <v>73108036</v>
      </c>
      <c r="MK74" t="s">
        <v>1367</v>
      </c>
      <c r="ML74" s="2">
        <v>44216.545763888891</v>
      </c>
      <c r="MM74">
        <v>73</v>
      </c>
      <c r="MO74">
        <v>-1</v>
      </c>
      <c r="MR74" t="s">
        <v>377</v>
      </c>
      <c r="MS74">
        <v>1073</v>
      </c>
      <c r="MT74" t="s">
        <v>405</v>
      </c>
      <c r="MU74">
        <v>569832</v>
      </c>
    </row>
    <row r="75" spans="1:359" x14ac:dyDescent="0.3">
      <c r="A75" t="s">
        <v>1368</v>
      </c>
      <c r="B75" t="s">
        <v>1369</v>
      </c>
      <c r="C75" t="s">
        <v>385</v>
      </c>
      <c r="D75" t="s">
        <v>1370</v>
      </c>
      <c r="E75" t="s">
        <v>844</v>
      </c>
      <c r="G75" s="1">
        <v>44216</v>
      </c>
      <c r="H75" t="s">
        <v>845</v>
      </c>
      <c r="I75" t="s">
        <v>846</v>
      </c>
      <c r="J75" t="s">
        <v>347</v>
      </c>
      <c r="K75">
        <v>30</v>
      </c>
      <c r="L7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75" t="s">
        <v>348</v>
      </c>
      <c r="N75" t="s">
        <v>349</v>
      </c>
      <c r="O75" t="s">
        <v>350</v>
      </c>
      <c r="P75" s="1">
        <v>43120</v>
      </c>
      <c r="Q75">
        <v>0</v>
      </c>
      <c r="R75">
        <v>0</v>
      </c>
      <c r="S75" t="s">
        <v>347</v>
      </c>
      <c r="T75">
        <v>0</v>
      </c>
      <c r="U75">
        <v>0</v>
      </c>
      <c r="V75">
        <v>1</v>
      </c>
      <c r="W75" t="s">
        <v>351</v>
      </c>
      <c r="X75">
        <v>1</v>
      </c>
      <c r="Y75" t="s">
        <v>409</v>
      </c>
      <c r="Z75">
        <v>1</v>
      </c>
      <c r="AA75" t="s">
        <v>458</v>
      </c>
      <c r="AB75">
        <v>6</v>
      </c>
      <c r="AC75">
        <v>0</v>
      </c>
      <c r="AD75">
        <v>0</v>
      </c>
      <c r="AE75">
        <v>1</v>
      </c>
      <c r="AF75">
        <v>2000</v>
      </c>
      <c r="AG75">
        <v>2000</v>
      </c>
      <c r="AH75" t="s">
        <v>1371</v>
      </c>
      <c r="AJ75" t="s">
        <v>786</v>
      </c>
      <c r="AK75" t="b">
        <v>1</v>
      </c>
      <c r="AS75">
        <v>15</v>
      </c>
      <c r="AT75" t="s">
        <v>1186</v>
      </c>
      <c r="AV75" t="s">
        <v>347</v>
      </c>
      <c r="AW75" t="s">
        <v>1372</v>
      </c>
      <c r="AX75" t="s">
        <v>358</v>
      </c>
      <c r="AZ75" t="b">
        <v>1</v>
      </c>
      <c r="BB75" t="b">
        <v>1</v>
      </c>
      <c r="BJ75" t="s">
        <v>360</v>
      </c>
      <c r="BO75" t="s">
        <v>347</v>
      </c>
      <c r="BP75" t="s">
        <v>347</v>
      </c>
      <c r="BR75" t="s">
        <v>360</v>
      </c>
      <c r="CE75" t="s">
        <v>850</v>
      </c>
      <c r="CF75" t="b">
        <v>1</v>
      </c>
      <c r="CN75" t="s">
        <v>347</v>
      </c>
      <c r="CX75" t="s">
        <v>851</v>
      </c>
      <c r="DD75" t="b">
        <v>1</v>
      </c>
      <c r="DV75" t="s">
        <v>657</v>
      </c>
      <c r="EL75" t="s">
        <v>385</v>
      </c>
      <c r="EM75" t="s">
        <v>366</v>
      </c>
      <c r="EN75" t="s">
        <v>1373</v>
      </c>
      <c r="EO75" t="b">
        <v>1</v>
      </c>
      <c r="ER75" t="b">
        <v>1</v>
      </c>
      <c r="EW75" t="b">
        <v>1</v>
      </c>
      <c r="EZ75" t="s">
        <v>458</v>
      </c>
      <c r="FA75" t="s">
        <v>366</v>
      </c>
      <c r="FB75" t="s">
        <v>360</v>
      </c>
      <c r="FC75" t="s">
        <v>1374</v>
      </c>
      <c r="FD75" t="s">
        <v>1023</v>
      </c>
      <c r="FE75" t="b">
        <v>1</v>
      </c>
      <c r="FM75" t="s">
        <v>347</v>
      </c>
      <c r="FO75" t="s">
        <v>360</v>
      </c>
      <c r="FW75" t="s">
        <v>369</v>
      </c>
      <c r="FX75" t="s">
        <v>360</v>
      </c>
      <c r="GB75" t="s">
        <v>385</v>
      </c>
      <c r="GC75" t="s">
        <v>385</v>
      </c>
      <c r="GD75" t="s">
        <v>360</v>
      </c>
      <c r="GE75" t="s">
        <v>371</v>
      </c>
      <c r="GF75" t="s">
        <v>371</v>
      </c>
      <c r="GT75" t="s">
        <v>1375</v>
      </c>
      <c r="GU75" t="b">
        <v>1</v>
      </c>
      <c r="HC75" t="b">
        <v>1</v>
      </c>
      <c r="HM75" t="s">
        <v>388</v>
      </c>
      <c r="HP75" t="b">
        <v>1</v>
      </c>
      <c r="HR75" t="s">
        <v>1376</v>
      </c>
      <c r="HS75" t="s">
        <v>634</v>
      </c>
      <c r="HT75" t="b">
        <v>1</v>
      </c>
      <c r="IE75" t="s">
        <v>590</v>
      </c>
      <c r="II75" t="b">
        <v>1</v>
      </c>
      <c r="IO75" t="s">
        <v>347</v>
      </c>
      <c r="IQ75" t="s">
        <v>416</v>
      </c>
      <c r="IW75" t="b">
        <v>1</v>
      </c>
      <c r="JA75" t="s">
        <v>416</v>
      </c>
      <c r="JG75" t="b">
        <v>1</v>
      </c>
      <c r="JK75" t="s">
        <v>347</v>
      </c>
      <c r="JM75" t="s">
        <v>1377</v>
      </c>
      <c r="JO75" t="b">
        <v>1</v>
      </c>
      <c r="JP75" t="b">
        <v>1</v>
      </c>
      <c r="KA75" t="b">
        <v>1</v>
      </c>
      <c r="KG75" t="s">
        <v>1378</v>
      </c>
      <c r="KK75" t="b">
        <v>1</v>
      </c>
      <c r="KL75" t="b">
        <v>1</v>
      </c>
      <c r="KM75" t="b">
        <v>1</v>
      </c>
      <c r="KO75" t="b">
        <v>1</v>
      </c>
      <c r="KV75" t="s">
        <v>960</v>
      </c>
      <c r="KX75" t="b">
        <v>1</v>
      </c>
      <c r="LA75" t="b">
        <v>1</v>
      </c>
      <c r="LF75" t="s">
        <v>509</v>
      </c>
      <c r="LL75" t="b">
        <v>1</v>
      </c>
      <c r="LN75" t="s">
        <v>347</v>
      </c>
      <c r="LP75" t="s">
        <v>719</v>
      </c>
      <c r="LY75" t="b">
        <v>1</v>
      </c>
      <c r="MA75" t="s">
        <v>360</v>
      </c>
      <c r="MD75" t="s">
        <v>360</v>
      </c>
      <c r="MG75" t="s">
        <v>360</v>
      </c>
      <c r="MI75" t="s">
        <v>1379</v>
      </c>
      <c r="MJ75">
        <v>73108185</v>
      </c>
      <c r="MK75" t="s">
        <v>1380</v>
      </c>
      <c r="ML75" s="2">
        <v>44216.548032407409</v>
      </c>
      <c r="MM75">
        <v>74</v>
      </c>
      <c r="MO75">
        <v>-1</v>
      </c>
      <c r="MR75" t="s">
        <v>377</v>
      </c>
      <c r="MS75">
        <v>10372</v>
      </c>
      <c r="MT75" t="s">
        <v>405</v>
      </c>
      <c r="MU75">
        <v>569832</v>
      </c>
    </row>
    <row r="76" spans="1:359" x14ac:dyDescent="0.3">
      <c r="A76" t="s">
        <v>1381</v>
      </c>
      <c r="B76" t="s">
        <v>1382</v>
      </c>
      <c r="C76" t="s">
        <v>385</v>
      </c>
      <c r="D76" t="s">
        <v>1383</v>
      </c>
      <c r="E76" t="s">
        <v>844</v>
      </c>
      <c r="G76" s="1">
        <v>44216</v>
      </c>
      <c r="H76" t="s">
        <v>845</v>
      </c>
      <c r="I76" t="s">
        <v>846</v>
      </c>
      <c r="J76" t="s">
        <v>347</v>
      </c>
      <c r="K76">
        <v>31</v>
      </c>
      <c r="L7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76" t="s">
        <v>408</v>
      </c>
      <c r="N76" t="s">
        <v>349</v>
      </c>
      <c r="O76" t="s">
        <v>350</v>
      </c>
      <c r="P76" s="1">
        <v>43872</v>
      </c>
      <c r="Q76">
        <v>0</v>
      </c>
      <c r="R76">
        <v>0</v>
      </c>
      <c r="S76" t="s">
        <v>347</v>
      </c>
      <c r="T76">
        <v>0</v>
      </c>
      <c r="U76">
        <v>0</v>
      </c>
      <c r="V76">
        <v>1</v>
      </c>
      <c r="W76" t="s">
        <v>351</v>
      </c>
      <c r="X76">
        <v>0</v>
      </c>
      <c r="Y76" t="s">
        <v>351</v>
      </c>
      <c r="Z76">
        <v>0</v>
      </c>
      <c r="AA76" t="s">
        <v>351</v>
      </c>
      <c r="AB76">
        <v>2</v>
      </c>
      <c r="AC76">
        <v>0</v>
      </c>
      <c r="AD76">
        <v>0</v>
      </c>
      <c r="AE76">
        <v>0</v>
      </c>
      <c r="AF76">
        <v>3000</v>
      </c>
      <c r="AG76">
        <v>1500</v>
      </c>
      <c r="AH76" t="s">
        <v>1384</v>
      </c>
      <c r="AJ76" t="s">
        <v>675</v>
      </c>
      <c r="AK76" t="b">
        <v>1</v>
      </c>
      <c r="AL76" t="b">
        <v>1</v>
      </c>
      <c r="AS76">
        <v>10</v>
      </c>
      <c r="AT76" t="s">
        <v>1385</v>
      </c>
      <c r="AV76" t="s">
        <v>360</v>
      </c>
      <c r="AW76" t="s">
        <v>1386</v>
      </c>
      <c r="AX76" t="s">
        <v>358</v>
      </c>
      <c r="AZ76" t="b">
        <v>1</v>
      </c>
      <c r="BB76" t="b">
        <v>1</v>
      </c>
      <c r="BJ76" t="s">
        <v>360</v>
      </c>
      <c r="BO76" t="s">
        <v>347</v>
      </c>
      <c r="BP76" t="s">
        <v>360</v>
      </c>
      <c r="BQ76" t="s">
        <v>1387</v>
      </c>
      <c r="CE76" t="s">
        <v>850</v>
      </c>
      <c r="CF76" t="b">
        <v>1</v>
      </c>
      <c r="CN76" t="s">
        <v>373</v>
      </c>
      <c r="CX76" t="s">
        <v>851</v>
      </c>
      <c r="DD76" t="b">
        <v>1</v>
      </c>
      <c r="DV76" t="s">
        <v>575</v>
      </c>
      <c r="DW76" t="s">
        <v>487</v>
      </c>
      <c r="EL76" t="s">
        <v>385</v>
      </c>
      <c r="EM76" t="s">
        <v>366</v>
      </c>
      <c r="EN76" t="s">
        <v>1388</v>
      </c>
      <c r="EQ76" t="b">
        <v>1</v>
      </c>
      <c r="ER76" t="b">
        <v>1</v>
      </c>
      <c r="ES76" t="b">
        <v>1</v>
      </c>
      <c r="EZ76" t="s">
        <v>458</v>
      </c>
      <c r="FA76" t="s">
        <v>366</v>
      </c>
      <c r="FB76" t="s">
        <v>347</v>
      </c>
      <c r="FD76" t="s">
        <v>933</v>
      </c>
      <c r="FF76" t="b">
        <v>1</v>
      </c>
      <c r="FH76" t="b">
        <v>1</v>
      </c>
      <c r="FM76" t="s">
        <v>347</v>
      </c>
      <c r="FO76" t="s">
        <v>347</v>
      </c>
      <c r="FP76" t="s">
        <v>368</v>
      </c>
      <c r="FQ76" t="b">
        <v>1</v>
      </c>
      <c r="FW76" t="s">
        <v>369</v>
      </c>
      <c r="FX76" t="s">
        <v>360</v>
      </c>
      <c r="GB76" t="s">
        <v>385</v>
      </c>
      <c r="GC76" t="s">
        <v>385</v>
      </c>
      <c r="GD76" t="s">
        <v>360</v>
      </c>
      <c r="GE76" t="s">
        <v>371</v>
      </c>
      <c r="GF76" t="s">
        <v>371</v>
      </c>
      <c r="GT76" t="s">
        <v>1389</v>
      </c>
      <c r="GX76" t="b">
        <v>1</v>
      </c>
      <c r="GY76" t="b">
        <v>1</v>
      </c>
      <c r="HE76" t="b">
        <v>1</v>
      </c>
      <c r="HM76" t="s">
        <v>441</v>
      </c>
      <c r="HN76" t="b">
        <v>1</v>
      </c>
      <c r="HR76" t="s">
        <v>1390</v>
      </c>
      <c r="HS76" t="s">
        <v>503</v>
      </c>
      <c r="HU76" t="b">
        <v>1</v>
      </c>
      <c r="IE76" t="s">
        <v>1391</v>
      </c>
      <c r="IG76" t="b">
        <v>1</v>
      </c>
      <c r="IH76" t="b">
        <v>1</v>
      </c>
      <c r="IO76" t="s">
        <v>360</v>
      </c>
      <c r="IP76" t="s">
        <v>1392</v>
      </c>
      <c r="IQ76" t="s">
        <v>957</v>
      </c>
      <c r="IT76" t="b">
        <v>1</v>
      </c>
      <c r="IU76" t="b">
        <v>1</v>
      </c>
      <c r="IZ76" t="s">
        <v>1393</v>
      </c>
      <c r="JA76" t="s">
        <v>957</v>
      </c>
      <c r="JD76" t="b">
        <v>1</v>
      </c>
      <c r="JE76" t="b">
        <v>1</v>
      </c>
      <c r="JJ76" t="s">
        <v>1394</v>
      </c>
      <c r="JK76" t="s">
        <v>347</v>
      </c>
      <c r="JM76" t="s">
        <v>1395</v>
      </c>
      <c r="JP76" t="b">
        <v>1</v>
      </c>
      <c r="JQ76" t="b">
        <v>1</v>
      </c>
      <c r="JR76" t="b">
        <v>1</v>
      </c>
      <c r="JU76" t="b">
        <v>1</v>
      </c>
      <c r="KF76" t="s">
        <v>1396</v>
      </c>
      <c r="KG76" t="s">
        <v>450</v>
      </c>
      <c r="KL76" t="b">
        <v>1</v>
      </c>
      <c r="KV76" t="s">
        <v>1397</v>
      </c>
      <c r="LA76" t="b">
        <v>1</v>
      </c>
      <c r="LF76" t="s">
        <v>1398</v>
      </c>
      <c r="LH76" t="b">
        <v>1</v>
      </c>
      <c r="LI76" t="b">
        <v>1</v>
      </c>
      <c r="LN76" t="s">
        <v>360</v>
      </c>
      <c r="LO76" t="s">
        <v>1399</v>
      </c>
      <c r="LP76" t="s">
        <v>1400</v>
      </c>
      <c r="LS76" t="b">
        <v>1</v>
      </c>
      <c r="LW76" t="b">
        <v>1</v>
      </c>
      <c r="LZ76" t="s">
        <v>1401</v>
      </c>
      <c r="MA76" t="s">
        <v>360</v>
      </c>
      <c r="MG76" t="s">
        <v>360</v>
      </c>
      <c r="MI76" t="s">
        <v>1402</v>
      </c>
      <c r="MJ76">
        <v>73108186</v>
      </c>
      <c r="MK76" t="s">
        <v>1403</v>
      </c>
      <c r="ML76" s="2">
        <v>44216.548043981478</v>
      </c>
      <c r="MM76">
        <v>75</v>
      </c>
      <c r="MO76">
        <v>-1</v>
      </c>
      <c r="MR76" t="s">
        <v>377</v>
      </c>
      <c r="MS76">
        <v>10419</v>
      </c>
      <c r="MT76" t="s">
        <v>405</v>
      </c>
      <c r="MU76">
        <v>569832</v>
      </c>
    </row>
    <row r="77" spans="1:359" x14ac:dyDescent="0.3">
      <c r="A77" t="s">
        <v>1404</v>
      </c>
      <c r="B77" t="s">
        <v>1405</v>
      </c>
      <c r="C77" t="s">
        <v>385</v>
      </c>
      <c r="D77" t="s">
        <v>1383</v>
      </c>
      <c r="E77" t="s">
        <v>844</v>
      </c>
      <c r="G77" s="1">
        <v>44216</v>
      </c>
      <c r="H77" t="s">
        <v>845</v>
      </c>
      <c r="I77" t="s">
        <v>846</v>
      </c>
      <c r="J77" t="s">
        <v>347</v>
      </c>
      <c r="K77">
        <v>38</v>
      </c>
      <c r="L7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77" t="s">
        <v>408</v>
      </c>
      <c r="N77" t="s">
        <v>349</v>
      </c>
      <c r="O77" t="s">
        <v>384</v>
      </c>
      <c r="Q77">
        <v>1</v>
      </c>
      <c r="R77">
        <v>0</v>
      </c>
      <c r="S77" t="s">
        <v>347</v>
      </c>
      <c r="T77">
        <v>1</v>
      </c>
      <c r="U77">
        <v>1</v>
      </c>
      <c r="V77">
        <v>0</v>
      </c>
      <c r="W77" t="s">
        <v>351</v>
      </c>
      <c r="X77">
        <v>1</v>
      </c>
      <c r="Y77" t="s">
        <v>458</v>
      </c>
      <c r="Z77">
        <v>0</v>
      </c>
      <c r="AA77" t="s">
        <v>458</v>
      </c>
      <c r="AB77">
        <v>6</v>
      </c>
      <c r="AC77">
        <v>0</v>
      </c>
      <c r="AD77">
        <v>0</v>
      </c>
      <c r="AE77">
        <v>0</v>
      </c>
      <c r="AF77">
        <v>2200</v>
      </c>
      <c r="AG77">
        <v>1500</v>
      </c>
      <c r="AH77" t="s">
        <v>1406</v>
      </c>
      <c r="AJ77" t="s">
        <v>675</v>
      </c>
      <c r="AK77" t="b">
        <v>1</v>
      </c>
      <c r="AL77" t="b">
        <v>1</v>
      </c>
      <c r="AS77">
        <v>15</v>
      </c>
      <c r="AT77" t="s">
        <v>356</v>
      </c>
      <c r="AV77" t="s">
        <v>360</v>
      </c>
      <c r="AW77" t="s">
        <v>357</v>
      </c>
      <c r="AX77" t="s">
        <v>358</v>
      </c>
      <c r="AZ77" t="b">
        <v>1</v>
      </c>
      <c r="BB77" t="b">
        <v>1</v>
      </c>
      <c r="BJ77" t="s">
        <v>360</v>
      </c>
      <c r="BO77" t="s">
        <v>347</v>
      </c>
      <c r="BP77" t="s">
        <v>347</v>
      </c>
      <c r="BR77" t="s">
        <v>347</v>
      </c>
      <c r="BS77" t="s">
        <v>360</v>
      </c>
      <c r="BT77" t="s">
        <v>429</v>
      </c>
      <c r="BX77" t="b">
        <v>1</v>
      </c>
      <c r="CE77" t="s">
        <v>1407</v>
      </c>
      <c r="CF77" t="b">
        <v>1</v>
      </c>
      <c r="CG77" t="b">
        <v>1</v>
      </c>
      <c r="CH77" t="b">
        <v>1</v>
      </c>
      <c r="CN77" t="s">
        <v>347</v>
      </c>
      <c r="CX77" t="s">
        <v>362</v>
      </c>
      <c r="DD77" t="b">
        <v>1</v>
      </c>
      <c r="DE77" t="b">
        <v>1</v>
      </c>
      <c r="DJ77" t="s">
        <v>360</v>
      </c>
      <c r="DV77" t="s">
        <v>575</v>
      </c>
      <c r="DW77" t="s">
        <v>487</v>
      </c>
      <c r="DZ77" t="s">
        <v>1408</v>
      </c>
      <c r="EC77" t="b">
        <v>1</v>
      </c>
      <c r="ED77" t="b">
        <v>1</v>
      </c>
      <c r="EG77" t="b">
        <v>1</v>
      </c>
      <c r="EL77" t="s">
        <v>458</v>
      </c>
      <c r="EM77" t="s">
        <v>366</v>
      </c>
      <c r="EN77" t="s">
        <v>1409</v>
      </c>
      <c r="EO77" t="b">
        <v>1</v>
      </c>
      <c r="EQ77" t="b">
        <v>1</v>
      </c>
      <c r="ER77" t="b">
        <v>1</v>
      </c>
      <c r="EZ77" t="s">
        <v>458</v>
      </c>
      <c r="FA77" t="s">
        <v>366</v>
      </c>
      <c r="FB77" t="s">
        <v>360</v>
      </c>
      <c r="FC77" t="s">
        <v>1410</v>
      </c>
      <c r="FD77" t="s">
        <v>368</v>
      </c>
      <c r="FF77" t="b">
        <v>1</v>
      </c>
      <c r="FM77" t="s">
        <v>347</v>
      </c>
      <c r="FO77" t="s">
        <v>360</v>
      </c>
      <c r="FW77" t="s">
        <v>369</v>
      </c>
      <c r="FX77" t="s">
        <v>360</v>
      </c>
      <c r="FY77" t="s">
        <v>360</v>
      </c>
      <c r="GB77" t="s">
        <v>351</v>
      </c>
      <c r="GC77" t="s">
        <v>351</v>
      </c>
      <c r="GD77" t="s">
        <v>360</v>
      </c>
      <c r="GE77" t="s">
        <v>371</v>
      </c>
      <c r="GF77" t="s">
        <v>371</v>
      </c>
      <c r="GT77" t="s">
        <v>1411</v>
      </c>
      <c r="GU77" t="b">
        <v>1</v>
      </c>
      <c r="GV77" t="b">
        <v>1</v>
      </c>
      <c r="GW77" t="b">
        <v>1</v>
      </c>
      <c r="GX77" t="b">
        <v>1</v>
      </c>
      <c r="GY77" t="b">
        <v>1</v>
      </c>
      <c r="HM77" t="s">
        <v>1008</v>
      </c>
      <c r="HN77" t="b">
        <v>1</v>
      </c>
      <c r="HP77" t="b">
        <v>1</v>
      </c>
      <c r="HR77" t="s">
        <v>1009</v>
      </c>
      <c r="HS77" t="s">
        <v>634</v>
      </c>
      <c r="HT77" t="b">
        <v>1</v>
      </c>
      <c r="IE77" t="s">
        <v>1331</v>
      </c>
      <c r="IH77" t="b">
        <v>1</v>
      </c>
      <c r="IJ77" t="b">
        <v>1</v>
      </c>
      <c r="IO77" t="s">
        <v>360</v>
      </c>
      <c r="IP77" t="s">
        <v>1392</v>
      </c>
      <c r="IQ77" t="s">
        <v>1412</v>
      </c>
      <c r="IS77" t="b">
        <v>1</v>
      </c>
      <c r="IU77" t="b">
        <v>1</v>
      </c>
      <c r="IZ77" t="s">
        <v>1413</v>
      </c>
      <c r="JA77" t="s">
        <v>1412</v>
      </c>
      <c r="JC77" t="b">
        <v>1</v>
      </c>
      <c r="JE77" t="b">
        <v>1</v>
      </c>
      <c r="JJ77" t="s">
        <v>1413</v>
      </c>
      <c r="JK77" t="s">
        <v>347</v>
      </c>
      <c r="JM77" t="s">
        <v>1414</v>
      </c>
      <c r="JQ77" t="b">
        <v>1</v>
      </c>
      <c r="JT77" t="b">
        <v>1</v>
      </c>
      <c r="JU77" t="b">
        <v>1</v>
      </c>
      <c r="KG77" t="s">
        <v>450</v>
      </c>
      <c r="KL77" t="b">
        <v>1</v>
      </c>
      <c r="KV77" t="s">
        <v>1415</v>
      </c>
      <c r="KW77" t="b">
        <v>1</v>
      </c>
      <c r="KX77" t="b">
        <v>1</v>
      </c>
      <c r="LA77" t="b">
        <v>1</v>
      </c>
      <c r="LF77" t="s">
        <v>452</v>
      </c>
      <c r="LI77" t="b">
        <v>1</v>
      </c>
      <c r="LN77" t="s">
        <v>347</v>
      </c>
      <c r="LP77" t="s">
        <v>1317</v>
      </c>
      <c r="LQ77" t="b">
        <v>1</v>
      </c>
      <c r="LS77" t="b">
        <v>1</v>
      </c>
      <c r="MA77" t="s">
        <v>360</v>
      </c>
      <c r="MG77" t="s">
        <v>360</v>
      </c>
      <c r="MI77" t="s">
        <v>1416</v>
      </c>
      <c r="MJ77">
        <v>73108188</v>
      </c>
      <c r="MK77" t="s">
        <v>1417</v>
      </c>
      <c r="ML77" s="2">
        <v>44216.548043981478</v>
      </c>
      <c r="MM77">
        <v>76</v>
      </c>
      <c r="MO77">
        <v>-1</v>
      </c>
      <c r="MR77" t="s">
        <v>377</v>
      </c>
      <c r="MS77">
        <v>6646</v>
      </c>
      <c r="MT77" t="s">
        <v>405</v>
      </c>
      <c r="MU77">
        <v>569832</v>
      </c>
    </row>
    <row r="78" spans="1:359" x14ac:dyDescent="0.3">
      <c r="A78" t="s">
        <v>1418</v>
      </c>
      <c r="B78" t="s">
        <v>1419</v>
      </c>
      <c r="C78" t="s">
        <v>385</v>
      </c>
      <c r="D78" t="s">
        <v>1420</v>
      </c>
      <c r="E78" t="s">
        <v>844</v>
      </c>
      <c r="G78" s="1">
        <v>44216</v>
      </c>
      <c r="H78" t="s">
        <v>845</v>
      </c>
      <c r="I78" t="s">
        <v>846</v>
      </c>
      <c r="J78" t="s">
        <v>347</v>
      </c>
      <c r="K78">
        <v>29</v>
      </c>
      <c r="L78"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78" t="s">
        <v>408</v>
      </c>
      <c r="N78" t="s">
        <v>349</v>
      </c>
      <c r="O78" t="s">
        <v>350</v>
      </c>
      <c r="P78" s="1">
        <v>42447</v>
      </c>
      <c r="Q78">
        <v>1</v>
      </c>
      <c r="R78">
        <v>0</v>
      </c>
      <c r="S78" t="s">
        <v>360</v>
      </c>
      <c r="AB78">
        <v>2</v>
      </c>
      <c r="AC78">
        <v>0</v>
      </c>
      <c r="AE78">
        <v>0</v>
      </c>
      <c r="AF78">
        <v>1800</v>
      </c>
      <c r="AG78">
        <v>0</v>
      </c>
      <c r="AI78" t="s">
        <v>1421</v>
      </c>
      <c r="AJ78" t="s">
        <v>1422</v>
      </c>
      <c r="AK78" t="b">
        <v>1</v>
      </c>
      <c r="AL78" t="b">
        <v>1</v>
      </c>
      <c r="AM78" t="b">
        <v>1</v>
      </c>
      <c r="AS78">
        <v>5</v>
      </c>
      <c r="AT78" t="s">
        <v>356</v>
      </c>
      <c r="AW78" t="s">
        <v>1423</v>
      </c>
      <c r="AX78" t="s">
        <v>908</v>
      </c>
      <c r="AY78" t="b">
        <v>1</v>
      </c>
      <c r="BB78" t="b">
        <v>1</v>
      </c>
      <c r="BJ78" t="s">
        <v>360</v>
      </c>
      <c r="BO78" t="s">
        <v>360</v>
      </c>
      <c r="CE78" t="s">
        <v>850</v>
      </c>
      <c r="CF78" t="b">
        <v>1</v>
      </c>
      <c r="CN78" t="s">
        <v>347</v>
      </c>
      <c r="CX78" t="s">
        <v>1424</v>
      </c>
      <c r="DC78" t="b">
        <v>1</v>
      </c>
      <c r="DE78" t="b">
        <v>1</v>
      </c>
      <c r="DV78" t="s">
        <v>575</v>
      </c>
      <c r="DW78" t="s">
        <v>487</v>
      </c>
      <c r="DZ78" t="s">
        <v>1425</v>
      </c>
      <c r="EA78" t="b">
        <v>1</v>
      </c>
      <c r="EC78" t="b">
        <v>1</v>
      </c>
      <c r="ED78" t="b">
        <v>1</v>
      </c>
      <c r="EE78" t="b">
        <v>1</v>
      </c>
      <c r="EI78" t="b">
        <v>1</v>
      </c>
      <c r="EK78" t="b">
        <v>1</v>
      </c>
      <c r="EL78" t="s">
        <v>353</v>
      </c>
      <c r="EM78" t="s">
        <v>367</v>
      </c>
      <c r="EZ78" t="s">
        <v>385</v>
      </c>
      <c r="FA78" t="s">
        <v>366</v>
      </c>
      <c r="FB78" t="s">
        <v>360</v>
      </c>
      <c r="FC78" t="s">
        <v>1426</v>
      </c>
      <c r="FD78" t="s">
        <v>368</v>
      </c>
      <c r="FF78" t="b">
        <v>1</v>
      </c>
      <c r="FM78" t="s">
        <v>347</v>
      </c>
      <c r="FO78" t="s">
        <v>360</v>
      </c>
      <c r="GC78" t="s">
        <v>351</v>
      </c>
      <c r="GD78" t="s">
        <v>360</v>
      </c>
      <c r="GE78" t="s">
        <v>371</v>
      </c>
      <c r="GF78" t="s">
        <v>371</v>
      </c>
      <c r="GT78" t="s">
        <v>1427</v>
      </c>
      <c r="GX78" t="b">
        <v>1</v>
      </c>
      <c r="HM78" t="s">
        <v>441</v>
      </c>
      <c r="HN78" t="b">
        <v>1</v>
      </c>
      <c r="HR78" t="s">
        <v>1428</v>
      </c>
      <c r="HS78" t="s">
        <v>634</v>
      </c>
      <c r="HT78" t="b">
        <v>1</v>
      </c>
      <c r="IE78" t="s">
        <v>590</v>
      </c>
      <c r="II78" t="b">
        <v>1</v>
      </c>
      <c r="IO78" t="s">
        <v>347</v>
      </c>
      <c r="IQ78" t="s">
        <v>373</v>
      </c>
      <c r="IX78" t="b">
        <v>1</v>
      </c>
      <c r="JA78" t="s">
        <v>373</v>
      </c>
      <c r="JH78" t="b">
        <v>1</v>
      </c>
      <c r="JK78" t="s">
        <v>347</v>
      </c>
      <c r="JM78" t="s">
        <v>1429</v>
      </c>
      <c r="JQ78" t="b">
        <v>1</v>
      </c>
      <c r="JR78" t="b">
        <v>1</v>
      </c>
      <c r="KF78" t="s">
        <v>1430</v>
      </c>
      <c r="KG78" t="s">
        <v>1431</v>
      </c>
      <c r="KK78" t="b">
        <v>1</v>
      </c>
      <c r="KL78" t="b">
        <v>1</v>
      </c>
      <c r="KQ78" t="b">
        <v>1</v>
      </c>
      <c r="KV78" t="s">
        <v>1432</v>
      </c>
      <c r="KX78" t="b">
        <v>1</v>
      </c>
      <c r="LC78" t="b">
        <v>1</v>
      </c>
      <c r="LE78" t="s">
        <v>1433</v>
      </c>
      <c r="LF78" t="s">
        <v>452</v>
      </c>
      <c r="LI78" t="b">
        <v>1</v>
      </c>
      <c r="MI78" t="s">
        <v>1434</v>
      </c>
      <c r="MJ78">
        <v>73108190</v>
      </c>
      <c r="MK78" t="s">
        <v>1435</v>
      </c>
      <c r="ML78" s="2">
        <v>44216.548055555562</v>
      </c>
      <c r="MM78">
        <v>77</v>
      </c>
      <c r="MO78">
        <v>-1</v>
      </c>
      <c r="MR78" t="s">
        <v>377</v>
      </c>
      <c r="MS78">
        <v>6716</v>
      </c>
      <c r="MT78" t="s">
        <v>405</v>
      </c>
      <c r="MU78">
        <v>569832</v>
      </c>
    </row>
    <row r="79" spans="1:359" x14ac:dyDescent="0.3">
      <c r="A79" t="s">
        <v>1436</v>
      </c>
      <c r="B79" t="s">
        <v>1437</v>
      </c>
      <c r="D79" t="s">
        <v>1383</v>
      </c>
      <c r="E79" t="s">
        <v>844</v>
      </c>
      <c r="G79" s="1">
        <v>44216</v>
      </c>
      <c r="H79" t="s">
        <v>845</v>
      </c>
      <c r="I79" t="s">
        <v>846</v>
      </c>
      <c r="J79" t="s">
        <v>347</v>
      </c>
      <c r="K79">
        <v>42</v>
      </c>
      <c r="L7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79" t="s">
        <v>408</v>
      </c>
      <c r="N79" t="s">
        <v>349</v>
      </c>
      <c r="O79" t="s">
        <v>384</v>
      </c>
      <c r="Q79">
        <v>1</v>
      </c>
      <c r="R79">
        <v>0</v>
      </c>
      <c r="S79" t="s">
        <v>347</v>
      </c>
      <c r="T79">
        <v>1</v>
      </c>
      <c r="U79">
        <v>0</v>
      </c>
      <c r="V79">
        <v>1</v>
      </c>
      <c r="W79" t="s">
        <v>351</v>
      </c>
      <c r="X79">
        <v>2</v>
      </c>
      <c r="Y79" t="s">
        <v>365</v>
      </c>
      <c r="Z79">
        <v>0</v>
      </c>
      <c r="AA79" t="s">
        <v>365</v>
      </c>
      <c r="AB79">
        <v>6</v>
      </c>
      <c r="AC79">
        <v>0</v>
      </c>
      <c r="AD79">
        <v>0</v>
      </c>
      <c r="AE79">
        <v>0</v>
      </c>
      <c r="AF79">
        <v>3000</v>
      </c>
      <c r="AG79">
        <v>2400</v>
      </c>
      <c r="AH79" t="s">
        <v>1438</v>
      </c>
      <c r="AJ79" t="s">
        <v>1439</v>
      </c>
      <c r="AK79" t="b">
        <v>1</v>
      </c>
      <c r="AL79" t="b">
        <v>1</v>
      </c>
      <c r="AN79" t="b">
        <v>1</v>
      </c>
      <c r="AS79">
        <v>20</v>
      </c>
      <c r="AT79" t="s">
        <v>1267</v>
      </c>
      <c r="AV79" t="s">
        <v>347</v>
      </c>
      <c r="AW79" t="s">
        <v>1440</v>
      </c>
      <c r="AX79" t="s">
        <v>1441</v>
      </c>
      <c r="AZ79" t="b">
        <v>1</v>
      </c>
      <c r="BB79" t="b">
        <v>1</v>
      </c>
      <c r="BJ79" t="s">
        <v>347</v>
      </c>
      <c r="BK79" t="s">
        <v>347</v>
      </c>
      <c r="BL79" t="s">
        <v>1442</v>
      </c>
      <c r="BM79" t="s">
        <v>360</v>
      </c>
      <c r="BO79" t="s">
        <v>347</v>
      </c>
      <c r="BP79" t="s">
        <v>347</v>
      </c>
      <c r="BR79" t="s">
        <v>347</v>
      </c>
      <c r="BS79" t="s">
        <v>360</v>
      </c>
      <c r="BT79" t="s">
        <v>484</v>
      </c>
      <c r="BU79" t="b">
        <v>1</v>
      </c>
      <c r="BX79" t="b">
        <v>1</v>
      </c>
      <c r="CE79" t="s">
        <v>1407</v>
      </c>
      <c r="CF79" t="b">
        <v>1</v>
      </c>
      <c r="CG79" t="b">
        <v>1</v>
      </c>
      <c r="CH79" t="b">
        <v>1</v>
      </c>
      <c r="CN79" t="s">
        <v>347</v>
      </c>
      <c r="CX79" t="s">
        <v>1020</v>
      </c>
      <c r="DC79" t="b">
        <v>1</v>
      </c>
      <c r="DJ79" t="s">
        <v>360</v>
      </c>
      <c r="DV79" t="s">
        <v>486</v>
      </c>
      <c r="DW79" t="s">
        <v>487</v>
      </c>
      <c r="DZ79" t="s">
        <v>1443</v>
      </c>
      <c r="EB79" t="b">
        <v>1</v>
      </c>
      <c r="ED79" t="b">
        <v>1</v>
      </c>
      <c r="EL79" t="s">
        <v>409</v>
      </c>
      <c r="EM79" t="s">
        <v>366</v>
      </c>
      <c r="EN79" t="s">
        <v>1444</v>
      </c>
      <c r="EQ79" t="b">
        <v>1</v>
      </c>
      <c r="ER79" t="b">
        <v>1</v>
      </c>
      <c r="EW79" t="b">
        <v>1</v>
      </c>
      <c r="EZ79" t="s">
        <v>458</v>
      </c>
      <c r="FA79" t="s">
        <v>366</v>
      </c>
      <c r="FB79" t="s">
        <v>360</v>
      </c>
      <c r="FC79" t="s">
        <v>1445</v>
      </c>
      <c r="FD79" t="s">
        <v>368</v>
      </c>
      <c r="FF79" t="b">
        <v>1</v>
      </c>
      <c r="FM79" t="s">
        <v>347</v>
      </c>
      <c r="FO79" t="s">
        <v>360</v>
      </c>
      <c r="FW79" t="s">
        <v>369</v>
      </c>
      <c r="FX79" t="s">
        <v>360</v>
      </c>
      <c r="FY79" t="s">
        <v>360</v>
      </c>
      <c r="GB79" t="s">
        <v>385</v>
      </c>
      <c r="GC79" t="s">
        <v>351</v>
      </c>
      <c r="GD79" t="s">
        <v>360</v>
      </c>
      <c r="GE79" t="s">
        <v>371</v>
      </c>
      <c r="GF79" t="s">
        <v>371</v>
      </c>
      <c r="GT79" t="s">
        <v>1446</v>
      </c>
      <c r="GU79" t="b">
        <v>1</v>
      </c>
      <c r="GX79" t="b">
        <v>1</v>
      </c>
      <c r="HA79" t="b">
        <v>1</v>
      </c>
      <c r="HD79" t="b">
        <v>1</v>
      </c>
      <c r="HF79" t="b">
        <v>1</v>
      </c>
      <c r="HM79" t="s">
        <v>914</v>
      </c>
      <c r="HN79" t="b">
        <v>1</v>
      </c>
      <c r="HP79" t="b">
        <v>1</v>
      </c>
      <c r="HR79" t="s">
        <v>1009</v>
      </c>
      <c r="HS79" t="s">
        <v>1359</v>
      </c>
      <c r="HT79" t="b">
        <v>1</v>
      </c>
      <c r="HZ79" t="b">
        <v>1</v>
      </c>
      <c r="IE79" t="s">
        <v>1391</v>
      </c>
      <c r="IG79" t="b">
        <v>1</v>
      </c>
      <c r="IH79" t="b">
        <v>1</v>
      </c>
      <c r="IO79" t="s">
        <v>347</v>
      </c>
      <c r="IQ79" t="s">
        <v>446</v>
      </c>
      <c r="IS79" t="b">
        <v>1</v>
      </c>
      <c r="IZ79" t="s">
        <v>1447</v>
      </c>
      <c r="JA79" t="s">
        <v>545</v>
      </c>
      <c r="JC79" t="b">
        <v>1</v>
      </c>
      <c r="JD79" t="b">
        <v>1</v>
      </c>
      <c r="JJ79" t="s">
        <v>1448</v>
      </c>
      <c r="JK79" t="s">
        <v>360</v>
      </c>
      <c r="JL79" t="s">
        <v>1449</v>
      </c>
      <c r="JM79" t="s">
        <v>1450</v>
      </c>
      <c r="JP79" t="b">
        <v>1</v>
      </c>
      <c r="JQ79" t="b">
        <v>1</v>
      </c>
      <c r="JV79" t="b">
        <v>1</v>
      </c>
      <c r="JX79" t="b">
        <v>1</v>
      </c>
      <c r="KG79" t="s">
        <v>1451</v>
      </c>
      <c r="KI79" t="b">
        <v>1</v>
      </c>
      <c r="KK79" t="b">
        <v>1</v>
      </c>
      <c r="KL79" t="b">
        <v>1</v>
      </c>
      <c r="KV79" t="s">
        <v>1452</v>
      </c>
      <c r="KW79" t="b">
        <v>1</v>
      </c>
      <c r="KY79" t="b">
        <v>1</v>
      </c>
      <c r="LA79" t="b">
        <v>1</v>
      </c>
      <c r="LF79" t="s">
        <v>1453</v>
      </c>
      <c r="LH79" t="b">
        <v>1</v>
      </c>
      <c r="LJ79" t="b">
        <v>1</v>
      </c>
      <c r="LK79" t="b">
        <v>1</v>
      </c>
      <c r="LN79" t="s">
        <v>347</v>
      </c>
      <c r="LP79" t="s">
        <v>1454</v>
      </c>
      <c r="LQ79" t="b">
        <v>1</v>
      </c>
      <c r="LS79" t="b">
        <v>1</v>
      </c>
      <c r="LT79" t="b">
        <v>1</v>
      </c>
      <c r="MA79" t="s">
        <v>360</v>
      </c>
      <c r="MG79" t="s">
        <v>360</v>
      </c>
      <c r="MI79" t="s">
        <v>1455</v>
      </c>
      <c r="MJ79">
        <v>73108191</v>
      </c>
      <c r="MK79" t="s">
        <v>1456</v>
      </c>
      <c r="ML79" s="2">
        <v>44216.548067129632</v>
      </c>
      <c r="MM79">
        <v>78</v>
      </c>
      <c r="MO79">
        <v>-1</v>
      </c>
      <c r="MR79" t="s">
        <v>377</v>
      </c>
      <c r="MS79">
        <v>1118</v>
      </c>
      <c r="MT79" t="s">
        <v>405</v>
      </c>
      <c r="MU79">
        <v>569832</v>
      </c>
    </row>
    <row r="80" spans="1:359" x14ac:dyDescent="0.3">
      <c r="A80" t="s">
        <v>1457</v>
      </c>
      <c r="B80" t="s">
        <v>1458</v>
      </c>
      <c r="D80" t="s">
        <v>1383</v>
      </c>
      <c r="E80" t="s">
        <v>844</v>
      </c>
      <c r="G80" s="1">
        <v>44216</v>
      </c>
      <c r="H80" t="s">
        <v>845</v>
      </c>
      <c r="I80" t="s">
        <v>846</v>
      </c>
      <c r="J80" t="s">
        <v>347</v>
      </c>
      <c r="K80">
        <v>36</v>
      </c>
      <c r="L8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80" t="s">
        <v>408</v>
      </c>
      <c r="N80" t="s">
        <v>1459</v>
      </c>
      <c r="O80" t="s">
        <v>384</v>
      </c>
      <c r="Q80">
        <v>0</v>
      </c>
      <c r="R80">
        <v>2</v>
      </c>
      <c r="S80" t="s">
        <v>360</v>
      </c>
      <c r="AB80">
        <v>5</v>
      </c>
      <c r="AC80">
        <v>2</v>
      </c>
      <c r="AE80">
        <v>2</v>
      </c>
      <c r="AF80">
        <v>3500</v>
      </c>
      <c r="AG80">
        <v>2800</v>
      </c>
      <c r="AH80" t="s">
        <v>1460</v>
      </c>
      <c r="AJ80" t="s">
        <v>1461</v>
      </c>
      <c r="AK80" t="b">
        <v>1</v>
      </c>
      <c r="AL80" t="b">
        <v>1</v>
      </c>
      <c r="AM80" t="b">
        <v>1</v>
      </c>
      <c r="AN80" t="b">
        <v>1</v>
      </c>
      <c r="AS80">
        <v>15</v>
      </c>
      <c r="AT80" t="s">
        <v>1385</v>
      </c>
      <c r="AV80" t="s">
        <v>360</v>
      </c>
      <c r="AW80" t="s">
        <v>1462</v>
      </c>
      <c r="AX80" t="s">
        <v>1441</v>
      </c>
      <c r="AZ80" t="b">
        <v>1</v>
      </c>
      <c r="BB80" t="b">
        <v>1</v>
      </c>
      <c r="BJ80" t="s">
        <v>347</v>
      </c>
      <c r="BK80" t="s">
        <v>360</v>
      </c>
      <c r="BM80" t="s">
        <v>360</v>
      </c>
      <c r="BO80" t="s">
        <v>347</v>
      </c>
      <c r="BP80" t="s">
        <v>347</v>
      </c>
      <c r="BR80" t="s">
        <v>347</v>
      </c>
      <c r="BS80" t="s">
        <v>360</v>
      </c>
      <c r="BT80" t="s">
        <v>358</v>
      </c>
      <c r="BV80" t="b">
        <v>1</v>
      </c>
      <c r="BX80" t="b">
        <v>1</v>
      </c>
      <c r="CE80" t="s">
        <v>950</v>
      </c>
      <c r="CF80" t="b">
        <v>1</v>
      </c>
      <c r="CH80" t="b">
        <v>1</v>
      </c>
      <c r="CN80" t="s">
        <v>347</v>
      </c>
      <c r="CX80" t="s">
        <v>1463</v>
      </c>
      <c r="DB80" t="b">
        <v>1</v>
      </c>
      <c r="DD80" t="b">
        <v>1</v>
      </c>
      <c r="DV80" t="s">
        <v>575</v>
      </c>
      <c r="DW80" t="s">
        <v>576</v>
      </c>
      <c r="DX80" t="s">
        <v>1270</v>
      </c>
      <c r="EL80" t="s">
        <v>385</v>
      </c>
      <c r="EM80" t="s">
        <v>366</v>
      </c>
      <c r="EZ80" t="s">
        <v>385</v>
      </c>
      <c r="FA80" t="s">
        <v>366</v>
      </c>
      <c r="FB80" t="s">
        <v>360</v>
      </c>
      <c r="FC80" t="s">
        <v>1464</v>
      </c>
      <c r="FD80" t="s">
        <v>368</v>
      </c>
      <c r="FF80" t="b">
        <v>1</v>
      </c>
      <c r="FM80" t="s">
        <v>347</v>
      </c>
      <c r="FO80" t="s">
        <v>360</v>
      </c>
      <c r="GC80" t="s">
        <v>385</v>
      </c>
      <c r="GD80" t="s">
        <v>347</v>
      </c>
      <c r="GG80" t="s">
        <v>372</v>
      </c>
      <c r="GH80" t="s">
        <v>373</v>
      </c>
      <c r="GR80" t="s">
        <v>1094</v>
      </c>
      <c r="GT80" t="s">
        <v>1465</v>
      </c>
      <c r="GU80" t="b">
        <v>1</v>
      </c>
      <c r="GW80" t="b">
        <v>1</v>
      </c>
      <c r="GY80" t="b">
        <v>1</v>
      </c>
      <c r="HA80" t="b">
        <v>1</v>
      </c>
      <c r="HG80" t="b">
        <v>1</v>
      </c>
      <c r="HM80" t="s">
        <v>474</v>
      </c>
      <c r="HQ80" t="b">
        <v>1</v>
      </c>
      <c r="HR80" t="s">
        <v>1466</v>
      </c>
      <c r="HS80" t="s">
        <v>1467</v>
      </c>
      <c r="HW80" t="b">
        <v>1</v>
      </c>
      <c r="IB80" t="b">
        <v>1</v>
      </c>
      <c r="IE80" t="s">
        <v>590</v>
      </c>
      <c r="II80" t="b">
        <v>1</v>
      </c>
      <c r="IO80" t="s">
        <v>347</v>
      </c>
      <c r="IQ80" t="s">
        <v>416</v>
      </c>
      <c r="IW80" t="b">
        <v>1</v>
      </c>
      <c r="JA80" t="s">
        <v>545</v>
      </c>
      <c r="JC80" t="b">
        <v>1</v>
      </c>
      <c r="JD80" t="b">
        <v>1</v>
      </c>
      <c r="JJ80" t="s">
        <v>1468</v>
      </c>
      <c r="JK80" t="s">
        <v>360</v>
      </c>
      <c r="JL80" t="s">
        <v>1469</v>
      </c>
      <c r="JM80" t="s">
        <v>1470</v>
      </c>
      <c r="JQ80" t="b">
        <v>1</v>
      </c>
      <c r="JU80" t="b">
        <v>1</v>
      </c>
      <c r="JV80" t="b">
        <v>1</v>
      </c>
      <c r="JX80" t="b">
        <v>1</v>
      </c>
      <c r="KG80" t="s">
        <v>877</v>
      </c>
      <c r="KL80" t="b">
        <v>1</v>
      </c>
      <c r="KM80" t="b">
        <v>1</v>
      </c>
      <c r="KV80" t="s">
        <v>1471</v>
      </c>
      <c r="KW80" t="b">
        <v>1</v>
      </c>
      <c r="KX80" t="b">
        <v>1</v>
      </c>
      <c r="KY80" t="b">
        <v>1</v>
      </c>
      <c r="KZ80" t="b">
        <v>1</v>
      </c>
      <c r="LA80" t="b">
        <v>1</v>
      </c>
      <c r="LB80" t="b">
        <v>1</v>
      </c>
      <c r="LF80" t="s">
        <v>430</v>
      </c>
      <c r="LM80" t="b">
        <v>1</v>
      </c>
      <c r="MI80" t="s">
        <v>1472</v>
      </c>
      <c r="MJ80">
        <v>73108193</v>
      </c>
      <c r="MK80" t="s">
        <v>1473</v>
      </c>
      <c r="ML80" s="2">
        <v>44216.548078703701</v>
      </c>
      <c r="MM80">
        <v>79</v>
      </c>
      <c r="MO80">
        <v>-1</v>
      </c>
      <c r="MR80" t="s">
        <v>377</v>
      </c>
      <c r="MS80">
        <v>1361</v>
      </c>
      <c r="MT80" t="s">
        <v>405</v>
      </c>
      <c r="MU80">
        <v>569832</v>
      </c>
    </row>
    <row r="81" spans="1:359" x14ac:dyDescent="0.3">
      <c r="A81" t="s">
        <v>1474</v>
      </c>
      <c r="B81" t="s">
        <v>1475</v>
      </c>
      <c r="D81" t="s">
        <v>1383</v>
      </c>
      <c r="E81" t="s">
        <v>844</v>
      </c>
      <c r="G81" s="1">
        <v>44216</v>
      </c>
      <c r="H81" t="s">
        <v>845</v>
      </c>
      <c r="I81" t="s">
        <v>846</v>
      </c>
      <c r="J81" t="s">
        <v>347</v>
      </c>
      <c r="K81">
        <v>53</v>
      </c>
      <c r="L81"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81" t="s">
        <v>408</v>
      </c>
      <c r="N81" t="s">
        <v>349</v>
      </c>
      <c r="O81" t="s">
        <v>350</v>
      </c>
      <c r="P81" s="1">
        <v>43485</v>
      </c>
      <c r="Q81">
        <v>0</v>
      </c>
      <c r="R81">
        <v>0</v>
      </c>
      <c r="S81" t="s">
        <v>347</v>
      </c>
      <c r="T81">
        <v>0</v>
      </c>
      <c r="U81">
        <v>0</v>
      </c>
      <c r="V81">
        <v>1</v>
      </c>
      <c r="W81" t="s">
        <v>351</v>
      </c>
      <c r="X81">
        <v>2</v>
      </c>
      <c r="Y81" t="s">
        <v>458</v>
      </c>
      <c r="Z81">
        <v>2</v>
      </c>
      <c r="AA81" t="s">
        <v>352</v>
      </c>
      <c r="AB81">
        <v>7</v>
      </c>
      <c r="AC81">
        <v>0</v>
      </c>
      <c r="AD81">
        <v>0</v>
      </c>
      <c r="AE81">
        <v>2</v>
      </c>
      <c r="AF81">
        <v>3200</v>
      </c>
      <c r="AG81">
        <v>1700</v>
      </c>
      <c r="AH81" t="s">
        <v>1476</v>
      </c>
      <c r="AJ81" t="s">
        <v>786</v>
      </c>
      <c r="AK81" t="b">
        <v>1</v>
      </c>
      <c r="AS81">
        <v>10</v>
      </c>
      <c r="AT81" t="s">
        <v>356</v>
      </c>
      <c r="AV81" t="s">
        <v>373</v>
      </c>
      <c r="AW81" t="s">
        <v>1477</v>
      </c>
      <c r="AX81" t="s">
        <v>1441</v>
      </c>
      <c r="AZ81" t="b">
        <v>1</v>
      </c>
      <c r="BB81" t="b">
        <v>1</v>
      </c>
      <c r="BJ81" t="s">
        <v>360</v>
      </c>
      <c r="BO81" t="s">
        <v>347</v>
      </c>
      <c r="BP81" t="s">
        <v>347</v>
      </c>
      <c r="BR81" t="s">
        <v>347</v>
      </c>
      <c r="BS81" t="s">
        <v>360</v>
      </c>
      <c r="BT81" t="s">
        <v>358</v>
      </c>
      <c r="BV81" t="b">
        <v>1</v>
      </c>
      <c r="BX81" t="b">
        <v>1</v>
      </c>
      <c r="CE81" t="s">
        <v>888</v>
      </c>
      <c r="CF81" t="b">
        <v>1</v>
      </c>
      <c r="CG81" t="b">
        <v>1</v>
      </c>
      <c r="CN81" t="s">
        <v>347</v>
      </c>
      <c r="CX81" t="s">
        <v>1020</v>
      </c>
      <c r="DC81" t="b">
        <v>1</v>
      </c>
      <c r="DV81" t="s">
        <v>657</v>
      </c>
      <c r="EL81" t="s">
        <v>385</v>
      </c>
      <c r="EM81" t="s">
        <v>366</v>
      </c>
      <c r="EN81" t="s">
        <v>1478</v>
      </c>
      <c r="EP81" t="b">
        <v>1</v>
      </c>
      <c r="EQ81" t="b">
        <v>1</v>
      </c>
      <c r="ER81" t="b">
        <v>1</v>
      </c>
      <c r="EY81" t="b">
        <v>1</v>
      </c>
      <c r="EZ81" t="s">
        <v>365</v>
      </c>
      <c r="FA81" t="s">
        <v>367</v>
      </c>
      <c r="FB81" t="s">
        <v>373</v>
      </c>
      <c r="FD81" t="s">
        <v>368</v>
      </c>
      <c r="FF81" t="b">
        <v>1</v>
      </c>
      <c r="FM81" t="s">
        <v>347</v>
      </c>
      <c r="FO81" t="s">
        <v>373</v>
      </c>
      <c r="FW81" t="s">
        <v>369</v>
      </c>
      <c r="FX81" t="s">
        <v>360</v>
      </c>
      <c r="GB81" t="s">
        <v>385</v>
      </c>
      <c r="GC81" t="s">
        <v>385</v>
      </c>
      <c r="GD81" t="s">
        <v>360</v>
      </c>
      <c r="GE81" t="s">
        <v>371</v>
      </c>
      <c r="GF81" t="s">
        <v>371</v>
      </c>
      <c r="GT81" t="s">
        <v>1479</v>
      </c>
      <c r="GV81" t="b">
        <v>1</v>
      </c>
      <c r="GY81" t="b">
        <v>1</v>
      </c>
      <c r="HA81" t="b">
        <v>1</v>
      </c>
      <c r="HM81" t="s">
        <v>441</v>
      </c>
      <c r="HN81" t="b">
        <v>1</v>
      </c>
      <c r="HR81" t="s">
        <v>1480</v>
      </c>
      <c r="HS81" t="s">
        <v>1481</v>
      </c>
      <c r="HT81" t="b">
        <v>1</v>
      </c>
      <c r="IB81" t="b">
        <v>1</v>
      </c>
      <c r="IE81" t="s">
        <v>1482</v>
      </c>
      <c r="IH81" t="b">
        <v>1</v>
      </c>
      <c r="II81" t="b">
        <v>1</v>
      </c>
      <c r="IO81" t="s">
        <v>445</v>
      </c>
      <c r="IQ81" t="s">
        <v>373</v>
      </c>
      <c r="IX81" t="b">
        <v>1</v>
      </c>
      <c r="JA81" t="s">
        <v>373</v>
      </c>
      <c r="JH81" t="b">
        <v>1</v>
      </c>
      <c r="JK81" t="s">
        <v>347</v>
      </c>
      <c r="JM81" t="s">
        <v>1483</v>
      </c>
      <c r="JQ81" t="b">
        <v>1</v>
      </c>
      <c r="JR81" t="b">
        <v>1</v>
      </c>
      <c r="JS81" t="b">
        <v>1</v>
      </c>
      <c r="JV81" t="b">
        <v>1</v>
      </c>
      <c r="JX81" t="b">
        <v>1</v>
      </c>
      <c r="KF81" t="s">
        <v>1484</v>
      </c>
      <c r="KG81" t="s">
        <v>450</v>
      </c>
      <c r="KL81" t="b">
        <v>1</v>
      </c>
      <c r="KV81" t="s">
        <v>563</v>
      </c>
      <c r="KY81" t="b">
        <v>1</v>
      </c>
      <c r="LA81" t="b">
        <v>1</v>
      </c>
      <c r="LF81" t="s">
        <v>430</v>
      </c>
      <c r="LM81" t="b">
        <v>1</v>
      </c>
      <c r="LN81" t="s">
        <v>360</v>
      </c>
      <c r="LO81" t="s">
        <v>1485</v>
      </c>
      <c r="LP81" t="s">
        <v>1317</v>
      </c>
      <c r="LQ81" t="b">
        <v>1</v>
      </c>
      <c r="LS81" t="b">
        <v>1</v>
      </c>
      <c r="MA81" t="s">
        <v>360</v>
      </c>
      <c r="MD81" t="s">
        <v>347</v>
      </c>
      <c r="ME81">
        <v>7</v>
      </c>
      <c r="MF81" t="s">
        <v>1486</v>
      </c>
      <c r="MG81" t="s">
        <v>347</v>
      </c>
      <c r="MH81" t="s">
        <v>1487</v>
      </c>
      <c r="MI81" t="s">
        <v>1488</v>
      </c>
      <c r="MJ81">
        <v>73108194</v>
      </c>
      <c r="MK81" t="s">
        <v>1489</v>
      </c>
      <c r="ML81" s="2">
        <v>44216.548090277778</v>
      </c>
      <c r="MM81">
        <v>80</v>
      </c>
      <c r="MO81">
        <v>-1</v>
      </c>
      <c r="MR81" t="s">
        <v>377</v>
      </c>
      <c r="MS81">
        <v>1606</v>
      </c>
      <c r="MT81" t="s">
        <v>405</v>
      </c>
      <c r="MU81">
        <v>569832</v>
      </c>
    </row>
    <row r="82" spans="1:359" x14ac:dyDescent="0.3">
      <c r="A82" t="s">
        <v>1490</v>
      </c>
      <c r="B82" t="s">
        <v>1491</v>
      </c>
      <c r="C82" t="s">
        <v>385</v>
      </c>
      <c r="D82" t="s">
        <v>1370</v>
      </c>
      <c r="E82" t="s">
        <v>844</v>
      </c>
      <c r="G82" s="1">
        <v>44216</v>
      </c>
      <c r="H82" t="s">
        <v>845</v>
      </c>
      <c r="I82" t="s">
        <v>846</v>
      </c>
      <c r="J82" t="s">
        <v>347</v>
      </c>
      <c r="K82">
        <v>39</v>
      </c>
      <c r="L8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82" t="s">
        <v>348</v>
      </c>
      <c r="N82" t="s">
        <v>349</v>
      </c>
      <c r="O82" t="s">
        <v>384</v>
      </c>
      <c r="Q82">
        <v>0</v>
      </c>
      <c r="R82">
        <v>0</v>
      </c>
      <c r="S82" t="s">
        <v>347</v>
      </c>
      <c r="T82">
        <v>0</v>
      </c>
      <c r="U82">
        <v>0</v>
      </c>
      <c r="V82">
        <v>1</v>
      </c>
      <c r="W82" t="s">
        <v>351</v>
      </c>
      <c r="X82">
        <v>2</v>
      </c>
      <c r="Y82" t="s">
        <v>458</v>
      </c>
      <c r="Z82">
        <v>2</v>
      </c>
      <c r="AA82" t="s">
        <v>352</v>
      </c>
      <c r="AB82">
        <v>6</v>
      </c>
      <c r="AC82">
        <v>0</v>
      </c>
      <c r="AD82">
        <v>2</v>
      </c>
      <c r="AE82">
        <v>2</v>
      </c>
      <c r="AF82">
        <v>600</v>
      </c>
      <c r="AG82">
        <v>400</v>
      </c>
      <c r="AH82" t="s">
        <v>1492</v>
      </c>
      <c r="AJ82" t="s">
        <v>786</v>
      </c>
      <c r="AK82" t="b">
        <v>1</v>
      </c>
      <c r="AS82">
        <v>10</v>
      </c>
      <c r="AT82" t="s">
        <v>1385</v>
      </c>
      <c r="AV82" t="s">
        <v>373</v>
      </c>
      <c r="AW82" t="s">
        <v>1493</v>
      </c>
      <c r="AX82" t="s">
        <v>429</v>
      </c>
      <c r="BB82" t="b">
        <v>1</v>
      </c>
      <c r="BJ82" t="s">
        <v>360</v>
      </c>
      <c r="BO82" t="s">
        <v>347</v>
      </c>
      <c r="BP82" t="s">
        <v>347</v>
      </c>
      <c r="BR82" t="s">
        <v>347</v>
      </c>
      <c r="BS82" t="s">
        <v>347</v>
      </c>
      <c r="CE82" t="s">
        <v>850</v>
      </c>
      <c r="CF82" t="b">
        <v>1</v>
      </c>
      <c r="CN82" t="s">
        <v>347</v>
      </c>
      <c r="CX82" t="s">
        <v>1494</v>
      </c>
      <c r="DB82" t="b">
        <v>1</v>
      </c>
      <c r="DD82" t="b">
        <v>1</v>
      </c>
      <c r="DV82" t="s">
        <v>363</v>
      </c>
      <c r="EL82" t="s">
        <v>385</v>
      </c>
      <c r="EM82" t="s">
        <v>366</v>
      </c>
      <c r="EN82" t="s">
        <v>1495</v>
      </c>
      <c r="EO82" t="b">
        <v>1</v>
      </c>
      <c r="EQ82" t="b">
        <v>1</v>
      </c>
      <c r="ER82" t="b">
        <v>1</v>
      </c>
      <c r="ES82" t="b">
        <v>1</v>
      </c>
      <c r="EZ82" t="s">
        <v>365</v>
      </c>
      <c r="FA82" t="s">
        <v>367</v>
      </c>
      <c r="FB82" t="s">
        <v>347</v>
      </c>
      <c r="FD82" t="s">
        <v>432</v>
      </c>
      <c r="FF82" t="b">
        <v>1</v>
      </c>
      <c r="FG82" t="b">
        <v>1</v>
      </c>
      <c r="FM82" t="s">
        <v>347</v>
      </c>
      <c r="FO82" t="s">
        <v>360</v>
      </c>
      <c r="FW82" t="s">
        <v>369</v>
      </c>
      <c r="FX82" t="s">
        <v>347</v>
      </c>
      <c r="GB82" t="s">
        <v>385</v>
      </c>
      <c r="GC82" t="s">
        <v>385</v>
      </c>
      <c r="GD82" t="s">
        <v>360</v>
      </c>
      <c r="GE82" t="s">
        <v>371</v>
      </c>
      <c r="GF82" t="s">
        <v>371</v>
      </c>
      <c r="GT82" t="s">
        <v>1329</v>
      </c>
      <c r="GU82" t="b">
        <v>1</v>
      </c>
      <c r="HM82" t="s">
        <v>388</v>
      </c>
      <c r="HP82" t="b">
        <v>1</v>
      </c>
      <c r="HR82" t="s">
        <v>1496</v>
      </c>
      <c r="HS82" t="s">
        <v>1497</v>
      </c>
      <c r="HT82" t="b">
        <v>1</v>
      </c>
      <c r="HU82" t="b">
        <v>1</v>
      </c>
      <c r="HW82" t="b">
        <v>1</v>
      </c>
      <c r="IE82" t="s">
        <v>444</v>
      </c>
      <c r="IG82" t="b">
        <v>1</v>
      </c>
      <c r="IO82" t="s">
        <v>347</v>
      </c>
      <c r="IQ82" t="s">
        <v>416</v>
      </c>
      <c r="IW82" t="b">
        <v>1</v>
      </c>
      <c r="JA82" t="s">
        <v>416</v>
      </c>
      <c r="JG82" t="b">
        <v>1</v>
      </c>
      <c r="JK82" t="s">
        <v>360</v>
      </c>
      <c r="JL82" t="s">
        <v>1498</v>
      </c>
      <c r="JM82" t="s">
        <v>1499</v>
      </c>
      <c r="JN82" t="b">
        <v>1</v>
      </c>
      <c r="JO82" t="b">
        <v>1</v>
      </c>
      <c r="JP82" t="b">
        <v>1</v>
      </c>
      <c r="JV82" t="b">
        <v>1</v>
      </c>
      <c r="JX82" t="b">
        <v>1</v>
      </c>
      <c r="KG82" t="s">
        <v>1500</v>
      </c>
      <c r="KL82" t="b">
        <v>1</v>
      </c>
      <c r="KQ82" t="b">
        <v>1</v>
      </c>
      <c r="KV82" t="s">
        <v>467</v>
      </c>
      <c r="KX82" t="b">
        <v>1</v>
      </c>
      <c r="LF82" t="s">
        <v>430</v>
      </c>
      <c r="LM82" t="b">
        <v>1</v>
      </c>
      <c r="LN82" t="s">
        <v>347</v>
      </c>
      <c r="LP82" t="s">
        <v>1501</v>
      </c>
      <c r="LR82" t="b">
        <v>1</v>
      </c>
      <c r="LS82" t="b">
        <v>1</v>
      </c>
      <c r="LT82" t="b">
        <v>1</v>
      </c>
      <c r="MA82" t="s">
        <v>360</v>
      </c>
      <c r="MD82" t="s">
        <v>360</v>
      </c>
      <c r="MG82" t="s">
        <v>360</v>
      </c>
      <c r="MI82" t="s">
        <v>1502</v>
      </c>
      <c r="MJ82">
        <v>73108200</v>
      </c>
      <c r="MK82" t="s">
        <v>1503</v>
      </c>
      <c r="ML82" s="2">
        <v>44216.548148148147</v>
      </c>
      <c r="MM82">
        <v>81</v>
      </c>
      <c r="MO82">
        <v>-1</v>
      </c>
      <c r="MR82" t="s">
        <v>377</v>
      </c>
      <c r="MS82">
        <v>12839</v>
      </c>
      <c r="MT82" t="s">
        <v>405</v>
      </c>
      <c r="MU82">
        <v>569832</v>
      </c>
    </row>
    <row r="83" spans="1:359" x14ac:dyDescent="0.3">
      <c r="A83" t="s">
        <v>1504</v>
      </c>
      <c r="B83" t="s">
        <v>1505</v>
      </c>
      <c r="D83" t="s">
        <v>1370</v>
      </c>
      <c r="E83" t="s">
        <v>844</v>
      </c>
      <c r="G83" s="1">
        <v>44216</v>
      </c>
      <c r="H83" t="s">
        <v>845</v>
      </c>
      <c r="I83" t="s">
        <v>846</v>
      </c>
      <c r="J83" t="s">
        <v>347</v>
      </c>
      <c r="K83">
        <v>43</v>
      </c>
      <c r="L8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83" t="s">
        <v>348</v>
      </c>
      <c r="N83" t="s">
        <v>349</v>
      </c>
      <c r="O83" t="s">
        <v>350</v>
      </c>
      <c r="P83" s="1">
        <v>42389</v>
      </c>
      <c r="Q83">
        <v>1</v>
      </c>
      <c r="R83">
        <v>0</v>
      </c>
      <c r="S83" t="s">
        <v>347</v>
      </c>
      <c r="T83">
        <v>0</v>
      </c>
      <c r="U83">
        <v>0</v>
      </c>
      <c r="V83">
        <v>0</v>
      </c>
      <c r="W83" t="s">
        <v>385</v>
      </c>
      <c r="X83">
        <v>1</v>
      </c>
      <c r="Y83" t="s">
        <v>351</v>
      </c>
      <c r="Z83">
        <v>3</v>
      </c>
      <c r="AA83" t="s">
        <v>365</v>
      </c>
      <c r="AB83">
        <v>8</v>
      </c>
      <c r="AC83">
        <v>0</v>
      </c>
      <c r="AD83">
        <v>0</v>
      </c>
      <c r="AE83">
        <v>1</v>
      </c>
      <c r="AF83">
        <v>200</v>
      </c>
      <c r="AG83">
        <v>100</v>
      </c>
      <c r="AH83" t="s">
        <v>1492</v>
      </c>
      <c r="AJ83" t="s">
        <v>675</v>
      </c>
      <c r="AK83" t="b">
        <v>1</v>
      </c>
      <c r="AL83" t="b">
        <v>1</v>
      </c>
      <c r="AS83">
        <v>15</v>
      </c>
      <c r="AT83" t="s">
        <v>356</v>
      </c>
      <c r="AV83" t="s">
        <v>347</v>
      </c>
      <c r="AW83" t="s">
        <v>357</v>
      </c>
      <c r="AX83" t="s">
        <v>1441</v>
      </c>
      <c r="AZ83" t="b">
        <v>1</v>
      </c>
      <c r="BB83" t="b">
        <v>1</v>
      </c>
      <c r="BJ83" t="s">
        <v>347</v>
      </c>
      <c r="BK83" t="s">
        <v>360</v>
      </c>
      <c r="BM83" t="s">
        <v>373</v>
      </c>
      <c r="BO83" t="s">
        <v>347</v>
      </c>
      <c r="BP83" t="s">
        <v>347</v>
      </c>
      <c r="BR83" t="s">
        <v>360</v>
      </c>
      <c r="CE83" t="s">
        <v>871</v>
      </c>
      <c r="CF83" t="b">
        <v>1</v>
      </c>
      <c r="CI83" t="b">
        <v>1</v>
      </c>
      <c r="CN83" t="s">
        <v>347</v>
      </c>
      <c r="CX83" t="s">
        <v>1494</v>
      </c>
      <c r="DB83" t="b">
        <v>1</v>
      </c>
      <c r="DD83" t="b">
        <v>1</v>
      </c>
      <c r="DV83" t="s">
        <v>657</v>
      </c>
      <c r="DZ83" t="s">
        <v>1506</v>
      </c>
      <c r="EA83" t="b">
        <v>1</v>
      </c>
      <c r="EE83" t="b">
        <v>1</v>
      </c>
      <c r="EI83" t="b">
        <v>1</v>
      </c>
      <c r="EL83" t="s">
        <v>458</v>
      </c>
      <c r="EM83" t="s">
        <v>366</v>
      </c>
      <c r="EZ83" t="s">
        <v>385</v>
      </c>
      <c r="FA83" t="s">
        <v>366</v>
      </c>
      <c r="FB83" t="s">
        <v>347</v>
      </c>
      <c r="FD83" t="s">
        <v>432</v>
      </c>
      <c r="FF83" t="b">
        <v>1</v>
      </c>
      <c r="FG83" t="b">
        <v>1</v>
      </c>
      <c r="FM83" t="s">
        <v>347</v>
      </c>
      <c r="FO83" t="s">
        <v>360</v>
      </c>
      <c r="GB83" t="s">
        <v>385</v>
      </c>
      <c r="GC83" t="s">
        <v>351</v>
      </c>
      <c r="GD83" t="s">
        <v>360</v>
      </c>
      <c r="GE83" t="s">
        <v>371</v>
      </c>
      <c r="GF83" t="s">
        <v>371</v>
      </c>
      <c r="GT83" t="s">
        <v>460</v>
      </c>
      <c r="HJ83" t="b">
        <v>1</v>
      </c>
      <c r="IE83" t="s">
        <v>373</v>
      </c>
      <c r="IL83" t="b">
        <v>1</v>
      </c>
      <c r="IO83" t="s">
        <v>445</v>
      </c>
      <c r="IQ83" t="s">
        <v>416</v>
      </c>
      <c r="IW83" t="b">
        <v>1</v>
      </c>
      <c r="JA83" t="s">
        <v>416</v>
      </c>
      <c r="JG83" t="b">
        <v>1</v>
      </c>
      <c r="JK83" t="s">
        <v>347</v>
      </c>
      <c r="JM83" t="s">
        <v>1507</v>
      </c>
      <c r="JN83" t="b">
        <v>1</v>
      </c>
      <c r="JP83" t="b">
        <v>1</v>
      </c>
      <c r="KA83" t="b">
        <v>1</v>
      </c>
      <c r="KG83" t="s">
        <v>450</v>
      </c>
      <c r="KL83" t="b">
        <v>1</v>
      </c>
      <c r="KV83" t="s">
        <v>467</v>
      </c>
      <c r="KX83" t="b">
        <v>1</v>
      </c>
      <c r="LF83" t="s">
        <v>430</v>
      </c>
      <c r="LM83" t="b">
        <v>1</v>
      </c>
      <c r="LN83" t="s">
        <v>347</v>
      </c>
      <c r="LP83" t="s">
        <v>535</v>
      </c>
      <c r="LS83" t="b">
        <v>1</v>
      </c>
      <c r="MA83" t="s">
        <v>360</v>
      </c>
      <c r="MD83" t="s">
        <v>360</v>
      </c>
      <c r="MG83" t="s">
        <v>360</v>
      </c>
      <c r="MI83" t="s">
        <v>1508</v>
      </c>
      <c r="MJ83">
        <v>73108201</v>
      </c>
      <c r="MK83" t="s">
        <v>1509</v>
      </c>
      <c r="ML83" s="2">
        <v>44216.548159722217</v>
      </c>
      <c r="MM83">
        <v>82</v>
      </c>
      <c r="MO83">
        <v>-1</v>
      </c>
      <c r="MR83" t="s">
        <v>377</v>
      </c>
      <c r="MS83">
        <v>1886</v>
      </c>
      <c r="MT83" t="s">
        <v>405</v>
      </c>
      <c r="MU83">
        <v>569832</v>
      </c>
    </row>
    <row r="84" spans="1:359" x14ac:dyDescent="0.3">
      <c r="A84" t="s">
        <v>1510</v>
      </c>
      <c r="B84" t="s">
        <v>1511</v>
      </c>
      <c r="D84" t="s">
        <v>1370</v>
      </c>
      <c r="E84" t="s">
        <v>844</v>
      </c>
      <c r="G84" s="1">
        <v>44216</v>
      </c>
      <c r="H84" t="s">
        <v>845</v>
      </c>
      <c r="I84" t="s">
        <v>846</v>
      </c>
      <c r="J84" t="s">
        <v>347</v>
      </c>
      <c r="K84">
        <v>55</v>
      </c>
      <c r="L84"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84" t="s">
        <v>348</v>
      </c>
      <c r="N84" t="s">
        <v>349</v>
      </c>
      <c r="O84" t="s">
        <v>384</v>
      </c>
      <c r="Q84">
        <v>0</v>
      </c>
      <c r="R84">
        <v>1</v>
      </c>
      <c r="S84" t="s">
        <v>360</v>
      </c>
      <c r="AB84">
        <v>2</v>
      </c>
      <c r="AC84">
        <v>2</v>
      </c>
      <c r="AE84">
        <v>1</v>
      </c>
      <c r="AF84">
        <v>1000</v>
      </c>
      <c r="AG84">
        <v>800</v>
      </c>
      <c r="AH84" t="s">
        <v>1492</v>
      </c>
      <c r="AJ84" t="s">
        <v>786</v>
      </c>
      <c r="AK84" t="b">
        <v>1</v>
      </c>
      <c r="AS84">
        <v>20</v>
      </c>
      <c r="AT84" t="s">
        <v>356</v>
      </c>
      <c r="AV84" t="s">
        <v>347</v>
      </c>
      <c r="AW84" t="s">
        <v>1512</v>
      </c>
      <c r="AX84" t="s">
        <v>429</v>
      </c>
      <c r="BB84" t="b">
        <v>1</v>
      </c>
      <c r="BJ84" t="s">
        <v>360</v>
      </c>
      <c r="BO84" t="s">
        <v>347</v>
      </c>
      <c r="BP84" t="s">
        <v>360</v>
      </c>
      <c r="BQ84" t="s">
        <v>1513</v>
      </c>
      <c r="CE84" t="s">
        <v>1514</v>
      </c>
      <c r="CF84" t="b">
        <v>1</v>
      </c>
      <c r="CJ84" t="b">
        <v>1</v>
      </c>
      <c r="CM84" t="s">
        <v>1515</v>
      </c>
      <c r="CN84" t="s">
        <v>347</v>
      </c>
      <c r="CX84" t="s">
        <v>1516</v>
      </c>
      <c r="DC84" t="b">
        <v>1</v>
      </c>
      <c r="DD84" t="b">
        <v>1</v>
      </c>
      <c r="DV84" t="s">
        <v>430</v>
      </c>
      <c r="EL84" t="s">
        <v>385</v>
      </c>
      <c r="EM84" t="s">
        <v>366</v>
      </c>
      <c r="EZ84" t="s">
        <v>385</v>
      </c>
      <c r="FA84" t="s">
        <v>366</v>
      </c>
      <c r="FB84" t="s">
        <v>347</v>
      </c>
      <c r="FD84" t="s">
        <v>1023</v>
      </c>
      <c r="FE84" t="b">
        <v>1</v>
      </c>
      <c r="FM84" t="s">
        <v>347</v>
      </c>
      <c r="FO84" t="s">
        <v>347</v>
      </c>
      <c r="FP84" t="s">
        <v>368</v>
      </c>
      <c r="FQ84" t="b">
        <v>1</v>
      </c>
      <c r="GC84" t="s">
        <v>385</v>
      </c>
      <c r="GD84" t="s">
        <v>360</v>
      </c>
      <c r="GE84" t="s">
        <v>371</v>
      </c>
      <c r="GF84" t="s">
        <v>371</v>
      </c>
      <c r="GT84" t="s">
        <v>1517</v>
      </c>
      <c r="GW84" t="b">
        <v>1</v>
      </c>
      <c r="GY84" t="b">
        <v>1</v>
      </c>
      <c r="HC84" t="b">
        <v>1</v>
      </c>
      <c r="HM84" t="s">
        <v>501</v>
      </c>
      <c r="HO84" t="b">
        <v>1</v>
      </c>
      <c r="HR84" t="s">
        <v>1518</v>
      </c>
      <c r="HS84" t="s">
        <v>1519</v>
      </c>
      <c r="HT84" t="b">
        <v>1</v>
      </c>
      <c r="HV84" t="b">
        <v>1</v>
      </c>
      <c r="HW84" t="b">
        <v>1</v>
      </c>
      <c r="IE84" t="s">
        <v>444</v>
      </c>
      <c r="IG84" t="b">
        <v>1</v>
      </c>
      <c r="IO84" t="s">
        <v>347</v>
      </c>
      <c r="IQ84" t="s">
        <v>373</v>
      </c>
      <c r="IX84" t="b">
        <v>1</v>
      </c>
      <c r="JA84" t="s">
        <v>373</v>
      </c>
      <c r="JH84" t="b">
        <v>1</v>
      </c>
      <c r="JK84" t="s">
        <v>347</v>
      </c>
      <c r="JM84" t="s">
        <v>1520</v>
      </c>
      <c r="JN84" t="b">
        <v>1</v>
      </c>
      <c r="JP84" t="b">
        <v>1</v>
      </c>
      <c r="JQ84" t="b">
        <v>1</v>
      </c>
      <c r="JV84" t="b">
        <v>1</v>
      </c>
      <c r="JX84" t="b">
        <v>1</v>
      </c>
      <c r="JZ84" t="b">
        <v>1</v>
      </c>
      <c r="KA84" t="b">
        <v>1</v>
      </c>
      <c r="KG84" t="s">
        <v>450</v>
      </c>
      <c r="KL84" t="b">
        <v>1</v>
      </c>
      <c r="KV84" t="s">
        <v>1294</v>
      </c>
      <c r="KW84" t="b">
        <v>1</v>
      </c>
      <c r="KX84" t="b">
        <v>1</v>
      </c>
      <c r="LF84" t="s">
        <v>1098</v>
      </c>
      <c r="LG84" t="b">
        <v>1</v>
      </c>
      <c r="LH84" t="b">
        <v>1</v>
      </c>
      <c r="MI84" t="s">
        <v>1521</v>
      </c>
      <c r="MJ84">
        <v>73108203</v>
      </c>
      <c r="MK84" t="s">
        <v>1522</v>
      </c>
      <c r="ML84" s="2">
        <v>44216.548171296286</v>
      </c>
      <c r="MM84">
        <v>83</v>
      </c>
      <c r="MO84">
        <v>-1</v>
      </c>
      <c r="MR84" t="s">
        <v>377</v>
      </c>
      <c r="MS84">
        <v>1475</v>
      </c>
      <c r="MT84" t="s">
        <v>405</v>
      </c>
      <c r="MU84">
        <v>569832</v>
      </c>
    </row>
    <row r="85" spans="1:359" x14ac:dyDescent="0.3">
      <c r="A85" t="s">
        <v>1523</v>
      </c>
      <c r="B85" t="s">
        <v>1524</v>
      </c>
      <c r="D85" t="s">
        <v>1370</v>
      </c>
      <c r="E85" t="s">
        <v>844</v>
      </c>
      <c r="G85" s="1">
        <v>44216</v>
      </c>
      <c r="H85" t="s">
        <v>845</v>
      </c>
      <c r="I85" t="s">
        <v>846</v>
      </c>
      <c r="J85" t="s">
        <v>347</v>
      </c>
      <c r="K85">
        <v>22</v>
      </c>
      <c r="L8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85" t="s">
        <v>348</v>
      </c>
      <c r="N85" t="s">
        <v>1459</v>
      </c>
      <c r="O85" t="s">
        <v>384</v>
      </c>
      <c r="Q85">
        <v>0</v>
      </c>
      <c r="R85">
        <v>1</v>
      </c>
      <c r="S85" t="s">
        <v>360</v>
      </c>
      <c r="AB85">
        <v>7</v>
      </c>
      <c r="AC85">
        <v>1</v>
      </c>
      <c r="AE85">
        <v>0</v>
      </c>
      <c r="AF85">
        <v>1000</v>
      </c>
      <c r="AG85">
        <v>0</v>
      </c>
      <c r="AI85" t="s">
        <v>1525</v>
      </c>
      <c r="AJ85" t="s">
        <v>786</v>
      </c>
      <c r="AK85" t="b">
        <v>1</v>
      </c>
      <c r="AS85">
        <v>999</v>
      </c>
      <c r="AT85" t="s">
        <v>1267</v>
      </c>
      <c r="AV85" t="s">
        <v>347</v>
      </c>
      <c r="AW85" t="s">
        <v>357</v>
      </c>
      <c r="AX85" t="s">
        <v>429</v>
      </c>
      <c r="BB85" t="b">
        <v>1</v>
      </c>
      <c r="BJ85" t="s">
        <v>360</v>
      </c>
      <c r="BO85" t="s">
        <v>347</v>
      </c>
      <c r="BP85" t="s">
        <v>347</v>
      </c>
      <c r="BR85" t="s">
        <v>347</v>
      </c>
      <c r="BS85" t="s">
        <v>347</v>
      </c>
      <c r="CE85" t="s">
        <v>850</v>
      </c>
      <c r="CF85" t="b">
        <v>1</v>
      </c>
      <c r="CN85" t="s">
        <v>347</v>
      </c>
      <c r="CX85" t="s">
        <v>851</v>
      </c>
      <c r="DD85" t="b">
        <v>1</v>
      </c>
      <c r="DV85" t="s">
        <v>657</v>
      </c>
      <c r="EL85" t="s">
        <v>385</v>
      </c>
      <c r="EM85" t="s">
        <v>366</v>
      </c>
      <c r="EZ85" t="s">
        <v>385</v>
      </c>
      <c r="FA85" t="s">
        <v>366</v>
      </c>
      <c r="FB85" t="s">
        <v>347</v>
      </c>
      <c r="FD85" t="s">
        <v>368</v>
      </c>
      <c r="FF85" t="b">
        <v>1</v>
      </c>
      <c r="FM85" t="s">
        <v>347</v>
      </c>
      <c r="FO85" t="s">
        <v>360</v>
      </c>
      <c r="GC85" t="s">
        <v>385</v>
      </c>
      <c r="GD85" t="s">
        <v>360</v>
      </c>
      <c r="GE85" t="s">
        <v>1526</v>
      </c>
      <c r="GF85" t="s">
        <v>370</v>
      </c>
      <c r="GG85" t="s">
        <v>493</v>
      </c>
      <c r="GH85" t="s">
        <v>360</v>
      </c>
      <c r="GR85" t="s">
        <v>1094</v>
      </c>
      <c r="GT85" t="s">
        <v>528</v>
      </c>
      <c r="GY85" t="b">
        <v>1</v>
      </c>
      <c r="HM85" t="s">
        <v>501</v>
      </c>
      <c r="HO85" t="b">
        <v>1</v>
      </c>
      <c r="HR85" t="s">
        <v>1527</v>
      </c>
      <c r="HS85" t="s">
        <v>443</v>
      </c>
      <c r="HW85" t="b">
        <v>1</v>
      </c>
      <c r="IE85" t="s">
        <v>373</v>
      </c>
      <c r="IL85" t="b">
        <v>1</v>
      </c>
      <c r="IO85" t="s">
        <v>347</v>
      </c>
      <c r="IQ85" t="s">
        <v>416</v>
      </c>
      <c r="IW85" t="b">
        <v>1</v>
      </c>
      <c r="JA85" t="s">
        <v>416</v>
      </c>
      <c r="JG85" t="b">
        <v>1</v>
      </c>
      <c r="JK85" t="s">
        <v>347</v>
      </c>
      <c r="JM85" t="s">
        <v>1528</v>
      </c>
      <c r="JN85" t="b">
        <v>1</v>
      </c>
      <c r="JP85" t="b">
        <v>1</v>
      </c>
      <c r="JW85" t="b">
        <v>1</v>
      </c>
      <c r="KG85" t="s">
        <v>533</v>
      </c>
      <c r="KK85" t="b">
        <v>1</v>
      </c>
      <c r="KL85" t="b">
        <v>1</v>
      </c>
      <c r="KV85" t="s">
        <v>960</v>
      </c>
      <c r="KX85" t="b">
        <v>1</v>
      </c>
      <c r="LA85" t="b">
        <v>1</v>
      </c>
      <c r="LF85" t="s">
        <v>430</v>
      </c>
      <c r="LM85" t="b">
        <v>1</v>
      </c>
      <c r="MI85" t="s">
        <v>1529</v>
      </c>
      <c r="MJ85">
        <v>73108204</v>
      </c>
      <c r="MK85" t="s">
        <v>1530</v>
      </c>
      <c r="ML85" s="2">
        <v>44216.548182870371</v>
      </c>
      <c r="MM85">
        <v>84</v>
      </c>
      <c r="MO85">
        <v>-1</v>
      </c>
      <c r="MR85" t="s">
        <v>377</v>
      </c>
      <c r="MS85">
        <v>1393</v>
      </c>
      <c r="MT85" t="s">
        <v>405</v>
      </c>
      <c r="MU85">
        <v>569832</v>
      </c>
    </row>
    <row r="86" spans="1:359" x14ac:dyDescent="0.3">
      <c r="A86" t="s">
        <v>1531</v>
      </c>
      <c r="B86" t="s">
        <v>1532</v>
      </c>
      <c r="D86" t="s">
        <v>1370</v>
      </c>
      <c r="E86" t="s">
        <v>844</v>
      </c>
      <c r="G86" s="1">
        <v>44216</v>
      </c>
      <c r="H86" t="s">
        <v>845</v>
      </c>
      <c r="I86" t="s">
        <v>846</v>
      </c>
      <c r="J86" t="s">
        <v>347</v>
      </c>
      <c r="K86">
        <v>35</v>
      </c>
      <c r="L8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86" t="s">
        <v>348</v>
      </c>
      <c r="N86" t="s">
        <v>1533</v>
      </c>
      <c r="O86" t="s">
        <v>384</v>
      </c>
      <c r="Q86">
        <v>0</v>
      </c>
      <c r="R86">
        <v>2</v>
      </c>
      <c r="S86" t="s">
        <v>347</v>
      </c>
      <c r="T86">
        <v>0</v>
      </c>
      <c r="U86">
        <v>0</v>
      </c>
      <c r="V86">
        <v>1</v>
      </c>
      <c r="W86" t="s">
        <v>351</v>
      </c>
      <c r="X86">
        <v>2</v>
      </c>
      <c r="Y86" t="s">
        <v>458</v>
      </c>
      <c r="Z86">
        <v>0</v>
      </c>
      <c r="AA86" t="s">
        <v>458</v>
      </c>
      <c r="AB86">
        <v>5</v>
      </c>
      <c r="AC86">
        <v>2</v>
      </c>
      <c r="AD86">
        <v>0</v>
      </c>
      <c r="AE86">
        <v>1</v>
      </c>
      <c r="AF86">
        <v>1500</v>
      </c>
      <c r="AG86">
        <v>1000</v>
      </c>
      <c r="AH86" t="s">
        <v>1384</v>
      </c>
      <c r="AJ86" t="s">
        <v>355</v>
      </c>
      <c r="AL86" t="b">
        <v>1</v>
      </c>
      <c r="AS86">
        <v>15</v>
      </c>
      <c r="AT86" t="s">
        <v>356</v>
      </c>
      <c r="AV86" t="s">
        <v>347</v>
      </c>
      <c r="AW86" t="s">
        <v>357</v>
      </c>
      <c r="AX86" t="s">
        <v>429</v>
      </c>
      <c r="BB86" t="b">
        <v>1</v>
      </c>
      <c r="BJ86" t="s">
        <v>360</v>
      </c>
      <c r="BO86" t="s">
        <v>347</v>
      </c>
      <c r="BP86" t="s">
        <v>347</v>
      </c>
      <c r="BR86" t="s">
        <v>347</v>
      </c>
      <c r="BS86" t="s">
        <v>360</v>
      </c>
      <c r="BT86" t="s">
        <v>429</v>
      </c>
      <c r="BX86" t="b">
        <v>1</v>
      </c>
      <c r="CE86" t="s">
        <v>850</v>
      </c>
      <c r="CF86" t="b">
        <v>1</v>
      </c>
      <c r="CN86" t="s">
        <v>347</v>
      </c>
      <c r="CX86" t="s">
        <v>1534</v>
      </c>
      <c r="DB86" t="b">
        <v>1</v>
      </c>
      <c r="DC86" t="b">
        <v>1</v>
      </c>
      <c r="DD86" t="b">
        <v>1</v>
      </c>
      <c r="DV86" t="s">
        <v>657</v>
      </c>
      <c r="EL86" t="s">
        <v>385</v>
      </c>
      <c r="EM86" t="s">
        <v>366</v>
      </c>
      <c r="EN86" t="s">
        <v>1006</v>
      </c>
      <c r="EO86" t="b">
        <v>1</v>
      </c>
      <c r="EP86" t="b">
        <v>1</v>
      </c>
      <c r="EZ86" t="s">
        <v>409</v>
      </c>
      <c r="FA86" t="s">
        <v>366</v>
      </c>
      <c r="FB86" t="s">
        <v>360</v>
      </c>
      <c r="FC86" t="s">
        <v>1535</v>
      </c>
      <c r="FD86" t="s">
        <v>368</v>
      </c>
      <c r="FF86" t="b">
        <v>1</v>
      </c>
      <c r="FM86" t="s">
        <v>347</v>
      </c>
      <c r="FO86" t="s">
        <v>360</v>
      </c>
      <c r="FW86" t="s">
        <v>369</v>
      </c>
      <c r="FX86" t="s">
        <v>360</v>
      </c>
      <c r="GB86" t="s">
        <v>385</v>
      </c>
      <c r="GC86" t="s">
        <v>385</v>
      </c>
      <c r="GD86" t="s">
        <v>347</v>
      </c>
      <c r="GG86" t="s">
        <v>797</v>
      </c>
      <c r="GH86" t="s">
        <v>360</v>
      </c>
      <c r="GR86" t="s">
        <v>1094</v>
      </c>
      <c r="GT86" t="s">
        <v>1536</v>
      </c>
      <c r="GU86" t="b">
        <v>1</v>
      </c>
      <c r="GW86" t="b">
        <v>1</v>
      </c>
      <c r="GX86" t="b">
        <v>1</v>
      </c>
      <c r="HC86" t="b">
        <v>1</v>
      </c>
      <c r="HD86" t="b">
        <v>1</v>
      </c>
      <c r="HM86" t="s">
        <v>388</v>
      </c>
      <c r="HP86" t="b">
        <v>1</v>
      </c>
      <c r="HR86" t="s">
        <v>1537</v>
      </c>
      <c r="HS86" t="s">
        <v>634</v>
      </c>
      <c r="HT86" t="b">
        <v>1</v>
      </c>
      <c r="IE86" t="s">
        <v>373</v>
      </c>
      <c r="IL86" t="b">
        <v>1</v>
      </c>
      <c r="IO86" t="s">
        <v>347</v>
      </c>
      <c r="IQ86" t="s">
        <v>416</v>
      </c>
      <c r="IW86" t="b">
        <v>1</v>
      </c>
      <c r="JA86" t="s">
        <v>416</v>
      </c>
      <c r="JG86" t="b">
        <v>1</v>
      </c>
      <c r="JK86" t="s">
        <v>347</v>
      </c>
      <c r="JM86" t="s">
        <v>1538</v>
      </c>
      <c r="JN86" t="b">
        <v>1</v>
      </c>
      <c r="JU86" t="b">
        <v>1</v>
      </c>
      <c r="KA86" t="b">
        <v>1</v>
      </c>
      <c r="KG86" t="s">
        <v>1539</v>
      </c>
      <c r="KM86" t="b">
        <v>1</v>
      </c>
      <c r="KO86" t="b">
        <v>1</v>
      </c>
      <c r="KV86" t="s">
        <v>960</v>
      </c>
      <c r="KX86" t="b">
        <v>1</v>
      </c>
      <c r="LA86" t="b">
        <v>1</v>
      </c>
      <c r="LF86" t="s">
        <v>1315</v>
      </c>
      <c r="LG86" t="b">
        <v>1</v>
      </c>
      <c r="LN86" t="s">
        <v>347</v>
      </c>
      <c r="LP86" t="s">
        <v>535</v>
      </c>
      <c r="LS86" t="b">
        <v>1</v>
      </c>
      <c r="MA86" t="s">
        <v>360</v>
      </c>
      <c r="MG86" t="s">
        <v>360</v>
      </c>
      <c r="MI86" t="s">
        <v>1540</v>
      </c>
      <c r="MJ86">
        <v>73108207</v>
      </c>
      <c r="MK86" t="s">
        <v>1541</v>
      </c>
      <c r="ML86" s="2">
        <v>44216.548182870371</v>
      </c>
      <c r="MM86">
        <v>85</v>
      </c>
      <c r="MO86">
        <v>-1</v>
      </c>
      <c r="MR86" t="s">
        <v>377</v>
      </c>
      <c r="MS86">
        <v>1565</v>
      </c>
      <c r="MT86" t="s">
        <v>405</v>
      </c>
      <c r="MU86">
        <v>569832</v>
      </c>
    </row>
    <row r="87" spans="1:359" x14ac:dyDescent="0.3">
      <c r="A87" t="s">
        <v>1542</v>
      </c>
      <c r="B87" t="s">
        <v>1543</v>
      </c>
      <c r="D87" t="s">
        <v>1370</v>
      </c>
      <c r="E87" t="s">
        <v>844</v>
      </c>
      <c r="G87" s="1">
        <v>44216</v>
      </c>
      <c r="H87" t="s">
        <v>845</v>
      </c>
      <c r="I87" t="s">
        <v>846</v>
      </c>
      <c r="J87" t="s">
        <v>347</v>
      </c>
      <c r="K87">
        <v>33</v>
      </c>
      <c r="L8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87" t="s">
        <v>348</v>
      </c>
      <c r="N87" t="s">
        <v>349</v>
      </c>
      <c r="O87" t="s">
        <v>384</v>
      </c>
      <c r="Q87">
        <v>0</v>
      </c>
      <c r="R87">
        <v>0</v>
      </c>
      <c r="S87" t="s">
        <v>347</v>
      </c>
      <c r="T87">
        <v>0</v>
      </c>
      <c r="U87">
        <v>1</v>
      </c>
      <c r="V87">
        <v>1</v>
      </c>
      <c r="W87" t="s">
        <v>409</v>
      </c>
      <c r="X87">
        <v>0</v>
      </c>
      <c r="Y87" t="s">
        <v>409</v>
      </c>
      <c r="Z87">
        <v>0</v>
      </c>
      <c r="AA87" t="s">
        <v>409</v>
      </c>
      <c r="AB87">
        <v>4</v>
      </c>
      <c r="AC87">
        <v>0</v>
      </c>
      <c r="AD87">
        <v>0</v>
      </c>
      <c r="AE87">
        <v>1</v>
      </c>
      <c r="AF87">
        <v>2000</v>
      </c>
      <c r="AG87">
        <v>2000</v>
      </c>
      <c r="AH87" t="s">
        <v>1544</v>
      </c>
      <c r="AJ87" t="s">
        <v>675</v>
      </c>
      <c r="AK87" t="b">
        <v>1</v>
      </c>
      <c r="AL87" t="b">
        <v>1</v>
      </c>
      <c r="AS87">
        <v>20</v>
      </c>
      <c r="AT87" t="s">
        <v>356</v>
      </c>
      <c r="AV87" t="s">
        <v>373</v>
      </c>
      <c r="AW87" t="s">
        <v>1545</v>
      </c>
      <c r="AX87" t="s">
        <v>1546</v>
      </c>
      <c r="BB87" t="b">
        <v>1</v>
      </c>
      <c r="BD87" t="b">
        <v>1</v>
      </c>
      <c r="BJ87" t="s">
        <v>360</v>
      </c>
      <c r="BO87" t="s">
        <v>347</v>
      </c>
      <c r="BP87" t="s">
        <v>347</v>
      </c>
      <c r="BR87" t="s">
        <v>347</v>
      </c>
      <c r="BS87" t="s">
        <v>347</v>
      </c>
      <c r="CE87" t="s">
        <v>850</v>
      </c>
      <c r="CF87" t="b">
        <v>1</v>
      </c>
      <c r="CN87" t="s">
        <v>347</v>
      </c>
      <c r="CX87" t="s">
        <v>1534</v>
      </c>
      <c r="DB87" t="b">
        <v>1</v>
      </c>
      <c r="DC87" t="b">
        <v>1</v>
      </c>
      <c r="DD87" t="b">
        <v>1</v>
      </c>
      <c r="DV87" t="s">
        <v>430</v>
      </c>
      <c r="EL87" t="s">
        <v>385</v>
      </c>
      <c r="EM87" t="s">
        <v>366</v>
      </c>
      <c r="EN87" t="s">
        <v>911</v>
      </c>
      <c r="EO87" t="b">
        <v>1</v>
      </c>
      <c r="EP87" t="b">
        <v>1</v>
      </c>
      <c r="EU87" t="b">
        <v>1</v>
      </c>
      <c r="EZ87" t="s">
        <v>458</v>
      </c>
      <c r="FA87" t="s">
        <v>366</v>
      </c>
      <c r="FB87" t="s">
        <v>347</v>
      </c>
      <c r="FD87" t="s">
        <v>1023</v>
      </c>
      <c r="FE87" t="b">
        <v>1</v>
      </c>
      <c r="FM87" t="s">
        <v>347</v>
      </c>
      <c r="FO87" t="s">
        <v>360</v>
      </c>
      <c r="FW87" t="s">
        <v>369</v>
      </c>
      <c r="FX87" t="s">
        <v>360</v>
      </c>
      <c r="GB87" t="s">
        <v>351</v>
      </c>
      <c r="GC87" t="s">
        <v>385</v>
      </c>
      <c r="GD87" t="s">
        <v>360</v>
      </c>
      <c r="GE87" t="s">
        <v>371</v>
      </c>
      <c r="GF87" t="s">
        <v>371</v>
      </c>
      <c r="GT87" t="s">
        <v>460</v>
      </c>
      <c r="HJ87" t="b">
        <v>1</v>
      </c>
      <c r="IE87" t="s">
        <v>1123</v>
      </c>
      <c r="IM87" t="b">
        <v>1</v>
      </c>
      <c r="IO87" t="s">
        <v>347</v>
      </c>
      <c r="IQ87" t="s">
        <v>416</v>
      </c>
      <c r="IW87" t="b">
        <v>1</v>
      </c>
      <c r="JA87" t="s">
        <v>416</v>
      </c>
      <c r="JG87" t="b">
        <v>1</v>
      </c>
      <c r="JK87" t="s">
        <v>347</v>
      </c>
      <c r="JM87" t="s">
        <v>1547</v>
      </c>
      <c r="JO87" t="b">
        <v>1</v>
      </c>
      <c r="JP87" t="b">
        <v>1</v>
      </c>
      <c r="JQ87" t="b">
        <v>1</v>
      </c>
      <c r="JV87" t="b">
        <v>1</v>
      </c>
      <c r="KA87" t="b">
        <v>1</v>
      </c>
      <c r="KG87" t="s">
        <v>1548</v>
      </c>
      <c r="KK87" t="b">
        <v>1</v>
      </c>
      <c r="KL87" t="b">
        <v>1</v>
      </c>
      <c r="KO87" t="b">
        <v>1</v>
      </c>
      <c r="KV87" t="s">
        <v>901</v>
      </c>
      <c r="KW87" t="b">
        <v>1</v>
      </c>
      <c r="KX87" t="b">
        <v>1</v>
      </c>
      <c r="LA87" t="b">
        <v>1</v>
      </c>
      <c r="LF87" t="s">
        <v>430</v>
      </c>
      <c r="LM87" t="b">
        <v>1</v>
      </c>
      <c r="LN87" t="s">
        <v>347</v>
      </c>
      <c r="LP87" t="s">
        <v>535</v>
      </c>
      <c r="LS87" t="b">
        <v>1</v>
      </c>
      <c r="MA87" t="s">
        <v>360</v>
      </c>
      <c r="MG87" t="s">
        <v>360</v>
      </c>
      <c r="MI87" t="s">
        <v>1549</v>
      </c>
      <c r="MJ87">
        <v>73108208</v>
      </c>
      <c r="MK87" t="s">
        <v>1550</v>
      </c>
      <c r="ML87" s="2">
        <v>44216.548194444447</v>
      </c>
      <c r="MM87">
        <v>86</v>
      </c>
      <c r="MO87">
        <v>-1</v>
      </c>
      <c r="MR87" t="s">
        <v>377</v>
      </c>
      <c r="MS87">
        <v>1156</v>
      </c>
      <c r="MT87" t="s">
        <v>405</v>
      </c>
      <c r="MU87">
        <v>569832</v>
      </c>
    </row>
    <row r="88" spans="1:359" x14ac:dyDescent="0.3">
      <c r="A88" t="s">
        <v>1551</v>
      </c>
      <c r="B88" t="s">
        <v>1552</v>
      </c>
      <c r="D88" t="s">
        <v>1553</v>
      </c>
      <c r="E88" t="s">
        <v>343</v>
      </c>
      <c r="F88" t="s">
        <v>1554</v>
      </c>
      <c r="G88" s="1">
        <v>44216</v>
      </c>
      <c r="H88" t="s">
        <v>1555</v>
      </c>
      <c r="I88" t="s">
        <v>846</v>
      </c>
      <c r="J88" t="s">
        <v>347</v>
      </c>
      <c r="K88">
        <v>37</v>
      </c>
      <c r="L8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88" t="s">
        <v>408</v>
      </c>
      <c r="N88" t="s">
        <v>349</v>
      </c>
      <c r="O88" t="s">
        <v>350</v>
      </c>
      <c r="P88" s="1">
        <v>40909</v>
      </c>
      <c r="Q88">
        <v>0</v>
      </c>
      <c r="R88">
        <v>0</v>
      </c>
      <c r="S88" t="s">
        <v>347</v>
      </c>
      <c r="T88">
        <v>0</v>
      </c>
      <c r="U88">
        <v>1</v>
      </c>
      <c r="V88">
        <v>2</v>
      </c>
      <c r="W88" t="s">
        <v>458</v>
      </c>
      <c r="X88">
        <v>2</v>
      </c>
      <c r="Y88" t="s">
        <v>352</v>
      </c>
      <c r="Z88">
        <v>0</v>
      </c>
      <c r="AA88" t="s">
        <v>352</v>
      </c>
      <c r="AB88">
        <v>7</v>
      </c>
      <c r="AC88">
        <v>1</v>
      </c>
      <c r="AD88">
        <v>0</v>
      </c>
      <c r="AE88">
        <v>1</v>
      </c>
      <c r="AF88">
        <v>1500</v>
      </c>
      <c r="AG88">
        <v>450</v>
      </c>
      <c r="AH88" t="s">
        <v>1556</v>
      </c>
      <c r="AJ88" t="s">
        <v>355</v>
      </c>
      <c r="AL88" t="b">
        <v>1</v>
      </c>
      <c r="AS88">
        <v>20</v>
      </c>
      <c r="AT88" t="s">
        <v>356</v>
      </c>
      <c r="AV88" t="s">
        <v>373</v>
      </c>
      <c r="AW88" t="s">
        <v>1557</v>
      </c>
      <c r="AX88" t="s">
        <v>429</v>
      </c>
      <c r="BB88" t="b">
        <v>1</v>
      </c>
      <c r="BJ88" t="s">
        <v>360</v>
      </c>
      <c r="BO88" t="s">
        <v>347</v>
      </c>
      <c r="BP88" t="s">
        <v>360</v>
      </c>
      <c r="BQ88" t="s">
        <v>1558</v>
      </c>
      <c r="CE88" t="s">
        <v>1146</v>
      </c>
      <c r="CL88" t="b">
        <v>1</v>
      </c>
      <c r="CN88" t="s">
        <v>373</v>
      </c>
      <c r="CX88" t="s">
        <v>1559</v>
      </c>
      <c r="DD88" t="b">
        <v>1</v>
      </c>
      <c r="DE88" t="b">
        <v>1</v>
      </c>
      <c r="DV88" t="s">
        <v>430</v>
      </c>
      <c r="EL88" t="s">
        <v>385</v>
      </c>
      <c r="EM88" t="s">
        <v>366</v>
      </c>
      <c r="EN88" t="s">
        <v>695</v>
      </c>
      <c r="EO88" t="b">
        <v>1</v>
      </c>
      <c r="EY88" t="b">
        <v>1</v>
      </c>
      <c r="EZ88" t="s">
        <v>409</v>
      </c>
      <c r="FA88" t="s">
        <v>366</v>
      </c>
      <c r="FB88" t="s">
        <v>347</v>
      </c>
      <c r="FD88" t="s">
        <v>368</v>
      </c>
      <c r="FF88" t="b">
        <v>1</v>
      </c>
      <c r="FM88" t="s">
        <v>347</v>
      </c>
      <c r="FO88" t="s">
        <v>347</v>
      </c>
      <c r="FP88" t="s">
        <v>368</v>
      </c>
      <c r="FQ88" t="b">
        <v>1</v>
      </c>
      <c r="FW88" t="s">
        <v>369</v>
      </c>
      <c r="FX88" t="s">
        <v>360</v>
      </c>
      <c r="GB88" t="s">
        <v>351</v>
      </c>
      <c r="GC88" t="s">
        <v>385</v>
      </c>
      <c r="GD88" t="s">
        <v>360</v>
      </c>
      <c r="GE88" t="s">
        <v>371</v>
      </c>
      <c r="GF88" t="s">
        <v>371</v>
      </c>
      <c r="GT88" t="s">
        <v>460</v>
      </c>
      <c r="HJ88" t="b">
        <v>1</v>
      </c>
      <c r="IE88" t="s">
        <v>373</v>
      </c>
      <c r="IL88" t="b">
        <v>1</v>
      </c>
      <c r="IO88" t="s">
        <v>347</v>
      </c>
      <c r="IQ88" t="s">
        <v>416</v>
      </c>
      <c r="IW88" t="b">
        <v>1</v>
      </c>
      <c r="JA88" t="s">
        <v>416</v>
      </c>
      <c r="JG88" t="b">
        <v>1</v>
      </c>
      <c r="JK88" t="s">
        <v>347</v>
      </c>
      <c r="JM88" t="s">
        <v>373</v>
      </c>
      <c r="KD88" t="b">
        <v>1</v>
      </c>
      <c r="KG88" t="s">
        <v>450</v>
      </c>
      <c r="KL88" t="b">
        <v>1</v>
      </c>
      <c r="KV88" t="s">
        <v>1560</v>
      </c>
      <c r="KW88" t="b">
        <v>1</v>
      </c>
      <c r="KX88" t="b">
        <v>1</v>
      </c>
      <c r="LA88" t="b">
        <v>1</v>
      </c>
      <c r="LB88" t="b">
        <v>1</v>
      </c>
      <c r="LF88" t="s">
        <v>430</v>
      </c>
      <c r="LM88" t="b">
        <v>1</v>
      </c>
      <c r="LN88" t="s">
        <v>347</v>
      </c>
      <c r="LP88" t="s">
        <v>651</v>
      </c>
      <c r="LV88" t="b">
        <v>1</v>
      </c>
      <c r="MA88" t="s">
        <v>360</v>
      </c>
      <c r="MG88" t="s">
        <v>360</v>
      </c>
      <c r="MI88" t="s">
        <v>1561</v>
      </c>
      <c r="MJ88">
        <v>73108411</v>
      </c>
      <c r="MK88" t="s">
        <v>1562</v>
      </c>
      <c r="ML88" s="2">
        <v>44216.551319444443</v>
      </c>
      <c r="MM88">
        <v>87</v>
      </c>
      <c r="MO88">
        <v>-1</v>
      </c>
      <c r="MR88" t="s">
        <v>377</v>
      </c>
      <c r="MS88">
        <v>1382</v>
      </c>
      <c r="MT88" t="s">
        <v>405</v>
      </c>
      <c r="MU88">
        <v>569832</v>
      </c>
    </row>
    <row r="89" spans="1:359" x14ac:dyDescent="0.3">
      <c r="A89" t="s">
        <v>1563</v>
      </c>
      <c r="B89" t="s">
        <v>1564</v>
      </c>
      <c r="C89" t="s">
        <v>385</v>
      </c>
      <c r="D89" t="s">
        <v>1553</v>
      </c>
      <c r="E89" t="s">
        <v>343</v>
      </c>
      <c r="F89" t="s">
        <v>1554</v>
      </c>
      <c r="G89" s="1">
        <v>44216</v>
      </c>
      <c r="H89" t="s">
        <v>1555</v>
      </c>
      <c r="I89" t="s">
        <v>846</v>
      </c>
      <c r="J89" t="s">
        <v>347</v>
      </c>
      <c r="K89">
        <v>60</v>
      </c>
      <c r="L89"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89" t="s">
        <v>408</v>
      </c>
      <c r="N89" t="s">
        <v>349</v>
      </c>
      <c r="O89" t="s">
        <v>350</v>
      </c>
      <c r="P89" s="1">
        <v>43466</v>
      </c>
      <c r="Q89">
        <v>1</v>
      </c>
      <c r="R89">
        <v>1</v>
      </c>
      <c r="S89" t="s">
        <v>347</v>
      </c>
      <c r="T89">
        <v>1</v>
      </c>
      <c r="U89">
        <v>0</v>
      </c>
      <c r="V89">
        <v>1</v>
      </c>
      <c r="W89" t="s">
        <v>351</v>
      </c>
      <c r="X89">
        <v>4</v>
      </c>
      <c r="Y89" t="s">
        <v>353</v>
      </c>
      <c r="Z89">
        <v>0</v>
      </c>
      <c r="AA89" t="s">
        <v>353</v>
      </c>
      <c r="AB89">
        <v>8</v>
      </c>
      <c r="AC89">
        <v>2</v>
      </c>
      <c r="AD89">
        <v>1</v>
      </c>
      <c r="AE89">
        <v>0</v>
      </c>
      <c r="AF89">
        <v>1500</v>
      </c>
      <c r="AG89">
        <v>0</v>
      </c>
      <c r="AI89" t="s">
        <v>1565</v>
      </c>
      <c r="AJ89" t="s">
        <v>1132</v>
      </c>
      <c r="AL89" t="b">
        <v>1</v>
      </c>
      <c r="AN89" t="b">
        <v>1</v>
      </c>
      <c r="AS89">
        <v>30</v>
      </c>
      <c r="AT89" t="s">
        <v>356</v>
      </c>
      <c r="AV89" t="s">
        <v>347</v>
      </c>
      <c r="AW89" t="s">
        <v>1566</v>
      </c>
      <c r="AX89" t="s">
        <v>429</v>
      </c>
      <c r="BB89" t="b">
        <v>1</v>
      </c>
      <c r="BJ89" t="s">
        <v>347</v>
      </c>
      <c r="BK89" t="s">
        <v>347</v>
      </c>
      <c r="BL89" t="s">
        <v>1567</v>
      </c>
      <c r="BM89" t="s">
        <v>373</v>
      </c>
      <c r="BO89" t="s">
        <v>360</v>
      </c>
      <c r="CE89" t="s">
        <v>574</v>
      </c>
      <c r="CF89" t="b">
        <v>1</v>
      </c>
      <c r="CG89" t="b">
        <v>1</v>
      </c>
      <c r="CH89" t="b">
        <v>1</v>
      </c>
      <c r="CI89" t="b">
        <v>1</v>
      </c>
      <c r="CN89" t="s">
        <v>347</v>
      </c>
      <c r="CX89" t="s">
        <v>362</v>
      </c>
      <c r="DD89" t="b">
        <v>1</v>
      </c>
      <c r="DE89" t="b">
        <v>1</v>
      </c>
      <c r="DJ89" t="s">
        <v>360</v>
      </c>
      <c r="DV89" t="s">
        <v>430</v>
      </c>
      <c r="DZ89" t="s">
        <v>695</v>
      </c>
      <c r="EA89" t="b">
        <v>1</v>
      </c>
      <c r="EK89" t="b">
        <v>1</v>
      </c>
      <c r="EL89" t="s">
        <v>409</v>
      </c>
      <c r="EM89" t="s">
        <v>366</v>
      </c>
      <c r="EN89" t="s">
        <v>695</v>
      </c>
      <c r="EO89" t="b">
        <v>1</v>
      </c>
      <c r="EY89" t="b">
        <v>1</v>
      </c>
      <c r="EZ89" t="s">
        <v>409</v>
      </c>
      <c r="FA89" t="s">
        <v>366</v>
      </c>
      <c r="FB89" t="s">
        <v>347</v>
      </c>
      <c r="FD89" t="s">
        <v>368</v>
      </c>
      <c r="FF89" t="b">
        <v>1</v>
      </c>
      <c r="FM89" t="s">
        <v>347</v>
      </c>
      <c r="FO89" t="s">
        <v>347</v>
      </c>
      <c r="FP89" t="s">
        <v>368</v>
      </c>
      <c r="FQ89" t="b">
        <v>1</v>
      </c>
      <c r="FW89" t="s">
        <v>369</v>
      </c>
      <c r="FX89" t="s">
        <v>360</v>
      </c>
      <c r="FY89" t="s">
        <v>360</v>
      </c>
      <c r="GB89" t="s">
        <v>385</v>
      </c>
      <c r="GC89" t="s">
        <v>351</v>
      </c>
      <c r="GD89" t="s">
        <v>360</v>
      </c>
      <c r="GE89" t="s">
        <v>371</v>
      </c>
      <c r="GF89" t="s">
        <v>371</v>
      </c>
      <c r="GT89" t="s">
        <v>460</v>
      </c>
      <c r="HJ89" t="b">
        <v>1</v>
      </c>
      <c r="IE89" t="s">
        <v>1568</v>
      </c>
      <c r="II89" t="b">
        <v>1</v>
      </c>
      <c r="IJ89" t="b">
        <v>1</v>
      </c>
      <c r="IO89" t="s">
        <v>347</v>
      </c>
      <c r="IQ89" t="s">
        <v>416</v>
      </c>
      <c r="IW89" t="b">
        <v>1</v>
      </c>
      <c r="JA89" t="s">
        <v>416</v>
      </c>
      <c r="JG89" t="b">
        <v>1</v>
      </c>
      <c r="JK89" t="s">
        <v>347</v>
      </c>
      <c r="JM89" t="s">
        <v>1569</v>
      </c>
      <c r="JQ89" t="b">
        <v>1</v>
      </c>
      <c r="JX89" t="b">
        <v>1</v>
      </c>
      <c r="KA89" t="b">
        <v>1</v>
      </c>
      <c r="KG89" t="s">
        <v>1570</v>
      </c>
      <c r="KL89" t="b">
        <v>1</v>
      </c>
      <c r="KM89" t="b">
        <v>1</v>
      </c>
      <c r="KV89" t="s">
        <v>1571</v>
      </c>
      <c r="KW89" t="b">
        <v>1</v>
      </c>
      <c r="KX89" t="b">
        <v>1</v>
      </c>
      <c r="LB89" t="b">
        <v>1</v>
      </c>
      <c r="LF89" t="s">
        <v>430</v>
      </c>
      <c r="LM89" t="b">
        <v>1</v>
      </c>
      <c r="LN89" t="s">
        <v>347</v>
      </c>
      <c r="LP89" t="s">
        <v>651</v>
      </c>
      <c r="LV89" t="b">
        <v>1</v>
      </c>
      <c r="MA89" t="s">
        <v>360</v>
      </c>
      <c r="MG89" t="s">
        <v>360</v>
      </c>
      <c r="MI89" t="s">
        <v>1572</v>
      </c>
      <c r="MJ89">
        <v>73108413</v>
      </c>
      <c r="MK89" t="s">
        <v>1573</v>
      </c>
      <c r="ML89" s="2">
        <v>44216.55133101852</v>
      </c>
      <c r="MM89">
        <v>88</v>
      </c>
      <c r="MO89">
        <v>-1</v>
      </c>
      <c r="MR89" t="s">
        <v>377</v>
      </c>
      <c r="MS89">
        <v>12159</v>
      </c>
      <c r="MT89" t="s">
        <v>405</v>
      </c>
      <c r="MU89">
        <v>569832</v>
      </c>
    </row>
    <row r="90" spans="1:359" x14ac:dyDescent="0.3">
      <c r="A90" t="s">
        <v>1574</v>
      </c>
      <c r="B90" t="s">
        <v>1575</v>
      </c>
      <c r="C90" t="s">
        <v>385</v>
      </c>
      <c r="D90" t="s">
        <v>1553</v>
      </c>
      <c r="E90" t="s">
        <v>343</v>
      </c>
      <c r="F90" t="s">
        <v>1554</v>
      </c>
      <c r="G90" s="1">
        <v>44216</v>
      </c>
      <c r="H90" t="s">
        <v>1555</v>
      </c>
      <c r="I90" t="s">
        <v>846</v>
      </c>
      <c r="J90" t="s">
        <v>347</v>
      </c>
      <c r="K90">
        <v>47</v>
      </c>
      <c r="L9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90" t="s">
        <v>348</v>
      </c>
      <c r="N90" t="s">
        <v>349</v>
      </c>
      <c r="O90" t="s">
        <v>350</v>
      </c>
      <c r="P90" s="1">
        <v>40909</v>
      </c>
      <c r="Q90">
        <v>0</v>
      </c>
      <c r="R90">
        <v>1</v>
      </c>
      <c r="S90" t="s">
        <v>347</v>
      </c>
      <c r="T90">
        <v>0</v>
      </c>
      <c r="U90">
        <v>0</v>
      </c>
      <c r="V90">
        <v>0</v>
      </c>
      <c r="W90" t="s">
        <v>385</v>
      </c>
      <c r="X90">
        <v>2</v>
      </c>
      <c r="Y90" t="s">
        <v>409</v>
      </c>
      <c r="Z90">
        <v>1</v>
      </c>
      <c r="AA90" t="s">
        <v>458</v>
      </c>
      <c r="AB90">
        <v>8</v>
      </c>
      <c r="AC90">
        <v>1</v>
      </c>
      <c r="AD90">
        <v>0</v>
      </c>
      <c r="AE90">
        <v>1</v>
      </c>
      <c r="AF90">
        <v>1000</v>
      </c>
      <c r="AG90">
        <v>150</v>
      </c>
      <c r="AH90" t="s">
        <v>1576</v>
      </c>
      <c r="AJ90" t="s">
        <v>355</v>
      </c>
      <c r="AL90" t="b">
        <v>1</v>
      </c>
      <c r="AS90">
        <v>20</v>
      </c>
      <c r="AT90" t="s">
        <v>356</v>
      </c>
      <c r="AV90" t="s">
        <v>347</v>
      </c>
      <c r="AW90" t="s">
        <v>357</v>
      </c>
      <c r="AX90" t="s">
        <v>653</v>
      </c>
      <c r="AY90" t="b">
        <v>1</v>
      </c>
      <c r="BB90" t="b">
        <v>1</v>
      </c>
      <c r="BD90" t="b">
        <v>1</v>
      </c>
      <c r="BJ90" t="s">
        <v>347</v>
      </c>
      <c r="BK90" t="s">
        <v>347</v>
      </c>
      <c r="BL90" t="s">
        <v>1269</v>
      </c>
      <c r="BM90" t="s">
        <v>373</v>
      </c>
      <c r="BO90" t="s">
        <v>373</v>
      </c>
      <c r="CE90" t="s">
        <v>829</v>
      </c>
      <c r="CF90" t="b">
        <v>1</v>
      </c>
      <c r="CG90" t="b">
        <v>1</v>
      </c>
      <c r="CH90" t="b">
        <v>1</v>
      </c>
      <c r="CN90" t="s">
        <v>347</v>
      </c>
      <c r="CX90" t="s">
        <v>362</v>
      </c>
      <c r="DD90" t="b">
        <v>1</v>
      </c>
      <c r="DE90" t="b">
        <v>1</v>
      </c>
      <c r="DV90" t="s">
        <v>430</v>
      </c>
      <c r="EL90" t="s">
        <v>385</v>
      </c>
      <c r="EM90" t="s">
        <v>366</v>
      </c>
      <c r="EZ90" t="s">
        <v>385</v>
      </c>
      <c r="FA90" t="s">
        <v>366</v>
      </c>
      <c r="FB90" t="s">
        <v>347</v>
      </c>
      <c r="FD90" t="s">
        <v>368</v>
      </c>
      <c r="FF90" t="b">
        <v>1</v>
      </c>
      <c r="FM90" t="s">
        <v>347</v>
      </c>
      <c r="FO90" t="s">
        <v>347</v>
      </c>
      <c r="FP90" t="s">
        <v>368</v>
      </c>
      <c r="FQ90" t="b">
        <v>1</v>
      </c>
      <c r="GB90" t="s">
        <v>385</v>
      </c>
      <c r="GC90" t="s">
        <v>385</v>
      </c>
      <c r="GD90" t="s">
        <v>347</v>
      </c>
      <c r="GG90" t="s">
        <v>934</v>
      </c>
      <c r="GH90" t="s">
        <v>360</v>
      </c>
      <c r="GR90" t="s">
        <v>1094</v>
      </c>
      <c r="GT90" t="s">
        <v>1577</v>
      </c>
      <c r="GV90" t="b">
        <v>1</v>
      </c>
      <c r="HF90" t="b">
        <v>1</v>
      </c>
      <c r="HM90" t="s">
        <v>1578</v>
      </c>
      <c r="HO90" t="b">
        <v>1</v>
      </c>
      <c r="HQ90" t="b">
        <v>1</v>
      </c>
      <c r="HR90" t="s">
        <v>1579</v>
      </c>
      <c r="HS90" t="s">
        <v>1580</v>
      </c>
      <c r="HT90" t="b">
        <v>1</v>
      </c>
      <c r="HU90" t="b">
        <v>1</v>
      </c>
      <c r="HZ90" t="b">
        <v>1</v>
      </c>
      <c r="IE90" t="s">
        <v>373</v>
      </c>
      <c r="IL90" t="b">
        <v>1</v>
      </c>
      <c r="IO90" t="s">
        <v>445</v>
      </c>
      <c r="IQ90" t="s">
        <v>560</v>
      </c>
      <c r="IS90" t="b">
        <v>1</v>
      </c>
      <c r="IT90" t="b">
        <v>1</v>
      </c>
      <c r="IU90" t="b">
        <v>1</v>
      </c>
      <c r="IZ90" t="s">
        <v>1581</v>
      </c>
      <c r="JA90" t="s">
        <v>938</v>
      </c>
      <c r="JB90" t="b">
        <v>1</v>
      </c>
      <c r="JC90" t="b">
        <v>1</v>
      </c>
      <c r="JD90" t="b">
        <v>1</v>
      </c>
      <c r="JE90" t="b">
        <v>1</v>
      </c>
      <c r="JJ90" t="s">
        <v>1581</v>
      </c>
      <c r="JK90" t="s">
        <v>347</v>
      </c>
      <c r="JM90" t="s">
        <v>1582</v>
      </c>
      <c r="JQ90" t="b">
        <v>1</v>
      </c>
      <c r="JV90" t="b">
        <v>1</v>
      </c>
      <c r="JX90" t="b">
        <v>1</v>
      </c>
      <c r="KG90" t="s">
        <v>450</v>
      </c>
      <c r="KL90" t="b">
        <v>1</v>
      </c>
      <c r="KV90" t="s">
        <v>1583</v>
      </c>
      <c r="KX90" t="b">
        <v>1</v>
      </c>
      <c r="LA90" t="b">
        <v>1</v>
      </c>
      <c r="LF90" t="s">
        <v>733</v>
      </c>
      <c r="LG90" t="b">
        <v>1</v>
      </c>
      <c r="LI90" t="b">
        <v>1</v>
      </c>
      <c r="LN90" t="s">
        <v>347</v>
      </c>
      <c r="LP90" t="s">
        <v>651</v>
      </c>
      <c r="LV90" t="b">
        <v>1</v>
      </c>
      <c r="MA90" t="s">
        <v>360</v>
      </c>
      <c r="MD90" t="s">
        <v>360</v>
      </c>
      <c r="MG90" t="s">
        <v>360</v>
      </c>
      <c r="MI90" t="s">
        <v>1584</v>
      </c>
      <c r="MJ90">
        <v>73108415</v>
      </c>
      <c r="MK90" t="s">
        <v>1585</v>
      </c>
      <c r="ML90" s="2">
        <v>44216.55133101852</v>
      </c>
      <c r="MM90">
        <v>89</v>
      </c>
      <c r="MO90">
        <v>-1</v>
      </c>
      <c r="MR90" t="s">
        <v>377</v>
      </c>
      <c r="MS90">
        <v>9935</v>
      </c>
      <c r="MT90" t="s">
        <v>405</v>
      </c>
      <c r="MU90">
        <v>569832</v>
      </c>
    </row>
    <row r="91" spans="1:359" x14ac:dyDescent="0.3">
      <c r="A91" t="s">
        <v>1586</v>
      </c>
      <c r="B91" t="s">
        <v>1587</v>
      </c>
      <c r="D91" t="s">
        <v>1588</v>
      </c>
      <c r="E91" t="s">
        <v>343</v>
      </c>
      <c r="F91" t="s">
        <v>1554</v>
      </c>
      <c r="G91" s="1">
        <v>44216</v>
      </c>
      <c r="H91" t="s">
        <v>1555</v>
      </c>
      <c r="I91" t="s">
        <v>846</v>
      </c>
      <c r="J91" t="s">
        <v>347</v>
      </c>
      <c r="K91">
        <v>38</v>
      </c>
      <c r="L9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91" t="s">
        <v>348</v>
      </c>
      <c r="N91" t="s">
        <v>349</v>
      </c>
      <c r="O91" t="s">
        <v>350</v>
      </c>
      <c r="P91" s="1">
        <v>42005</v>
      </c>
      <c r="Q91">
        <v>1</v>
      </c>
      <c r="R91">
        <v>1</v>
      </c>
      <c r="S91" t="s">
        <v>347</v>
      </c>
      <c r="T91">
        <v>1</v>
      </c>
      <c r="U91">
        <v>2</v>
      </c>
      <c r="V91">
        <v>1</v>
      </c>
      <c r="W91" t="s">
        <v>458</v>
      </c>
      <c r="X91">
        <v>1</v>
      </c>
      <c r="Y91" t="s">
        <v>352</v>
      </c>
      <c r="Z91">
        <v>0</v>
      </c>
      <c r="AA91" t="s">
        <v>352</v>
      </c>
      <c r="AB91">
        <v>8</v>
      </c>
      <c r="AC91">
        <v>1</v>
      </c>
      <c r="AD91">
        <v>0</v>
      </c>
      <c r="AE91">
        <v>2</v>
      </c>
      <c r="AF91">
        <v>1000</v>
      </c>
      <c r="AG91">
        <v>500</v>
      </c>
      <c r="AH91" t="s">
        <v>1576</v>
      </c>
      <c r="AJ91" t="s">
        <v>1132</v>
      </c>
      <c r="AL91" t="b">
        <v>1</v>
      </c>
      <c r="AN91" t="b">
        <v>1</v>
      </c>
      <c r="AS91">
        <v>10</v>
      </c>
      <c r="AT91" t="s">
        <v>356</v>
      </c>
      <c r="AV91" t="s">
        <v>347</v>
      </c>
      <c r="AW91" t="s">
        <v>1557</v>
      </c>
      <c r="AX91" t="s">
        <v>484</v>
      </c>
      <c r="AY91" t="b">
        <v>1</v>
      </c>
      <c r="BB91" t="b">
        <v>1</v>
      </c>
      <c r="BJ91" t="s">
        <v>347</v>
      </c>
      <c r="BK91" t="s">
        <v>347</v>
      </c>
      <c r="BL91" t="s">
        <v>1589</v>
      </c>
      <c r="BM91" t="s">
        <v>360</v>
      </c>
      <c r="BO91" t="s">
        <v>347</v>
      </c>
      <c r="BP91" t="s">
        <v>360</v>
      </c>
      <c r="BQ91" t="s">
        <v>1590</v>
      </c>
      <c r="CE91" t="s">
        <v>574</v>
      </c>
      <c r="CF91" t="b">
        <v>1</v>
      </c>
      <c r="CG91" t="b">
        <v>1</v>
      </c>
      <c r="CH91" t="b">
        <v>1</v>
      </c>
      <c r="CI91" t="b">
        <v>1</v>
      </c>
      <c r="CN91" t="s">
        <v>347</v>
      </c>
      <c r="CX91" t="s">
        <v>1559</v>
      </c>
      <c r="DD91" t="b">
        <v>1</v>
      </c>
      <c r="DE91" t="b">
        <v>1</v>
      </c>
      <c r="DJ91" t="s">
        <v>360</v>
      </c>
      <c r="DV91" t="s">
        <v>430</v>
      </c>
      <c r="DZ91" t="s">
        <v>1591</v>
      </c>
      <c r="EB91" t="b">
        <v>1</v>
      </c>
      <c r="EJ91" t="b">
        <v>1</v>
      </c>
      <c r="EK91" t="b">
        <v>1</v>
      </c>
      <c r="EL91" t="s">
        <v>458</v>
      </c>
      <c r="EM91" t="s">
        <v>366</v>
      </c>
      <c r="EN91" t="s">
        <v>1591</v>
      </c>
      <c r="EP91" t="b">
        <v>1</v>
      </c>
      <c r="EX91" t="b">
        <v>1</v>
      </c>
      <c r="EY91" t="b">
        <v>1</v>
      </c>
      <c r="EZ91" t="s">
        <v>458</v>
      </c>
      <c r="FA91" t="s">
        <v>366</v>
      </c>
      <c r="FB91" t="s">
        <v>347</v>
      </c>
      <c r="FD91" t="s">
        <v>368</v>
      </c>
      <c r="FF91" t="b">
        <v>1</v>
      </c>
      <c r="FM91" t="s">
        <v>347</v>
      </c>
      <c r="FO91" t="s">
        <v>347</v>
      </c>
      <c r="FP91" t="s">
        <v>368</v>
      </c>
      <c r="FQ91" t="b">
        <v>1</v>
      </c>
      <c r="FW91" t="s">
        <v>369</v>
      </c>
      <c r="FX91" t="s">
        <v>347</v>
      </c>
      <c r="FY91" t="s">
        <v>360</v>
      </c>
      <c r="GB91" t="s">
        <v>409</v>
      </c>
      <c r="GC91" t="s">
        <v>351</v>
      </c>
      <c r="GD91" t="s">
        <v>347</v>
      </c>
      <c r="GG91" t="s">
        <v>934</v>
      </c>
      <c r="GH91" t="s">
        <v>347</v>
      </c>
      <c r="GI91" t="s">
        <v>1592</v>
      </c>
      <c r="GL91" t="b">
        <v>1</v>
      </c>
      <c r="GR91" t="s">
        <v>1094</v>
      </c>
      <c r="GT91" t="s">
        <v>460</v>
      </c>
      <c r="HJ91" t="b">
        <v>1</v>
      </c>
      <c r="IE91" t="s">
        <v>1123</v>
      </c>
      <c r="IM91" t="b">
        <v>1</v>
      </c>
      <c r="IO91" t="s">
        <v>445</v>
      </c>
      <c r="IQ91" t="s">
        <v>416</v>
      </c>
      <c r="IW91" t="b">
        <v>1</v>
      </c>
      <c r="JA91" t="s">
        <v>416</v>
      </c>
      <c r="JG91" t="b">
        <v>1</v>
      </c>
      <c r="JK91" t="s">
        <v>347</v>
      </c>
      <c r="JM91" t="s">
        <v>373</v>
      </c>
      <c r="KD91" t="b">
        <v>1</v>
      </c>
      <c r="KG91" t="s">
        <v>1593</v>
      </c>
      <c r="KL91" t="b">
        <v>1</v>
      </c>
      <c r="KO91" t="b">
        <v>1</v>
      </c>
      <c r="KV91" t="s">
        <v>1594</v>
      </c>
      <c r="KX91" t="b">
        <v>1</v>
      </c>
      <c r="KZ91" t="b">
        <v>1</v>
      </c>
      <c r="LA91" t="b">
        <v>1</v>
      </c>
      <c r="LB91" t="b">
        <v>1</v>
      </c>
      <c r="LF91" t="s">
        <v>733</v>
      </c>
      <c r="LG91" t="b">
        <v>1</v>
      </c>
      <c r="LI91" t="b">
        <v>1</v>
      </c>
      <c r="LN91" t="s">
        <v>347</v>
      </c>
      <c r="LP91" t="s">
        <v>719</v>
      </c>
      <c r="LY91" t="b">
        <v>1</v>
      </c>
      <c r="MA91" t="s">
        <v>360</v>
      </c>
      <c r="MG91" t="s">
        <v>360</v>
      </c>
      <c r="MI91" t="s">
        <v>1595</v>
      </c>
      <c r="MJ91">
        <v>73108418</v>
      </c>
      <c r="MK91" t="s">
        <v>1596</v>
      </c>
      <c r="ML91" s="2">
        <v>44216.551342592589</v>
      </c>
      <c r="MM91">
        <v>90</v>
      </c>
      <c r="MO91">
        <v>-1</v>
      </c>
      <c r="MR91" t="s">
        <v>377</v>
      </c>
      <c r="MS91">
        <v>1425</v>
      </c>
      <c r="MT91" t="s">
        <v>405</v>
      </c>
      <c r="MU91">
        <v>569832</v>
      </c>
    </row>
    <row r="92" spans="1:359" x14ac:dyDescent="0.3">
      <c r="A92" t="s">
        <v>1597</v>
      </c>
      <c r="B92" t="s">
        <v>1598</v>
      </c>
      <c r="C92" t="s">
        <v>385</v>
      </c>
      <c r="D92" t="s">
        <v>1553</v>
      </c>
      <c r="E92" t="s">
        <v>343</v>
      </c>
      <c r="F92" t="s">
        <v>1554</v>
      </c>
      <c r="G92" s="1">
        <v>44216</v>
      </c>
      <c r="H92" t="s">
        <v>1555</v>
      </c>
      <c r="I92" t="s">
        <v>846</v>
      </c>
      <c r="J92" t="s">
        <v>347</v>
      </c>
      <c r="K92">
        <v>26</v>
      </c>
      <c r="L9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92" t="s">
        <v>348</v>
      </c>
      <c r="N92" t="s">
        <v>349</v>
      </c>
      <c r="O92" t="s">
        <v>350</v>
      </c>
      <c r="P92" s="1">
        <v>42156</v>
      </c>
      <c r="Q92">
        <v>0</v>
      </c>
      <c r="R92">
        <v>0</v>
      </c>
      <c r="S92" t="s">
        <v>347</v>
      </c>
      <c r="T92">
        <v>0</v>
      </c>
      <c r="U92">
        <v>1</v>
      </c>
      <c r="V92">
        <v>4</v>
      </c>
      <c r="W92" t="s">
        <v>352</v>
      </c>
      <c r="X92">
        <v>2</v>
      </c>
      <c r="Y92" t="s">
        <v>489</v>
      </c>
      <c r="Z92">
        <v>0</v>
      </c>
      <c r="AA92" t="s">
        <v>489</v>
      </c>
      <c r="AB92">
        <v>7</v>
      </c>
      <c r="AC92">
        <v>0</v>
      </c>
      <c r="AD92">
        <v>0</v>
      </c>
      <c r="AE92">
        <v>1</v>
      </c>
      <c r="AF92">
        <v>1200</v>
      </c>
      <c r="AG92">
        <v>400</v>
      </c>
      <c r="AH92" t="s">
        <v>1556</v>
      </c>
      <c r="AJ92" t="s">
        <v>1132</v>
      </c>
      <c r="AL92" t="b">
        <v>1</v>
      </c>
      <c r="AN92" t="b">
        <v>1</v>
      </c>
      <c r="AS92">
        <v>15</v>
      </c>
      <c r="AT92" t="s">
        <v>356</v>
      </c>
      <c r="AV92" t="s">
        <v>347</v>
      </c>
      <c r="AW92" t="s">
        <v>1566</v>
      </c>
      <c r="AX92" t="s">
        <v>484</v>
      </c>
      <c r="AY92" t="b">
        <v>1</v>
      </c>
      <c r="BB92" t="b">
        <v>1</v>
      </c>
      <c r="BJ92" t="s">
        <v>347</v>
      </c>
      <c r="BK92" t="s">
        <v>347</v>
      </c>
      <c r="BL92" t="s">
        <v>1599</v>
      </c>
      <c r="BM92" t="s">
        <v>373</v>
      </c>
      <c r="BO92" t="s">
        <v>373</v>
      </c>
      <c r="CE92" t="s">
        <v>574</v>
      </c>
      <c r="CF92" t="b">
        <v>1</v>
      </c>
      <c r="CG92" t="b">
        <v>1</v>
      </c>
      <c r="CH92" t="b">
        <v>1</v>
      </c>
      <c r="CI92" t="b">
        <v>1</v>
      </c>
      <c r="CN92" t="s">
        <v>347</v>
      </c>
      <c r="CX92" t="s">
        <v>1559</v>
      </c>
      <c r="DD92" t="b">
        <v>1</v>
      </c>
      <c r="DE92" t="b">
        <v>1</v>
      </c>
      <c r="DV92" t="s">
        <v>575</v>
      </c>
      <c r="DW92" t="s">
        <v>487</v>
      </c>
      <c r="EL92" t="s">
        <v>385</v>
      </c>
      <c r="EM92" t="s">
        <v>366</v>
      </c>
      <c r="EN92" t="s">
        <v>666</v>
      </c>
      <c r="EO92" t="b">
        <v>1</v>
      </c>
      <c r="EP92" t="b">
        <v>1</v>
      </c>
      <c r="EY92" t="b">
        <v>1</v>
      </c>
      <c r="EZ92" t="s">
        <v>458</v>
      </c>
      <c r="FA92" t="s">
        <v>366</v>
      </c>
      <c r="FB92" t="s">
        <v>347</v>
      </c>
      <c r="FD92" t="s">
        <v>368</v>
      </c>
      <c r="FF92" t="b">
        <v>1</v>
      </c>
      <c r="FM92" t="s">
        <v>347</v>
      </c>
      <c r="FO92" t="s">
        <v>347</v>
      </c>
      <c r="FP92" t="s">
        <v>368</v>
      </c>
      <c r="FQ92" t="b">
        <v>1</v>
      </c>
      <c r="FW92" t="s">
        <v>369</v>
      </c>
      <c r="FX92" t="s">
        <v>360</v>
      </c>
      <c r="GB92" t="s">
        <v>351</v>
      </c>
      <c r="GC92" t="s">
        <v>385</v>
      </c>
      <c r="GD92" t="s">
        <v>360</v>
      </c>
      <c r="GE92" t="s">
        <v>371</v>
      </c>
      <c r="GF92" t="s">
        <v>371</v>
      </c>
      <c r="GT92" t="s">
        <v>1600</v>
      </c>
      <c r="GV92" t="b">
        <v>1</v>
      </c>
      <c r="HM92" t="s">
        <v>441</v>
      </c>
      <c r="HN92" t="b">
        <v>1</v>
      </c>
      <c r="HR92" t="s">
        <v>1601</v>
      </c>
      <c r="HS92" t="s">
        <v>1063</v>
      </c>
      <c r="HY92" t="b">
        <v>1</v>
      </c>
      <c r="IE92" t="s">
        <v>603</v>
      </c>
      <c r="II92" t="b">
        <v>1</v>
      </c>
      <c r="IJ92" t="b">
        <v>1</v>
      </c>
      <c r="IO92" t="s">
        <v>347</v>
      </c>
      <c r="IQ92" t="s">
        <v>416</v>
      </c>
      <c r="IW92" t="b">
        <v>1</v>
      </c>
      <c r="JA92" t="s">
        <v>416</v>
      </c>
      <c r="JG92" t="b">
        <v>1</v>
      </c>
      <c r="JK92" t="s">
        <v>347</v>
      </c>
      <c r="JM92" t="s">
        <v>1602</v>
      </c>
      <c r="JN92" t="b">
        <v>1</v>
      </c>
      <c r="JQ92" t="b">
        <v>1</v>
      </c>
      <c r="JR92" t="b">
        <v>1</v>
      </c>
      <c r="JV92" t="b">
        <v>1</v>
      </c>
      <c r="JX92" t="b">
        <v>1</v>
      </c>
      <c r="KF92" t="s">
        <v>1603</v>
      </c>
      <c r="KG92" t="s">
        <v>450</v>
      </c>
      <c r="KL92" t="b">
        <v>1</v>
      </c>
      <c r="KV92" t="s">
        <v>1560</v>
      </c>
      <c r="KW92" t="b">
        <v>1</v>
      </c>
      <c r="KX92" t="b">
        <v>1</v>
      </c>
      <c r="LA92" t="b">
        <v>1</v>
      </c>
      <c r="LB92" t="b">
        <v>1</v>
      </c>
      <c r="LF92" t="s">
        <v>430</v>
      </c>
      <c r="LM92" t="b">
        <v>1</v>
      </c>
      <c r="LN92" t="s">
        <v>347</v>
      </c>
      <c r="LP92" t="s">
        <v>651</v>
      </c>
      <c r="LV92" t="b">
        <v>1</v>
      </c>
      <c r="MA92" t="s">
        <v>360</v>
      </c>
      <c r="MG92" t="s">
        <v>360</v>
      </c>
      <c r="MI92" t="s">
        <v>1604</v>
      </c>
      <c r="MJ92">
        <v>73108420</v>
      </c>
      <c r="MK92" t="s">
        <v>1605</v>
      </c>
      <c r="ML92" s="2">
        <v>44216.551354166673</v>
      </c>
      <c r="MM92">
        <v>91</v>
      </c>
      <c r="MO92">
        <v>-1</v>
      </c>
      <c r="MR92" t="s">
        <v>377</v>
      </c>
      <c r="MS92">
        <v>5119</v>
      </c>
      <c r="MT92" t="s">
        <v>405</v>
      </c>
      <c r="MU92">
        <v>569832</v>
      </c>
    </row>
    <row r="93" spans="1:359" x14ac:dyDescent="0.3">
      <c r="A93" t="s">
        <v>1606</v>
      </c>
      <c r="B93" t="s">
        <v>1607</v>
      </c>
      <c r="C93" t="s">
        <v>385</v>
      </c>
      <c r="D93" t="s">
        <v>1553</v>
      </c>
      <c r="E93" t="s">
        <v>343</v>
      </c>
      <c r="F93" t="s">
        <v>1554</v>
      </c>
      <c r="G93" s="1">
        <v>44216</v>
      </c>
      <c r="H93" t="s">
        <v>1555</v>
      </c>
      <c r="I93" t="s">
        <v>846</v>
      </c>
      <c r="J93" t="s">
        <v>347</v>
      </c>
      <c r="K93">
        <v>25</v>
      </c>
      <c r="L9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93" t="s">
        <v>408</v>
      </c>
      <c r="N93" t="s">
        <v>349</v>
      </c>
      <c r="O93" t="s">
        <v>350</v>
      </c>
      <c r="P93" s="1">
        <v>41275</v>
      </c>
      <c r="Q93">
        <v>0</v>
      </c>
      <c r="R93">
        <v>1</v>
      </c>
      <c r="S93" t="s">
        <v>347</v>
      </c>
      <c r="T93">
        <v>0</v>
      </c>
      <c r="U93">
        <v>1</v>
      </c>
      <c r="V93">
        <v>2</v>
      </c>
      <c r="W93" t="s">
        <v>458</v>
      </c>
      <c r="X93">
        <v>2</v>
      </c>
      <c r="Y93" t="s">
        <v>352</v>
      </c>
      <c r="Z93">
        <v>0</v>
      </c>
      <c r="AA93" t="s">
        <v>352</v>
      </c>
      <c r="AB93">
        <v>8</v>
      </c>
      <c r="AC93">
        <v>0</v>
      </c>
      <c r="AD93">
        <v>0</v>
      </c>
      <c r="AE93">
        <v>1</v>
      </c>
      <c r="AF93">
        <v>1500</v>
      </c>
      <c r="AG93">
        <v>350</v>
      </c>
      <c r="AH93" t="s">
        <v>1576</v>
      </c>
      <c r="AJ93" t="s">
        <v>1132</v>
      </c>
      <c r="AL93" t="b">
        <v>1</v>
      </c>
      <c r="AN93" t="b">
        <v>1</v>
      </c>
      <c r="AS93">
        <v>20</v>
      </c>
      <c r="AT93" t="s">
        <v>356</v>
      </c>
      <c r="AV93" t="s">
        <v>347</v>
      </c>
      <c r="AW93" t="s">
        <v>357</v>
      </c>
      <c r="AX93" t="s">
        <v>429</v>
      </c>
      <c r="BB93" t="b">
        <v>1</v>
      </c>
      <c r="BJ93" t="s">
        <v>347</v>
      </c>
      <c r="BK93" t="s">
        <v>347</v>
      </c>
      <c r="BL93" t="s">
        <v>1589</v>
      </c>
      <c r="BM93" t="s">
        <v>373</v>
      </c>
      <c r="BO93" t="s">
        <v>347</v>
      </c>
      <c r="BP93" t="s">
        <v>347</v>
      </c>
      <c r="BR93" t="s">
        <v>347</v>
      </c>
      <c r="BS93" t="s">
        <v>347</v>
      </c>
      <c r="CE93" t="s">
        <v>485</v>
      </c>
      <c r="CG93" t="b">
        <v>1</v>
      </c>
      <c r="CH93" t="b">
        <v>1</v>
      </c>
      <c r="CI93" t="b">
        <v>1</v>
      </c>
      <c r="CN93" t="s">
        <v>347</v>
      </c>
      <c r="CX93" t="s">
        <v>1608</v>
      </c>
      <c r="DC93" t="b">
        <v>1</v>
      </c>
      <c r="DD93" t="b">
        <v>1</v>
      </c>
      <c r="DE93" t="b">
        <v>1</v>
      </c>
      <c r="DV93" t="s">
        <v>430</v>
      </c>
      <c r="EL93" t="s">
        <v>385</v>
      </c>
      <c r="EM93" t="s">
        <v>366</v>
      </c>
      <c r="EN93" t="s">
        <v>1609</v>
      </c>
      <c r="EO93" t="b">
        <v>1</v>
      </c>
      <c r="EU93" t="b">
        <v>1</v>
      </c>
      <c r="EY93" t="b">
        <v>1</v>
      </c>
      <c r="EZ93" t="s">
        <v>458</v>
      </c>
      <c r="FA93" t="s">
        <v>366</v>
      </c>
      <c r="FB93" t="s">
        <v>347</v>
      </c>
      <c r="FD93" t="s">
        <v>368</v>
      </c>
      <c r="FF93" t="b">
        <v>1</v>
      </c>
      <c r="FM93" t="s">
        <v>347</v>
      </c>
      <c r="FO93" t="s">
        <v>347</v>
      </c>
      <c r="FP93" t="s">
        <v>368</v>
      </c>
      <c r="FQ93" t="b">
        <v>1</v>
      </c>
      <c r="FW93" t="s">
        <v>369</v>
      </c>
      <c r="FX93" t="s">
        <v>360</v>
      </c>
      <c r="GB93" t="s">
        <v>351</v>
      </c>
      <c r="GC93" t="s">
        <v>385</v>
      </c>
      <c r="GD93" t="s">
        <v>360</v>
      </c>
      <c r="GE93" t="s">
        <v>371</v>
      </c>
      <c r="GF93" t="s">
        <v>371</v>
      </c>
      <c r="GT93" t="s">
        <v>460</v>
      </c>
      <c r="HJ93" t="b">
        <v>1</v>
      </c>
      <c r="IE93" t="s">
        <v>1123</v>
      </c>
      <c r="IM93" t="b">
        <v>1</v>
      </c>
      <c r="IO93" t="s">
        <v>347</v>
      </c>
      <c r="IQ93" t="s">
        <v>975</v>
      </c>
      <c r="IS93" t="b">
        <v>1</v>
      </c>
      <c r="IT93" t="b">
        <v>1</v>
      </c>
      <c r="IU93" t="b">
        <v>1</v>
      </c>
      <c r="IZ93" t="s">
        <v>1610</v>
      </c>
      <c r="JA93" t="s">
        <v>416</v>
      </c>
      <c r="JG93" t="b">
        <v>1</v>
      </c>
      <c r="JK93" t="s">
        <v>347</v>
      </c>
      <c r="JM93" t="s">
        <v>1611</v>
      </c>
      <c r="JQ93" t="b">
        <v>1</v>
      </c>
      <c r="JV93" t="b">
        <v>1</v>
      </c>
      <c r="KG93" t="s">
        <v>450</v>
      </c>
      <c r="KL93" t="b">
        <v>1</v>
      </c>
      <c r="KV93" t="s">
        <v>1612</v>
      </c>
      <c r="KW93" t="b">
        <v>1</v>
      </c>
      <c r="KX93" t="b">
        <v>1</v>
      </c>
      <c r="LF93" t="s">
        <v>430</v>
      </c>
      <c r="LM93" t="b">
        <v>1</v>
      </c>
      <c r="LN93" t="s">
        <v>347</v>
      </c>
      <c r="LP93" t="s">
        <v>535</v>
      </c>
      <c r="LS93" t="b">
        <v>1</v>
      </c>
      <c r="MA93" t="s">
        <v>360</v>
      </c>
      <c r="MG93" t="s">
        <v>360</v>
      </c>
      <c r="MI93" t="s">
        <v>1613</v>
      </c>
      <c r="MJ93">
        <v>73108421</v>
      </c>
      <c r="MK93" t="s">
        <v>1614</v>
      </c>
      <c r="ML93" s="2">
        <v>44216.551354166673</v>
      </c>
      <c r="MM93">
        <v>92</v>
      </c>
      <c r="MO93">
        <v>-1</v>
      </c>
      <c r="MR93" t="s">
        <v>377</v>
      </c>
      <c r="MS93">
        <v>2608</v>
      </c>
      <c r="MT93" t="s">
        <v>405</v>
      </c>
      <c r="MU93">
        <v>569832</v>
      </c>
    </row>
    <row r="94" spans="1:359" x14ac:dyDescent="0.3">
      <c r="A94" t="s">
        <v>1615</v>
      </c>
      <c r="B94" t="s">
        <v>1616</v>
      </c>
      <c r="D94" t="s">
        <v>1617</v>
      </c>
      <c r="E94" t="s">
        <v>844</v>
      </c>
      <c r="G94" s="1">
        <v>44216</v>
      </c>
      <c r="H94" t="s">
        <v>845</v>
      </c>
      <c r="I94" t="s">
        <v>846</v>
      </c>
      <c r="J94" t="s">
        <v>347</v>
      </c>
      <c r="K94">
        <v>36</v>
      </c>
      <c r="L9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94" t="s">
        <v>348</v>
      </c>
      <c r="N94" t="s">
        <v>349</v>
      </c>
      <c r="O94" t="s">
        <v>350</v>
      </c>
      <c r="P94" s="1">
        <v>43912</v>
      </c>
      <c r="Q94">
        <v>0</v>
      </c>
      <c r="R94">
        <v>2</v>
      </c>
      <c r="S94" t="s">
        <v>347</v>
      </c>
      <c r="T94">
        <v>0</v>
      </c>
      <c r="U94">
        <v>0</v>
      </c>
      <c r="V94">
        <v>1</v>
      </c>
      <c r="W94" t="s">
        <v>351</v>
      </c>
      <c r="X94">
        <v>0</v>
      </c>
      <c r="Y94" t="s">
        <v>351</v>
      </c>
      <c r="Z94">
        <v>0</v>
      </c>
      <c r="AA94" t="s">
        <v>351</v>
      </c>
      <c r="AB94">
        <v>7</v>
      </c>
      <c r="AC94">
        <v>0</v>
      </c>
      <c r="AD94">
        <v>0</v>
      </c>
      <c r="AE94">
        <v>1</v>
      </c>
      <c r="AF94">
        <v>3000</v>
      </c>
      <c r="AG94">
        <v>1200</v>
      </c>
      <c r="AH94" t="s">
        <v>1618</v>
      </c>
      <c r="AJ94" t="s">
        <v>355</v>
      </c>
      <c r="AL94" t="b">
        <v>1</v>
      </c>
      <c r="AS94">
        <v>15</v>
      </c>
      <c r="AT94" t="s">
        <v>356</v>
      </c>
      <c r="AV94" t="s">
        <v>347</v>
      </c>
      <c r="AW94" t="s">
        <v>357</v>
      </c>
      <c r="AX94" t="s">
        <v>1619</v>
      </c>
      <c r="BA94" t="b">
        <v>1</v>
      </c>
      <c r="BB94" t="b">
        <v>1</v>
      </c>
      <c r="BJ94" t="s">
        <v>360</v>
      </c>
      <c r="BO94" t="s">
        <v>360</v>
      </c>
      <c r="CE94" t="s">
        <v>1620</v>
      </c>
      <c r="CF94" t="b">
        <v>1</v>
      </c>
      <c r="CH94" t="b">
        <v>1</v>
      </c>
      <c r="CI94" t="b">
        <v>1</v>
      </c>
      <c r="CN94" t="s">
        <v>373</v>
      </c>
      <c r="CX94" t="s">
        <v>1621</v>
      </c>
      <c r="DC94" t="b">
        <v>1</v>
      </c>
      <c r="DD94" t="b">
        <v>1</v>
      </c>
      <c r="DV94" t="s">
        <v>657</v>
      </c>
      <c r="EL94" t="s">
        <v>385</v>
      </c>
      <c r="EM94" t="s">
        <v>366</v>
      </c>
      <c r="EN94" t="s">
        <v>1622</v>
      </c>
      <c r="EO94" t="b">
        <v>1</v>
      </c>
      <c r="EP94" t="b">
        <v>1</v>
      </c>
      <c r="ER94" t="b">
        <v>1</v>
      </c>
      <c r="EW94" t="b">
        <v>1</v>
      </c>
      <c r="EZ94" t="s">
        <v>365</v>
      </c>
      <c r="FA94" t="s">
        <v>367</v>
      </c>
      <c r="FB94" t="s">
        <v>347</v>
      </c>
      <c r="FD94" t="s">
        <v>432</v>
      </c>
      <c r="FF94" t="b">
        <v>1</v>
      </c>
      <c r="FG94" t="b">
        <v>1</v>
      </c>
      <c r="FM94" t="s">
        <v>347</v>
      </c>
      <c r="FO94" t="s">
        <v>360</v>
      </c>
      <c r="FW94" t="s">
        <v>369</v>
      </c>
      <c r="FX94" t="s">
        <v>360</v>
      </c>
      <c r="GB94" t="s">
        <v>385</v>
      </c>
      <c r="GC94" t="s">
        <v>385</v>
      </c>
      <c r="GD94" t="s">
        <v>360</v>
      </c>
      <c r="GE94" t="s">
        <v>371</v>
      </c>
      <c r="GF94" t="s">
        <v>371</v>
      </c>
      <c r="GT94" t="s">
        <v>1329</v>
      </c>
      <c r="GU94" t="b">
        <v>1</v>
      </c>
      <c r="HM94" t="s">
        <v>1008</v>
      </c>
      <c r="HN94" t="b">
        <v>1</v>
      </c>
      <c r="HP94" t="b">
        <v>1</v>
      </c>
      <c r="HR94" t="s">
        <v>1623</v>
      </c>
      <c r="HS94" t="s">
        <v>443</v>
      </c>
      <c r="HW94" t="b">
        <v>1</v>
      </c>
      <c r="IE94" t="s">
        <v>373</v>
      </c>
      <c r="IL94" t="b">
        <v>1</v>
      </c>
      <c r="IO94" t="s">
        <v>347</v>
      </c>
      <c r="IQ94" t="s">
        <v>1624</v>
      </c>
      <c r="IR94" t="b">
        <v>1</v>
      </c>
      <c r="IU94" t="b">
        <v>1</v>
      </c>
      <c r="IZ94" t="s">
        <v>1625</v>
      </c>
      <c r="JA94" t="s">
        <v>373</v>
      </c>
      <c r="JH94" t="b">
        <v>1</v>
      </c>
      <c r="JK94" t="s">
        <v>347</v>
      </c>
      <c r="JM94" t="s">
        <v>1626</v>
      </c>
      <c r="JN94" t="b">
        <v>1</v>
      </c>
      <c r="JX94" t="b">
        <v>1</v>
      </c>
      <c r="KG94" t="s">
        <v>1627</v>
      </c>
      <c r="KH94" t="b">
        <v>1</v>
      </c>
      <c r="KV94" t="s">
        <v>960</v>
      </c>
      <c r="KX94" t="b">
        <v>1</v>
      </c>
      <c r="LA94" t="b">
        <v>1</v>
      </c>
      <c r="LF94" t="s">
        <v>509</v>
      </c>
      <c r="LL94" t="b">
        <v>1</v>
      </c>
      <c r="LN94" t="s">
        <v>360</v>
      </c>
      <c r="LO94" t="s">
        <v>1628</v>
      </c>
      <c r="LP94" t="s">
        <v>400</v>
      </c>
      <c r="LR94" t="b">
        <v>1</v>
      </c>
      <c r="LS94" t="b">
        <v>1</v>
      </c>
      <c r="MA94" t="s">
        <v>360</v>
      </c>
      <c r="MG94" t="s">
        <v>360</v>
      </c>
      <c r="MI94" t="s">
        <v>1629</v>
      </c>
      <c r="MJ94">
        <v>73108531</v>
      </c>
      <c r="MK94" t="s">
        <v>1630</v>
      </c>
      <c r="ML94" s="2">
        <v>44216.552430555559</v>
      </c>
      <c r="MM94">
        <v>93</v>
      </c>
      <c r="MO94">
        <v>-1</v>
      </c>
      <c r="MR94" t="s">
        <v>377</v>
      </c>
      <c r="MS94">
        <v>1529</v>
      </c>
      <c r="MT94" t="s">
        <v>405</v>
      </c>
      <c r="MU94">
        <v>569832</v>
      </c>
    </row>
    <row r="95" spans="1:359" x14ac:dyDescent="0.3">
      <c r="A95" t="s">
        <v>1631</v>
      </c>
      <c r="B95" t="s">
        <v>1632</v>
      </c>
      <c r="D95" t="s">
        <v>1617</v>
      </c>
      <c r="E95" t="s">
        <v>844</v>
      </c>
      <c r="G95" s="1">
        <v>44216</v>
      </c>
      <c r="H95" t="s">
        <v>845</v>
      </c>
      <c r="I95" t="s">
        <v>846</v>
      </c>
      <c r="J95" t="s">
        <v>347</v>
      </c>
      <c r="K95">
        <v>26</v>
      </c>
      <c r="L9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95" t="s">
        <v>348</v>
      </c>
      <c r="N95" t="s">
        <v>349</v>
      </c>
      <c r="O95" t="s">
        <v>350</v>
      </c>
      <c r="P95" s="1">
        <v>43872</v>
      </c>
      <c r="Q95">
        <v>0</v>
      </c>
      <c r="R95">
        <v>1</v>
      </c>
      <c r="S95" t="s">
        <v>347</v>
      </c>
      <c r="T95">
        <v>0</v>
      </c>
      <c r="U95">
        <v>1</v>
      </c>
      <c r="V95">
        <v>1</v>
      </c>
      <c r="W95" t="s">
        <v>409</v>
      </c>
      <c r="X95">
        <v>1</v>
      </c>
      <c r="Y95" t="s">
        <v>458</v>
      </c>
      <c r="Z95">
        <v>0</v>
      </c>
      <c r="AA95" t="s">
        <v>458</v>
      </c>
      <c r="AB95">
        <v>5</v>
      </c>
      <c r="AC95">
        <v>0</v>
      </c>
      <c r="AD95">
        <v>0</v>
      </c>
      <c r="AE95">
        <v>1</v>
      </c>
      <c r="AF95">
        <v>3000</v>
      </c>
      <c r="AG95">
        <v>2500</v>
      </c>
      <c r="AH95" t="s">
        <v>1633</v>
      </c>
      <c r="AJ95" t="s">
        <v>355</v>
      </c>
      <c r="AL95" t="b">
        <v>1</v>
      </c>
      <c r="AS95">
        <v>10</v>
      </c>
      <c r="AT95" t="s">
        <v>356</v>
      </c>
      <c r="AV95" t="s">
        <v>347</v>
      </c>
      <c r="AW95" t="s">
        <v>1634</v>
      </c>
      <c r="AX95" t="s">
        <v>429</v>
      </c>
      <c r="BB95" t="b">
        <v>1</v>
      </c>
      <c r="BJ95" t="s">
        <v>347</v>
      </c>
      <c r="BK95" t="s">
        <v>347</v>
      </c>
      <c r="BL95" t="s">
        <v>1635</v>
      </c>
      <c r="BM95" t="s">
        <v>360</v>
      </c>
      <c r="BO95" t="s">
        <v>360</v>
      </c>
      <c r="CE95" t="s">
        <v>1620</v>
      </c>
      <c r="CF95" t="b">
        <v>1</v>
      </c>
      <c r="CH95" t="b">
        <v>1</v>
      </c>
      <c r="CI95" t="b">
        <v>1</v>
      </c>
      <c r="CN95" t="s">
        <v>347</v>
      </c>
      <c r="CX95" t="s">
        <v>851</v>
      </c>
      <c r="DD95" t="b">
        <v>1</v>
      </c>
      <c r="DV95" t="s">
        <v>575</v>
      </c>
      <c r="DW95" t="s">
        <v>576</v>
      </c>
      <c r="DX95" t="s">
        <v>577</v>
      </c>
      <c r="EL95" t="s">
        <v>385</v>
      </c>
      <c r="EM95" t="s">
        <v>366</v>
      </c>
      <c r="EN95" t="s">
        <v>1636</v>
      </c>
      <c r="EO95" t="b">
        <v>1</v>
      </c>
      <c r="EQ95" t="b">
        <v>1</v>
      </c>
      <c r="EW95" t="b">
        <v>1</v>
      </c>
      <c r="EZ95" t="s">
        <v>458</v>
      </c>
      <c r="FA95" t="s">
        <v>366</v>
      </c>
      <c r="FB95" t="s">
        <v>347</v>
      </c>
      <c r="FD95" t="s">
        <v>1228</v>
      </c>
      <c r="FF95" t="b">
        <v>1</v>
      </c>
      <c r="FG95" t="b">
        <v>1</v>
      </c>
      <c r="FM95" t="s">
        <v>347</v>
      </c>
      <c r="FO95" t="s">
        <v>373</v>
      </c>
      <c r="FW95" t="s">
        <v>347</v>
      </c>
      <c r="FX95" t="s">
        <v>347</v>
      </c>
      <c r="GB95" t="s">
        <v>351</v>
      </c>
      <c r="GC95" t="s">
        <v>385</v>
      </c>
      <c r="GD95" t="s">
        <v>360</v>
      </c>
      <c r="GE95" t="s">
        <v>371</v>
      </c>
      <c r="GF95" t="s">
        <v>371</v>
      </c>
      <c r="GT95" t="s">
        <v>460</v>
      </c>
      <c r="HJ95" t="b">
        <v>1</v>
      </c>
      <c r="IE95" t="s">
        <v>373</v>
      </c>
      <c r="IL95" t="b">
        <v>1</v>
      </c>
      <c r="IO95" t="s">
        <v>347</v>
      </c>
      <c r="IQ95" t="s">
        <v>392</v>
      </c>
      <c r="IR95" t="b">
        <v>1</v>
      </c>
      <c r="IS95" t="b">
        <v>1</v>
      </c>
      <c r="IZ95" t="s">
        <v>1637</v>
      </c>
      <c r="JA95" t="s">
        <v>446</v>
      </c>
      <c r="JC95" t="b">
        <v>1</v>
      </c>
      <c r="JJ95" t="s">
        <v>1638</v>
      </c>
      <c r="JK95" t="s">
        <v>347</v>
      </c>
      <c r="JM95" t="s">
        <v>373</v>
      </c>
      <c r="KD95" t="b">
        <v>1</v>
      </c>
      <c r="KG95" t="s">
        <v>450</v>
      </c>
      <c r="KL95" t="b">
        <v>1</v>
      </c>
      <c r="KV95" t="s">
        <v>1583</v>
      </c>
      <c r="KX95" t="b">
        <v>1</v>
      </c>
      <c r="LA95" t="b">
        <v>1</v>
      </c>
      <c r="LF95" t="s">
        <v>430</v>
      </c>
      <c r="LM95" t="b">
        <v>1</v>
      </c>
      <c r="LN95" t="s">
        <v>347</v>
      </c>
      <c r="LP95" t="s">
        <v>535</v>
      </c>
      <c r="LS95" t="b">
        <v>1</v>
      </c>
      <c r="MA95" t="s">
        <v>360</v>
      </c>
      <c r="MG95" t="s">
        <v>360</v>
      </c>
      <c r="MI95" t="s">
        <v>1639</v>
      </c>
      <c r="MJ95">
        <v>73108533</v>
      </c>
      <c r="MK95" t="s">
        <v>1640</v>
      </c>
      <c r="ML95" s="2">
        <v>44216.552442129629</v>
      </c>
      <c r="MM95">
        <v>94</v>
      </c>
      <c r="MO95">
        <v>-1</v>
      </c>
      <c r="MR95" t="s">
        <v>377</v>
      </c>
      <c r="MS95">
        <v>1570</v>
      </c>
      <c r="MT95" t="s">
        <v>405</v>
      </c>
      <c r="MU95">
        <v>569832</v>
      </c>
    </row>
    <row r="96" spans="1:359" x14ac:dyDescent="0.3">
      <c r="A96" t="s">
        <v>1641</v>
      </c>
      <c r="B96" t="s">
        <v>1642</v>
      </c>
      <c r="D96" t="s">
        <v>1617</v>
      </c>
      <c r="E96" t="s">
        <v>844</v>
      </c>
      <c r="G96" s="1">
        <v>44216</v>
      </c>
      <c r="H96" t="s">
        <v>845</v>
      </c>
      <c r="I96" t="s">
        <v>846</v>
      </c>
      <c r="J96" t="s">
        <v>347</v>
      </c>
      <c r="K96">
        <v>35</v>
      </c>
      <c r="L9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96" t="s">
        <v>348</v>
      </c>
      <c r="N96" t="s">
        <v>349</v>
      </c>
      <c r="O96" t="s">
        <v>384</v>
      </c>
      <c r="Q96">
        <v>1</v>
      </c>
      <c r="R96">
        <v>1</v>
      </c>
      <c r="S96" t="s">
        <v>347</v>
      </c>
      <c r="T96">
        <v>0</v>
      </c>
      <c r="U96">
        <v>1</v>
      </c>
      <c r="V96">
        <v>1</v>
      </c>
      <c r="W96" t="s">
        <v>409</v>
      </c>
      <c r="X96">
        <v>2</v>
      </c>
      <c r="Y96" t="s">
        <v>365</v>
      </c>
      <c r="Z96">
        <v>0</v>
      </c>
      <c r="AA96" t="s">
        <v>365</v>
      </c>
      <c r="AB96">
        <v>6</v>
      </c>
      <c r="AC96">
        <v>0</v>
      </c>
      <c r="AD96">
        <v>0</v>
      </c>
      <c r="AE96">
        <v>1</v>
      </c>
      <c r="AF96">
        <v>3000</v>
      </c>
      <c r="AG96">
        <v>150</v>
      </c>
      <c r="AH96" t="s">
        <v>1643</v>
      </c>
      <c r="AJ96" t="s">
        <v>355</v>
      </c>
      <c r="AL96" t="b">
        <v>1</v>
      </c>
      <c r="AS96">
        <v>10</v>
      </c>
      <c r="AT96" t="s">
        <v>356</v>
      </c>
      <c r="AV96" t="s">
        <v>373</v>
      </c>
      <c r="AW96" t="s">
        <v>1644</v>
      </c>
      <c r="AX96" t="s">
        <v>429</v>
      </c>
      <c r="BB96" t="b">
        <v>1</v>
      </c>
      <c r="BJ96" t="s">
        <v>360</v>
      </c>
      <c r="BO96" t="s">
        <v>360</v>
      </c>
      <c r="CE96" t="s">
        <v>1645</v>
      </c>
      <c r="CH96" t="b">
        <v>1</v>
      </c>
      <c r="CI96" t="b">
        <v>1</v>
      </c>
      <c r="CN96" t="s">
        <v>360</v>
      </c>
      <c r="CO96" t="s">
        <v>1592</v>
      </c>
      <c r="CS96" t="b">
        <v>1</v>
      </c>
      <c r="CX96" t="s">
        <v>951</v>
      </c>
      <c r="DE96" t="b">
        <v>1</v>
      </c>
      <c r="DV96" t="s">
        <v>430</v>
      </c>
      <c r="DZ96" t="s">
        <v>1646</v>
      </c>
      <c r="EA96" t="b">
        <v>1</v>
      </c>
      <c r="EC96" t="b">
        <v>1</v>
      </c>
      <c r="EL96" t="s">
        <v>409</v>
      </c>
      <c r="EM96" t="s">
        <v>366</v>
      </c>
      <c r="EN96" t="s">
        <v>1059</v>
      </c>
      <c r="EO96" t="b">
        <v>1</v>
      </c>
      <c r="EP96" t="b">
        <v>1</v>
      </c>
      <c r="EQ96" t="b">
        <v>1</v>
      </c>
      <c r="EZ96" t="s">
        <v>458</v>
      </c>
      <c r="FA96" t="s">
        <v>366</v>
      </c>
      <c r="FB96" t="s">
        <v>347</v>
      </c>
      <c r="FD96" t="s">
        <v>1228</v>
      </c>
      <c r="FF96" t="b">
        <v>1</v>
      </c>
      <c r="FG96" t="b">
        <v>1</v>
      </c>
      <c r="FM96" t="s">
        <v>347</v>
      </c>
      <c r="FO96" t="s">
        <v>347</v>
      </c>
      <c r="FP96" t="s">
        <v>1253</v>
      </c>
      <c r="FR96" t="b">
        <v>1</v>
      </c>
      <c r="FW96" t="s">
        <v>369</v>
      </c>
      <c r="FX96" t="s">
        <v>360</v>
      </c>
      <c r="GB96" t="s">
        <v>351</v>
      </c>
      <c r="GC96" t="s">
        <v>351</v>
      </c>
      <c r="GD96" t="s">
        <v>360</v>
      </c>
      <c r="GE96" t="s">
        <v>371</v>
      </c>
      <c r="GF96" t="s">
        <v>1647</v>
      </c>
      <c r="GT96" t="s">
        <v>1648</v>
      </c>
      <c r="GW96" t="b">
        <v>1</v>
      </c>
      <c r="HM96" t="s">
        <v>441</v>
      </c>
      <c r="HN96" t="b">
        <v>1</v>
      </c>
      <c r="HR96" t="s">
        <v>1649</v>
      </c>
      <c r="HS96" t="s">
        <v>1650</v>
      </c>
      <c r="HU96" t="b">
        <v>1</v>
      </c>
      <c r="HW96" t="b">
        <v>1</v>
      </c>
      <c r="IE96" t="s">
        <v>1123</v>
      </c>
      <c r="IM96" t="b">
        <v>1</v>
      </c>
      <c r="IO96" t="s">
        <v>347</v>
      </c>
      <c r="IQ96" t="s">
        <v>373</v>
      </c>
      <c r="IX96" t="b">
        <v>1</v>
      </c>
      <c r="JA96" t="s">
        <v>446</v>
      </c>
      <c r="JC96" t="b">
        <v>1</v>
      </c>
      <c r="JJ96" t="s">
        <v>1638</v>
      </c>
      <c r="JK96" t="s">
        <v>347</v>
      </c>
      <c r="JM96" t="s">
        <v>373</v>
      </c>
      <c r="KD96" t="b">
        <v>1</v>
      </c>
      <c r="KG96" t="s">
        <v>450</v>
      </c>
      <c r="KL96" t="b">
        <v>1</v>
      </c>
      <c r="KV96" t="s">
        <v>1651</v>
      </c>
      <c r="KX96" t="b">
        <v>1</v>
      </c>
      <c r="KZ96" t="b">
        <v>1</v>
      </c>
      <c r="LF96" t="s">
        <v>430</v>
      </c>
      <c r="LM96" t="b">
        <v>1</v>
      </c>
      <c r="LN96" t="s">
        <v>347</v>
      </c>
      <c r="LP96" t="s">
        <v>373</v>
      </c>
      <c r="LX96" t="b">
        <v>1</v>
      </c>
      <c r="MA96" t="s">
        <v>360</v>
      </c>
      <c r="MG96" t="s">
        <v>360</v>
      </c>
      <c r="MI96" t="s">
        <v>1652</v>
      </c>
      <c r="MJ96">
        <v>73108534</v>
      </c>
      <c r="MK96" t="s">
        <v>1653</v>
      </c>
      <c r="ML96" s="2">
        <v>44216.552442129629</v>
      </c>
      <c r="MM96">
        <v>95</v>
      </c>
      <c r="MO96">
        <v>-1</v>
      </c>
      <c r="MR96" t="s">
        <v>377</v>
      </c>
      <c r="MS96">
        <v>715</v>
      </c>
      <c r="MT96" t="s">
        <v>405</v>
      </c>
      <c r="MU96">
        <v>569832</v>
      </c>
    </row>
    <row r="97" spans="1:359" x14ac:dyDescent="0.3">
      <c r="A97" t="s">
        <v>1654</v>
      </c>
      <c r="B97" t="s">
        <v>1655</v>
      </c>
      <c r="D97" t="s">
        <v>1656</v>
      </c>
      <c r="E97" t="s">
        <v>844</v>
      </c>
      <c r="G97" s="1">
        <v>44216</v>
      </c>
      <c r="H97" t="s">
        <v>845</v>
      </c>
      <c r="I97" t="s">
        <v>846</v>
      </c>
      <c r="J97" t="s">
        <v>347</v>
      </c>
      <c r="K97">
        <v>75</v>
      </c>
      <c r="L97"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97" t="s">
        <v>348</v>
      </c>
      <c r="N97" t="s">
        <v>1001</v>
      </c>
      <c r="O97" t="s">
        <v>384</v>
      </c>
      <c r="Q97">
        <v>1</v>
      </c>
      <c r="R97">
        <v>1</v>
      </c>
      <c r="S97" t="s">
        <v>360</v>
      </c>
      <c r="AB97">
        <v>5</v>
      </c>
      <c r="AC97">
        <v>0</v>
      </c>
      <c r="AE97">
        <v>2</v>
      </c>
      <c r="AF97">
        <v>3500</v>
      </c>
      <c r="AG97">
        <v>750</v>
      </c>
      <c r="AH97" t="s">
        <v>1657</v>
      </c>
      <c r="AJ97" t="s">
        <v>355</v>
      </c>
      <c r="AL97" t="b">
        <v>1</v>
      </c>
      <c r="AS97">
        <v>10</v>
      </c>
      <c r="AT97" t="s">
        <v>356</v>
      </c>
      <c r="AV97" t="s">
        <v>347</v>
      </c>
      <c r="AW97" t="s">
        <v>1658</v>
      </c>
      <c r="AX97" t="s">
        <v>429</v>
      </c>
      <c r="BB97" t="b">
        <v>1</v>
      </c>
      <c r="BJ97" t="s">
        <v>360</v>
      </c>
      <c r="BO97" t="s">
        <v>360</v>
      </c>
      <c r="CE97" t="s">
        <v>1659</v>
      </c>
      <c r="CH97" t="b">
        <v>1</v>
      </c>
      <c r="CI97" t="b">
        <v>1</v>
      </c>
      <c r="CN97" t="s">
        <v>347</v>
      </c>
      <c r="CX97" t="s">
        <v>1020</v>
      </c>
      <c r="DC97" t="b">
        <v>1</v>
      </c>
      <c r="DV97" t="s">
        <v>657</v>
      </c>
      <c r="DZ97" t="s">
        <v>695</v>
      </c>
      <c r="EA97" t="b">
        <v>1</v>
      </c>
      <c r="EK97" t="b">
        <v>1</v>
      </c>
      <c r="EL97" t="s">
        <v>409</v>
      </c>
      <c r="EM97" t="s">
        <v>366</v>
      </c>
      <c r="EZ97" t="s">
        <v>385</v>
      </c>
      <c r="FA97" t="s">
        <v>366</v>
      </c>
      <c r="FB97" t="s">
        <v>347</v>
      </c>
      <c r="FD97" t="s">
        <v>1228</v>
      </c>
      <c r="FF97" t="b">
        <v>1</v>
      </c>
      <c r="FG97" t="b">
        <v>1</v>
      </c>
      <c r="FM97" t="s">
        <v>347</v>
      </c>
      <c r="FO97" t="s">
        <v>360</v>
      </c>
      <c r="GC97" t="s">
        <v>351</v>
      </c>
      <c r="GD97" t="s">
        <v>360</v>
      </c>
      <c r="GE97" t="s">
        <v>371</v>
      </c>
      <c r="GF97" t="s">
        <v>371</v>
      </c>
      <c r="GT97" t="s">
        <v>1648</v>
      </c>
      <c r="GW97" t="b">
        <v>1</v>
      </c>
      <c r="HM97" t="s">
        <v>474</v>
      </c>
      <c r="HQ97" t="b">
        <v>1</v>
      </c>
      <c r="HR97" t="s">
        <v>1660</v>
      </c>
      <c r="HS97" t="s">
        <v>443</v>
      </c>
      <c r="HW97" t="b">
        <v>1</v>
      </c>
      <c r="IE97" t="s">
        <v>373</v>
      </c>
      <c r="IL97" t="b">
        <v>1</v>
      </c>
      <c r="IO97" t="s">
        <v>445</v>
      </c>
      <c r="IQ97" t="s">
        <v>1624</v>
      </c>
      <c r="IR97" t="b">
        <v>1</v>
      </c>
      <c r="IU97" t="b">
        <v>1</v>
      </c>
      <c r="IZ97" t="s">
        <v>1638</v>
      </c>
      <c r="JA97" t="s">
        <v>373</v>
      </c>
      <c r="JH97" t="b">
        <v>1</v>
      </c>
      <c r="JK97" t="s">
        <v>347</v>
      </c>
      <c r="JM97" t="s">
        <v>373</v>
      </c>
      <c r="KD97" t="b">
        <v>1</v>
      </c>
      <c r="KG97" t="s">
        <v>1661</v>
      </c>
      <c r="KI97" t="b">
        <v>1</v>
      </c>
      <c r="KM97" t="b">
        <v>1</v>
      </c>
      <c r="KV97" t="s">
        <v>1662</v>
      </c>
      <c r="KX97" t="b">
        <v>1</v>
      </c>
      <c r="KZ97" t="b">
        <v>1</v>
      </c>
      <c r="LF97" t="s">
        <v>430</v>
      </c>
      <c r="LM97" t="b">
        <v>1</v>
      </c>
      <c r="MI97" t="s">
        <v>1663</v>
      </c>
      <c r="MJ97">
        <v>73108536</v>
      </c>
      <c r="MK97" t="s">
        <v>1664</v>
      </c>
      <c r="ML97" s="2">
        <v>44216.552453703713</v>
      </c>
      <c r="MM97">
        <v>96</v>
      </c>
      <c r="MO97">
        <v>-1</v>
      </c>
      <c r="MR97" t="s">
        <v>377</v>
      </c>
      <c r="MS97">
        <v>557</v>
      </c>
      <c r="MT97" t="s">
        <v>405</v>
      </c>
      <c r="MU97">
        <v>569832</v>
      </c>
    </row>
    <row r="98" spans="1:359" hidden="1" x14ac:dyDescent="0.3">
      <c r="A98" t="s">
        <v>1665</v>
      </c>
      <c r="B98" t="s">
        <v>1666</v>
      </c>
      <c r="D98" t="s">
        <v>1617</v>
      </c>
      <c r="E98" t="s">
        <v>844</v>
      </c>
      <c r="G98" s="1">
        <v>44216</v>
      </c>
      <c r="H98" t="s">
        <v>845</v>
      </c>
      <c r="I98" t="s">
        <v>846</v>
      </c>
      <c r="J98" t="s">
        <v>360</v>
      </c>
      <c r="MI98" t="s">
        <v>1667</v>
      </c>
      <c r="MJ98">
        <v>73108538</v>
      </c>
      <c r="MK98" t="s">
        <v>1668</v>
      </c>
      <c r="ML98" s="2">
        <v>44216.552465277768</v>
      </c>
      <c r="MM98">
        <v>97</v>
      </c>
      <c r="MO98">
        <v>-1</v>
      </c>
      <c r="MR98" t="s">
        <v>377</v>
      </c>
      <c r="MS98">
        <v>18</v>
      </c>
      <c r="MT98" t="s">
        <v>405</v>
      </c>
      <c r="MU98">
        <v>569832</v>
      </c>
    </row>
    <row r="99" spans="1:359" x14ac:dyDescent="0.3">
      <c r="A99" t="s">
        <v>1669</v>
      </c>
      <c r="B99" t="s">
        <v>1670</v>
      </c>
      <c r="D99" t="s">
        <v>1617</v>
      </c>
      <c r="E99" t="s">
        <v>844</v>
      </c>
      <c r="G99" s="1">
        <v>44216</v>
      </c>
      <c r="H99" t="s">
        <v>845</v>
      </c>
      <c r="I99" t="s">
        <v>846</v>
      </c>
      <c r="J99" t="s">
        <v>347</v>
      </c>
      <c r="K99">
        <v>27</v>
      </c>
      <c r="L99"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99" t="s">
        <v>348</v>
      </c>
      <c r="N99" t="s">
        <v>349</v>
      </c>
      <c r="O99" t="s">
        <v>350</v>
      </c>
      <c r="P99" s="1">
        <v>43101</v>
      </c>
      <c r="Q99">
        <v>0</v>
      </c>
      <c r="R99">
        <v>0</v>
      </c>
      <c r="S99" t="s">
        <v>347</v>
      </c>
      <c r="T99">
        <v>0</v>
      </c>
      <c r="U99">
        <v>0</v>
      </c>
      <c r="V99">
        <v>1</v>
      </c>
      <c r="W99" t="s">
        <v>351</v>
      </c>
      <c r="X99">
        <v>1</v>
      </c>
      <c r="Y99" t="s">
        <v>409</v>
      </c>
      <c r="Z99">
        <v>0</v>
      </c>
      <c r="AA99" t="s">
        <v>409</v>
      </c>
      <c r="AB99">
        <v>7</v>
      </c>
      <c r="AC99">
        <v>0</v>
      </c>
      <c r="AD99">
        <v>1</v>
      </c>
      <c r="AE99">
        <v>1</v>
      </c>
      <c r="AF99">
        <v>3000</v>
      </c>
      <c r="AG99">
        <v>500</v>
      </c>
      <c r="AH99" t="s">
        <v>1671</v>
      </c>
      <c r="AJ99" t="s">
        <v>786</v>
      </c>
      <c r="AK99" t="b">
        <v>1</v>
      </c>
      <c r="AS99">
        <v>10</v>
      </c>
      <c r="AT99" t="s">
        <v>356</v>
      </c>
      <c r="AV99" t="s">
        <v>347</v>
      </c>
      <c r="AW99" t="s">
        <v>1672</v>
      </c>
      <c r="AX99" t="s">
        <v>1673</v>
      </c>
      <c r="BA99" t="b">
        <v>1</v>
      </c>
      <c r="BB99" t="b">
        <v>1</v>
      </c>
      <c r="BJ99" t="s">
        <v>360</v>
      </c>
      <c r="BO99" t="s">
        <v>360</v>
      </c>
      <c r="CE99" t="s">
        <v>850</v>
      </c>
      <c r="CF99" t="b">
        <v>1</v>
      </c>
      <c r="CN99" t="s">
        <v>347</v>
      </c>
      <c r="CX99" t="s">
        <v>851</v>
      </c>
      <c r="DD99" t="b">
        <v>1</v>
      </c>
      <c r="DV99" t="s">
        <v>657</v>
      </c>
      <c r="EL99" t="s">
        <v>385</v>
      </c>
      <c r="EM99" t="s">
        <v>366</v>
      </c>
      <c r="EN99" t="s">
        <v>1674</v>
      </c>
      <c r="EO99" t="b">
        <v>1</v>
      </c>
      <c r="EP99" t="b">
        <v>1</v>
      </c>
      <c r="EY99" t="b">
        <v>1</v>
      </c>
      <c r="EZ99" t="s">
        <v>458</v>
      </c>
      <c r="FA99" t="s">
        <v>366</v>
      </c>
      <c r="FB99" t="s">
        <v>347</v>
      </c>
      <c r="FD99" t="s">
        <v>368</v>
      </c>
      <c r="FF99" t="b">
        <v>1</v>
      </c>
      <c r="FM99" t="s">
        <v>347</v>
      </c>
      <c r="FO99" t="s">
        <v>373</v>
      </c>
      <c r="FW99" t="s">
        <v>369</v>
      </c>
      <c r="FX99" t="s">
        <v>360</v>
      </c>
      <c r="GB99" t="s">
        <v>385</v>
      </c>
      <c r="GC99" t="s">
        <v>385</v>
      </c>
      <c r="GD99" t="s">
        <v>360</v>
      </c>
      <c r="GE99" t="s">
        <v>370</v>
      </c>
      <c r="GF99" t="s">
        <v>371</v>
      </c>
      <c r="GG99" t="s">
        <v>493</v>
      </c>
      <c r="GH99" t="s">
        <v>360</v>
      </c>
      <c r="GR99" t="s">
        <v>1094</v>
      </c>
      <c r="GT99" t="s">
        <v>528</v>
      </c>
      <c r="GY99" t="b">
        <v>1</v>
      </c>
      <c r="HM99" t="s">
        <v>501</v>
      </c>
      <c r="HO99" t="b">
        <v>1</v>
      </c>
      <c r="HR99" t="s">
        <v>1675</v>
      </c>
      <c r="HS99" t="s">
        <v>443</v>
      </c>
      <c r="HW99" t="b">
        <v>1</v>
      </c>
      <c r="IE99" t="s">
        <v>373</v>
      </c>
      <c r="IL99" t="b">
        <v>1</v>
      </c>
      <c r="IO99" t="s">
        <v>445</v>
      </c>
      <c r="IQ99" t="s">
        <v>446</v>
      </c>
      <c r="IS99" t="b">
        <v>1</v>
      </c>
      <c r="IZ99" t="s">
        <v>1676</v>
      </c>
      <c r="JA99" t="s">
        <v>1412</v>
      </c>
      <c r="JC99" t="b">
        <v>1</v>
      </c>
      <c r="JE99" t="b">
        <v>1</v>
      </c>
      <c r="JJ99" t="s">
        <v>1677</v>
      </c>
      <c r="JK99" t="s">
        <v>347</v>
      </c>
      <c r="JM99" t="s">
        <v>373</v>
      </c>
      <c r="KD99" t="b">
        <v>1</v>
      </c>
      <c r="KG99" t="s">
        <v>1678</v>
      </c>
      <c r="KI99" t="b">
        <v>1</v>
      </c>
      <c r="KL99" t="b">
        <v>1</v>
      </c>
      <c r="KV99" t="s">
        <v>1679</v>
      </c>
      <c r="KX99" t="b">
        <v>1</v>
      </c>
      <c r="LA99" t="b">
        <v>1</v>
      </c>
      <c r="LB99" t="b">
        <v>1</v>
      </c>
      <c r="LF99" t="s">
        <v>430</v>
      </c>
      <c r="LM99" t="b">
        <v>1</v>
      </c>
      <c r="LN99" t="s">
        <v>360</v>
      </c>
      <c r="LO99" t="s">
        <v>1680</v>
      </c>
      <c r="LP99" t="s">
        <v>535</v>
      </c>
      <c r="LS99" t="b">
        <v>1</v>
      </c>
      <c r="MA99" t="s">
        <v>360</v>
      </c>
      <c r="MG99" t="s">
        <v>360</v>
      </c>
      <c r="MI99" t="s">
        <v>1681</v>
      </c>
      <c r="MJ99">
        <v>73108539</v>
      </c>
      <c r="MK99" t="s">
        <v>1682</v>
      </c>
      <c r="ML99" s="2">
        <v>44216.552465277768</v>
      </c>
      <c r="MM99">
        <v>98</v>
      </c>
      <c r="MO99">
        <v>-1</v>
      </c>
      <c r="MR99" t="s">
        <v>377</v>
      </c>
      <c r="MS99">
        <v>640</v>
      </c>
      <c r="MT99" t="s">
        <v>405</v>
      </c>
      <c r="MU99">
        <v>569832</v>
      </c>
    </row>
    <row r="100" spans="1:359" x14ac:dyDescent="0.3">
      <c r="A100" t="s">
        <v>1683</v>
      </c>
      <c r="B100" t="s">
        <v>1684</v>
      </c>
      <c r="D100" t="s">
        <v>1617</v>
      </c>
      <c r="E100" t="s">
        <v>844</v>
      </c>
      <c r="G100" s="1">
        <v>44216</v>
      </c>
      <c r="H100" t="s">
        <v>845</v>
      </c>
      <c r="I100" t="s">
        <v>846</v>
      </c>
      <c r="J100" t="s">
        <v>347</v>
      </c>
      <c r="K100">
        <v>23</v>
      </c>
      <c r="L100"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00" t="s">
        <v>348</v>
      </c>
      <c r="N100" t="s">
        <v>349</v>
      </c>
      <c r="O100" t="s">
        <v>350</v>
      </c>
      <c r="P100" s="1">
        <v>43485</v>
      </c>
      <c r="Q100">
        <v>1</v>
      </c>
      <c r="R100">
        <v>0</v>
      </c>
      <c r="S100" t="s">
        <v>347</v>
      </c>
      <c r="T100">
        <v>0</v>
      </c>
      <c r="U100">
        <v>1</v>
      </c>
      <c r="V100">
        <v>1</v>
      </c>
      <c r="W100" t="s">
        <v>409</v>
      </c>
      <c r="X100">
        <v>0</v>
      </c>
      <c r="Y100" t="s">
        <v>409</v>
      </c>
      <c r="Z100">
        <v>1</v>
      </c>
      <c r="AA100" t="s">
        <v>458</v>
      </c>
      <c r="AB100">
        <v>8</v>
      </c>
      <c r="AC100">
        <v>1</v>
      </c>
      <c r="AD100">
        <v>0</v>
      </c>
      <c r="AE100">
        <v>1</v>
      </c>
      <c r="AF100">
        <v>5000</v>
      </c>
      <c r="AG100">
        <v>3500</v>
      </c>
      <c r="AH100" t="s">
        <v>1685</v>
      </c>
      <c r="AJ100" t="s">
        <v>355</v>
      </c>
      <c r="AL100" t="b">
        <v>1</v>
      </c>
      <c r="AS100">
        <v>5</v>
      </c>
      <c r="AT100" t="s">
        <v>356</v>
      </c>
      <c r="AV100" t="s">
        <v>347</v>
      </c>
      <c r="AW100" t="s">
        <v>357</v>
      </c>
      <c r="AX100" t="s">
        <v>1619</v>
      </c>
      <c r="BA100" t="b">
        <v>1</v>
      </c>
      <c r="BB100" t="b">
        <v>1</v>
      </c>
      <c r="BJ100" t="s">
        <v>360</v>
      </c>
      <c r="BO100" t="s">
        <v>360</v>
      </c>
      <c r="CE100" t="s">
        <v>850</v>
      </c>
      <c r="CF100" t="b">
        <v>1</v>
      </c>
      <c r="CN100" t="s">
        <v>347</v>
      </c>
      <c r="CX100" t="s">
        <v>1020</v>
      </c>
      <c r="DC100" t="b">
        <v>1</v>
      </c>
      <c r="DV100" t="s">
        <v>430</v>
      </c>
      <c r="DZ100" t="s">
        <v>696</v>
      </c>
      <c r="EA100" t="b">
        <v>1</v>
      </c>
      <c r="EC100" t="b">
        <v>1</v>
      </c>
      <c r="EK100" t="b">
        <v>1</v>
      </c>
      <c r="EL100" t="s">
        <v>458</v>
      </c>
      <c r="EM100" t="s">
        <v>366</v>
      </c>
      <c r="EN100" t="s">
        <v>1049</v>
      </c>
      <c r="EO100" t="b">
        <v>1</v>
      </c>
      <c r="EQ100" t="b">
        <v>1</v>
      </c>
      <c r="ER100" t="b">
        <v>1</v>
      </c>
      <c r="EZ100" t="s">
        <v>458</v>
      </c>
      <c r="FA100" t="s">
        <v>366</v>
      </c>
      <c r="FB100" t="s">
        <v>347</v>
      </c>
      <c r="FD100" t="s">
        <v>1023</v>
      </c>
      <c r="FE100" t="b">
        <v>1</v>
      </c>
      <c r="FM100" t="s">
        <v>347</v>
      </c>
      <c r="FO100" t="s">
        <v>373</v>
      </c>
      <c r="FW100" t="s">
        <v>347</v>
      </c>
      <c r="FX100" t="s">
        <v>347</v>
      </c>
      <c r="GB100" t="s">
        <v>351</v>
      </c>
      <c r="GC100" t="s">
        <v>351</v>
      </c>
      <c r="GD100" t="s">
        <v>360</v>
      </c>
      <c r="GE100" t="s">
        <v>371</v>
      </c>
      <c r="GF100" t="s">
        <v>371</v>
      </c>
      <c r="GT100" t="s">
        <v>373</v>
      </c>
      <c r="HK100" t="b">
        <v>1</v>
      </c>
      <c r="IE100" t="s">
        <v>373</v>
      </c>
      <c r="IL100" t="b">
        <v>1</v>
      </c>
      <c r="IO100" t="s">
        <v>445</v>
      </c>
      <c r="IQ100" t="s">
        <v>373</v>
      </c>
      <c r="IX100" t="b">
        <v>1</v>
      </c>
      <c r="JA100" t="s">
        <v>373</v>
      </c>
      <c r="JH100" t="b">
        <v>1</v>
      </c>
      <c r="JK100" t="s">
        <v>347</v>
      </c>
      <c r="JM100" t="s">
        <v>562</v>
      </c>
      <c r="KC100" t="b">
        <v>1</v>
      </c>
      <c r="KG100" t="s">
        <v>1678</v>
      </c>
      <c r="KI100" t="b">
        <v>1</v>
      </c>
      <c r="KL100" t="b">
        <v>1</v>
      </c>
      <c r="KV100" t="s">
        <v>1686</v>
      </c>
      <c r="KX100" t="b">
        <v>1</v>
      </c>
      <c r="KY100" t="b">
        <v>1</v>
      </c>
      <c r="LB100" t="b">
        <v>1</v>
      </c>
      <c r="LF100" t="s">
        <v>509</v>
      </c>
      <c r="LL100" t="b">
        <v>1</v>
      </c>
      <c r="LN100" t="s">
        <v>347</v>
      </c>
      <c r="LP100" t="s">
        <v>651</v>
      </c>
      <c r="LV100" t="b">
        <v>1</v>
      </c>
      <c r="MA100" t="s">
        <v>360</v>
      </c>
      <c r="MD100" t="s">
        <v>360</v>
      </c>
      <c r="MG100" t="s">
        <v>360</v>
      </c>
      <c r="MI100" t="s">
        <v>1687</v>
      </c>
      <c r="MJ100">
        <v>73108540</v>
      </c>
      <c r="MK100" t="s">
        <v>1688</v>
      </c>
      <c r="ML100" s="2">
        <v>44216.552476851852</v>
      </c>
      <c r="MM100">
        <v>99</v>
      </c>
      <c r="MO100">
        <v>-1</v>
      </c>
      <c r="MR100" t="s">
        <v>377</v>
      </c>
      <c r="MS100">
        <v>2325</v>
      </c>
      <c r="MT100" t="s">
        <v>405</v>
      </c>
      <c r="MU100">
        <v>569832</v>
      </c>
    </row>
    <row r="101" spans="1:359" x14ac:dyDescent="0.3">
      <c r="A101" t="s">
        <v>1689</v>
      </c>
      <c r="B101" t="s">
        <v>1690</v>
      </c>
      <c r="D101" t="s">
        <v>1617</v>
      </c>
      <c r="E101" t="s">
        <v>844</v>
      </c>
      <c r="G101" s="1">
        <v>44216</v>
      </c>
      <c r="H101" t="s">
        <v>845</v>
      </c>
      <c r="I101" t="s">
        <v>846</v>
      </c>
      <c r="J101" t="s">
        <v>347</v>
      </c>
      <c r="K101">
        <v>19</v>
      </c>
      <c r="L101"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01" t="s">
        <v>348</v>
      </c>
      <c r="N101" t="s">
        <v>349</v>
      </c>
      <c r="O101" t="s">
        <v>384</v>
      </c>
      <c r="Q101">
        <v>0</v>
      </c>
      <c r="R101">
        <v>0</v>
      </c>
      <c r="S101" t="s">
        <v>347</v>
      </c>
      <c r="T101">
        <v>0</v>
      </c>
      <c r="U101">
        <v>1</v>
      </c>
      <c r="V101">
        <v>1</v>
      </c>
      <c r="W101" t="s">
        <v>409</v>
      </c>
      <c r="X101">
        <v>0</v>
      </c>
      <c r="Y101" t="s">
        <v>409</v>
      </c>
      <c r="Z101">
        <v>0</v>
      </c>
      <c r="AA101" t="s">
        <v>409</v>
      </c>
      <c r="AB101">
        <v>4</v>
      </c>
      <c r="AC101">
        <v>0</v>
      </c>
      <c r="AD101">
        <v>0</v>
      </c>
      <c r="AE101">
        <v>1</v>
      </c>
      <c r="AF101">
        <v>1500</v>
      </c>
      <c r="AG101">
        <v>500</v>
      </c>
      <c r="AH101" t="s">
        <v>1691</v>
      </c>
      <c r="AJ101" t="s">
        <v>355</v>
      </c>
      <c r="AL101" t="b">
        <v>1</v>
      </c>
      <c r="AS101">
        <v>5</v>
      </c>
      <c r="AT101" t="s">
        <v>356</v>
      </c>
      <c r="AV101" t="s">
        <v>347</v>
      </c>
      <c r="AW101" t="s">
        <v>1692</v>
      </c>
      <c r="AX101" t="s">
        <v>1693</v>
      </c>
      <c r="AY101" t="b">
        <v>1</v>
      </c>
      <c r="BB101" t="b">
        <v>1</v>
      </c>
      <c r="BE101" t="b">
        <v>1</v>
      </c>
      <c r="BJ101" t="s">
        <v>360</v>
      </c>
      <c r="BO101" t="s">
        <v>360</v>
      </c>
      <c r="CE101" t="s">
        <v>430</v>
      </c>
      <c r="CK101" t="b">
        <v>1</v>
      </c>
      <c r="CN101" t="s">
        <v>347</v>
      </c>
      <c r="CX101" t="s">
        <v>851</v>
      </c>
      <c r="DD101" t="b">
        <v>1</v>
      </c>
      <c r="DV101" t="s">
        <v>575</v>
      </c>
      <c r="DW101" t="s">
        <v>487</v>
      </c>
      <c r="EL101" t="s">
        <v>385</v>
      </c>
      <c r="EM101" t="s">
        <v>366</v>
      </c>
      <c r="EN101" t="s">
        <v>1694</v>
      </c>
      <c r="EO101" t="b">
        <v>1</v>
      </c>
      <c r="EQ101" t="b">
        <v>1</v>
      </c>
      <c r="ER101" t="b">
        <v>1</v>
      </c>
      <c r="EY101" t="b">
        <v>1</v>
      </c>
      <c r="EZ101" t="s">
        <v>365</v>
      </c>
      <c r="FA101" t="s">
        <v>367</v>
      </c>
      <c r="FB101" t="s">
        <v>347</v>
      </c>
      <c r="FD101" t="s">
        <v>1023</v>
      </c>
      <c r="FE101" t="b">
        <v>1</v>
      </c>
      <c r="FM101" t="s">
        <v>347</v>
      </c>
      <c r="FO101" t="s">
        <v>360</v>
      </c>
      <c r="FW101" t="s">
        <v>347</v>
      </c>
      <c r="FX101" t="s">
        <v>347</v>
      </c>
      <c r="GB101" t="s">
        <v>351</v>
      </c>
      <c r="GC101" t="s">
        <v>385</v>
      </c>
      <c r="GD101" t="s">
        <v>360</v>
      </c>
      <c r="GE101" t="s">
        <v>371</v>
      </c>
      <c r="GF101" t="s">
        <v>371</v>
      </c>
      <c r="GT101" t="s">
        <v>373</v>
      </c>
      <c r="HK101" t="b">
        <v>1</v>
      </c>
      <c r="IE101" t="s">
        <v>373</v>
      </c>
      <c r="IL101" t="b">
        <v>1</v>
      </c>
      <c r="IO101" t="s">
        <v>360</v>
      </c>
      <c r="IP101" t="s">
        <v>1695</v>
      </c>
      <c r="IQ101" t="s">
        <v>1624</v>
      </c>
      <c r="IR101" t="b">
        <v>1</v>
      </c>
      <c r="IU101" t="b">
        <v>1</v>
      </c>
      <c r="IZ101" t="s">
        <v>1696</v>
      </c>
      <c r="JA101" t="s">
        <v>373</v>
      </c>
      <c r="JH101" t="b">
        <v>1</v>
      </c>
      <c r="JK101" t="s">
        <v>347</v>
      </c>
      <c r="JM101" t="s">
        <v>562</v>
      </c>
      <c r="KC101" t="b">
        <v>1</v>
      </c>
      <c r="KG101" t="s">
        <v>1570</v>
      </c>
      <c r="KL101" t="b">
        <v>1</v>
      </c>
      <c r="KM101" t="b">
        <v>1</v>
      </c>
      <c r="KV101" t="s">
        <v>878</v>
      </c>
      <c r="KX101" t="b">
        <v>1</v>
      </c>
      <c r="KZ101" t="b">
        <v>1</v>
      </c>
      <c r="LB101" t="b">
        <v>1</v>
      </c>
      <c r="LF101" t="s">
        <v>430</v>
      </c>
      <c r="LM101" t="b">
        <v>1</v>
      </c>
      <c r="LN101" t="s">
        <v>347</v>
      </c>
      <c r="LP101" t="s">
        <v>535</v>
      </c>
      <c r="LS101" t="b">
        <v>1</v>
      </c>
      <c r="MA101" t="s">
        <v>360</v>
      </c>
      <c r="MG101" t="s">
        <v>360</v>
      </c>
      <c r="MI101" t="s">
        <v>1697</v>
      </c>
      <c r="MJ101">
        <v>73108542</v>
      </c>
      <c r="MK101" t="s">
        <v>1698</v>
      </c>
      <c r="ML101" s="2">
        <v>44216.552488425928</v>
      </c>
      <c r="MM101">
        <v>100</v>
      </c>
      <c r="MO101">
        <v>-1</v>
      </c>
      <c r="MR101" t="s">
        <v>377</v>
      </c>
      <c r="MS101">
        <v>692</v>
      </c>
      <c r="MT101" t="s">
        <v>405</v>
      </c>
      <c r="MU101">
        <v>569832</v>
      </c>
    </row>
    <row r="102" spans="1:359" x14ac:dyDescent="0.3">
      <c r="A102" t="s">
        <v>1699</v>
      </c>
      <c r="B102" t="s">
        <v>1700</v>
      </c>
      <c r="D102" t="s">
        <v>1617</v>
      </c>
      <c r="E102" t="s">
        <v>844</v>
      </c>
      <c r="G102" s="1">
        <v>44216</v>
      </c>
      <c r="H102" t="s">
        <v>845</v>
      </c>
      <c r="I102" t="s">
        <v>846</v>
      </c>
      <c r="J102" t="s">
        <v>347</v>
      </c>
      <c r="K102">
        <v>21</v>
      </c>
      <c r="L10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02" t="s">
        <v>348</v>
      </c>
      <c r="N102" t="s">
        <v>349</v>
      </c>
      <c r="O102" t="s">
        <v>384</v>
      </c>
      <c r="Q102">
        <v>1</v>
      </c>
      <c r="R102">
        <v>0</v>
      </c>
      <c r="S102" t="s">
        <v>347</v>
      </c>
      <c r="T102">
        <v>0</v>
      </c>
      <c r="U102">
        <v>1</v>
      </c>
      <c r="V102">
        <v>0</v>
      </c>
      <c r="W102" t="s">
        <v>351</v>
      </c>
      <c r="X102">
        <v>0</v>
      </c>
      <c r="Y102" t="s">
        <v>351</v>
      </c>
      <c r="Z102">
        <v>0</v>
      </c>
      <c r="AA102" t="s">
        <v>351</v>
      </c>
      <c r="AB102">
        <v>3</v>
      </c>
      <c r="AC102">
        <v>0</v>
      </c>
      <c r="AD102">
        <v>0</v>
      </c>
      <c r="AE102">
        <v>1</v>
      </c>
      <c r="AF102">
        <v>1500</v>
      </c>
      <c r="AG102">
        <v>750</v>
      </c>
      <c r="AH102" t="s">
        <v>1701</v>
      </c>
      <c r="AJ102" t="s">
        <v>355</v>
      </c>
      <c r="AL102" t="b">
        <v>1</v>
      </c>
      <c r="AS102">
        <v>4</v>
      </c>
      <c r="AT102" t="s">
        <v>356</v>
      </c>
      <c r="AV102" t="s">
        <v>360</v>
      </c>
      <c r="AW102" t="s">
        <v>1702</v>
      </c>
      <c r="AX102" t="s">
        <v>429</v>
      </c>
      <c r="BB102" t="b">
        <v>1</v>
      </c>
      <c r="BJ102" t="s">
        <v>360</v>
      </c>
      <c r="BO102" t="s">
        <v>360</v>
      </c>
      <c r="CE102" t="s">
        <v>1703</v>
      </c>
      <c r="CI102" t="b">
        <v>1</v>
      </c>
      <c r="CN102" t="s">
        <v>347</v>
      </c>
      <c r="CX102" t="s">
        <v>851</v>
      </c>
      <c r="DD102" t="b">
        <v>1</v>
      </c>
      <c r="DV102" t="s">
        <v>657</v>
      </c>
      <c r="DZ102" t="s">
        <v>704</v>
      </c>
      <c r="EA102" t="b">
        <v>1</v>
      </c>
      <c r="EB102" t="b">
        <v>1</v>
      </c>
      <c r="EG102" t="b">
        <v>1</v>
      </c>
      <c r="EK102" t="b">
        <v>1</v>
      </c>
      <c r="EL102" t="s">
        <v>365</v>
      </c>
      <c r="EM102" t="s">
        <v>366</v>
      </c>
      <c r="EN102" t="s">
        <v>1704</v>
      </c>
      <c r="EO102" t="b">
        <v>1</v>
      </c>
      <c r="EP102" t="b">
        <v>1</v>
      </c>
      <c r="EQ102" t="b">
        <v>1</v>
      </c>
      <c r="EZ102" t="s">
        <v>458</v>
      </c>
      <c r="FA102" t="s">
        <v>366</v>
      </c>
      <c r="FB102" t="s">
        <v>347</v>
      </c>
      <c r="FD102" t="s">
        <v>368</v>
      </c>
      <c r="FF102" t="b">
        <v>1</v>
      </c>
      <c r="FM102" t="s">
        <v>347</v>
      </c>
      <c r="FO102" t="s">
        <v>360</v>
      </c>
      <c r="FW102" t="s">
        <v>369</v>
      </c>
      <c r="FX102" t="s">
        <v>360</v>
      </c>
      <c r="GB102" t="s">
        <v>351</v>
      </c>
      <c r="GC102" t="s">
        <v>351</v>
      </c>
      <c r="GD102" t="s">
        <v>360</v>
      </c>
      <c r="GE102" t="s">
        <v>371</v>
      </c>
      <c r="GF102" t="s">
        <v>371</v>
      </c>
      <c r="GT102" t="s">
        <v>460</v>
      </c>
      <c r="HJ102" t="b">
        <v>1</v>
      </c>
      <c r="IE102" t="s">
        <v>373</v>
      </c>
      <c r="IL102" t="b">
        <v>1</v>
      </c>
      <c r="IO102" t="s">
        <v>347</v>
      </c>
      <c r="IQ102" t="s">
        <v>1210</v>
      </c>
      <c r="IT102" t="b">
        <v>1</v>
      </c>
      <c r="IU102" t="b">
        <v>1</v>
      </c>
      <c r="IZ102" t="s">
        <v>1638</v>
      </c>
      <c r="JA102" t="s">
        <v>373</v>
      </c>
      <c r="JH102" t="b">
        <v>1</v>
      </c>
      <c r="JK102" t="s">
        <v>347</v>
      </c>
      <c r="JM102" t="s">
        <v>1429</v>
      </c>
      <c r="JQ102" t="b">
        <v>1</v>
      </c>
      <c r="JR102" t="b">
        <v>1</v>
      </c>
      <c r="KF102" t="s">
        <v>1705</v>
      </c>
      <c r="KG102" t="s">
        <v>1706</v>
      </c>
      <c r="KI102" t="b">
        <v>1</v>
      </c>
      <c r="KL102" t="b">
        <v>1</v>
      </c>
      <c r="KV102" t="s">
        <v>960</v>
      </c>
      <c r="KX102" t="b">
        <v>1</v>
      </c>
      <c r="LA102" t="b">
        <v>1</v>
      </c>
      <c r="LF102" t="s">
        <v>509</v>
      </c>
      <c r="LL102" t="b">
        <v>1</v>
      </c>
      <c r="LN102" t="s">
        <v>360</v>
      </c>
      <c r="LO102" t="s">
        <v>1707</v>
      </c>
      <c r="LP102" t="s">
        <v>651</v>
      </c>
      <c r="LV102" t="b">
        <v>1</v>
      </c>
      <c r="MA102" t="s">
        <v>360</v>
      </c>
      <c r="MG102" t="s">
        <v>360</v>
      </c>
      <c r="MI102" t="s">
        <v>1708</v>
      </c>
      <c r="MJ102">
        <v>73108543</v>
      </c>
      <c r="MK102" t="s">
        <v>1709</v>
      </c>
      <c r="ML102" s="2">
        <v>44216.552488425928</v>
      </c>
      <c r="MM102">
        <v>101</v>
      </c>
      <c r="MO102">
        <v>-1</v>
      </c>
      <c r="MR102" t="s">
        <v>377</v>
      </c>
      <c r="MS102">
        <v>871</v>
      </c>
      <c r="MT102" t="s">
        <v>405</v>
      </c>
      <c r="MU102">
        <v>569832</v>
      </c>
    </row>
    <row r="103" spans="1:359" x14ac:dyDescent="0.3">
      <c r="A103" t="s">
        <v>1710</v>
      </c>
      <c r="B103" t="s">
        <v>1711</v>
      </c>
      <c r="D103" t="s">
        <v>1712</v>
      </c>
      <c r="E103" t="s">
        <v>844</v>
      </c>
      <c r="G103" s="1">
        <v>44216</v>
      </c>
      <c r="H103" t="s">
        <v>845</v>
      </c>
      <c r="I103" t="s">
        <v>846</v>
      </c>
      <c r="J103" t="s">
        <v>347</v>
      </c>
      <c r="K103">
        <v>34</v>
      </c>
      <c r="L10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03" t="s">
        <v>348</v>
      </c>
      <c r="N103" t="s">
        <v>349</v>
      </c>
      <c r="O103" t="s">
        <v>384</v>
      </c>
      <c r="Q103">
        <v>0</v>
      </c>
      <c r="R103">
        <v>0</v>
      </c>
      <c r="S103" t="s">
        <v>347</v>
      </c>
      <c r="T103">
        <v>0</v>
      </c>
      <c r="U103">
        <v>0</v>
      </c>
      <c r="V103">
        <v>0</v>
      </c>
      <c r="W103" t="s">
        <v>385</v>
      </c>
      <c r="X103">
        <v>2</v>
      </c>
      <c r="Y103" t="s">
        <v>409</v>
      </c>
      <c r="Z103">
        <v>2</v>
      </c>
      <c r="AA103" t="s">
        <v>365</v>
      </c>
      <c r="AB103">
        <v>6</v>
      </c>
      <c r="AC103">
        <v>0</v>
      </c>
      <c r="AD103">
        <v>1</v>
      </c>
      <c r="AE103">
        <v>1</v>
      </c>
      <c r="AF103">
        <v>3000</v>
      </c>
      <c r="AG103">
        <v>2000</v>
      </c>
      <c r="AH103" t="s">
        <v>1713</v>
      </c>
      <c r="AJ103" t="s">
        <v>355</v>
      </c>
      <c r="AL103" t="b">
        <v>1</v>
      </c>
      <c r="AS103">
        <v>5</v>
      </c>
      <c r="AT103" t="s">
        <v>356</v>
      </c>
      <c r="AV103" t="s">
        <v>347</v>
      </c>
      <c r="AW103" t="s">
        <v>1714</v>
      </c>
      <c r="AX103" t="s">
        <v>429</v>
      </c>
      <c r="BB103" t="b">
        <v>1</v>
      </c>
      <c r="BJ103" t="s">
        <v>360</v>
      </c>
      <c r="BO103" t="s">
        <v>360</v>
      </c>
      <c r="CE103" t="s">
        <v>1715</v>
      </c>
      <c r="CF103" t="b">
        <v>1</v>
      </c>
      <c r="CG103" t="b">
        <v>1</v>
      </c>
      <c r="CH103" t="b">
        <v>1</v>
      </c>
      <c r="CI103" t="b">
        <v>1</v>
      </c>
      <c r="CN103" t="s">
        <v>347</v>
      </c>
      <c r="CX103" t="s">
        <v>362</v>
      </c>
      <c r="DD103" t="b">
        <v>1</v>
      </c>
      <c r="DE103" t="b">
        <v>1</v>
      </c>
      <c r="DV103" t="s">
        <v>363</v>
      </c>
      <c r="EL103" t="s">
        <v>385</v>
      </c>
      <c r="EM103" t="s">
        <v>366</v>
      </c>
      <c r="EZ103" t="s">
        <v>385</v>
      </c>
      <c r="FA103" t="s">
        <v>366</v>
      </c>
      <c r="FB103" t="s">
        <v>347</v>
      </c>
      <c r="FD103" t="s">
        <v>1716</v>
      </c>
      <c r="FH103" t="b">
        <v>1</v>
      </c>
      <c r="FM103" t="s">
        <v>347</v>
      </c>
      <c r="FO103" t="s">
        <v>347</v>
      </c>
      <c r="FP103" t="s">
        <v>1717</v>
      </c>
      <c r="FQ103" t="b">
        <v>1</v>
      </c>
      <c r="FS103" t="b">
        <v>1</v>
      </c>
      <c r="GB103" t="s">
        <v>385</v>
      </c>
      <c r="GC103" t="s">
        <v>385</v>
      </c>
      <c r="GD103" t="s">
        <v>360</v>
      </c>
      <c r="GE103" t="s">
        <v>371</v>
      </c>
      <c r="GF103" t="s">
        <v>371</v>
      </c>
      <c r="GT103" t="s">
        <v>1076</v>
      </c>
      <c r="GU103" t="b">
        <v>1</v>
      </c>
      <c r="HA103" t="b">
        <v>1</v>
      </c>
      <c r="HM103" t="s">
        <v>914</v>
      </c>
      <c r="HN103" t="b">
        <v>1</v>
      </c>
      <c r="HP103" t="b">
        <v>1</v>
      </c>
      <c r="HR103" t="s">
        <v>1718</v>
      </c>
      <c r="HS103" t="s">
        <v>443</v>
      </c>
      <c r="HW103" t="b">
        <v>1</v>
      </c>
      <c r="IE103" t="s">
        <v>461</v>
      </c>
      <c r="IF103" t="b">
        <v>1</v>
      </c>
      <c r="IO103" t="s">
        <v>347</v>
      </c>
      <c r="IQ103" t="s">
        <v>1210</v>
      </c>
      <c r="IT103" t="b">
        <v>1</v>
      </c>
      <c r="IU103" t="b">
        <v>1</v>
      </c>
      <c r="IZ103" t="s">
        <v>1719</v>
      </c>
      <c r="JA103" t="s">
        <v>394</v>
      </c>
      <c r="JE103" t="b">
        <v>1</v>
      </c>
      <c r="JJ103" t="s">
        <v>1720</v>
      </c>
      <c r="JK103" t="s">
        <v>347</v>
      </c>
      <c r="JM103" t="s">
        <v>1721</v>
      </c>
      <c r="JN103" t="b">
        <v>1</v>
      </c>
      <c r="JO103" t="b">
        <v>1</v>
      </c>
      <c r="JP103" t="b">
        <v>1</v>
      </c>
      <c r="JQ103" t="b">
        <v>1</v>
      </c>
      <c r="JS103" t="b">
        <v>1</v>
      </c>
      <c r="JT103" t="b">
        <v>1</v>
      </c>
      <c r="JU103" t="b">
        <v>1</v>
      </c>
      <c r="JV103" t="b">
        <v>1</v>
      </c>
      <c r="KA103" t="b">
        <v>1</v>
      </c>
      <c r="KG103" t="s">
        <v>940</v>
      </c>
      <c r="KK103" t="b">
        <v>1</v>
      </c>
      <c r="KL103" t="b">
        <v>1</v>
      </c>
      <c r="KM103" t="b">
        <v>1</v>
      </c>
      <c r="KV103" t="s">
        <v>1583</v>
      </c>
      <c r="KX103" t="b">
        <v>1</v>
      </c>
      <c r="LA103" t="b">
        <v>1</v>
      </c>
      <c r="LF103" t="s">
        <v>1722</v>
      </c>
      <c r="LG103" t="b">
        <v>1</v>
      </c>
      <c r="LJ103" t="b">
        <v>1</v>
      </c>
      <c r="LK103" t="b">
        <v>1</v>
      </c>
      <c r="LN103" t="s">
        <v>347</v>
      </c>
      <c r="LP103" t="s">
        <v>1723</v>
      </c>
      <c r="LR103" t="b">
        <v>1</v>
      </c>
      <c r="LS103" t="b">
        <v>1</v>
      </c>
      <c r="LT103" t="b">
        <v>1</v>
      </c>
      <c r="MA103" t="s">
        <v>360</v>
      </c>
      <c r="MD103" t="s">
        <v>360</v>
      </c>
      <c r="MG103" t="s">
        <v>360</v>
      </c>
      <c r="MI103" t="s">
        <v>1724</v>
      </c>
      <c r="MJ103">
        <v>73108693</v>
      </c>
      <c r="MK103" t="s">
        <v>1725</v>
      </c>
      <c r="ML103" s="2">
        <v>44216.554872685178</v>
      </c>
      <c r="MM103">
        <v>102</v>
      </c>
      <c r="MO103">
        <v>-1</v>
      </c>
      <c r="MR103" t="s">
        <v>377</v>
      </c>
      <c r="MS103">
        <v>1345</v>
      </c>
      <c r="MT103" t="s">
        <v>405</v>
      </c>
      <c r="MU103">
        <v>569832</v>
      </c>
    </row>
    <row r="104" spans="1:359" x14ac:dyDescent="0.3">
      <c r="A104" t="s">
        <v>1726</v>
      </c>
      <c r="B104" t="s">
        <v>1727</v>
      </c>
      <c r="D104" t="s">
        <v>1712</v>
      </c>
      <c r="E104" t="s">
        <v>844</v>
      </c>
      <c r="G104" s="1">
        <v>44216</v>
      </c>
      <c r="H104" t="s">
        <v>845</v>
      </c>
      <c r="I104" t="s">
        <v>846</v>
      </c>
      <c r="J104" t="s">
        <v>347</v>
      </c>
      <c r="K104">
        <v>29</v>
      </c>
      <c r="L104"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04" t="s">
        <v>348</v>
      </c>
      <c r="N104" t="s">
        <v>349</v>
      </c>
      <c r="O104" t="s">
        <v>384</v>
      </c>
      <c r="Q104">
        <v>0</v>
      </c>
      <c r="R104">
        <v>0</v>
      </c>
      <c r="S104" t="s">
        <v>347</v>
      </c>
      <c r="T104">
        <v>0</v>
      </c>
      <c r="U104">
        <v>1</v>
      </c>
      <c r="V104">
        <v>1</v>
      </c>
      <c r="W104" t="s">
        <v>409</v>
      </c>
      <c r="X104">
        <v>2</v>
      </c>
      <c r="Y104" t="s">
        <v>365</v>
      </c>
      <c r="Z104">
        <v>1</v>
      </c>
      <c r="AA104" t="s">
        <v>352</v>
      </c>
      <c r="AB104">
        <v>7</v>
      </c>
      <c r="AC104">
        <v>0</v>
      </c>
      <c r="AD104">
        <v>0</v>
      </c>
      <c r="AE104">
        <v>1</v>
      </c>
      <c r="AF104">
        <v>1500</v>
      </c>
      <c r="AG104">
        <v>1000</v>
      </c>
      <c r="AH104" t="s">
        <v>1728</v>
      </c>
      <c r="AJ104" t="s">
        <v>355</v>
      </c>
      <c r="AL104" t="b">
        <v>1</v>
      </c>
      <c r="AS104">
        <v>5</v>
      </c>
      <c r="AT104" t="s">
        <v>356</v>
      </c>
      <c r="AV104" t="s">
        <v>347</v>
      </c>
      <c r="AW104" t="s">
        <v>1714</v>
      </c>
      <c r="AX104" t="s">
        <v>429</v>
      </c>
      <c r="BB104" t="b">
        <v>1</v>
      </c>
      <c r="BJ104" t="s">
        <v>347</v>
      </c>
      <c r="BK104" t="s">
        <v>347</v>
      </c>
      <c r="BL104" t="s">
        <v>1729</v>
      </c>
      <c r="BM104" t="s">
        <v>360</v>
      </c>
      <c r="BO104" t="s">
        <v>360</v>
      </c>
      <c r="CE104" t="s">
        <v>1730</v>
      </c>
      <c r="CF104" t="b">
        <v>1</v>
      </c>
      <c r="CG104" t="b">
        <v>1</v>
      </c>
      <c r="CH104" t="b">
        <v>1</v>
      </c>
      <c r="CN104" t="s">
        <v>347</v>
      </c>
      <c r="CX104" t="s">
        <v>951</v>
      </c>
      <c r="DE104" t="b">
        <v>1</v>
      </c>
      <c r="DV104" t="s">
        <v>363</v>
      </c>
      <c r="EL104" t="s">
        <v>385</v>
      </c>
      <c r="EM104" t="s">
        <v>366</v>
      </c>
      <c r="EN104" t="s">
        <v>579</v>
      </c>
      <c r="EO104" t="b">
        <v>1</v>
      </c>
      <c r="EZ104" t="s">
        <v>351</v>
      </c>
      <c r="FA104" t="s">
        <v>366</v>
      </c>
      <c r="FB104" t="s">
        <v>347</v>
      </c>
      <c r="FD104" t="s">
        <v>368</v>
      </c>
      <c r="FF104" t="b">
        <v>1</v>
      </c>
      <c r="FM104" t="s">
        <v>347</v>
      </c>
      <c r="FO104" t="s">
        <v>347</v>
      </c>
      <c r="FP104" t="s">
        <v>368</v>
      </c>
      <c r="FQ104" t="b">
        <v>1</v>
      </c>
      <c r="FW104" t="s">
        <v>369</v>
      </c>
      <c r="FX104" t="s">
        <v>360</v>
      </c>
      <c r="GB104" t="s">
        <v>351</v>
      </c>
      <c r="GC104" t="s">
        <v>385</v>
      </c>
      <c r="GD104" t="s">
        <v>360</v>
      </c>
      <c r="GE104" t="s">
        <v>371</v>
      </c>
      <c r="GF104" t="s">
        <v>371</v>
      </c>
      <c r="GT104" t="s">
        <v>1731</v>
      </c>
      <c r="GV104" t="b">
        <v>1</v>
      </c>
      <c r="GX104" t="b">
        <v>1</v>
      </c>
      <c r="GY104" t="b">
        <v>1</v>
      </c>
      <c r="HM104" t="s">
        <v>1732</v>
      </c>
      <c r="HN104" t="b">
        <v>1</v>
      </c>
      <c r="HQ104" t="b">
        <v>1</v>
      </c>
      <c r="HR104" t="s">
        <v>1733</v>
      </c>
      <c r="HS104" t="s">
        <v>1734</v>
      </c>
      <c r="HT104" t="b">
        <v>1</v>
      </c>
      <c r="HU104" t="b">
        <v>1</v>
      </c>
      <c r="IE104" t="s">
        <v>1077</v>
      </c>
      <c r="IK104" t="b">
        <v>1</v>
      </c>
      <c r="IN104" t="s">
        <v>1735</v>
      </c>
      <c r="IO104" t="s">
        <v>360</v>
      </c>
      <c r="IP104" t="s">
        <v>1736</v>
      </c>
      <c r="IQ104" t="s">
        <v>1737</v>
      </c>
      <c r="IS104" t="b">
        <v>1</v>
      </c>
      <c r="IT104" t="b">
        <v>1</v>
      </c>
      <c r="IU104" t="b">
        <v>1</v>
      </c>
      <c r="IZ104" t="s">
        <v>1738</v>
      </c>
      <c r="JA104" t="s">
        <v>373</v>
      </c>
      <c r="JH104" t="b">
        <v>1</v>
      </c>
      <c r="JK104" t="s">
        <v>360</v>
      </c>
      <c r="JL104" t="s">
        <v>547</v>
      </c>
      <c r="JM104" t="s">
        <v>1739</v>
      </c>
      <c r="JN104" t="b">
        <v>1</v>
      </c>
      <c r="JO104" t="b">
        <v>1</v>
      </c>
      <c r="KG104" t="s">
        <v>450</v>
      </c>
      <c r="KL104" t="b">
        <v>1</v>
      </c>
      <c r="KV104" t="s">
        <v>467</v>
      </c>
      <c r="KX104" t="b">
        <v>1</v>
      </c>
      <c r="LF104" t="s">
        <v>920</v>
      </c>
      <c r="LI104" t="b">
        <v>1</v>
      </c>
      <c r="LJ104" t="b">
        <v>1</v>
      </c>
      <c r="LN104" t="s">
        <v>347</v>
      </c>
      <c r="LP104" t="s">
        <v>453</v>
      </c>
      <c r="LR104" t="b">
        <v>1</v>
      </c>
      <c r="MA104" t="s">
        <v>360</v>
      </c>
      <c r="MD104" t="s">
        <v>360</v>
      </c>
      <c r="MG104" t="s">
        <v>360</v>
      </c>
      <c r="MI104" t="s">
        <v>1740</v>
      </c>
      <c r="MJ104">
        <v>73108694</v>
      </c>
      <c r="MK104" t="s">
        <v>1741</v>
      </c>
      <c r="ML104" s="2">
        <v>44216.554884259262</v>
      </c>
      <c r="MM104">
        <v>103</v>
      </c>
      <c r="MO104">
        <v>-1</v>
      </c>
      <c r="MR104" t="s">
        <v>377</v>
      </c>
      <c r="MS104">
        <v>854</v>
      </c>
      <c r="MT104" t="s">
        <v>405</v>
      </c>
      <c r="MU104">
        <v>569832</v>
      </c>
    </row>
    <row r="105" spans="1:359" x14ac:dyDescent="0.3">
      <c r="A105" t="s">
        <v>1742</v>
      </c>
      <c r="B105" t="s">
        <v>1743</v>
      </c>
      <c r="D105" t="s">
        <v>1712</v>
      </c>
      <c r="E105" t="s">
        <v>844</v>
      </c>
      <c r="G105" s="1">
        <v>44216</v>
      </c>
      <c r="H105" t="s">
        <v>845</v>
      </c>
      <c r="I105" t="s">
        <v>846</v>
      </c>
      <c r="J105" t="s">
        <v>347</v>
      </c>
      <c r="K105">
        <v>33</v>
      </c>
      <c r="L10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05" t="s">
        <v>348</v>
      </c>
      <c r="N105" t="s">
        <v>349</v>
      </c>
      <c r="O105" t="s">
        <v>384</v>
      </c>
      <c r="Q105">
        <v>0</v>
      </c>
      <c r="R105">
        <v>0</v>
      </c>
      <c r="S105" t="s">
        <v>347</v>
      </c>
      <c r="T105">
        <v>0</v>
      </c>
      <c r="U105">
        <v>1</v>
      </c>
      <c r="V105">
        <v>1</v>
      </c>
      <c r="W105" t="s">
        <v>409</v>
      </c>
      <c r="X105">
        <v>0</v>
      </c>
      <c r="Y105" t="s">
        <v>409</v>
      </c>
      <c r="Z105">
        <v>2</v>
      </c>
      <c r="AA105" t="s">
        <v>365</v>
      </c>
      <c r="AB105">
        <v>6</v>
      </c>
      <c r="AC105">
        <v>0</v>
      </c>
      <c r="AD105">
        <v>1</v>
      </c>
      <c r="AE105">
        <v>1</v>
      </c>
      <c r="AF105">
        <v>2000</v>
      </c>
      <c r="AG105">
        <v>1000</v>
      </c>
      <c r="AH105" t="s">
        <v>1744</v>
      </c>
      <c r="AJ105" t="s">
        <v>355</v>
      </c>
      <c r="AL105" t="b">
        <v>1</v>
      </c>
      <c r="AS105">
        <v>10</v>
      </c>
      <c r="AT105" t="s">
        <v>356</v>
      </c>
      <c r="AV105" t="s">
        <v>347</v>
      </c>
      <c r="AW105" t="s">
        <v>1714</v>
      </c>
      <c r="AX105" t="s">
        <v>429</v>
      </c>
      <c r="BB105" t="b">
        <v>1</v>
      </c>
      <c r="BJ105" t="s">
        <v>360</v>
      </c>
      <c r="BO105" t="s">
        <v>360</v>
      </c>
      <c r="CE105" t="s">
        <v>1745</v>
      </c>
      <c r="CF105" t="b">
        <v>1</v>
      </c>
      <c r="CG105" t="b">
        <v>1</v>
      </c>
      <c r="CH105" t="b">
        <v>1</v>
      </c>
      <c r="CI105" t="b">
        <v>1</v>
      </c>
      <c r="CN105" t="s">
        <v>347</v>
      </c>
      <c r="CX105" t="s">
        <v>851</v>
      </c>
      <c r="DD105" t="b">
        <v>1</v>
      </c>
      <c r="DV105" t="s">
        <v>363</v>
      </c>
      <c r="EL105" t="s">
        <v>385</v>
      </c>
      <c r="EM105" t="s">
        <v>366</v>
      </c>
      <c r="EN105" t="s">
        <v>579</v>
      </c>
      <c r="EO105" t="b">
        <v>1</v>
      </c>
      <c r="EZ105" t="s">
        <v>351</v>
      </c>
      <c r="FA105" t="s">
        <v>366</v>
      </c>
      <c r="FB105" t="s">
        <v>347</v>
      </c>
      <c r="FD105" t="s">
        <v>933</v>
      </c>
      <c r="FF105" t="b">
        <v>1</v>
      </c>
      <c r="FH105" t="b">
        <v>1</v>
      </c>
      <c r="FM105" t="s">
        <v>347</v>
      </c>
      <c r="FO105" t="s">
        <v>360</v>
      </c>
      <c r="FW105" t="s">
        <v>369</v>
      </c>
      <c r="FX105" t="s">
        <v>360</v>
      </c>
      <c r="GB105" t="s">
        <v>351</v>
      </c>
      <c r="GC105" t="s">
        <v>385</v>
      </c>
      <c r="GD105" t="s">
        <v>360</v>
      </c>
      <c r="GE105" t="s">
        <v>371</v>
      </c>
      <c r="GF105" t="s">
        <v>371</v>
      </c>
      <c r="GT105" t="s">
        <v>1746</v>
      </c>
      <c r="GU105" t="b">
        <v>1</v>
      </c>
      <c r="GY105" t="b">
        <v>1</v>
      </c>
      <c r="HA105" t="b">
        <v>1</v>
      </c>
      <c r="HM105" t="s">
        <v>914</v>
      </c>
      <c r="HN105" t="b">
        <v>1</v>
      </c>
      <c r="HP105" t="b">
        <v>1</v>
      </c>
      <c r="HR105" t="s">
        <v>1747</v>
      </c>
      <c r="HS105" t="s">
        <v>1748</v>
      </c>
      <c r="HX105" t="b">
        <v>1</v>
      </c>
      <c r="IE105" t="s">
        <v>461</v>
      </c>
      <c r="IF105" t="b">
        <v>1</v>
      </c>
      <c r="IO105" t="s">
        <v>347</v>
      </c>
      <c r="IQ105" t="s">
        <v>504</v>
      </c>
      <c r="IT105" t="b">
        <v>1</v>
      </c>
      <c r="IZ105" t="s">
        <v>1749</v>
      </c>
      <c r="JA105" t="s">
        <v>373</v>
      </c>
      <c r="JH105" t="b">
        <v>1</v>
      </c>
      <c r="JK105" t="s">
        <v>347</v>
      </c>
      <c r="JM105" t="s">
        <v>1750</v>
      </c>
      <c r="JN105" t="b">
        <v>1</v>
      </c>
      <c r="JT105" t="b">
        <v>1</v>
      </c>
      <c r="JU105" t="b">
        <v>1</v>
      </c>
      <c r="JV105" t="b">
        <v>1</v>
      </c>
      <c r="KG105" t="s">
        <v>1751</v>
      </c>
      <c r="KI105" t="b">
        <v>1</v>
      </c>
      <c r="KL105" t="b">
        <v>1</v>
      </c>
      <c r="KO105" t="b">
        <v>1</v>
      </c>
      <c r="KV105" t="s">
        <v>1752</v>
      </c>
      <c r="LA105" t="b">
        <v>1</v>
      </c>
      <c r="LB105" t="b">
        <v>1</v>
      </c>
      <c r="LF105" t="s">
        <v>1054</v>
      </c>
      <c r="LI105" t="b">
        <v>1</v>
      </c>
      <c r="LJ105" t="b">
        <v>1</v>
      </c>
      <c r="LK105" t="b">
        <v>1</v>
      </c>
      <c r="LN105" t="s">
        <v>347</v>
      </c>
      <c r="LP105" t="s">
        <v>1753</v>
      </c>
      <c r="LQ105" t="b">
        <v>1</v>
      </c>
      <c r="LR105" t="b">
        <v>1</v>
      </c>
      <c r="MA105" t="s">
        <v>360</v>
      </c>
      <c r="MD105" t="s">
        <v>360</v>
      </c>
      <c r="MG105" t="s">
        <v>360</v>
      </c>
      <c r="MI105" t="s">
        <v>1754</v>
      </c>
      <c r="MJ105">
        <v>73108695</v>
      </c>
      <c r="MK105" t="s">
        <v>1755</v>
      </c>
      <c r="ML105" s="2">
        <v>44216.554895833331</v>
      </c>
      <c r="MM105">
        <v>104</v>
      </c>
      <c r="MO105">
        <v>-1</v>
      </c>
      <c r="MR105" t="s">
        <v>377</v>
      </c>
      <c r="MS105">
        <v>554</v>
      </c>
      <c r="MT105" t="s">
        <v>405</v>
      </c>
      <c r="MU105">
        <v>569832</v>
      </c>
    </row>
    <row r="106" spans="1:359" x14ac:dyDescent="0.3">
      <c r="A106" t="s">
        <v>1756</v>
      </c>
      <c r="B106" t="s">
        <v>1757</v>
      </c>
      <c r="D106" t="s">
        <v>1712</v>
      </c>
      <c r="E106" t="s">
        <v>844</v>
      </c>
      <c r="G106" s="1">
        <v>44216</v>
      </c>
      <c r="H106" t="s">
        <v>845</v>
      </c>
      <c r="I106" t="s">
        <v>846</v>
      </c>
      <c r="J106" t="s">
        <v>347</v>
      </c>
      <c r="K106">
        <v>50</v>
      </c>
      <c r="L10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06" t="s">
        <v>348</v>
      </c>
      <c r="N106" t="s">
        <v>1001</v>
      </c>
      <c r="O106" t="s">
        <v>350</v>
      </c>
      <c r="P106" s="1">
        <v>42958</v>
      </c>
      <c r="Q106">
        <v>0</v>
      </c>
      <c r="R106">
        <v>0</v>
      </c>
      <c r="S106" t="s">
        <v>360</v>
      </c>
      <c r="AB106">
        <v>3</v>
      </c>
      <c r="AC106">
        <v>1</v>
      </c>
      <c r="AE106">
        <v>1</v>
      </c>
      <c r="AF106">
        <v>2500</v>
      </c>
      <c r="AG106">
        <v>1500</v>
      </c>
      <c r="AH106" t="s">
        <v>1758</v>
      </c>
      <c r="AJ106" t="s">
        <v>355</v>
      </c>
      <c r="AL106" t="b">
        <v>1</v>
      </c>
      <c r="AS106">
        <v>10</v>
      </c>
      <c r="AT106" t="s">
        <v>356</v>
      </c>
      <c r="AV106" t="s">
        <v>347</v>
      </c>
      <c r="AW106" t="s">
        <v>652</v>
      </c>
      <c r="AX106" t="s">
        <v>429</v>
      </c>
      <c r="BB106" t="b">
        <v>1</v>
      </c>
      <c r="BJ106" t="s">
        <v>360</v>
      </c>
      <c r="BO106" t="s">
        <v>360</v>
      </c>
      <c r="CE106" t="s">
        <v>850</v>
      </c>
      <c r="CF106" t="b">
        <v>1</v>
      </c>
      <c r="CN106" t="s">
        <v>373</v>
      </c>
      <c r="CX106" t="s">
        <v>851</v>
      </c>
      <c r="DD106" t="b">
        <v>1</v>
      </c>
      <c r="DV106" t="s">
        <v>363</v>
      </c>
      <c r="EL106" t="s">
        <v>385</v>
      </c>
      <c r="EM106" t="s">
        <v>366</v>
      </c>
      <c r="EZ106" t="s">
        <v>385</v>
      </c>
      <c r="FA106" t="s">
        <v>366</v>
      </c>
      <c r="FB106" t="s">
        <v>347</v>
      </c>
      <c r="FD106" t="s">
        <v>368</v>
      </c>
      <c r="FF106" t="b">
        <v>1</v>
      </c>
      <c r="FM106" t="s">
        <v>347</v>
      </c>
      <c r="FO106" t="s">
        <v>347</v>
      </c>
      <c r="FP106" t="s">
        <v>368</v>
      </c>
      <c r="FQ106" t="b">
        <v>1</v>
      </c>
      <c r="GC106" t="s">
        <v>385</v>
      </c>
      <c r="GD106" t="s">
        <v>360</v>
      </c>
      <c r="GE106" t="s">
        <v>371</v>
      </c>
      <c r="GF106" t="s">
        <v>370</v>
      </c>
      <c r="GG106" t="s">
        <v>372</v>
      </c>
      <c r="GH106" t="s">
        <v>373</v>
      </c>
      <c r="GR106" t="s">
        <v>374</v>
      </c>
      <c r="GT106" t="s">
        <v>1759</v>
      </c>
      <c r="GU106" t="b">
        <v>1</v>
      </c>
      <c r="GW106" t="b">
        <v>1</v>
      </c>
      <c r="GY106" t="b">
        <v>1</v>
      </c>
      <c r="HM106" t="s">
        <v>441</v>
      </c>
      <c r="HN106" t="b">
        <v>1</v>
      </c>
      <c r="HR106" t="s">
        <v>1760</v>
      </c>
      <c r="HS106" t="s">
        <v>1761</v>
      </c>
      <c r="HW106" t="b">
        <v>1</v>
      </c>
      <c r="HZ106" t="b">
        <v>1</v>
      </c>
      <c r="IE106" t="s">
        <v>1762</v>
      </c>
      <c r="IG106" t="b">
        <v>1</v>
      </c>
      <c r="IJ106" t="b">
        <v>1</v>
      </c>
      <c r="IO106" t="s">
        <v>347</v>
      </c>
      <c r="IQ106" t="s">
        <v>504</v>
      </c>
      <c r="IT106" t="b">
        <v>1</v>
      </c>
      <c r="IZ106" t="s">
        <v>1763</v>
      </c>
      <c r="JA106" t="s">
        <v>957</v>
      </c>
      <c r="JD106" t="b">
        <v>1</v>
      </c>
      <c r="JE106" t="b">
        <v>1</v>
      </c>
      <c r="JJ106" t="s">
        <v>1764</v>
      </c>
      <c r="JK106" t="s">
        <v>360</v>
      </c>
      <c r="JL106" t="s">
        <v>1765</v>
      </c>
      <c r="JM106" t="s">
        <v>1766</v>
      </c>
      <c r="JN106" t="b">
        <v>1</v>
      </c>
      <c r="JO106" t="b">
        <v>1</v>
      </c>
      <c r="JP106" t="b">
        <v>1</v>
      </c>
      <c r="JQ106" t="b">
        <v>1</v>
      </c>
      <c r="JS106" t="b">
        <v>1</v>
      </c>
      <c r="JT106" t="b">
        <v>1</v>
      </c>
      <c r="JY106" t="b">
        <v>1</v>
      </c>
      <c r="KA106" t="b">
        <v>1</v>
      </c>
      <c r="KG106" t="s">
        <v>533</v>
      </c>
      <c r="KK106" t="b">
        <v>1</v>
      </c>
      <c r="KL106" t="b">
        <v>1</v>
      </c>
      <c r="KV106" t="s">
        <v>1583</v>
      </c>
      <c r="KX106" t="b">
        <v>1</v>
      </c>
      <c r="LA106" t="b">
        <v>1</v>
      </c>
      <c r="LF106" t="s">
        <v>1054</v>
      </c>
      <c r="LI106" t="b">
        <v>1</v>
      </c>
      <c r="LJ106" t="b">
        <v>1</v>
      </c>
      <c r="LK106" t="b">
        <v>1</v>
      </c>
      <c r="MI106" t="s">
        <v>1767</v>
      </c>
      <c r="MJ106">
        <v>73108696</v>
      </c>
      <c r="MK106" t="s">
        <v>1768</v>
      </c>
      <c r="ML106" s="2">
        <v>44216.554907407408</v>
      </c>
      <c r="MM106">
        <v>105</v>
      </c>
      <c r="MO106">
        <v>-1</v>
      </c>
      <c r="MR106" t="s">
        <v>377</v>
      </c>
      <c r="MS106">
        <v>488</v>
      </c>
      <c r="MT106" t="s">
        <v>405</v>
      </c>
      <c r="MU106">
        <v>569832</v>
      </c>
    </row>
    <row r="107" spans="1:359" x14ac:dyDescent="0.3">
      <c r="A107" t="s">
        <v>1769</v>
      </c>
      <c r="B107" t="s">
        <v>1770</v>
      </c>
      <c r="D107" t="s">
        <v>1712</v>
      </c>
      <c r="E107" t="s">
        <v>844</v>
      </c>
      <c r="G107" s="1">
        <v>44216</v>
      </c>
      <c r="H107" t="s">
        <v>845</v>
      </c>
      <c r="I107" t="s">
        <v>846</v>
      </c>
      <c r="J107" t="s">
        <v>347</v>
      </c>
      <c r="K107">
        <v>37</v>
      </c>
      <c r="L10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07" t="s">
        <v>348</v>
      </c>
      <c r="N107" t="s">
        <v>349</v>
      </c>
      <c r="O107" t="s">
        <v>350</v>
      </c>
      <c r="P107" s="1">
        <v>43720</v>
      </c>
      <c r="Q107">
        <v>0</v>
      </c>
      <c r="R107">
        <v>0</v>
      </c>
      <c r="S107" t="s">
        <v>347</v>
      </c>
      <c r="T107">
        <v>0</v>
      </c>
      <c r="U107">
        <v>0</v>
      </c>
      <c r="V107">
        <v>0</v>
      </c>
      <c r="W107" t="s">
        <v>385</v>
      </c>
      <c r="X107">
        <v>1</v>
      </c>
      <c r="Y107" t="s">
        <v>351</v>
      </c>
      <c r="Z107">
        <v>4</v>
      </c>
      <c r="AA107" t="s">
        <v>352</v>
      </c>
      <c r="AB107">
        <v>13</v>
      </c>
      <c r="AC107">
        <v>1</v>
      </c>
      <c r="AD107">
        <v>0</v>
      </c>
      <c r="AE107">
        <v>2</v>
      </c>
      <c r="AF107">
        <v>3000</v>
      </c>
      <c r="AG107">
        <v>2000</v>
      </c>
      <c r="AH107" t="s">
        <v>1771</v>
      </c>
      <c r="AJ107" t="s">
        <v>355</v>
      </c>
      <c r="AL107" t="b">
        <v>1</v>
      </c>
      <c r="AS107">
        <v>10</v>
      </c>
      <c r="AT107" t="s">
        <v>356</v>
      </c>
      <c r="AV107" t="s">
        <v>347</v>
      </c>
      <c r="AW107" t="s">
        <v>652</v>
      </c>
      <c r="AX107" t="s">
        <v>429</v>
      </c>
      <c r="BB107" t="b">
        <v>1</v>
      </c>
      <c r="BJ107" t="s">
        <v>360</v>
      </c>
      <c r="BO107" t="s">
        <v>360</v>
      </c>
      <c r="CE107" t="s">
        <v>574</v>
      </c>
      <c r="CF107" t="b">
        <v>1</v>
      </c>
      <c r="CG107" t="b">
        <v>1</v>
      </c>
      <c r="CH107" t="b">
        <v>1</v>
      </c>
      <c r="CI107" t="b">
        <v>1</v>
      </c>
      <c r="CN107" t="s">
        <v>347</v>
      </c>
      <c r="CX107" t="s">
        <v>851</v>
      </c>
      <c r="DD107" t="b">
        <v>1</v>
      </c>
      <c r="DV107" t="s">
        <v>363</v>
      </c>
      <c r="EL107" t="s">
        <v>385</v>
      </c>
      <c r="EM107" t="s">
        <v>366</v>
      </c>
      <c r="EZ107" t="s">
        <v>385</v>
      </c>
      <c r="FA107" t="s">
        <v>366</v>
      </c>
      <c r="FB107" t="s">
        <v>347</v>
      </c>
      <c r="FD107" t="s">
        <v>432</v>
      </c>
      <c r="FF107" t="b">
        <v>1</v>
      </c>
      <c r="FG107" t="b">
        <v>1</v>
      </c>
      <c r="FM107" t="s">
        <v>347</v>
      </c>
      <c r="FO107" t="s">
        <v>347</v>
      </c>
      <c r="FP107" t="s">
        <v>368</v>
      </c>
      <c r="FQ107" t="b">
        <v>1</v>
      </c>
      <c r="GB107" t="s">
        <v>385</v>
      </c>
      <c r="GC107" t="s">
        <v>385</v>
      </c>
      <c r="GD107" t="s">
        <v>360</v>
      </c>
      <c r="GE107" t="s">
        <v>371</v>
      </c>
      <c r="GF107" t="s">
        <v>371</v>
      </c>
      <c r="GT107" t="s">
        <v>1772</v>
      </c>
      <c r="GW107" t="b">
        <v>1</v>
      </c>
      <c r="GX107" t="b">
        <v>1</v>
      </c>
      <c r="GY107" t="b">
        <v>1</v>
      </c>
      <c r="GZ107" t="b">
        <v>1</v>
      </c>
      <c r="HM107" t="s">
        <v>441</v>
      </c>
      <c r="HN107" t="b">
        <v>1</v>
      </c>
      <c r="HR107" t="s">
        <v>1773</v>
      </c>
      <c r="HS107" t="s">
        <v>1774</v>
      </c>
      <c r="HU107" t="b">
        <v>1</v>
      </c>
      <c r="HZ107" t="b">
        <v>1</v>
      </c>
      <c r="IE107" t="s">
        <v>516</v>
      </c>
      <c r="IJ107" t="b">
        <v>1</v>
      </c>
      <c r="IO107" t="s">
        <v>347</v>
      </c>
      <c r="IQ107" t="s">
        <v>545</v>
      </c>
      <c r="IS107" t="b">
        <v>1</v>
      </c>
      <c r="IT107" t="b">
        <v>1</v>
      </c>
      <c r="IZ107" t="s">
        <v>1775</v>
      </c>
      <c r="JA107" t="s">
        <v>545</v>
      </c>
      <c r="JC107" t="b">
        <v>1</v>
      </c>
      <c r="JD107" t="b">
        <v>1</v>
      </c>
      <c r="JJ107" t="s">
        <v>625</v>
      </c>
      <c r="JK107" t="s">
        <v>347</v>
      </c>
      <c r="JM107" t="s">
        <v>1776</v>
      </c>
      <c r="JN107" t="b">
        <v>1</v>
      </c>
      <c r="JQ107" t="b">
        <v>1</v>
      </c>
      <c r="JX107" t="b">
        <v>1</v>
      </c>
      <c r="KG107" t="s">
        <v>450</v>
      </c>
      <c r="KL107" t="b">
        <v>1</v>
      </c>
      <c r="KV107" t="s">
        <v>1583</v>
      </c>
      <c r="KX107" t="b">
        <v>1</v>
      </c>
      <c r="LA107" t="b">
        <v>1</v>
      </c>
      <c r="LF107" t="s">
        <v>452</v>
      </c>
      <c r="LI107" t="b">
        <v>1</v>
      </c>
      <c r="LN107" t="s">
        <v>360</v>
      </c>
      <c r="LO107" t="s">
        <v>1777</v>
      </c>
      <c r="LP107" t="s">
        <v>453</v>
      </c>
      <c r="LR107" t="b">
        <v>1</v>
      </c>
      <c r="MA107" t="s">
        <v>360</v>
      </c>
      <c r="MD107" t="s">
        <v>360</v>
      </c>
      <c r="MG107" t="s">
        <v>360</v>
      </c>
      <c r="MI107" t="s">
        <v>1778</v>
      </c>
      <c r="MJ107">
        <v>73108697</v>
      </c>
      <c r="MK107" t="s">
        <v>1779</v>
      </c>
      <c r="ML107" s="2">
        <v>44216.554918981477</v>
      </c>
      <c r="MM107">
        <v>106</v>
      </c>
      <c r="MO107">
        <v>-1</v>
      </c>
      <c r="MR107" t="s">
        <v>377</v>
      </c>
      <c r="MS107">
        <v>783</v>
      </c>
      <c r="MT107" t="s">
        <v>405</v>
      </c>
      <c r="MU107">
        <v>569832</v>
      </c>
    </row>
    <row r="108" spans="1:359" x14ac:dyDescent="0.3">
      <c r="A108" t="s">
        <v>1780</v>
      </c>
      <c r="B108" t="s">
        <v>1781</v>
      </c>
      <c r="D108" t="s">
        <v>1712</v>
      </c>
      <c r="E108" t="s">
        <v>844</v>
      </c>
      <c r="G108" s="1">
        <v>44216</v>
      </c>
      <c r="H108" t="s">
        <v>845</v>
      </c>
      <c r="I108" t="s">
        <v>846</v>
      </c>
      <c r="J108" t="s">
        <v>347</v>
      </c>
      <c r="K108">
        <v>61</v>
      </c>
      <c r="L108"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108" t="s">
        <v>348</v>
      </c>
      <c r="N108" t="s">
        <v>349</v>
      </c>
      <c r="O108" t="s">
        <v>384</v>
      </c>
      <c r="Q108">
        <v>0</v>
      </c>
      <c r="R108">
        <v>2</v>
      </c>
      <c r="S108" t="s">
        <v>360</v>
      </c>
      <c r="AB108">
        <v>3</v>
      </c>
      <c r="AC108">
        <v>1</v>
      </c>
      <c r="AE108">
        <v>0</v>
      </c>
      <c r="AF108">
        <v>1000</v>
      </c>
      <c r="AG108">
        <v>0</v>
      </c>
      <c r="AI108" t="s">
        <v>1782</v>
      </c>
      <c r="AJ108" t="s">
        <v>355</v>
      </c>
      <c r="AL108" t="b">
        <v>1</v>
      </c>
      <c r="AS108">
        <v>15</v>
      </c>
      <c r="AT108" t="s">
        <v>356</v>
      </c>
      <c r="AV108" t="s">
        <v>347</v>
      </c>
      <c r="AW108" t="s">
        <v>1714</v>
      </c>
      <c r="AX108" t="s">
        <v>429</v>
      </c>
      <c r="BB108" t="b">
        <v>1</v>
      </c>
      <c r="BJ108" t="s">
        <v>360</v>
      </c>
      <c r="BO108" t="s">
        <v>360</v>
      </c>
      <c r="CE108" t="s">
        <v>850</v>
      </c>
      <c r="CF108" t="b">
        <v>1</v>
      </c>
      <c r="CN108" t="s">
        <v>347</v>
      </c>
      <c r="CX108" t="s">
        <v>951</v>
      </c>
      <c r="DE108" t="b">
        <v>1</v>
      </c>
      <c r="DV108" t="s">
        <v>363</v>
      </c>
      <c r="EL108" t="s">
        <v>385</v>
      </c>
      <c r="EM108" t="s">
        <v>366</v>
      </c>
      <c r="EZ108" t="s">
        <v>385</v>
      </c>
      <c r="FA108" t="s">
        <v>366</v>
      </c>
      <c r="FB108" t="s">
        <v>347</v>
      </c>
      <c r="FD108" t="s">
        <v>368</v>
      </c>
      <c r="FF108" t="b">
        <v>1</v>
      </c>
      <c r="FM108" t="s">
        <v>347</v>
      </c>
      <c r="FO108" t="s">
        <v>347</v>
      </c>
      <c r="FP108" t="s">
        <v>368</v>
      </c>
      <c r="FQ108" t="b">
        <v>1</v>
      </c>
      <c r="GC108" t="s">
        <v>385</v>
      </c>
      <c r="GD108" t="s">
        <v>360</v>
      </c>
      <c r="GE108" t="s">
        <v>371</v>
      </c>
      <c r="GF108" t="s">
        <v>370</v>
      </c>
      <c r="GG108" t="s">
        <v>493</v>
      </c>
      <c r="GH108" t="s">
        <v>360</v>
      </c>
      <c r="GR108" t="s">
        <v>374</v>
      </c>
      <c r="GT108" t="s">
        <v>1783</v>
      </c>
      <c r="GY108" t="b">
        <v>1</v>
      </c>
      <c r="HD108" t="b">
        <v>1</v>
      </c>
      <c r="HM108" t="s">
        <v>501</v>
      </c>
      <c r="HO108" t="b">
        <v>1</v>
      </c>
      <c r="HR108" t="s">
        <v>1784</v>
      </c>
      <c r="HS108" t="s">
        <v>443</v>
      </c>
      <c r="HW108" t="b">
        <v>1</v>
      </c>
      <c r="IE108" t="s">
        <v>516</v>
      </c>
      <c r="IJ108" t="b">
        <v>1</v>
      </c>
      <c r="IO108" t="s">
        <v>360</v>
      </c>
      <c r="IP108" t="s">
        <v>1785</v>
      </c>
      <c r="IQ108" t="s">
        <v>373</v>
      </c>
      <c r="IX108" t="b">
        <v>1</v>
      </c>
      <c r="JA108" t="s">
        <v>373</v>
      </c>
      <c r="JH108" t="b">
        <v>1</v>
      </c>
      <c r="JK108" t="s">
        <v>360</v>
      </c>
      <c r="JL108" t="s">
        <v>465</v>
      </c>
      <c r="JM108" t="s">
        <v>1739</v>
      </c>
      <c r="JN108" t="b">
        <v>1</v>
      </c>
      <c r="JO108" t="b">
        <v>1</v>
      </c>
      <c r="KG108" t="s">
        <v>450</v>
      </c>
      <c r="KL108" t="b">
        <v>1</v>
      </c>
      <c r="KV108" t="s">
        <v>508</v>
      </c>
      <c r="KX108" t="b">
        <v>1</v>
      </c>
      <c r="KY108" t="b">
        <v>1</v>
      </c>
      <c r="LF108" t="s">
        <v>1151</v>
      </c>
      <c r="LI108" t="b">
        <v>1</v>
      </c>
      <c r="LK108" t="b">
        <v>1</v>
      </c>
      <c r="MI108" t="s">
        <v>1786</v>
      </c>
      <c r="MJ108">
        <v>73108699</v>
      </c>
      <c r="MK108" t="s">
        <v>1787</v>
      </c>
      <c r="ML108" s="2">
        <v>44216.554930555547</v>
      </c>
      <c r="MM108">
        <v>107</v>
      </c>
      <c r="MO108">
        <v>-1</v>
      </c>
      <c r="MR108" t="s">
        <v>377</v>
      </c>
      <c r="MS108">
        <v>339</v>
      </c>
      <c r="MT108" t="s">
        <v>405</v>
      </c>
      <c r="MU108">
        <v>569832</v>
      </c>
    </row>
    <row r="109" spans="1:359" x14ac:dyDescent="0.3">
      <c r="A109" t="s">
        <v>1788</v>
      </c>
      <c r="B109" t="s">
        <v>1789</v>
      </c>
      <c r="D109" t="s">
        <v>1712</v>
      </c>
      <c r="E109" t="s">
        <v>844</v>
      </c>
      <c r="G109" s="1">
        <v>44216</v>
      </c>
      <c r="H109" t="s">
        <v>845</v>
      </c>
      <c r="I109" t="s">
        <v>846</v>
      </c>
      <c r="J109" t="s">
        <v>347</v>
      </c>
      <c r="K109">
        <v>35</v>
      </c>
      <c r="L10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09" t="s">
        <v>348</v>
      </c>
      <c r="N109" t="s">
        <v>349</v>
      </c>
      <c r="O109" t="s">
        <v>384</v>
      </c>
      <c r="Q109">
        <v>0</v>
      </c>
      <c r="R109">
        <v>0</v>
      </c>
      <c r="S109" t="s">
        <v>347</v>
      </c>
      <c r="T109">
        <v>0</v>
      </c>
      <c r="U109">
        <v>0</v>
      </c>
      <c r="V109">
        <v>0</v>
      </c>
      <c r="W109" t="s">
        <v>385</v>
      </c>
      <c r="X109">
        <v>2</v>
      </c>
      <c r="Y109" t="s">
        <v>409</v>
      </c>
      <c r="Z109">
        <v>2</v>
      </c>
      <c r="AA109" t="s">
        <v>365</v>
      </c>
      <c r="AB109">
        <v>6</v>
      </c>
      <c r="AC109">
        <v>1</v>
      </c>
      <c r="AD109">
        <v>0</v>
      </c>
      <c r="AE109">
        <v>1</v>
      </c>
      <c r="AF109">
        <v>1500</v>
      </c>
      <c r="AG109">
        <v>1000</v>
      </c>
      <c r="AH109" t="s">
        <v>1790</v>
      </c>
      <c r="AJ109" t="s">
        <v>355</v>
      </c>
      <c r="AL109" t="b">
        <v>1</v>
      </c>
      <c r="AS109">
        <v>10</v>
      </c>
      <c r="AT109" t="s">
        <v>356</v>
      </c>
      <c r="AV109" t="s">
        <v>347</v>
      </c>
      <c r="AW109" t="s">
        <v>1714</v>
      </c>
      <c r="AX109" t="s">
        <v>908</v>
      </c>
      <c r="AY109" t="b">
        <v>1</v>
      </c>
      <c r="BB109" t="b">
        <v>1</v>
      </c>
      <c r="BJ109" t="s">
        <v>360</v>
      </c>
      <c r="BO109" t="s">
        <v>360</v>
      </c>
      <c r="CE109" t="s">
        <v>850</v>
      </c>
      <c r="CF109" t="b">
        <v>1</v>
      </c>
      <c r="CN109" t="s">
        <v>347</v>
      </c>
      <c r="CX109" t="s">
        <v>851</v>
      </c>
      <c r="DD109" t="b">
        <v>1</v>
      </c>
      <c r="DV109" t="s">
        <v>657</v>
      </c>
      <c r="EL109" t="s">
        <v>385</v>
      </c>
      <c r="EM109" t="s">
        <v>366</v>
      </c>
      <c r="EZ109" t="s">
        <v>385</v>
      </c>
      <c r="FA109" t="s">
        <v>366</v>
      </c>
      <c r="FB109" t="s">
        <v>347</v>
      </c>
      <c r="FD109" t="s">
        <v>368</v>
      </c>
      <c r="FF109" t="b">
        <v>1</v>
      </c>
      <c r="FM109" t="s">
        <v>347</v>
      </c>
      <c r="FO109" t="s">
        <v>347</v>
      </c>
      <c r="FP109" t="s">
        <v>368</v>
      </c>
      <c r="FQ109" t="b">
        <v>1</v>
      </c>
      <c r="GB109" t="s">
        <v>385</v>
      </c>
      <c r="GC109" t="s">
        <v>385</v>
      </c>
      <c r="GD109" t="s">
        <v>360</v>
      </c>
      <c r="GE109" t="s">
        <v>371</v>
      </c>
      <c r="GF109" t="s">
        <v>370</v>
      </c>
      <c r="GG109" t="s">
        <v>372</v>
      </c>
      <c r="GH109" t="s">
        <v>360</v>
      </c>
      <c r="GR109" t="s">
        <v>374</v>
      </c>
      <c r="GT109" t="s">
        <v>528</v>
      </c>
      <c r="GY109" t="b">
        <v>1</v>
      </c>
      <c r="HM109" t="s">
        <v>501</v>
      </c>
      <c r="HO109" t="b">
        <v>1</v>
      </c>
      <c r="HR109" t="s">
        <v>1791</v>
      </c>
      <c r="HS109" t="s">
        <v>1761</v>
      </c>
      <c r="HW109" t="b">
        <v>1</v>
      </c>
      <c r="HZ109" t="b">
        <v>1</v>
      </c>
      <c r="IE109" t="s">
        <v>516</v>
      </c>
      <c r="IJ109" t="b">
        <v>1</v>
      </c>
      <c r="IO109" t="s">
        <v>360</v>
      </c>
      <c r="IP109" t="s">
        <v>1792</v>
      </c>
      <c r="IQ109" t="s">
        <v>975</v>
      </c>
      <c r="IS109" t="b">
        <v>1</v>
      </c>
      <c r="IT109" t="b">
        <v>1</v>
      </c>
      <c r="IU109" t="b">
        <v>1</v>
      </c>
      <c r="IZ109" t="s">
        <v>1719</v>
      </c>
      <c r="JA109" t="s">
        <v>1010</v>
      </c>
      <c r="JC109" t="b">
        <v>1</v>
      </c>
      <c r="JD109" t="b">
        <v>1</v>
      </c>
      <c r="JJ109" t="s">
        <v>1498</v>
      </c>
      <c r="JK109" t="s">
        <v>360</v>
      </c>
      <c r="JL109" t="s">
        <v>1793</v>
      </c>
      <c r="JM109" t="s">
        <v>1794</v>
      </c>
      <c r="JN109" t="b">
        <v>1</v>
      </c>
      <c r="JO109" t="b">
        <v>1</v>
      </c>
      <c r="JQ109" t="b">
        <v>1</v>
      </c>
      <c r="JR109" t="b">
        <v>1</v>
      </c>
      <c r="JT109" t="b">
        <v>1</v>
      </c>
      <c r="JU109" t="b">
        <v>1</v>
      </c>
      <c r="KF109" t="s">
        <v>1795</v>
      </c>
      <c r="KG109" t="s">
        <v>450</v>
      </c>
      <c r="KL109" t="b">
        <v>1</v>
      </c>
      <c r="KV109" t="s">
        <v>467</v>
      </c>
      <c r="KX109" t="b">
        <v>1</v>
      </c>
      <c r="LF109" t="s">
        <v>1796</v>
      </c>
      <c r="LI109" t="b">
        <v>1</v>
      </c>
      <c r="LJ109" t="b">
        <v>1</v>
      </c>
      <c r="LK109" t="b">
        <v>1</v>
      </c>
      <c r="LN109" t="s">
        <v>360</v>
      </c>
      <c r="LO109" t="s">
        <v>465</v>
      </c>
      <c r="LP109" t="s">
        <v>453</v>
      </c>
      <c r="LR109" t="b">
        <v>1</v>
      </c>
      <c r="MA109" t="s">
        <v>360</v>
      </c>
      <c r="MD109" t="s">
        <v>360</v>
      </c>
      <c r="MG109" t="s">
        <v>347</v>
      </c>
      <c r="MH109" t="s">
        <v>1797</v>
      </c>
      <c r="MI109" t="s">
        <v>1798</v>
      </c>
      <c r="MJ109">
        <v>73108700</v>
      </c>
      <c r="MK109" t="s">
        <v>1799</v>
      </c>
      <c r="ML109" s="2">
        <v>44216.554942129631</v>
      </c>
      <c r="MM109">
        <v>108</v>
      </c>
      <c r="MO109">
        <v>-1</v>
      </c>
      <c r="MR109" t="s">
        <v>377</v>
      </c>
      <c r="MS109">
        <v>946</v>
      </c>
      <c r="MT109" t="s">
        <v>405</v>
      </c>
      <c r="MU109">
        <v>569832</v>
      </c>
    </row>
    <row r="110" spans="1:359" x14ac:dyDescent="0.3">
      <c r="A110" t="s">
        <v>1800</v>
      </c>
      <c r="B110" t="s">
        <v>1801</v>
      </c>
      <c r="D110" t="s">
        <v>1802</v>
      </c>
      <c r="E110" t="s">
        <v>844</v>
      </c>
      <c r="G110" s="1">
        <v>44216</v>
      </c>
      <c r="H110" t="s">
        <v>845</v>
      </c>
      <c r="I110" t="s">
        <v>846</v>
      </c>
      <c r="J110" t="s">
        <v>347</v>
      </c>
      <c r="K110">
        <v>48</v>
      </c>
      <c r="L11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10" t="s">
        <v>348</v>
      </c>
      <c r="N110" t="s">
        <v>349</v>
      </c>
      <c r="O110" t="s">
        <v>384</v>
      </c>
      <c r="Q110">
        <v>0</v>
      </c>
      <c r="R110">
        <v>0</v>
      </c>
      <c r="S110" t="s">
        <v>347</v>
      </c>
      <c r="T110">
        <v>0</v>
      </c>
      <c r="U110">
        <v>0</v>
      </c>
      <c r="V110">
        <v>0</v>
      </c>
      <c r="W110" t="s">
        <v>385</v>
      </c>
      <c r="X110">
        <v>1</v>
      </c>
      <c r="Y110" t="s">
        <v>351</v>
      </c>
      <c r="Z110">
        <v>1</v>
      </c>
      <c r="AA110" t="s">
        <v>409</v>
      </c>
      <c r="AB110">
        <v>7</v>
      </c>
      <c r="AC110">
        <v>0</v>
      </c>
      <c r="AD110">
        <v>0</v>
      </c>
      <c r="AE110">
        <v>1</v>
      </c>
      <c r="AF110">
        <v>3000</v>
      </c>
      <c r="AG110">
        <v>4000</v>
      </c>
      <c r="AH110" t="s">
        <v>1803</v>
      </c>
      <c r="AJ110" t="s">
        <v>355</v>
      </c>
      <c r="AL110" t="b">
        <v>1</v>
      </c>
      <c r="AS110">
        <v>10</v>
      </c>
      <c r="AT110" t="s">
        <v>356</v>
      </c>
      <c r="AV110" t="s">
        <v>347</v>
      </c>
      <c r="AW110" t="s">
        <v>1714</v>
      </c>
      <c r="AX110" t="s">
        <v>429</v>
      </c>
      <c r="BB110" t="b">
        <v>1</v>
      </c>
      <c r="BJ110" t="s">
        <v>360</v>
      </c>
      <c r="BO110" t="s">
        <v>347</v>
      </c>
      <c r="BP110" t="s">
        <v>347</v>
      </c>
      <c r="BR110" t="s">
        <v>347</v>
      </c>
      <c r="BS110" t="s">
        <v>347</v>
      </c>
      <c r="CE110" t="s">
        <v>1146</v>
      </c>
      <c r="CL110" t="b">
        <v>1</v>
      </c>
      <c r="CN110" t="s">
        <v>347</v>
      </c>
      <c r="CX110" t="s">
        <v>851</v>
      </c>
      <c r="DD110" t="b">
        <v>1</v>
      </c>
      <c r="DV110" t="s">
        <v>363</v>
      </c>
      <c r="EL110" t="s">
        <v>385</v>
      </c>
      <c r="EM110" t="s">
        <v>366</v>
      </c>
      <c r="EZ110" t="s">
        <v>385</v>
      </c>
      <c r="FA110" t="s">
        <v>366</v>
      </c>
      <c r="FB110" t="s">
        <v>347</v>
      </c>
      <c r="FD110" t="s">
        <v>368</v>
      </c>
      <c r="FF110" t="b">
        <v>1</v>
      </c>
      <c r="FM110" t="s">
        <v>347</v>
      </c>
      <c r="FO110" t="s">
        <v>347</v>
      </c>
      <c r="FP110" t="s">
        <v>368</v>
      </c>
      <c r="FQ110" t="b">
        <v>1</v>
      </c>
      <c r="GB110" t="s">
        <v>385</v>
      </c>
      <c r="GC110" t="s">
        <v>385</v>
      </c>
      <c r="GD110" t="s">
        <v>347</v>
      </c>
      <c r="GG110" t="s">
        <v>372</v>
      </c>
      <c r="GH110" t="s">
        <v>360</v>
      </c>
      <c r="GR110" t="s">
        <v>347</v>
      </c>
      <c r="GS110" t="s">
        <v>347</v>
      </c>
      <c r="GT110" t="s">
        <v>1344</v>
      </c>
      <c r="GU110" t="b">
        <v>1</v>
      </c>
      <c r="GY110" t="b">
        <v>1</v>
      </c>
      <c r="HM110" t="s">
        <v>726</v>
      </c>
      <c r="HN110" t="b">
        <v>1</v>
      </c>
      <c r="HO110" t="b">
        <v>1</v>
      </c>
      <c r="HR110" t="s">
        <v>1804</v>
      </c>
      <c r="HS110" t="s">
        <v>634</v>
      </c>
      <c r="HT110" t="b">
        <v>1</v>
      </c>
      <c r="IE110" t="s">
        <v>373</v>
      </c>
      <c r="IL110" t="b">
        <v>1</v>
      </c>
      <c r="IO110" t="s">
        <v>445</v>
      </c>
      <c r="IQ110" t="s">
        <v>545</v>
      </c>
      <c r="IS110" t="b">
        <v>1</v>
      </c>
      <c r="IT110" t="b">
        <v>1</v>
      </c>
      <c r="IZ110" t="s">
        <v>1805</v>
      </c>
      <c r="JA110" t="s">
        <v>373</v>
      </c>
      <c r="JH110" t="b">
        <v>1</v>
      </c>
      <c r="JK110" t="s">
        <v>347</v>
      </c>
      <c r="JM110" t="s">
        <v>466</v>
      </c>
      <c r="JN110" t="b">
        <v>1</v>
      </c>
      <c r="KG110" t="s">
        <v>450</v>
      </c>
      <c r="KL110" t="b">
        <v>1</v>
      </c>
      <c r="KV110" t="s">
        <v>467</v>
      </c>
      <c r="KX110" t="b">
        <v>1</v>
      </c>
      <c r="LF110" t="s">
        <v>1398</v>
      </c>
      <c r="LH110" t="b">
        <v>1</v>
      </c>
      <c r="LI110" t="b">
        <v>1</v>
      </c>
      <c r="LN110" t="s">
        <v>360</v>
      </c>
      <c r="LO110" t="s">
        <v>1805</v>
      </c>
      <c r="LP110" t="s">
        <v>521</v>
      </c>
      <c r="LQ110" t="b">
        <v>1</v>
      </c>
      <c r="MA110" t="s">
        <v>360</v>
      </c>
      <c r="MD110" t="s">
        <v>360</v>
      </c>
      <c r="MG110" t="s">
        <v>360</v>
      </c>
      <c r="MI110" t="s">
        <v>1806</v>
      </c>
      <c r="MJ110">
        <v>73108755</v>
      </c>
      <c r="MK110" t="s">
        <v>1807</v>
      </c>
      <c r="ML110" s="2">
        <v>44216.555694444447</v>
      </c>
      <c r="MM110">
        <v>109</v>
      </c>
      <c r="MO110">
        <v>-1</v>
      </c>
      <c r="MR110" t="s">
        <v>377</v>
      </c>
      <c r="MS110">
        <v>3664</v>
      </c>
      <c r="MT110" t="s">
        <v>405</v>
      </c>
      <c r="MU110">
        <v>569832</v>
      </c>
    </row>
    <row r="111" spans="1:359" x14ac:dyDescent="0.3">
      <c r="A111" t="s">
        <v>1808</v>
      </c>
      <c r="B111" t="s">
        <v>1809</v>
      </c>
      <c r="D111" t="s">
        <v>1802</v>
      </c>
      <c r="E111" t="s">
        <v>844</v>
      </c>
      <c r="G111" s="1">
        <v>44216</v>
      </c>
      <c r="H111" t="s">
        <v>845</v>
      </c>
      <c r="I111" t="s">
        <v>846</v>
      </c>
      <c r="J111" t="s">
        <v>347</v>
      </c>
      <c r="K111">
        <v>58</v>
      </c>
      <c r="L111"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111" t="s">
        <v>348</v>
      </c>
      <c r="N111" t="s">
        <v>1001</v>
      </c>
      <c r="O111" t="s">
        <v>384</v>
      </c>
      <c r="Q111">
        <v>0</v>
      </c>
      <c r="R111">
        <v>0</v>
      </c>
      <c r="S111" t="s">
        <v>347</v>
      </c>
      <c r="T111">
        <v>0</v>
      </c>
      <c r="U111">
        <v>0</v>
      </c>
      <c r="V111">
        <v>0</v>
      </c>
      <c r="W111" t="s">
        <v>385</v>
      </c>
      <c r="X111">
        <v>0</v>
      </c>
      <c r="Y111" t="s">
        <v>385</v>
      </c>
      <c r="Z111">
        <v>1</v>
      </c>
      <c r="AA111" t="s">
        <v>351</v>
      </c>
      <c r="AB111">
        <v>7</v>
      </c>
      <c r="AC111">
        <v>0</v>
      </c>
      <c r="AD111">
        <v>0</v>
      </c>
      <c r="AE111">
        <v>0</v>
      </c>
      <c r="AF111">
        <v>1500</v>
      </c>
      <c r="AG111">
        <v>350</v>
      </c>
      <c r="AH111" t="s">
        <v>1810</v>
      </c>
      <c r="AJ111" t="s">
        <v>355</v>
      </c>
      <c r="AL111" t="b">
        <v>1</v>
      </c>
      <c r="AS111">
        <v>10</v>
      </c>
      <c r="AT111" t="s">
        <v>356</v>
      </c>
      <c r="AV111" t="s">
        <v>373</v>
      </c>
      <c r="AW111" t="s">
        <v>1811</v>
      </c>
      <c r="AX111" t="s">
        <v>1812</v>
      </c>
      <c r="BA111" t="b">
        <v>1</v>
      </c>
      <c r="BJ111" t="s">
        <v>360</v>
      </c>
      <c r="BO111" t="s">
        <v>360</v>
      </c>
      <c r="CE111" t="s">
        <v>1703</v>
      </c>
      <c r="CI111" t="b">
        <v>1</v>
      </c>
      <c r="CN111" t="s">
        <v>347</v>
      </c>
      <c r="CX111" t="s">
        <v>851</v>
      </c>
      <c r="DD111" t="b">
        <v>1</v>
      </c>
      <c r="DV111" t="s">
        <v>657</v>
      </c>
      <c r="EL111" t="s">
        <v>385</v>
      </c>
      <c r="EM111" t="s">
        <v>366</v>
      </c>
      <c r="EZ111" t="s">
        <v>385</v>
      </c>
      <c r="FA111" t="s">
        <v>366</v>
      </c>
      <c r="FB111" t="s">
        <v>347</v>
      </c>
      <c r="FD111" t="s">
        <v>368</v>
      </c>
      <c r="FF111" t="b">
        <v>1</v>
      </c>
      <c r="FM111" t="s">
        <v>347</v>
      </c>
      <c r="FO111" t="s">
        <v>360</v>
      </c>
      <c r="GB111" t="s">
        <v>385</v>
      </c>
      <c r="GC111" t="s">
        <v>385</v>
      </c>
      <c r="GD111" t="s">
        <v>360</v>
      </c>
      <c r="GE111" t="s">
        <v>371</v>
      </c>
      <c r="GF111" t="s">
        <v>371</v>
      </c>
      <c r="GT111" t="s">
        <v>460</v>
      </c>
      <c r="HJ111" t="b">
        <v>1</v>
      </c>
      <c r="IE111" t="s">
        <v>1123</v>
      </c>
      <c r="IM111" t="b">
        <v>1</v>
      </c>
      <c r="IO111" t="s">
        <v>347</v>
      </c>
      <c r="IQ111" t="s">
        <v>373</v>
      </c>
      <c r="IX111" t="b">
        <v>1</v>
      </c>
      <c r="JA111" t="s">
        <v>394</v>
      </c>
      <c r="JE111" t="b">
        <v>1</v>
      </c>
      <c r="JJ111" t="s">
        <v>1813</v>
      </c>
      <c r="JK111" t="s">
        <v>347</v>
      </c>
      <c r="JM111" t="s">
        <v>466</v>
      </c>
      <c r="JN111" t="b">
        <v>1</v>
      </c>
      <c r="KG111" t="s">
        <v>1097</v>
      </c>
      <c r="KM111" t="b">
        <v>1</v>
      </c>
      <c r="KV111" t="s">
        <v>1583</v>
      </c>
      <c r="KX111" t="b">
        <v>1</v>
      </c>
      <c r="LA111" t="b">
        <v>1</v>
      </c>
      <c r="LF111" t="s">
        <v>1814</v>
      </c>
      <c r="LG111" t="b">
        <v>1</v>
      </c>
      <c r="LH111" t="b">
        <v>1</v>
      </c>
      <c r="LI111" t="b">
        <v>1</v>
      </c>
      <c r="LJ111" t="b">
        <v>1</v>
      </c>
      <c r="LN111" t="s">
        <v>347</v>
      </c>
      <c r="LP111" t="s">
        <v>651</v>
      </c>
      <c r="LV111" t="b">
        <v>1</v>
      </c>
      <c r="MD111" t="s">
        <v>360</v>
      </c>
      <c r="MG111" t="s">
        <v>360</v>
      </c>
      <c r="MI111" t="s">
        <v>1815</v>
      </c>
      <c r="MJ111">
        <v>73108757</v>
      </c>
      <c r="MK111" t="s">
        <v>1816</v>
      </c>
      <c r="ML111" s="2">
        <v>44216.555706018517</v>
      </c>
      <c r="MM111">
        <v>110</v>
      </c>
      <c r="MO111">
        <v>-1</v>
      </c>
      <c r="MR111" t="s">
        <v>377</v>
      </c>
      <c r="MS111">
        <v>1149</v>
      </c>
      <c r="MT111" t="s">
        <v>405</v>
      </c>
      <c r="MU111">
        <v>569832</v>
      </c>
    </row>
    <row r="112" spans="1:359" x14ac:dyDescent="0.3">
      <c r="A112" t="s">
        <v>1817</v>
      </c>
      <c r="B112" t="s">
        <v>1818</v>
      </c>
      <c r="D112" t="s">
        <v>1802</v>
      </c>
      <c r="E112" t="s">
        <v>844</v>
      </c>
      <c r="G112" s="1">
        <v>44216</v>
      </c>
      <c r="H112" t="s">
        <v>845</v>
      </c>
      <c r="I112" t="s">
        <v>846</v>
      </c>
      <c r="J112" t="s">
        <v>347</v>
      </c>
      <c r="K112">
        <v>33</v>
      </c>
      <c r="L11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12" t="s">
        <v>348</v>
      </c>
      <c r="N112" t="s">
        <v>1001</v>
      </c>
      <c r="O112" t="s">
        <v>350</v>
      </c>
      <c r="P112" s="1">
        <v>43466</v>
      </c>
      <c r="Q112">
        <v>0</v>
      </c>
      <c r="R112">
        <v>3</v>
      </c>
      <c r="S112" t="s">
        <v>347</v>
      </c>
      <c r="T112">
        <v>0</v>
      </c>
      <c r="U112">
        <v>0</v>
      </c>
      <c r="V112">
        <v>0</v>
      </c>
      <c r="W112" t="s">
        <v>385</v>
      </c>
      <c r="X112">
        <v>2</v>
      </c>
      <c r="Y112" t="s">
        <v>409</v>
      </c>
      <c r="Z112">
        <v>0</v>
      </c>
      <c r="AA112" t="s">
        <v>409</v>
      </c>
      <c r="AB112">
        <v>6</v>
      </c>
      <c r="AC112">
        <v>1</v>
      </c>
      <c r="AD112">
        <v>0</v>
      </c>
      <c r="AE112">
        <v>0</v>
      </c>
      <c r="AF112">
        <v>3000</v>
      </c>
      <c r="AG112">
        <v>1500</v>
      </c>
      <c r="AH112" t="s">
        <v>884</v>
      </c>
      <c r="AJ112" t="s">
        <v>355</v>
      </c>
      <c r="AL112" t="b">
        <v>1</v>
      </c>
      <c r="AS112">
        <v>10</v>
      </c>
      <c r="AT112" t="s">
        <v>356</v>
      </c>
      <c r="AV112" t="s">
        <v>347</v>
      </c>
      <c r="AW112" t="s">
        <v>1819</v>
      </c>
      <c r="AX112" t="s">
        <v>429</v>
      </c>
      <c r="BB112" t="b">
        <v>1</v>
      </c>
      <c r="BJ112" t="s">
        <v>360</v>
      </c>
      <c r="BO112" t="s">
        <v>360</v>
      </c>
      <c r="CE112" t="s">
        <v>888</v>
      </c>
      <c r="CF112" t="b">
        <v>1</v>
      </c>
      <c r="CG112" t="b">
        <v>1</v>
      </c>
      <c r="CN112" t="s">
        <v>347</v>
      </c>
      <c r="CX112" t="s">
        <v>851</v>
      </c>
      <c r="DD112" t="b">
        <v>1</v>
      </c>
      <c r="DV112" t="s">
        <v>363</v>
      </c>
      <c r="EL112" t="s">
        <v>385</v>
      </c>
      <c r="EM112" t="s">
        <v>366</v>
      </c>
      <c r="EZ112" t="s">
        <v>385</v>
      </c>
      <c r="FA112" t="s">
        <v>366</v>
      </c>
      <c r="FB112" t="s">
        <v>347</v>
      </c>
      <c r="FD112" t="s">
        <v>368</v>
      </c>
      <c r="FF112" t="b">
        <v>1</v>
      </c>
      <c r="FM112" t="s">
        <v>347</v>
      </c>
      <c r="FO112" t="s">
        <v>360</v>
      </c>
      <c r="GB112" t="s">
        <v>385</v>
      </c>
      <c r="GC112" t="s">
        <v>385</v>
      </c>
      <c r="GD112" t="s">
        <v>360</v>
      </c>
      <c r="GE112" t="s">
        <v>371</v>
      </c>
      <c r="GF112" t="s">
        <v>371</v>
      </c>
      <c r="GT112" t="s">
        <v>460</v>
      </c>
      <c r="HJ112" t="b">
        <v>1</v>
      </c>
      <c r="IE112" t="s">
        <v>1123</v>
      </c>
      <c r="IM112" t="b">
        <v>1</v>
      </c>
      <c r="IO112" t="s">
        <v>445</v>
      </c>
      <c r="IQ112" t="s">
        <v>446</v>
      </c>
      <c r="IS112" t="b">
        <v>1</v>
      </c>
      <c r="IZ112" t="s">
        <v>1638</v>
      </c>
      <c r="JA112" t="s">
        <v>394</v>
      </c>
      <c r="JE112" t="b">
        <v>1</v>
      </c>
      <c r="JJ112" t="s">
        <v>1638</v>
      </c>
      <c r="JK112" t="s">
        <v>347</v>
      </c>
      <c r="JM112" t="s">
        <v>466</v>
      </c>
      <c r="JN112" t="b">
        <v>1</v>
      </c>
      <c r="KG112" t="s">
        <v>450</v>
      </c>
      <c r="KL112" t="b">
        <v>1</v>
      </c>
      <c r="KV112" t="s">
        <v>467</v>
      </c>
      <c r="KX112" t="b">
        <v>1</v>
      </c>
      <c r="LF112" t="s">
        <v>1820</v>
      </c>
      <c r="LG112" t="b">
        <v>1</v>
      </c>
      <c r="LH112" t="b">
        <v>1</v>
      </c>
      <c r="LI112" t="b">
        <v>1</v>
      </c>
      <c r="LJ112" t="b">
        <v>1</v>
      </c>
      <c r="LN112" t="s">
        <v>347</v>
      </c>
      <c r="LP112" t="s">
        <v>535</v>
      </c>
      <c r="LS112" t="b">
        <v>1</v>
      </c>
      <c r="MA112" t="s">
        <v>360</v>
      </c>
      <c r="MG112" t="s">
        <v>360</v>
      </c>
      <c r="MI112" t="s">
        <v>1821</v>
      </c>
      <c r="MJ112">
        <v>73108761</v>
      </c>
      <c r="MK112" t="s">
        <v>1822</v>
      </c>
      <c r="ML112" s="2">
        <v>44216.555717592593</v>
      </c>
      <c r="MM112">
        <v>111</v>
      </c>
      <c r="MO112">
        <v>-1</v>
      </c>
      <c r="MR112" t="s">
        <v>377</v>
      </c>
      <c r="MS112">
        <v>1284</v>
      </c>
      <c r="MT112" t="s">
        <v>405</v>
      </c>
      <c r="MU112">
        <v>569832</v>
      </c>
    </row>
    <row r="113" spans="1:359" x14ac:dyDescent="0.3">
      <c r="A113" t="s">
        <v>1823</v>
      </c>
      <c r="B113" t="s">
        <v>1824</v>
      </c>
      <c r="D113" t="s">
        <v>1802</v>
      </c>
      <c r="E113" t="s">
        <v>844</v>
      </c>
      <c r="G113" s="1">
        <v>44216</v>
      </c>
      <c r="H113" t="s">
        <v>845</v>
      </c>
      <c r="I113" t="s">
        <v>846</v>
      </c>
      <c r="J113" t="s">
        <v>347</v>
      </c>
      <c r="K113">
        <v>65</v>
      </c>
      <c r="L113"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113" t="s">
        <v>348</v>
      </c>
      <c r="N113" t="s">
        <v>349</v>
      </c>
      <c r="O113" t="s">
        <v>350</v>
      </c>
      <c r="P113" s="1">
        <v>43857</v>
      </c>
      <c r="Q113">
        <v>1</v>
      </c>
      <c r="R113">
        <v>2</v>
      </c>
      <c r="S113" t="s">
        <v>347</v>
      </c>
      <c r="T113">
        <v>0</v>
      </c>
      <c r="U113">
        <v>1</v>
      </c>
      <c r="V113">
        <v>1</v>
      </c>
      <c r="W113" t="s">
        <v>409</v>
      </c>
      <c r="X113">
        <v>0</v>
      </c>
      <c r="Y113" t="s">
        <v>409</v>
      </c>
      <c r="Z113">
        <v>0</v>
      </c>
      <c r="AA113" t="s">
        <v>409</v>
      </c>
      <c r="AB113">
        <v>6</v>
      </c>
      <c r="AC113">
        <v>1</v>
      </c>
      <c r="AD113">
        <v>0</v>
      </c>
      <c r="AE113">
        <v>1</v>
      </c>
      <c r="AF113">
        <v>3500</v>
      </c>
      <c r="AG113">
        <v>2500</v>
      </c>
      <c r="AH113" t="s">
        <v>1825</v>
      </c>
      <c r="AJ113" t="s">
        <v>355</v>
      </c>
      <c r="AL113" t="b">
        <v>1</v>
      </c>
      <c r="AS113">
        <v>10</v>
      </c>
      <c r="AT113" t="s">
        <v>356</v>
      </c>
      <c r="AV113" t="s">
        <v>347</v>
      </c>
      <c r="AW113" t="s">
        <v>357</v>
      </c>
      <c r="AX113" t="s">
        <v>429</v>
      </c>
      <c r="BB113" t="b">
        <v>1</v>
      </c>
      <c r="BJ113" t="s">
        <v>360</v>
      </c>
      <c r="BO113" t="s">
        <v>360</v>
      </c>
      <c r="CE113" t="s">
        <v>850</v>
      </c>
      <c r="CF113" t="b">
        <v>1</v>
      </c>
      <c r="CN113" t="s">
        <v>347</v>
      </c>
      <c r="CX113" t="s">
        <v>851</v>
      </c>
      <c r="DD113" t="b">
        <v>1</v>
      </c>
      <c r="DV113" t="s">
        <v>363</v>
      </c>
      <c r="DZ113" t="s">
        <v>1826</v>
      </c>
      <c r="EA113" t="b">
        <v>1</v>
      </c>
      <c r="EC113" t="b">
        <v>1</v>
      </c>
      <c r="ED113" t="b">
        <v>1</v>
      </c>
      <c r="EG113" t="b">
        <v>1</v>
      </c>
      <c r="EL113" t="s">
        <v>365</v>
      </c>
      <c r="EM113" t="s">
        <v>366</v>
      </c>
      <c r="EN113" t="s">
        <v>1827</v>
      </c>
      <c r="EO113" t="b">
        <v>1</v>
      </c>
      <c r="EQ113" t="b">
        <v>1</v>
      </c>
      <c r="ER113" t="b">
        <v>1</v>
      </c>
      <c r="ES113" t="b">
        <v>1</v>
      </c>
      <c r="EU113" t="b">
        <v>1</v>
      </c>
      <c r="EZ113" t="s">
        <v>352</v>
      </c>
      <c r="FA113" t="s">
        <v>367</v>
      </c>
      <c r="FB113" t="s">
        <v>347</v>
      </c>
      <c r="FD113" t="s">
        <v>432</v>
      </c>
      <c r="FF113" t="b">
        <v>1</v>
      </c>
      <c r="FG113" t="b">
        <v>1</v>
      </c>
      <c r="FM113" t="s">
        <v>347</v>
      </c>
      <c r="FO113" t="s">
        <v>347</v>
      </c>
      <c r="FP113" t="s">
        <v>368</v>
      </c>
      <c r="FQ113" t="b">
        <v>1</v>
      </c>
      <c r="FW113" t="s">
        <v>369</v>
      </c>
      <c r="FX113" t="s">
        <v>360</v>
      </c>
      <c r="GB113" t="s">
        <v>351</v>
      </c>
      <c r="GC113" t="s">
        <v>351</v>
      </c>
      <c r="GD113" t="s">
        <v>360</v>
      </c>
      <c r="GE113" t="s">
        <v>371</v>
      </c>
      <c r="GF113" t="s">
        <v>371</v>
      </c>
      <c r="GT113" t="s">
        <v>373</v>
      </c>
      <c r="HK113" t="b">
        <v>1</v>
      </c>
      <c r="IE113" t="s">
        <v>373</v>
      </c>
      <c r="IL113" t="b">
        <v>1</v>
      </c>
      <c r="IO113" t="s">
        <v>445</v>
      </c>
      <c r="IQ113" t="s">
        <v>373</v>
      </c>
      <c r="IX113" t="b">
        <v>1</v>
      </c>
      <c r="JA113" t="s">
        <v>416</v>
      </c>
      <c r="JG113" t="b">
        <v>1</v>
      </c>
      <c r="JK113" t="s">
        <v>347</v>
      </c>
      <c r="JM113" t="s">
        <v>466</v>
      </c>
      <c r="JN113" t="b">
        <v>1</v>
      </c>
      <c r="KG113" t="s">
        <v>450</v>
      </c>
      <c r="KL113" t="b">
        <v>1</v>
      </c>
      <c r="KV113" t="s">
        <v>467</v>
      </c>
      <c r="KX113" t="b">
        <v>1</v>
      </c>
      <c r="LF113" t="s">
        <v>1820</v>
      </c>
      <c r="LG113" t="b">
        <v>1</v>
      </c>
      <c r="LH113" t="b">
        <v>1</v>
      </c>
      <c r="LI113" t="b">
        <v>1</v>
      </c>
      <c r="LJ113" t="b">
        <v>1</v>
      </c>
      <c r="LN113" t="s">
        <v>360</v>
      </c>
      <c r="LO113" t="s">
        <v>1828</v>
      </c>
      <c r="LP113" t="s">
        <v>719</v>
      </c>
      <c r="LY113" t="b">
        <v>1</v>
      </c>
      <c r="MA113" t="s">
        <v>360</v>
      </c>
      <c r="MG113" t="s">
        <v>360</v>
      </c>
      <c r="MI113" t="s">
        <v>1829</v>
      </c>
      <c r="MJ113">
        <v>73108763</v>
      </c>
      <c r="MK113" t="s">
        <v>1830</v>
      </c>
      <c r="ML113" s="2">
        <v>44216.55572916667</v>
      </c>
      <c r="MM113">
        <v>112</v>
      </c>
      <c r="MO113">
        <v>-1</v>
      </c>
      <c r="MR113" t="s">
        <v>377</v>
      </c>
      <c r="MS113">
        <v>2243</v>
      </c>
      <c r="MT113" t="s">
        <v>405</v>
      </c>
      <c r="MU113">
        <v>569832</v>
      </c>
    </row>
    <row r="114" spans="1:359" x14ac:dyDescent="0.3">
      <c r="A114" t="s">
        <v>1831</v>
      </c>
      <c r="B114" t="s">
        <v>1832</v>
      </c>
      <c r="D114" t="s">
        <v>1802</v>
      </c>
      <c r="E114" t="s">
        <v>844</v>
      </c>
      <c r="G114" s="1">
        <v>44216</v>
      </c>
      <c r="H114" t="s">
        <v>845</v>
      </c>
      <c r="I114" t="s">
        <v>846</v>
      </c>
      <c r="J114" t="s">
        <v>347</v>
      </c>
      <c r="K114">
        <v>46</v>
      </c>
      <c r="L11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14" t="s">
        <v>348</v>
      </c>
      <c r="N114" t="s">
        <v>349</v>
      </c>
      <c r="O114" t="s">
        <v>384</v>
      </c>
      <c r="Q114">
        <v>0</v>
      </c>
      <c r="R114">
        <v>0</v>
      </c>
      <c r="S114" t="s">
        <v>360</v>
      </c>
      <c r="AB114">
        <v>3</v>
      </c>
      <c r="AC114">
        <v>0</v>
      </c>
      <c r="AE114">
        <v>2</v>
      </c>
      <c r="AF114">
        <v>1500</v>
      </c>
      <c r="AG114">
        <v>1800</v>
      </c>
      <c r="AH114" t="s">
        <v>1833</v>
      </c>
      <c r="AJ114" t="s">
        <v>355</v>
      </c>
      <c r="AL114" t="b">
        <v>1</v>
      </c>
      <c r="AS114">
        <v>10</v>
      </c>
      <c r="AT114" t="s">
        <v>356</v>
      </c>
      <c r="AV114" t="s">
        <v>347</v>
      </c>
      <c r="AW114" t="s">
        <v>357</v>
      </c>
      <c r="AX114" t="s">
        <v>429</v>
      </c>
      <c r="BB114" t="b">
        <v>1</v>
      </c>
      <c r="BJ114" t="s">
        <v>360</v>
      </c>
      <c r="BO114" t="s">
        <v>360</v>
      </c>
      <c r="CE114" t="s">
        <v>850</v>
      </c>
      <c r="CF114" t="b">
        <v>1</v>
      </c>
      <c r="CN114" t="s">
        <v>347</v>
      </c>
      <c r="CX114" t="s">
        <v>851</v>
      </c>
      <c r="DD114" t="b">
        <v>1</v>
      </c>
      <c r="DV114" t="s">
        <v>363</v>
      </c>
      <c r="EL114" t="s">
        <v>385</v>
      </c>
      <c r="EM114" t="s">
        <v>366</v>
      </c>
      <c r="EZ114" t="s">
        <v>385</v>
      </c>
      <c r="FA114" t="s">
        <v>366</v>
      </c>
      <c r="FB114" t="s">
        <v>347</v>
      </c>
      <c r="FD114" t="s">
        <v>368</v>
      </c>
      <c r="FF114" t="b">
        <v>1</v>
      </c>
      <c r="FM114" t="s">
        <v>347</v>
      </c>
      <c r="FO114" t="s">
        <v>360</v>
      </c>
      <c r="GC114" t="s">
        <v>385</v>
      </c>
      <c r="GD114" t="s">
        <v>360</v>
      </c>
      <c r="GE114" t="s">
        <v>371</v>
      </c>
      <c r="GF114" t="s">
        <v>371</v>
      </c>
      <c r="GT114" t="s">
        <v>460</v>
      </c>
      <c r="HJ114" t="b">
        <v>1</v>
      </c>
      <c r="IE114" t="s">
        <v>373</v>
      </c>
      <c r="IL114" t="b">
        <v>1</v>
      </c>
      <c r="IO114" t="s">
        <v>347</v>
      </c>
      <c r="IQ114" t="s">
        <v>462</v>
      </c>
      <c r="IR114" t="b">
        <v>1</v>
      </c>
      <c r="IZ114" t="s">
        <v>1834</v>
      </c>
      <c r="JA114" t="s">
        <v>1210</v>
      </c>
      <c r="JD114" t="b">
        <v>1</v>
      </c>
      <c r="JE114" t="b">
        <v>1</v>
      </c>
      <c r="JJ114" t="s">
        <v>1835</v>
      </c>
      <c r="JK114" t="s">
        <v>347</v>
      </c>
      <c r="JM114" t="s">
        <v>562</v>
      </c>
      <c r="KC114" t="b">
        <v>1</v>
      </c>
      <c r="KG114" t="s">
        <v>450</v>
      </c>
      <c r="KL114" t="b">
        <v>1</v>
      </c>
      <c r="KV114" t="s">
        <v>1836</v>
      </c>
      <c r="KX114" t="b">
        <v>1</v>
      </c>
      <c r="LA114" t="b">
        <v>1</v>
      </c>
      <c r="LB114" t="b">
        <v>1</v>
      </c>
      <c r="LF114" t="s">
        <v>1080</v>
      </c>
      <c r="LG114" t="b">
        <v>1</v>
      </c>
      <c r="LH114" t="b">
        <v>1</v>
      </c>
      <c r="LI114" t="b">
        <v>1</v>
      </c>
      <c r="LJ114" t="b">
        <v>1</v>
      </c>
      <c r="MI114" t="s">
        <v>1837</v>
      </c>
      <c r="MJ114">
        <v>73108767</v>
      </c>
      <c r="MK114" t="s">
        <v>1838</v>
      </c>
      <c r="ML114" s="2">
        <v>44216.55574074074</v>
      </c>
      <c r="MM114">
        <v>113</v>
      </c>
      <c r="MO114">
        <v>-1</v>
      </c>
      <c r="MR114" t="s">
        <v>377</v>
      </c>
      <c r="MS114">
        <v>596</v>
      </c>
      <c r="MT114" t="s">
        <v>405</v>
      </c>
      <c r="MU114">
        <v>569832</v>
      </c>
    </row>
    <row r="115" spans="1:359" x14ac:dyDescent="0.3">
      <c r="A115" t="s">
        <v>1839</v>
      </c>
      <c r="B115" t="s">
        <v>1840</v>
      </c>
      <c r="D115" t="s">
        <v>1802</v>
      </c>
      <c r="E115" t="s">
        <v>844</v>
      </c>
      <c r="G115" s="1">
        <v>44216</v>
      </c>
      <c r="H115" t="s">
        <v>845</v>
      </c>
      <c r="I115" t="s">
        <v>846</v>
      </c>
      <c r="J115" t="s">
        <v>347</v>
      </c>
      <c r="K115">
        <v>35</v>
      </c>
      <c r="L11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15" t="s">
        <v>348</v>
      </c>
      <c r="N115" t="s">
        <v>349</v>
      </c>
      <c r="O115" t="s">
        <v>350</v>
      </c>
      <c r="P115" s="1">
        <v>43101</v>
      </c>
      <c r="Q115">
        <v>0</v>
      </c>
      <c r="R115">
        <v>0</v>
      </c>
      <c r="S115" t="s">
        <v>347</v>
      </c>
      <c r="T115">
        <v>0</v>
      </c>
      <c r="U115">
        <v>0</v>
      </c>
      <c r="V115">
        <v>1</v>
      </c>
      <c r="W115" t="s">
        <v>351</v>
      </c>
      <c r="X115">
        <v>2</v>
      </c>
      <c r="Y115" t="s">
        <v>458</v>
      </c>
      <c r="Z115">
        <v>2</v>
      </c>
      <c r="AA115" t="s">
        <v>352</v>
      </c>
      <c r="AB115">
        <v>7</v>
      </c>
      <c r="AC115">
        <v>0</v>
      </c>
      <c r="AD115">
        <v>0</v>
      </c>
      <c r="AE115">
        <v>1</v>
      </c>
      <c r="AF115">
        <v>3500</v>
      </c>
      <c r="AG115">
        <v>1500</v>
      </c>
      <c r="AH115" t="s">
        <v>549</v>
      </c>
      <c r="AJ115" t="s">
        <v>355</v>
      </c>
      <c r="AL115" t="b">
        <v>1</v>
      </c>
      <c r="AS115">
        <v>10</v>
      </c>
      <c r="AT115" t="s">
        <v>356</v>
      </c>
      <c r="AV115" t="s">
        <v>373</v>
      </c>
      <c r="AW115" t="s">
        <v>357</v>
      </c>
      <c r="AX115" t="s">
        <v>429</v>
      </c>
      <c r="BB115" t="b">
        <v>1</v>
      </c>
      <c r="BJ115" t="s">
        <v>360</v>
      </c>
      <c r="BO115" t="s">
        <v>360</v>
      </c>
      <c r="CE115" t="s">
        <v>430</v>
      </c>
      <c r="CK115" t="b">
        <v>1</v>
      </c>
      <c r="CN115" t="s">
        <v>373</v>
      </c>
      <c r="CX115" t="s">
        <v>851</v>
      </c>
      <c r="DD115" t="b">
        <v>1</v>
      </c>
      <c r="DV115" t="s">
        <v>363</v>
      </c>
      <c r="EL115" t="s">
        <v>385</v>
      </c>
      <c r="EM115" t="s">
        <v>366</v>
      </c>
      <c r="EN115" t="s">
        <v>1239</v>
      </c>
      <c r="EP115" t="b">
        <v>1</v>
      </c>
      <c r="EZ115" t="s">
        <v>351</v>
      </c>
      <c r="FA115" t="s">
        <v>366</v>
      </c>
      <c r="FB115" t="s">
        <v>347</v>
      </c>
      <c r="FD115" t="s">
        <v>368</v>
      </c>
      <c r="FF115" t="b">
        <v>1</v>
      </c>
      <c r="FM115" t="s">
        <v>347</v>
      </c>
      <c r="FO115" t="s">
        <v>360</v>
      </c>
      <c r="FW115" t="s">
        <v>369</v>
      </c>
      <c r="FX115" t="s">
        <v>360</v>
      </c>
      <c r="GB115" t="s">
        <v>385</v>
      </c>
      <c r="GC115" t="s">
        <v>385</v>
      </c>
      <c r="GD115" t="s">
        <v>360</v>
      </c>
      <c r="GE115" t="s">
        <v>371</v>
      </c>
      <c r="GF115" t="s">
        <v>371</v>
      </c>
      <c r="GT115" t="s">
        <v>460</v>
      </c>
      <c r="HJ115" t="b">
        <v>1</v>
      </c>
      <c r="IE115" t="s">
        <v>516</v>
      </c>
      <c r="IJ115" t="b">
        <v>1</v>
      </c>
      <c r="IO115" t="s">
        <v>347</v>
      </c>
      <c r="IQ115" t="s">
        <v>504</v>
      </c>
      <c r="IT115" t="b">
        <v>1</v>
      </c>
      <c r="IZ115" t="s">
        <v>1841</v>
      </c>
      <c r="JA115" t="s">
        <v>373</v>
      </c>
      <c r="JH115" t="b">
        <v>1</v>
      </c>
      <c r="JK115" t="s">
        <v>347</v>
      </c>
      <c r="JM115" t="s">
        <v>373</v>
      </c>
      <c r="KD115" t="b">
        <v>1</v>
      </c>
      <c r="KG115" t="s">
        <v>877</v>
      </c>
      <c r="KL115" t="b">
        <v>1</v>
      </c>
      <c r="KM115" t="b">
        <v>1</v>
      </c>
      <c r="KV115" t="s">
        <v>1215</v>
      </c>
      <c r="KX115" t="b">
        <v>1</v>
      </c>
      <c r="LB115" t="b">
        <v>1</v>
      </c>
      <c r="LF115" t="s">
        <v>1820</v>
      </c>
      <c r="LG115" t="b">
        <v>1</v>
      </c>
      <c r="LH115" t="b">
        <v>1</v>
      </c>
      <c r="LI115" t="b">
        <v>1</v>
      </c>
      <c r="LJ115" t="b">
        <v>1</v>
      </c>
      <c r="LN115" t="s">
        <v>347</v>
      </c>
      <c r="LP115" t="s">
        <v>651</v>
      </c>
      <c r="LV115" t="b">
        <v>1</v>
      </c>
      <c r="MA115" t="s">
        <v>360</v>
      </c>
      <c r="MD115" t="s">
        <v>360</v>
      </c>
      <c r="MG115" t="s">
        <v>360</v>
      </c>
      <c r="MI115" t="s">
        <v>1842</v>
      </c>
      <c r="MJ115">
        <v>73108771</v>
      </c>
      <c r="MK115" t="s">
        <v>1843</v>
      </c>
      <c r="ML115" s="2">
        <v>44216.555763888893</v>
      </c>
      <c r="MM115">
        <v>114</v>
      </c>
      <c r="MO115">
        <v>-1</v>
      </c>
      <c r="MR115" t="s">
        <v>377</v>
      </c>
      <c r="MS115">
        <v>674</v>
      </c>
      <c r="MT115" t="s">
        <v>405</v>
      </c>
      <c r="MU115">
        <v>569832</v>
      </c>
    </row>
    <row r="116" spans="1:359" x14ac:dyDescent="0.3">
      <c r="A116" t="s">
        <v>1844</v>
      </c>
      <c r="B116" t="s">
        <v>1845</v>
      </c>
      <c r="D116" t="s">
        <v>1802</v>
      </c>
      <c r="E116" t="s">
        <v>844</v>
      </c>
      <c r="G116" s="1">
        <v>44216</v>
      </c>
      <c r="H116" t="s">
        <v>845</v>
      </c>
      <c r="I116" t="s">
        <v>846</v>
      </c>
      <c r="J116" t="s">
        <v>347</v>
      </c>
      <c r="K116">
        <v>35</v>
      </c>
      <c r="L11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16" t="s">
        <v>348</v>
      </c>
      <c r="N116" t="s">
        <v>349</v>
      </c>
      <c r="O116" t="s">
        <v>350</v>
      </c>
      <c r="P116" s="1">
        <v>43485</v>
      </c>
      <c r="Q116">
        <v>1</v>
      </c>
      <c r="R116">
        <v>2</v>
      </c>
      <c r="S116" t="s">
        <v>347</v>
      </c>
      <c r="T116">
        <v>0</v>
      </c>
      <c r="U116">
        <v>1</v>
      </c>
      <c r="V116">
        <v>1</v>
      </c>
      <c r="W116" t="s">
        <v>409</v>
      </c>
      <c r="X116">
        <v>2</v>
      </c>
      <c r="Y116" t="s">
        <v>365</v>
      </c>
      <c r="Z116">
        <v>1</v>
      </c>
      <c r="AA116" t="s">
        <v>352</v>
      </c>
      <c r="AB116">
        <v>12</v>
      </c>
      <c r="AC116">
        <v>1</v>
      </c>
      <c r="AD116">
        <v>0</v>
      </c>
      <c r="AE116">
        <v>2</v>
      </c>
      <c r="AF116">
        <v>3500</v>
      </c>
      <c r="AG116">
        <v>1800</v>
      </c>
      <c r="AH116" t="s">
        <v>1846</v>
      </c>
      <c r="AJ116" t="s">
        <v>786</v>
      </c>
      <c r="AK116" t="b">
        <v>1</v>
      </c>
      <c r="AS116">
        <v>5</v>
      </c>
      <c r="AT116" t="s">
        <v>356</v>
      </c>
      <c r="AV116" t="s">
        <v>347</v>
      </c>
      <c r="AW116" t="s">
        <v>1847</v>
      </c>
      <c r="AX116" t="s">
        <v>1673</v>
      </c>
      <c r="BA116" t="b">
        <v>1</v>
      </c>
      <c r="BB116" t="b">
        <v>1</v>
      </c>
      <c r="BJ116" t="s">
        <v>360</v>
      </c>
      <c r="BO116" t="s">
        <v>360</v>
      </c>
      <c r="CE116" t="s">
        <v>950</v>
      </c>
      <c r="CF116" t="b">
        <v>1</v>
      </c>
      <c r="CH116" t="b">
        <v>1</v>
      </c>
      <c r="CN116" t="s">
        <v>347</v>
      </c>
      <c r="CX116" t="s">
        <v>851</v>
      </c>
      <c r="DD116" t="b">
        <v>1</v>
      </c>
      <c r="DV116" t="s">
        <v>430</v>
      </c>
      <c r="DZ116" t="s">
        <v>1848</v>
      </c>
      <c r="EA116" t="b">
        <v>1</v>
      </c>
      <c r="EB116" t="b">
        <v>1</v>
      </c>
      <c r="ED116" t="b">
        <v>1</v>
      </c>
      <c r="EL116" t="s">
        <v>458</v>
      </c>
      <c r="EM116" t="s">
        <v>366</v>
      </c>
      <c r="EN116" t="s">
        <v>1049</v>
      </c>
      <c r="EO116" t="b">
        <v>1</v>
      </c>
      <c r="EQ116" t="b">
        <v>1</v>
      </c>
      <c r="ER116" t="b">
        <v>1</v>
      </c>
      <c r="EZ116" t="s">
        <v>458</v>
      </c>
      <c r="FA116" t="s">
        <v>366</v>
      </c>
      <c r="FB116" t="s">
        <v>347</v>
      </c>
      <c r="FD116" t="s">
        <v>1228</v>
      </c>
      <c r="FF116" t="b">
        <v>1</v>
      </c>
      <c r="FG116" t="b">
        <v>1</v>
      </c>
      <c r="FM116" t="s">
        <v>347</v>
      </c>
      <c r="FO116" t="s">
        <v>360</v>
      </c>
      <c r="FW116" t="s">
        <v>369</v>
      </c>
      <c r="FX116" t="s">
        <v>360</v>
      </c>
      <c r="GB116" t="s">
        <v>351</v>
      </c>
      <c r="GC116" t="s">
        <v>351</v>
      </c>
      <c r="GD116" t="s">
        <v>360</v>
      </c>
      <c r="GE116" t="s">
        <v>371</v>
      </c>
      <c r="GF116" t="s">
        <v>371</v>
      </c>
      <c r="GT116" t="s">
        <v>460</v>
      </c>
      <c r="HJ116" t="b">
        <v>1</v>
      </c>
      <c r="IE116" t="s">
        <v>373</v>
      </c>
      <c r="IL116" t="b">
        <v>1</v>
      </c>
      <c r="IO116" t="s">
        <v>445</v>
      </c>
      <c r="IQ116" t="s">
        <v>394</v>
      </c>
      <c r="IU116" t="b">
        <v>1</v>
      </c>
      <c r="IZ116" t="s">
        <v>1849</v>
      </c>
      <c r="JA116" t="s">
        <v>1010</v>
      </c>
      <c r="JC116" t="b">
        <v>1</v>
      </c>
      <c r="JD116" t="b">
        <v>1</v>
      </c>
      <c r="JJ116" t="s">
        <v>1849</v>
      </c>
      <c r="JK116" t="s">
        <v>347</v>
      </c>
      <c r="JM116" t="s">
        <v>1850</v>
      </c>
      <c r="JV116" t="b">
        <v>1</v>
      </c>
      <c r="KG116" t="s">
        <v>450</v>
      </c>
      <c r="KL116" t="b">
        <v>1</v>
      </c>
      <c r="KV116" t="s">
        <v>1679</v>
      </c>
      <c r="KX116" t="b">
        <v>1</v>
      </c>
      <c r="LA116" t="b">
        <v>1</v>
      </c>
      <c r="LB116" t="b">
        <v>1</v>
      </c>
      <c r="LF116" t="s">
        <v>430</v>
      </c>
      <c r="LM116" t="b">
        <v>1</v>
      </c>
      <c r="LN116" t="s">
        <v>347</v>
      </c>
      <c r="LP116" t="s">
        <v>719</v>
      </c>
      <c r="LY116" t="b">
        <v>1</v>
      </c>
      <c r="MA116" t="s">
        <v>360</v>
      </c>
      <c r="MD116" t="s">
        <v>360</v>
      </c>
      <c r="MG116" t="s">
        <v>360</v>
      </c>
      <c r="MI116" t="s">
        <v>1851</v>
      </c>
      <c r="MJ116">
        <v>73108774</v>
      </c>
      <c r="MK116" t="s">
        <v>1852</v>
      </c>
      <c r="ML116" s="2">
        <v>44216.555775462963</v>
      </c>
      <c r="MM116">
        <v>115</v>
      </c>
      <c r="MO116">
        <v>-1</v>
      </c>
      <c r="MR116" t="s">
        <v>377</v>
      </c>
      <c r="MS116">
        <v>587</v>
      </c>
      <c r="MT116" t="s">
        <v>405</v>
      </c>
      <c r="MU116">
        <v>569832</v>
      </c>
    </row>
    <row r="117" spans="1:359" x14ac:dyDescent="0.3">
      <c r="A117" t="s">
        <v>1853</v>
      </c>
      <c r="B117" t="s">
        <v>1854</v>
      </c>
      <c r="D117" t="s">
        <v>1802</v>
      </c>
      <c r="E117" t="s">
        <v>844</v>
      </c>
      <c r="G117" s="1">
        <v>44216</v>
      </c>
      <c r="H117" t="s">
        <v>845</v>
      </c>
      <c r="I117" t="s">
        <v>846</v>
      </c>
      <c r="J117" t="s">
        <v>347</v>
      </c>
      <c r="K117">
        <v>43</v>
      </c>
      <c r="L11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17" t="s">
        <v>348</v>
      </c>
      <c r="N117" t="s">
        <v>349</v>
      </c>
      <c r="O117" t="s">
        <v>384</v>
      </c>
      <c r="Q117">
        <v>1</v>
      </c>
      <c r="R117">
        <v>0</v>
      </c>
      <c r="S117" t="s">
        <v>347</v>
      </c>
      <c r="T117">
        <v>0</v>
      </c>
      <c r="U117">
        <v>0</v>
      </c>
      <c r="V117">
        <v>0</v>
      </c>
      <c r="W117" t="s">
        <v>385</v>
      </c>
      <c r="X117">
        <v>0</v>
      </c>
      <c r="Y117" t="s">
        <v>385</v>
      </c>
      <c r="Z117">
        <v>2</v>
      </c>
      <c r="AA117" t="s">
        <v>409</v>
      </c>
      <c r="AB117">
        <v>6</v>
      </c>
      <c r="AC117">
        <v>0</v>
      </c>
      <c r="AD117">
        <v>0</v>
      </c>
      <c r="AE117">
        <v>1</v>
      </c>
      <c r="AF117">
        <v>4000</v>
      </c>
      <c r="AG117">
        <v>5000</v>
      </c>
      <c r="AH117" t="s">
        <v>1855</v>
      </c>
      <c r="AJ117" t="s">
        <v>355</v>
      </c>
      <c r="AL117" t="b">
        <v>1</v>
      </c>
      <c r="AS117">
        <v>5</v>
      </c>
      <c r="AT117" t="s">
        <v>356</v>
      </c>
      <c r="AV117" t="s">
        <v>347</v>
      </c>
      <c r="AW117" t="s">
        <v>357</v>
      </c>
      <c r="AX117" t="s">
        <v>1019</v>
      </c>
      <c r="BH117" t="b">
        <v>1</v>
      </c>
      <c r="BJ117" t="s">
        <v>347</v>
      </c>
      <c r="BK117" t="s">
        <v>360</v>
      </c>
      <c r="BM117" t="s">
        <v>373</v>
      </c>
      <c r="BO117" t="s">
        <v>360</v>
      </c>
      <c r="CE117" t="s">
        <v>1146</v>
      </c>
      <c r="CL117" t="b">
        <v>1</v>
      </c>
      <c r="CN117" t="s">
        <v>347</v>
      </c>
      <c r="CX117" t="s">
        <v>1020</v>
      </c>
      <c r="DC117" t="b">
        <v>1</v>
      </c>
      <c r="DV117" t="s">
        <v>363</v>
      </c>
      <c r="DZ117" t="s">
        <v>1856</v>
      </c>
      <c r="EA117" t="b">
        <v>1</v>
      </c>
      <c r="EE117" t="b">
        <v>1</v>
      </c>
      <c r="EL117" t="s">
        <v>409</v>
      </c>
      <c r="EM117" t="s">
        <v>366</v>
      </c>
      <c r="EZ117" t="s">
        <v>385</v>
      </c>
      <c r="FA117" t="s">
        <v>366</v>
      </c>
      <c r="FB117" t="s">
        <v>347</v>
      </c>
      <c r="FD117" t="s">
        <v>1023</v>
      </c>
      <c r="FE117" t="b">
        <v>1</v>
      </c>
      <c r="FM117" t="s">
        <v>347</v>
      </c>
      <c r="FO117" t="s">
        <v>373</v>
      </c>
      <c r="GB117" t="s">
        <v>385</v>
      </c>
      <c r="GC117" t="s">
        <v>351</v>
      </c>
      <c r="GD117" t="s">
        <v>360</v>
      </c>
      <c r="GE117" t="s">
        <v>371</v>
      </c>
      <c r="GF117" t="s">
        <v>371</v>
      </c>
      <c r="GT117" t="s">
        <v>460</v>
      </c>
      <c r="HJ117" t="b">
        <v>1</v>
      </c>
      <c r="IE117" t="s">
        <v>1123</v>
      </c>
      <c r="IM117" t="b">
        <v>1</v>
      </c>
      <c r="IO117" t="s">
        <v>445</v>
      </c>
      <c r="IQ117" t="s">
        <v>416</v>
      </c>
      <c r="IW117" t="b">
        <v>1</v>
      </c>
      <c r="JA117" t="s">
        <v>416</v>
      </c>
      <c r="JG117" t="b">
        <v>1</v>
      </c>
      <c r="JK117" t="s">
        <v>347</v>
      </c>
      <c r="JM117" t="s">
        <v>562</v>
      </c>
      <c r="KC117" t="b">
        <v>1</v>
      </c>
      <c r="KG117" t="s">
        <v>877</v>
      </c>
      <c r="KL117" t="b">
        <v>1</v>
      </c>
      <c r="KM117" t="b">
        <v>1</v>
      </c>
      <c r="KV117" t="s">
        <v>1752</v>
      </c>
      <c r="LA117" t="b">
        <v>1</v>
      </c>
      <c r="LB117" t="b">
        <v>1</v>
      </c>
      <c r="LF117" t="s">
        <v>1098</v>
      </c>
      <c r="LG117" t="b">
        <v>1</v>
      </c>
      <c r="LH117" t="b">
        <v>1</v>
      </c>
      <c r="LN117" t="s">
        <v>347</v>
      </c>
      <c r="LP117" t="s">
        <v>719</v>
      </c>
      <c r="LY117" t="b">
        <v>1</v>
      </c>
      <c r="MD117" t="s">
        <v>360</v>
      </c>
      <c r="MG117" t="s">
        <v>360</v>
      </c>
      <c r="MI117" t="s">
        <v>1857</v>
      </c>
      <c r="MJ117">
        <v>73108777</v>
      </c>
      <c r="MK117" t="s">
        <v>1858</v>
      </c>
      <c r="ML117" s="2">
        <v>44216.555798611109</v>
      </c>
      <c r="MM117">
        <v>116</v>
      </c>
      <c r="MO117">
        <v>-1</v>
      </c>
      <c r="MR117" t="s">
        <v>377</v>
      </c>
      <c r="MS117">
        <v>710</v>
      </c>
      <c r="MT117" t="s">
        <v>405</v>
      </c>
      <c r="MU117">
        <v>569832</v>
      </c>
    </row>
    <row r="118" spans="1:359" x14ac:dyDescent="0.3">
      <c r="A118" t="s">
        <v>1859</v>
      </c>
      <c r="B118" t="s">
        <v>1860</v>
      </c>
      <c r="D118" t="s">
        <v>1370</v>
      </c>
      <c r="E118" t="s">
        <v>844</v>
      </c>
      <c r="G118" s="1">
        <v>44217</v>
      </c>
      <c r="H118" t="s">
        <v>845</v>
      </c>
      <c r="I118" t="s">
        <v>846</v>
      </c>
      <c r="J118" t="s">
        <v>347</v>
      </c>
      <c r="K118">
        <v>50</v>
      </c>
      <c r="L11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18" t="s">
        <v>348</v>
      </c>
      <c r="N118" t="s">
        <v>349</v>
      </c>
      <c r="O118" t="s">
        <v>350</v>
      </c>
      <c r="P118" s="1">
        <v>43121</v>
      </c>
      <c r="Q118">
        <v>0</v>
      </c>
      <c r="R118">
        <v>1</v>
      </c>
      <c r="S118" t="s">
        <v>360</v>
      </c>
      <c r="AB118">
        <v>4</v>
      </c>
      <c r="AC118">
        <v>1</v>
      </c>
      <c r="AE118">
        <v>1</v>
      </c>
      <c r="AF118">
        <v>1000</v>
      </c>
      <c r="AG118">
        <v>800</v>
      </c>
      <c r="AH118" t="s">
        <v>1384</v>
      </c>
      <c r="AJ118" t="s">
        <v>675</v>
      </c>
      <c r="AK118" t="b">
        <v>1</v>
      </c>
      <c r="AL118" t="b">
        <v>1</v>
      </c>
      <c r="AS118">
        <v>10</v>
      </c>
      <c r="AT118" t="s">
        <v>356</v>
      </c>
      <c r="AV118" t="s">
        <v>373</v>
      </c>
      <c r="AW118" t="s">
        <v>1861</v>
      </c>
      <c r="AX118" t="s">
        <v>429</v>
      </c>
      <c r="BB118" t="b">
        <v>1</v>
      </c>
      <c r="BJ118" t="s">
        <v>347</v>
      </c>
      <c r="BK118" t="s">
        <v>360</v>
      </c>
      <c r="BM118" t="s">
        <v>373</v>
      </c>
      <c r="BO118" t="s">
        <v>347</v>
      </c>
      <c r="BP118" t="s">
        <v>347</v>
      </c>
      <c r="BR118" t="s">
        <v>347</v>
      </c>
      <c r="BS118" t="s">
        <v>347</v>
      </c>
      <c r="CE118" t="s">
        <v>871</v>
      </c>
      <c r="CF118" t="b">
        <v>1</v>
      </c>
      <c r="CI118" t="b">
        <v>1</v>
      </c>
      <c r="CN118" t="s">
        <v>347</v>
      </c>
      <c r="CX118" t="s">
        <v>1074</v>
      </c>
      <c r="CZ118" t="b">
        <v>1</v>
      </c>
      <c r="DD118" t="b">
        <v>1</v>
      </c>
      <c r="DI118" t="s">
        <v>1862</v>
      </c>
      <c r="DV118" t="s">
        <v>657</v>
      </c>
      <c r="EL118" t="s">
        <v>385</v>
      </c>
      <c r="EM118" t="s">
        <v>366</v>
      </c>
      <c r="EZ118" t="s">
        <v>385</v>
      </c>
      <c r="FA118" t="s">
        <v>366</v>
      </c>
      <c r="FB118" t="s">
        <v>347</v>
      </c>
      <c r="FD118" t="s">
        <v>368</v>
      </c>
      <c r="FF118" t="b">
        <v>1</v>
      </c>
      <c r="FM118" t="s">
        <v>347</v>
      </c>
      <c r="FO118" t="s">
        <v>360</v>
      </c>
      <c r="GC118" t="s">
        <v>385</v>
      </c>
      <c r="GD118" t="s">
        <v>360</v>
      </c>
      <c r="GE118" t="s">
        <v>371</v>
      </c>
      <c r="GF118" t="s">
        <v>371</v>
      </c>
      <c r="GT118" t="s">
        <v>1863</v>
      </c>
      <c r="GU118" t="b">
        <v>1</v>
      </c>
      <c r="GW118" t="b">
        <v>1</v>
      </c>
      <c r="GY118" t="b">
        <v>1</v>
      </c>
      <c r="GZ118" t="b">
        <v>1</v>
      </c>
      <c r="HM118" t="s">
        <v>914</v>
      </c>
      <c r="HN118" t="b">
        <v>1</v>
      </c>
      <c r="HP118" t="b">
        <v>1</v>
      </c>
      <c r="HR118" t="s">
        <v>1864</v>
      </c>
      <c r="HS118" t="s">
        <v>559</v>
      </c>
      <c r="HT118" t="b">
        <v>1</v>
      </c>
      <c r="HW118" t="b">
        <v>1</v>
      </c>
      <c r="IE118" t="s">
        <v>373</v>
      </c>
      <c r="IL118" t="b">
        <v>1</v>
      </c>
      <c r="IO118" t="s">
        <v>445</v>
      </c>
      <c r="IQ118" t="s">
        <v>1010</v>
      </c>
      <c r="IS118" t="b">
        <v>1</v>
      </c>
      <c r="IT118" t="b">
        <v>1</v>
      </c>
      <c r="IZ118" t="s">
        <v>1865</v>
      </c>
      <c r="JA118" t="s">
        <v>416</v>
      </c>
      <c r="JG118" t="b">
        <v>1</v>
      </c>
      <c r="JK118" t="s">
        <v>347</v>
      </c>
      <c r="JM118" t="s">
        <v>1866</v>
      </c>
      <c r="JN118" t="b">
        <v>1</v>
      </c>
      <c r="JV118" t="b">
        <v>1</v>
      </c>
      <c r="JW118" t="b">
        <v>1</v>
      </c>
      <c r="KG118" t="s">
        <v>1867</v>
      </c>
      <c r="KK118" t="b">
        <v>1</v>
      </c>
      <c r="KL118" t="b">
        <v>1</v>
      </c>
      <c r="KV118" t="s">
        <v>901</v>
      </c>
      <c r="KW118" t="b">
        <v>1</v>
      </c>
      <c r="KX118" t="b">
        <v>1</v>
      </c>
      <c r="LA118" t="b">
        <v>1</v>
      </c>
      <c r="LF118" t="s">
        <v>430</v>
      </c>
      <c r="LM118" t="b">
        <v>1</v>
      </c>
      <c r="MI118" t="s">
        <v>1868</v>
      </c>
      <c r="MJ118">
        <v>73148196</v>
      </c>
      <c r="MK118" t="s">
        <v>1869</v>
      </c>
      <c r="ML118" s="2">
        <v>44217.425046296303</v>
      </c>
      <c r="MM118">
        <v>117</v>
      </c>
      <c r="MO118">
        <v>-1</v>
      </c>
      <c r="MR118" t="s">
        <v>377</v>
      </c>
      <c r="MS118">
        <v>2046</v>
      </c>
      <c r="MT118" t="s">
        <v>405</v>
      </c>
      <c r="MU118">
        <v>569832</v>
      </c>
    </row>
    <row r="119" spans="1:359" x14ac:dyDescent="0.3">
      <c r="A119" t="s">
        <v>1870</v>
      </c>
      <c r="B119" t="s">
        <v>1871</v>
      </c>
      <c r="D119" t="s">
        <v>1383</v>
      </c>
      <c r="E119" t="s">
        <v>844</v>
      </c>
      <c r="G119" s="1">
        <v>44217</v>
      </c>
      <c r="H119" t="s">
        <v>845</v>
      </c>
      <c r="I119" t="s">
        <v>846</v>
      </c>
      <c r="J119" t="s">
        <v>347</v>
      </c>
      <c r="K119">
        <v>38</v>
      </c>
      <c r="L11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19" t="s">
        <v>408</v>
      </c>
      <c r="N119" t="s">
        <v>349</v>
      </c>
      <c r="O119" t="s">
        <v>350</v>
      </c>
      <c r="P119" s="1">
        <v>42865</v>
      </c>
      <c r="Q119">
        <v>1</v>
      </c>
      <c r="R119">
        <v>0</v>
      </c>
      <c r="S119" t="s">
        <v>347</v>
      </c>
      <c r="T119">
        <v>1</v>
      </c>
      <c r="U119">
        <v>0</v>
      </c>
      <c r="V119">
        <v>1</v>
      </c>
      <c r="W119" t="s">
        <v>351</v>
      </c>
      <c r="X119">
        <v>1</v>
      </c>
      <c r="Y119" t="s">
        <v>458</v>
      </c>
      <c r="Z119">
        <v>0</v>
      </c>
      <c r="AA119" t="s">
        <v>458</v>
      </c>
      <c r="AB119">
        <v>5</v>
      </c>
      <c r="AC119">
        <v>0</v>
      </c>
      <c r="AD119">
        <v>0</v>
      </c>
      <c r="AE119">
        <v>0</v>
      </c>
      <c r="AF119">
        <v>2500</v>
      </c>
      <c r="AG119">
        <v>2000</v>
      </c>
      <c r="AH119" t="s">
        <v>1872</v>
      </c>
      <c r="AJ119" t="s">
        <v>786</v>
      </c>
      <c r="AK119" t="b">
        <v>1</v>
      </c>
      <c r="AS119">
        <v>15</v>
      </c>
      <c r="AT119" t="s">
        <v>1385</v>
      </c>
      <c r="AV119" t="s">
        <v>360</v>
      </c>
      <c r="AW119" t="s">
        <v>357</v>
      </c>
      <c r="AX119" t="s">
        <v>1441</v>
      </c>
      <c r="AZ119" t="b">
        <v>1</v>
      </c>
      <c r="BB119" t="b">
        <v>1</v>
      </c>
      <c r="BJ119" t="s">
        <v>373</v>
      </c>
      <c r="BO119" t="s">
        <v>347</v>
      </c>
      <c r="BP119" t="s">
        <v>347</v>
      </c>
      <c r="BR119" t="s">
        <v>347</v>
      </c>
      <c r="BS119" t="s">
        <v>360</v>
      </c>
      <c r="BT119" t="s">
        <v>1441</v>
      </c>
      <c r="BV119" t="b">
        <v>1</v>
      </c>
      <c r="BX119" t="b">
        <v>1</v>
      </c>
      <c r="CE119" t="s">
        <v>888</v>
      </c>
      <c r="CF119" t="b">
        <v>1</v>
      </c>
      <c r="CG119" t="b">
        <v>1</v>
      </c>
      <c r="CN119" t="s">
        <v>347</v>
      </c>
      <c r="CX119" t="s">
        <v>1020</v>
      </c>
      <c r="DC119" t="b">
        <v>1</v>
      </c>
      <c r="DJ119" t="s">
        <v>360</v>
      </c>
      <c r="DV119" t="s">
        <v>486</v>
      </c>
      <c r="DW119" t="s">
        <v>487</v>
      </c>
      <c r="DZ119" t="s">
        <v>1873</v>
      </c>
      <c r="ED119" t="b">
        <v>1</v>
      </c>
      <c r="EI119" t="b">
        <v>1</v>
      </c>
      <c r="EK119" t="b">
        <v>1</v>
      </c>
      <c r="EL119" t="s">
        <v>458</v>
      </c>
      <c r="EM119" t="s">
        <v>366</v>
      </c>
      <c r="EN119" t="s">
        <v>1874</v>
      </c>
      <c r="EO119" t="b">
        <v>1</v>
      </c>
      <c r="EQ119" t="b">
        <v>1</v>
      </c>
      <c r="ER119" t="b">
        <v>1</v>
      </c>
      <c r="EW119" t="b">
        <v>1</v>
      </c>
      <c r="EY119" t="b">
        <v>1</v>
      </c>
      <c r="EZ119" t="s">
        <v>352</v>
      </c>
      <c r="FA119" t="s">
        <v>367</v>
      </c>
      <c r="FB119" t="s">
        <v>347</v>
      </c>
      <c r="FD119" t="s">
        <v>368</v>
      </c>
      <c r="FF119" t="b">
        <v>1</v>
      </c>
      <c r="FM119" t="s">
        <v>347</v>
      </c>
      <c r="FO119" t="s">
        <v>373</v>
      </c>
      <c r="FW119" t="s">
        <v>369</v>
      </c>
      <c r="FX119" t="s">
        <v>360</v>
      </c>
      <c r="FY119" t="s">
        <v>360</v>
      </c>
      <c r="GB119" t="s">
        <v>385</v>
      </c>
      <c r="GC119" t="s">
        <v>351</v>
      </c>
      <c r="GD119" t="s">
        <v>360</v>
      </c>
      <c r="GE119" t="s">
        <v>371</v>
      </c>
      <c r="GF119" t="s">
        <v>371</v>
      </c>
      <c r="GT119" t="s">
        <v>1875</v>
      </c>
      <c r="GU119" t="b">
        <v>1</v>
      </c>
      <c r="GW119" t="b">
        <v>1</v>
      </c>
      <c r="GY119" t="b">
        <v>1</v>
      </c>
      <c r="HG119" t="b">
        <v>1</v>
      </c>
      <c r="HM119" t="s">
        <v>914</v>
      </c>
      <c r="HN119" t="b">
        <v>1</v>
      </c>
      <c r="HP119" t="b">
        <v>1</v>
      </c>
      <c r="HR119" t="s">
        <v>1876</v>
      </c>
      <c r="HS119" t="s">
        <v>634</v>
      </c>
      <c r="HT119" t="b">
        <v>1</v>
      </c>
      <c r="IE119" t="s">
        <v>1877</v>
      </c>
      <c r="IH119" t="b">
        <v>1</v>
      </c>
      <c r="II119" t="b">
        <v>1</v>
      </c>
      <c r="IO119" t="s">
        <v>360</v>
      </c>
      <c r="IP119" t="s">
        <v>1878</v>
      </c>
      <c r="IQ119" t="s">
        <v>446</v>
      </c>
      <c r="IS119" t="b">
        <v>1</v>
      </c>
      <c r="IZ119" t="s">
        <v>1879</v>
      </c>
      <c r="JA119" t="s">
        <v>545</v>
      </c>
      <c r="JC119" t="b">
        <v>1</v>
      </c>
      <c r="JD119" t="b">
        <v>1</v>
      </c>
      <c r="JJ119" t="s">
        <v>1880</v>
      </c>
      <c r="JK119" t="s">
        <v>347</v>
      </c>
      <c r="JM119" t="s">
        <v>1194</v>
      </c>
      <c r="JN119" t="b">
        <v>1</v>
      </c>
      <c r="JQ119" t="b">
        <v>1</v>
      </c>
      <c r="JV119" t="b">
        <v>1</v>
      </c>
      <c r="KG119" t="s">
        <v>877</v>
      </c>
      <c r="KL119" t="b">
        <v>1</v>
      </c>
      <c r="KM119" t="b">
        <v>1</v>
      </c>
      <c r="KV119" t="s">
        <v>1881</v>
      </c>
      <c r="KY119" t="b">
        <v>1</v>
      </c>
      <c r="LA119" t="b">
        <v>1</v>
      </c>
      <c r="LB119" t="b">
        <v>1</v>
      </c>
      <c r="LF119" t="s">
        <v>430</v>
      </c>
      <c r="LM119" t="b">
        <v>1</v>
      </c>
      <c r="LN119" t="s">
        <v>347</v>
      </c>
      <c r="LP119" t="s">
        <v>1217</v>
      </c>
      <c r="LQ119" t="b">
        <v>1</v>
      </c>
      <c r="LS119" t="b">
        <v>1</v>
      </c>
      <c r="MA119" t="s">
        <v>360</v>
      </c>
      <c r="MG119" t="s">
        <v>360</v>
      </c>
      <c r="MI119" t="s">
        <v>1882</v>
      </c>
      <c r="MJ119">
        <v>73148197</v>
      </c>
      <c r="MK119" t="s">
        <v>1883</v>
      </c>
      <c r="ML119" s="2">
        <v>44217.425057870372</v>
      </c>
      <c r="MM119">
        <v>118</v>
      </c>
      <c r="MO119">
        <v>-1</v>
      </c>
      <c r="MR119" t="s">
        <v>377</v>
      </c>
      <c r="MS119">
        <v>1592</v>
      </c>
      <c r="MT119" t="s">
        <v>405</v>
      </c>
      <c r="MU119">
        <v>569832</v>
      </c>
    </row>
    <row r="120" spans="1:359" x14ac:dyDescent="0.3">
      <c r="A120" t="s">
        <v>1884</v>
      </c>
      <c r="B120" t="s">
        <v>1885</v>
      </c>
      <c r="D120" t="s">
        <v>843</v>
      </c>
      <c r="E120" t="s">
        <v>844</v>
      </c>
      <c r="G120" s="1">
        <v>44217</v>
      </c>
      <c r="H120" t="s">
        <v>845</v>
      </c>
      <c r="I120" t="s">
        <v>846</v>
      </c>
      <c r="J120" t="s">
        <v>347</v>
      </c>
      <c r="K120">
        <v>43</v>
      </c>
      <c r="L12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20" t="s">
        <v>408</v>
      </c>
      <c r="N120" t="s">
        <v>349</v>
      </c>
      <c r="O120" t="s">
        <v>350</v>
      </c>
      <c r="P120" s="1">
        <v>42808</v>
      </c>
      <c r="Q120">
        <v>1</v>
      </c>
      <c r="R120">
        <v>0</v>
      </c>
      <c r="S120" t="s">
        <v>347</v>
      </c>
      <c r="T120">
        <v>0</v>
      </c>
      <c r="U120">
        <v>1</v>
      </c>
      <c r="V120">
        <v>0</v>
      </c>
      <c r="W120" t="s">
        <v>351</v>
      </c>
      <c r="X120">
        <v>3</v>
      </c>
      <c r="Y120" t="s">
        <v>365</v>
      </c>
      <c r="Z120">
        <v>1</v>
      </c>
      <c r="AA120" t="s">
        <v>352</v>
      </c>
      <c r="AB120">
        <v>7</v>
      </c>
      <c r="AC120">
        <v>0</v>
      </c>
      <c r="AD120">
        <v>0</v>
      </c>
      <c r="AE120">
        <v>1</v>
      </c>
      <c r="AF120">
        <v>3000</v>
      </c>
      <c r="AG120">
        <v>100</v>
      </c>
      <c r="AH120" t="s">
        <v>884</v>
      </c>
      <c r="AJ120" t="s">
        <v>675</v>
      </c>
      <c r="AK120" t="b">
        <v>1</v>
      </c>
      <c r="AL120" t="b">
        <v>1</v>
      </c>
      <c r="AS120">
        <v>3</v>
      </c>
      <c r="AT120" t="s">
        <v>356</v>
      </c>
      <c r="AV120" t="s">
        <v>347</v>
      </c>
      <c r="AW120" t="s">
        <v>357</v>
      </c>
      <c r="AX120" t="s">
        <v>1886</v>
      </c>
      <c r="AZ120" t="b">
        <v>1</v>
      </c>
      <c r="BA120" t="b">
        <v>1</v>
      </c>
      <c r="BB120" t="b">
        <v>1</v>
      </c>
      <c r="BE120" t="b">
        <v>1</v>
      </c>
      <c r="BJ120" t="s">
        <v>360</v>
      </c>
      <c r="BO120" t="s">
        <v>360</v>
      </c>
      <c r="CE120" t="s">
        <v>1355</v>
      </c>
      <c r="CG120" t="b">
        <v>1</v>
      </c>
      <c r="CN120" t="s">
        <v>347</v>
      </c>
      <c r="CX120" t="s">
        <v>851</v>
      </c>
      <c r="DD120" t="b">
        <v>1</v>
      </c>
      <c r="DV120" t="s">
        <v>430</v>
      </c>
      <c r="DZ120" t="s">
        <v>1887</v>
      </c>
      <c r="EB120" t="b">
        <v>1</v>
      </c>
      <c r="EC120" t="b">
        <v>1</v>
      </c>
      <c r="EL120" t="s">
        <v>409</v>
      </c>
      <c r="EM120" t="s">
        <v>366</v>
      </c>
      <c r="EN120" t="s">
        <v>931</v>
      </c>
      <c r="EO120" t="b">
        <v>1</v>
      </c>
      <c r="EQ120" t="b">
        <v>1</v>
      </c>
      <c r="EU120" t="b">
        <v>1</v>
      </c>
      <c r="EZ120" t="s">
        <v>458</v>
      </c>
      <c r="FA120" t="s">
        <v>366</v>
      </c>
      <c r="FB120" t="s">
        <v>347</v>
      </c>
      <c r="FD120" t="s">
        <v>368</v>
      </c>
      <c r="FF120" t="b">
        <v>1</v>
      </c>
      <c r="FM120" t="s">
        <v>373</v>
      </c>
      <c r="FO120" t="s">
        <v>373</v>
      </c>
      <c r="FW120" t="s">
        <v>347</v>
      </c>
      <c r="FX120" t="s">
        <v>360</v>
      </c>
      <c r="GB120" t="s">
        <v>351</v>
      </c>
      <c r="GC120" t="s">
        <v>351</v>
      </c>
      <c r="GD120" t="s">
        <v>360</v>
      </c>
      <c r="GE120" t="s">
        <v>371</v>
      </c>
      <c r="GF120" t="s">
        <v>371</v>
      </c>
      <c r="GT120" t="s">
        <v>1888</v>
      </c>
      <c r="GU120" t="b">
        <v>1</v>
      </c>
      <c r="GW120" t="b">
        <v>1</v>
      </c>
      <c r="GX120" t="b">
        <v>1</v>
      </c>
      <c r="GY120" t="b">
        <v>1</v>
      </c>
      <c r="HE120" t="b">
        <v>1</v>
      </c>
      <c r="HG120" t="b">
        <v>1</v>
      </c>
      <c r="HM120" t="s">
        <v>616</v>
      </c>
      <c r="HN120" t="b">
        <v>1</v>
      </c>
      <c r="HO120" t="b">
        <v>1</v>
      </c>
      <c r="HP120" t="b">
        <v>1</v>
      </c>
      <c r="HQ120" t="b">
        <v>1</v>
      </c>
      <c r="HR120" t="s">
        <v>1889</v>
      </c>
      <c r="HS120" t="s">
        <v>1890</v>
      </c>
      <c r="HT120" t="b">
        <v>1</v>
      </c>
      <c r="HW120" t="b">
        <v>1</v>
      </c>
      <c r="HX120" t="b">
        <v>1</v>
      </c>
      <c r="HZ120" t="b">
        <v>1</v>
      </c>
      <c r="IE120" t="s">
        <v>993</v>
      </c>
      <c r="IF120" t="b">
        <v>1</v>
      </c>
      <c r="IH120" t="b">
        <v>1</v>
      </c>
      <c r="IJ120" t="b">
        <v>1</v>
      </c>
      <c r="IO120" t="s">
        <v>347</v>
      </c>
      <c r="IQ120" t="s">
        <v>373</v>
      </c>
      <c r="IX120" t="b">
        <v>1</v>
      </c>
      <c r="JA120" t="s">
        <v>373</v>
      </c>
      <c r="JH120" t="b">
        <v>1</v>
      </c>
      <c r="JK120" t="s">
        <v>360</v>
      </c>
      <c r="JL120" t="s">
        <v>1891</v>
      </c>
      <c r="JM120" t="s">
        <v>1892</v>
      </c>
      <c r="JN120" t="b">
        <v>1</v>
      </c>
      <c r="JO120" t="b">
        <v>1</v>
      </c>
      <c r="JP120" t="b">
        <v>1</v>
      </c>
      <c r="JQ120" t="b">
        <v>1</v>
      </c>
      <c r="JR120" t="b">
        <v>1</v>
      </c>
      <c r="JS120" t="b">
        <v>1</v>
      </c>
      <c r="JT120" t="b">
        <v>1</v>
      </c>
      <c r="JU120" t="b">
        <v>1</v>
      </c>
      <c r="JV120" t="b">
        <v>1</v>
      </c>
      <c r="JW120" t="b">
        <v>1</v>
      </c>
      <c r="JX120" t="b">
        <v>1</v>
      </c>
      <c r="JZ120" t="b">
        <v>1</v>
      </c>
      <c r="KA120" t="b">
        <v>1</v>
      </c>
      <c r="KF120" t="s">
        <v>1893</v>
      </c>
      <c r="KG120" t="s">
        <v>1751</v>
      </c>
      <c r="KI120" t="b">
        <v>1</v>
      </c>
      <c r="KL120" t="b">
        <v>1</v>
      </c>
      <c r="KO120" t="b">
        <v>1</v>
      </c>
      <c r="KV120" t="s">
        <v>744</v>
      </c>
      <c r="KW120" t="b">
        <v>1</v>
      </c>
      <c r="KX120" t="b">
        <v>1</v>
      </c>
      <c r="KZ120" t="b">
        <v>1</v>
      </c>
      <c r="LA120" t="b">
        <v>1</v>
      </c>
      <c r="LB120" t="b">
        <v>1</v>
      </c>
      <c r="LF120" t="s">
        <v>1216</v>
      </c>
      <c r="LK120" t="b">
        <v>1</v>
      </c>
      <c r="LN120" t="s">
        <v>347</v>
      </c>
      <c r="LP120" t="s">
        <v>1894</v>
      </c>
      <c r="LQ120" t="b">
        <v>1</v>
      </c>
      <c r="LR120" t="b">
        <v>1</v>
      </c>
      <c r="LS120" t="b">
        <v>1</v>
      </c>
      <c r="LT120" t="b">
        <v>1</v>
      </c>
      <c r="LU120" t="b">
        <v>1</v>
      </c>
      <c r="MA120" t="s">
        <v>360</v>
      </c>
      <c r="MD120" t="s">
        <v>360</v>
      </c>
      <c r="MG120" t="s">
        <v>360</v>
      </c>
      <c r="MI120" t="s">
        <v>1895</v>
      </c>
      <c r="MJ120">
        <v>73148217</v>
      </c>
      <c r="MK120" t="s">
        <v>1896</v>
      </c>
      <c r="ML120" s="2">
        <v>44217.42523148148</v>
      </c>
      <c r="MM120">
        <v>119</v>
      </c>
      <c r="MO120">
        <v>-1</v>
      </c>
      <c r="MR120" t="s">
        <v>377</v>
      </c>
      <c r="MS120">
        <v>2471</v>
      </c>
      <c r="MT120" t="s">
        <v>405</v>
      </c>
      <c r="MU120">
        <v>569832</v>
      </c>
    </row>
    <row r="121" spans="1:359" x14ac:dyDescent="0.3">
      <c r="A121" t="s">
        <v>1897</v>
      </c>
      <c r="B121" t="s">
        <v>1898</v>
      </c>
      <c r="D121" t="s">
        <v>1222</v>
      </c>
      <c r="E121" t="s">
        <v>844</v>
      </c>
      <c r="G121" s="1">
        <v>44217</v>
      </c>
      <c r="H121" t="s">
        <v>845</v>
      </c>
      <c r="I121" t="s">
        <v>846</v>
      </c>
      <c r="J121" t="s">
        <v>347</v>
      </c>
      <c r="K121">
        <v>49</v>
      </c>
      <c r="L12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21" t="s">
        <v>348</v>
      </c>
      <c r="N121" t="s">
        <v>1459</v>
      </c>
      <c r="O121" t="s">
        <v>350</v>
      </c>
      <c r="P121" s="1">
        <v>43470</v>
      </c>
      <c r="Q121">
        <v>0</v>
      </c>
      <c r="R121">
        <v>2</v>
      </c>
      <c r="S121" t="s">
        <v>360</v>
      </c>
      <c r="AB121">
        <v>4</v>
      </c>
      <c r="AC121">
        <v>1</v>
      </c>
      <c r="AE121">
        <v>0</v>
      </c>
      <c r="AF121">
        <v>1000</v>
      </c>
      <c r="AG121">
        <v>200</v>
      </c>
      <c r="AH121" t="s">
        <v>1899</v>
      </c>
      <c r="AJ121" t="s">
        <v>651</v>
      </c>
      <c r="AQ121" t="b">
        <v>1</v>
      </c>
      <c r="AV121" t="s">
        <v>373</v>
      </c>
      <c r="AW121" t="s">
        <v>357</v>
      </c>
      <c r="AX121" t="s">
        <v>1619</v>
      </c>
      <c r="BA121" t="b">
        <v>1</v>
      </c>
      <c r="BB121" t="b">
        <v>1</v>
      </c>
      <c r="BJ121" t="s">
        <v>347</v>
      </c>
      <c r="BK121" t="s">
        <v>360</v>
      </c>
      <c r="BM121" t="s">
        <v>373</v>
      </c>
      <c r="BO121" t="s">
        <v>360</v>
      </c>
      <c r="CE121" t="s">
        <v>850</v>
      </c>
      <c r="CF121" t="b">
        <v>1</v>
      </c>
      <c r="CN121" t="s">
        <v>360</v>
      </c>
      <c r="CO121" t="s">
        <v>1077</v>
      </c>
      <c r="CU121" t="b">
        <v>1</v>
      </c>
      <c r="CW121" t="s">
        <v>1900</v>
      </c>
      <c r="CX121" t="s">
        <v>1901</v>
      </c>
      <c r="DB121" t="b">
        <v>1</v>
      </c>
      <c r="DV121" t="s">
        <v>575</v>
      </c>
      <c r="DW121" t="s">
        <v>487</v>
      </c>
      <c r="EL121" t="s">
        <v>385</v>
      </c>
      <c r="EM121" t="s">
        <v>366</v>
      </c>
      <c r="EZ121" t="s">
        <v>385</v>
      </c>
      <c r="FA121" t="s">
        <v>366</v>
      </c>
      <c r="FB121" t="s">
        <v>360</v>
      </c>
      <c r="FC121" t="s">
        <v>1902</v>
      </c>
      <c r="FD121" t="s">
        <v>1228</v>
      </c>
      <c r="FF121" t="b">
        <v>1</v>
      </c>
      <c r="FG121" t="b">
        <v>1</v>
      </c>
      <c r="FM121" t="s">
        <v>347</v>
      </c>
      <c r="FO121" t="s">
        <v>373</v>
      </c>
      <c r="GC121" t="s">
        <v>385</v>
      </c>
      <c r="GD121" t="s">
        <v>347</v>
      </c>
      <c r="GG121" t="s">
        <v>934</v>
      </c>
      <c r="GH121" t="s">
        <v>373</v>
      </c>
      <c r="GR121" t="s">
        <v>1094</v>
      </c>
      <c r="GT121" t="s">
        <v>528</v>
      </c>
      <c r="GY121" t="b">
        <v>1</v>
      </c>
      <c r="HM121" t="s">
        <v>501</v>
      </c>
      <c r="HO121" t="b">
        <v>1</v>
      </c>
      <c r="HR121" t="s">
        <v>1903</v>
      </c>
      <c r="HS121" t="s">
        <v>443</v>
      </c>
      <c r="HW121" t="b">
        <v>1</v>
      </c>
      <c r="IE121" t="s">
        <v>373</v>
      </c>
      <c r="IL121" t="b">
        <v>1</v>
      </c>
      <c r="IO121" t="s">
        <v>445</v>
      </c>
      <c r="IQ121" t="s">
        <v>373</v>
      </c>
      <c r="IX121" t="b">
        <v>1</v>
      </c>
      <c r="JA121" t="s">
        <v>373</v>
      </c>
      <c r="JH121" t="b">
        <v>1</v>
      </c>
      <c r="JK121" t="s">
        <v>347</v>
      </c>
      <c r="JM121" t="s">
        <v>1904</v>
      </c>
      <c r="JN121" t="b">
        <v>1</v>
      </c>
      <c r="JR121" t="b">
        <v>1</v>
      </c>
      <c r="JT121" t="b">
        <v>1</v>
      </c>
      <c r="KF121" t="s">
        <v>1905</v>
      </c>
      <c r="KG121" t="s">
        <v>1570</v>
      </c>
      <c r="KL121" t="b">
        <v>1</v>
      </c>
      <c r="KM121" t="b">
        <v>1</v>
      </c>
      <c r="KV121" t="s">
        <v>1215</v>
      </c>
      <c r="KX121" t="b">
        <v>1</v>
      </c>
      <c r="LB121" t="b">
        <v>1</v>
      </c>
      <c r="LF121" t="s">
        <v>1906</v>
      </c>
      <c r="LG121" t="b">
        <v>1</v>
      </c>
      <c r="LH121" t="b">
        <v>1</v>
      </c>
      <c r="MI121" t="s">
        <v>1907</v>
      </c>
      <c r="MJ121">
        <v>73148457</v>
      </c>
      <c r="MK121" t="s">
        <v>1908</v>
      </c>
      <c r="ML121" s="2">
        <v>44217.428356481483</v>
      </c>
      <c r="MM121">
        <v>120</v>
      </c>
      <c r="MO121">
        <v>-1</v>
      </c>
      <c r="MR121" t="s">
        <v>377</v>
      </c>
      <c r="MS121">
        <v>1668</v>
      </c>
      <c r="MT121" t="s">
        <v>405</v>
      </c>
      <c r="MU121">
        <v>569832</v>
      </c>
    </row>
    <row r="122" spans="1:359" x14ac:dyDescent="0.3">
      <c r="A122" t="s">
        <v>1909</v>
      </c>
      <c r="B122" t="s">
        <v>1910</v>
      </c>
      <c r="C122" t="s">
        <v>385</v>
      </c>
      <c r="D122" t="s">
        <v>1182</v>
      </c>
      <c r="E122" t="s">
        <v>844</v>
      </c>
      <c r="G122" s="1">
        <v>44217</v>
      </c>
      <c r="H122" t="s">
        <v>845</v>
      </c>
      <c r="I122" t="s">
        <v>846</v>
      </c>
      <c r="J122" t="s">
        <v>347</v>
      </c>
      <c r="K122">
        <v>53</v>
      </c>
      <c r="L122"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122" t="s">
        <v>348</v>
      </c>
      <c r="N122" t="s">
        <v>349</v>
      </c>
      <c r="O122" t="s">
        <v>350</v>
      </c>
      <c r="P122" s="1">
        <v>43486</v>
      </c>
      <c r="Q122">
        <v>0</v>
      </c>
      <c r="R122">
        <v>1</v>
      </c>
      <c r="S122" t="s">
        <v>360</v>
      </c>
      <c r="AB122">
        <v>5</v>
      </c>
      <c r="AC122">
        <v>2</v>
      </c>
      <c r="AE122">
        <v>1</v>
      </c>
      <c r="AF122">
        <v>1200</v>
      </c>
      <c r="AG122">
        <v>1000</v>
      </c>
      <c r="AH122" t="s">
        <v>1911</v>
      </c>
      <c r="AJ122" t="s">
        <v>786</v>
      </c>
      <c r="AK122" t="b">
        <v>1</v>
      </c>
      <c r="AS122">
        <v>999</v>
      </c>
      <c r="AT122" t="s">
        <v>1385</v>
      </c>
      <c r="AV122" t="s">
        <v>347</v>
      </c>
      <c r="AW122" t="s">
        <v>357</v>
      </c>
      <c r="AX122" t="s">
        <v>1912</v>
      </c>
      <c r="BA122" t="b">
        <v>1</v>
      </c>
      <c r="BB122" t="b">
        <v>1</v>
      </c>
      <c r="BE122" t="b">
        <v>1</v>
      </c>
      <c r="BJ122" t="s">
        <v>360</v>
      </c>
      <c r="BO122" t="s">
        <v>347</v>
      </c>
      <c r="BP122" t="s">
        <v>347</v>
      </c>
      <c r="BR122" t="s">
        <v>360</v>
      </c>
      <c r="CE122" t="s">
        <v>850</v>
      </c>
      <c r="CF122" t="b">
        <v>1</v>
      </c>
      <c r="CN122" t="s">
        <v>360</v>
      </c>
      <c r="CO122" t="s">
        <v>1077</v>
      </c>
      <c r="CU122" t="b">
        <v>1</v>
      </c>
      <c r="CW122" t="s">
        <v>1913</v>
      </c>
      <c r="CX122" t="s">
        <v>851</v>
      </c>
      <c r="DD122" t="b">
        <v>1</v>
      </c>
      <c r="DV122" t="s">
        <v>363</v>
      </c>
      <c r="EL122" t="s">
        <v>385</v>
      </c>
      <c r="EM122" t="s">
        <v>366</v>
      </c>
      <c r="EZ122" t="s">
        <v>385</v>
      </c>
      <c r="FA122" t="s">
        <v>366</v>
      </c>
      <c r="FB122" t="s">
        <v>347</v>
      </c>
      <c r="FD122" t="s">
        <v>1228</v>
      </c>
      <c r="FF122" t="b">
        <v>1</v>
      </c>
      <c r="FG122" t="b">
        <v>1</v>
      </c>
      <c r="FM122" t="s">
        <v>347</v>
      </c>
      <c r="FO122" t="s">
        <v>347</v>
      </c>
      <c r="FP122" t="s">
        <v>432</v>
      </c>
      <c r="FQ122" t="b">
        <v>1</v>
      </c>
      <c r="FR122" t="b">
        <v>1</v>
      </c>
      <c r="GC122" t="s">
        <v>385</v>
      </c>
      <c r="GD122" t="s">
        <v>360</v>
      </c>
      <c r="GE122" t="s">
        <v>371</v>
      </c>
      <c r="GF122" t="s">
        <v>371</v>
      </c>
      <c r="GT122" t="s">
        <v>1914</v>
      </c>
      <c r="GU122" t="b">
        <v>1</v>
      </c>
      <c r="HA122" t="b">
        <v>1</v>
      </c>
      <c r="HM122" t="s">
        <v>441</v>
      </c>
      <c r="HN122" t="b">
        <v>1</v>
      </c>
      <c r="HR122" t="s">
        <v>1915</v>
      </c>
      <c r="HS122" t="s">
        <v>1761</v>
      </c>
      <c r="HW122" t="b">
        <v>1</v>
      </c>
      <c r="HZ122" t="b">
        <v>1</v>
      </c>
      <c r="IE122" t="s">
        <v>373</v>
      </c>
      <c r="IL122" t="b">
        <v>1</v>
      </c>
      <c r="IO122" t="s">
        <v>347</v>
      </c>
      <c r="IQ122" t="s">
        <v>394</v>
      </c>
      <c r="IU122" t="b">
        <v>1</v>
      </c>
      <c r="IZ122" t="s">
        <v>1916</v>
      </c>
      <c r="JA122" t="s">
        <v>1412</v>
      </c>
      <c r="JC122" t="b">
        <v>1</v>
      </c>
      <c r="JE122" t="b">
        <v>1</v>
      </c>
      <c r="JJ122" t="s">
        <v>1917</v>
      </c>
      <c r="JK122" t="s">
        <v>360</v>
      </c>
      <c r="JL122" t="s">
        <v>1918</v>
      </c>
      <c r="JM122" t="s">
        <v>1919</v>
      </c>
      <c r="JN122" t="b">
        <v>1</v>
      </c>
      <c r="JT122" t="b">
        <v>1</v>
      </c>
      <c r="JX122" t="b">
        <v>1</v>
      </c>
      <c r="KG122" t="s">
        <v>507</v>
      </c>
      <c r="KI122" t="b">
        <v>1</v>
      </c>
      <c r="KV122" t="s">
        <v>519</v>
      </c>
      <c r="KX122" t="b">
        <v>1</v>
      </c>
      <c r="KY122" t="b">
        <v>1</v>
      </c>
      <c r="LF122" t="s">
        <v>1216</v>
      </c>
      <c r="LK122" t="b">
        <v>1</v>
      </c>
      <c r="MI122" t="s">
        <v>1920</v>
      </c>
      <c r="MJ122">
        <v>73148458</v>
      </c>
      <c r="MK122" t="s">
        <v>1921</v>
      </c>
      <c r="ML122" s="2">
        <v>44217.428368055553</v>
      </c>
      <c r="MM122">
        <v>121</v>
      </c>
      <c r="MO122">
        <v>-1</v>
      </c>
      <c r="MR122" t="s">
        <v>377</v>
      </c>
      <c r="MS122">
        <v>4263</v>
      </c>
      <c r="MT122" t="s">
        <v>405</v>
      </c>
      <c r="MU122">
        <v>569832</v>
      </c>
    </row>
    <row r="123" spans="1:359" x14ac:dyDescent="0.3">
      <c r="A123" t="s">
        <v>1922</v>
      </c>
      <c r="B123" t="s">
        <v>1923</v>
      </c>
      <c r="D123" t="s">
        <v>1280</v>
      </c>
      <c r="E123" t="s">
        <v>844</v>
      </c>
      <c r="G123" s="1">
        <v>44216</v>
      </c>
      <c r="H123" t="s">
        <v>845</v>
      </c>
      <c r="I123" t="s">
        <v>846</v>
      </c>
      <c r="J123" t="s">
        <v>347</v>
      </c>
      <c r="K123">
        <v>30</v>
      </c>
      <c r="L12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23" t="s">
        <v>348</v>
      </c>
      <c r="N123" t="s">
        <v>349</v>
      </c>
      <c r="O123" t="s">
        <v>350</v>
      </c>
      <c r="P123" s="1">
        <v>43101</v>
      </c>
      <c r="Q123">
        <v>1</v>
      </c>
      <c r="R123">
        <v>0</v>
      </c>
      <c r="S123" t="s">
        <v>347</v>
      </c>
      <c r="T123">
        <v>0</v>
      </c>
      <c r="U123">
        <v>1</v>
      </c>
      <c r="V123">
        <v>1</v>
      </c>
      <c r="W123" t="s">
        <v>409</v>
      </c>
      <c r="X123">
        <v>0</v>
      </c>
      <c r="Y123" t="s">
        <v>409</v>
      </c>
      <c r="Z123">
        <v>0</v>
      </c>
      <c r="AA123" t="s">
        <v>409</v>
      </c>
      <c r="AB123">
        <v>4</v>
      </c>
      <c r="AC123">
        <v>0</v>
      </c>
      <c r="AD123">
        <v>0</v>
      </c>
      <c r="AE123">
        <v>2</v>
      </c>
      <c r="AF123">
        <v>3000</v>
      </c>
      <c r="AG123">
        <v>1000</v>
      </c>
      <c r="AH123" t="s">
        <v>1924</v>
      </c>
      <c r="AJ123" t="s">
        <v>651</v>
      </c>
      <c r="AQ123" t="b">
        <v>1</v>
      </c>
      <c r="AV123" t="s">
        <v>360</v>
      </c>
      <c r="AW123" t="s">
        <v>1925</v>
      </c>
      <c r="AX123" t="s">
        <v>1300</v>
      </c>
      <c r="BB123" t="b">
        <v>1</v>
      </c>
      <c r="BC123" t="b">
        <v>1</v>
      </c>
      <c r="BJ123" t="s">
        <v>360</v>
      </c>
      <c r="BO123" t="s">
        <v>347</v>
      </c>
      <c r="BP123" t="s">
        <v>360</v>
      </c>
      <c r="BQ123" t="s">
        <v>1926</v>
      </c>
      <c r="CE123" t="s">
        <v>1355</v>
      </c>
      <c r="CG123" t="b">
        <v>1</v>
      </c>
      <c r="CN123" t="s">
        <v>347</v>
      </c>
      <c r="CX123" t="s">
        <v>851</v>
      </c>
      <c r="DD123" t="b">
        <v>1</v>
      </c>
      <c r="DV123" t="s">
        <v>430</v>
      </c>
      <c r="DZ123" t="s">
        <v>1927</v>
      </c>
      <c r="EA123" t="b">
        <v>1</v>
      </c>
      <c r="EB123" t="b">
        <v>1</v>
      </c>
      <c r="EC123" t="b">
        <v>1</v>
      </c>
      <c r="ED123" t="b">
        <v>1</v>
      </c>
      <c r="EE123" t="b">
        <v>1</v>
      </c>
      <c r="EL123" t="s">
        <v>352</v>
      </c>
      <c r="EM123" t="s">
        <v>367</v>
      </c>
      <c r="EN123" t="s">
        <v>1928</v>
      </c>
      <c r="ER123" t="b">
        <v>1</v>
      </c>
      <c r="ES123" t="b">
        <v>1</v>
      </c>
      <c r="EU123" t="b">
        <v>1</v>
      </c>
      <c r="EZ123" t="s">
        <v>458</v>
      </c>
      <c r="FA123" t="s">
        <v>366</v>
      </c>
      <c r="FB123" t="s">
        <v>347</v>
      </c>
      <c r="FD123" t="s">
        <v>1286</v>
      </c>
      <c r="FG123" t="b">
        <v>1</v>
      </c>
      <c r="FH123" t="b">
        <v>1</v>
      </c>
      <c r="FM123" t="s">
        <v>347</v>
      </c>
      <c r="FO123" t="s">
        <v>360</v>
      </c>
      <c r="FW123" t="s">
        <v>369</v>
      </c>
      <c r="FX123" t="s">
        <v>360</v>
      </c>
      <c r="GB123" t="s">
        <v>351</v>
      </c>
      <c r="GC123" t="s">
        <v>351</v>
      </c>
      <c r="GD123" t="s">
        <v>360</v>
      </c>
      <c r="GE123" t="s">
        <v>371</v>
      </c>
      <c r="GF123" t="s">
        <v>371</v>
      </c>
      <c r="GT123" t="s">
        <v>1329</v>
      </c>
      <c r="GU123" t="b">
        <v>1</v>
      </c>
      <c r="HM123" t="s">
        <v>388</v>
      </c>
      <c r="HP123" t="b">
        <v>1</v>
      </c>
      <c r="HR123" t="s">
        <v>1929</v>
      </c>
      <c r="HS123" t="s">
        <v>634</v>
      </c>
      <c r="HT123" t="b">
        <v>1</v>
      </c>
      <c r="IE123" t="s">
        <v>590</v>
      </c>
      <c r="II123" t="b">
        <v>1</v>
      </c>
      <c r="IO123" t="s">
        <v>445</v>
      </c>
      <c r="IQ123" t="s">
        <v>1290</v>
      </c>
      <c r="IR123" t="b">
        <v>1</v>
      </c>
      <c r="IS123" t="b">
        <v>1</v>
      </c>
      <c r="IZ123" t="s">
        <v>1930</v>
      </c>
      <c r="JA123" t="s">
        <v>1290</v>
      </c>
      <c r="JB123" t="b">
        <v>1</v>
      </c>
      <c r="JC123" t="b">
        <v>1</v>
      </c>
      <c r="JJ123" t="s">
        <v>1931</v>
      </c>
      <c r="JK123" t="s">
        <v>347</v>
      </c>
      <c r="JM123" t="s">
        <v>373</v>
      </c>
      <c r="KD123" t="b">
        <v>1</v>
      </c>
      <c r="KG123" t="s">
        <v>1932</v>
      </c>
      <c r="KI123" t="b">
        <v>1</v>
      </c>
      <c r="KK123" t="b">
        <v>1</v>
      </c>
      <c r="KL123" t="b">
        <v>1</v>
      </c>
      <c r="KM123" t="b">
        <v>1</v>
      </c>
      <c r="KV123" t="s">
        <v>1933</v>
      </c>
      <c r="KW123" t="b">
        <v>1</v>
      </c>
      <c r="KX123" t="b">
        <v>1</v>
      </c>
      <c r="KZ123" t="b">
        <v>1</v>
      </c>
      <c r="LF123" t="s">
        <v>430</v>
      </c>
      <c r="LM123" t="b">
        <v>1</v>
      </c>
      <c r="LN123" t="s">
        <v>347</v>
      </c>
      <c r="LP123" t="s">
        <v>400</v>
      </c>
      <c r="LR123" t="b">
        <v>1</v>
      </c>
      <c r="LS123" t="b">
        <v>1</v>
      </c>
      <c r="MA123" t="s">
        <v>360</v>
      </c>
      <c r="MG123" t="s">
        <v>360</v>
      </c>
      <c r="MI123" t="s">
        <v>1934</v>
      </c>
      <c r="MJ123">
        <v>73148545</v>
      </c>
      <c r="MK123" t="s">
        <v>1935</v>
      </c>
      <c r="ML123" s="2">
        <v>44217.429479166669</v>
      </c>
      <c r="MM123">
        <v>122</v>
      </c>
      <c r="MO123">
        <v>-1</v>
      </c>
      <c r="MR123" t="s">
        <v>377</v>
      </c>
      <c r="MS123">
        <v>76095</v>
      </c>
      <c r="MT123" t="s">
        <v>405</v>
      </c>
      <c r="MU123">
        <v>569832</v>
      </c>
    </row>
    <row r="124" spans="1:359" x14ac:dyDescent="0.3">
      <c r="A124" t="s">
        <v>1936</v>
      </c>
      <c r="B124" t="s">
        <v>1937</v>
      </c>
      <c r="D124" t="s">
        <v>867</v>
      </c>
      <c r="E124" t="s">
        <v>844</v>
      </c>
      <c r="G124" s="1">
        <v>44217</v>
      </c>
      <c r="H124" t="s">
        <v>845</v>
      </c>
      <c r="I124" t="s">
        <v>846</v>
      </c>
      <c r="J124" t="s">
        <v>347</v>
      </c>
      <c r="K124">
        <v>55</v>
      </c>
      <c r="L124"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124" t="s">
        <v>348</v>
      </c>
      <c r="N124" t="s">
        <v>349</v>
      </c>
      <c r="O124" t="s">
        <v>384</v>
      </c>
      <c r="Q124">
        <v>0</v>
      </c>
      <c r="R124">
        <v>1</v>
      </c>
      <c r="S124" t="s">
        <v>360</v>
      </c>
      <c r="AB124">
        <v>3</v>
      </c>
      <c r="AC124">
        <v>2</v>
      </c>
      <c r="AE124">
        <v>2</v>
      </c>
      <c r="AF124">
        <v>2000</v>
      </c>
      <c r="AG124">
        <v>1000</v>
      </c>
      <c r="AH124" t="s">
        <v>1938</v>
      </c>
      <c r="AJ124" t="s">
        <v>355</v>
      </c>
      <c r="AL124" t="b">
        <v>1</v>
      </c>
      <c r="AS124">
        <v>3</v>
      </c>
      <c r="AT124" t="s">
        <v>356</v>
      </c>
      <c r="AV124" t="s">
        <v>347</v>
      </c>
      <c r="AW124" t="s">
        <v>1939</v>
      </c>
      <c r="AX124" t="s">
        <v>429</v>
      </c>
      <c r="BB124" t="b">
        <v>1</v>
      </c>
      <c r="BJ124" t="s">
        <v>347</v>
      </c>
      <c r="BK124" t="s">
        <v>347</v>
      </c>
      <c r="BL124" t="s">
        <v>1940</v>
      </c>
      <c r="BM124" t="s">
        <v>360</v>
      </c>
      <c r="BO124" t="s">
        <v>347</v>
      </c>
      <c r="BP124" t="s">
        <v>347</v>
      </c>
      <c r="BR124" t="s">
        <v>360</v>
      </c>
      <c r="CE124" t="s">
        <v>871</v>
      </c>
      <c r="CF124" t="b">
        <v>1</v>
      </c>
      <c r="CI124" t="b">
        <v>1</v>
      </c>
      <c r="CN124" t="s">
        <v>347</v>
      </c>
      <c r="CX124" t="s">
        <v>889</v>
      </c>
      <c r="CZ124" t="b">
        <v>1</v>
      </c>
      <c r="DI124" t="s">
        <v>1941</v>
      </c>
      <c r="DV124" t="s">
        <v>657</v>
      </c>
      <c r="EL124" t="s">
        <v>385</v>
      </c>
      <c r="EM124" t="s">
        <v>366</v>
      </c>
      <c r="EZ124" t="s">
        <v>385</v>
      </c>
      <c r="FA124" t="s">
        <v>366</v>
      </c>
      <c r="FB124" t="s">
        <v>347</v>
      </c>
      <c r="FD124" t="s">
        <v>368</v>
      </c>
      <c r="FF124" t="b">
        <v>1</v>
      </c>
      <c r="FM124" t="s">
        <v>347</v>
      </c>
      <c r="FO124" t="s">
        <v>347</v>
      </c>
      <c r="FP124" t="s">
        <v>368</v>
      </c>
      <c r="FQ124" t="b">
        <v>1</v>
      </c>
      <c r="GC124" t="s">
        <v>385</v>
      </c>
      <c r="GD124" t="s">
        <v>347</v>
      </c>
      <c r="GG124" t="s">
        <v>372</v>
      </c>
      <c r="GH124" t="s">
        <v>347</v>
      </c>
      <c r="GI124" t="s">
        <v>798</v>
      </c>
      <c r="GK124" t="b">
        <v>1</v>
      </c>
      <c r="GR124" t="s">
        <v>1094</v>
      </c>
      <c r="GT124" t="s">
        <v>1942</v>
      </c>
      <c r="GU124" t="b">
        <v>1</v>
      </c>
      <c r="GV124" t="b">
        <v>1</v>
      </c>
      <c r="HA124" t="b">
        <v>1</v>
      </c>
      <c r="HM124" t="s">
        <v>726</v>
      </c>
      <c r="HN124" t="b">
        <v>1</v>
      </c>
      <c r="HO124" t="b">
        <v>1</v>
      </c>
      <c r="HR124" t="s">
        <v>1943</v>
      </c>
      <c r="HS124" t="s">
        <v>1077</v>
      </c>
      <c r="IC124" t="b">
        <v>1</v>
      </c>
      <c r="ID124" t="s">
        <v>1944</v>
      </c>
      <c r="IE124" t="s">
        <v>1077</v>
      </c>
      <c r="IK124" t="b">
        <v>1</v>
      </c>
      <c r="IN124" t="s">
        <v>1945</v>
      </c>
      <c r="IO124" t="s">
        <v>445</v>
      </c>
      <c r="IQ124" t="s">
        <v>373</v>
      </c>
      <c r="IX124" t="b">
        <v>1</v>
      </c>
      <c r="JA124" t="s">
        <v>373</v>
      </c>
      <c r="JH124" t="b">
        <v>1</v>
      </c>
      <c r="JK124" t="s">
        <v>347</v>
      </c>
      <c r="JM124" t="s">
        <v>373</v>
      </c>
      <c r="KD124" t="b">
        <v>1</v>
      </c>
      <c r="KG124" t="s">
        <v>1077</v>
      </c>
      <c r="KS124" t="b">
        <v>1</v>
      </c>
      <c r="KU124" t="s">
        <v>1946</v>
      </c>
      <c r="KV124" t="s">
        <v>373</v>
      </c>
      <c r="LD124" t="b">
        <v>1</v>
      </c>
      <c r="LF124" t="s">
        <v>430</v>
      </c>
      <c r="LM124" t="b">
        <v>1</v>
      </c>
      <c r="MI124" t="s">
        <v>1947</v>
      </c>
      <c r="MJ124">
        <v>73148556</v>
      </c>
      <c r="MK124" t="s">
        <v>1948</v>
      </c>
      <c r="ML124" s="2">
        <v>44217.429606481477</v>
      </c>
      <c r="MM124">
        <v>123</v>
      </c>
      <c r="MO124">
        <v>-1</v>
      </c>
      <c r="MR124" t="s">
        <v>377</v>
      </c>
      <c r="MS124">
        <v>2061</v>
      </c>
      <c r="MT124" t="s">
        <v>405</v>
      </c>
      <c r="MU124">
        <v>569832</v>
      </c>
    </row>
    <row r="125" spans="1:359" x14ac:dyDescent="0.3">
      <c r="A125" t="s">
        <v>1949</v>
      </c>
      <c r="B125" t="s">
        <v>1950</v>
      </c>
      <c r="D125" t="s">
        <v>867</v>
      </c>
      <c r="E125" t="s">
        <v>844</v>
      </c>
      <c r="G125" s="1">
        <v>44217</v>
      </c>
      <c r="H125" t="s">
        <v>845</v>
      </c>
      <c r="I125" t="s">
        <v>846</v>
      </c>
      <c r="J125" t="s">
        <v>347</v>
      </c>
      <c r="K125">
        <v>18</v>
      </c>
      <c r="L12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25" t="s">
        <v>348</v>
      </c>
      <c r="N125" t="s">
        <v>349</v>
      </c>
      <c r="O125" t="s">
        <v>350</v>
      </c>
      <c r="P125" s="1">
        <v>43215</v>
      </c>
      <c r="Q125">
        <v>1</v>
      </c>
      <c r="R125">
        <v>0</v>
      </c>
      <c r="S125" t="s">
        <v>347</v>
      </c>
      <c r="T125">
        <v>1</v>
      </c>
      <c r="U125">
        <v>0</v>
      </c>
      <c r="V125">
        <v>0</v>
      </c>
      <c r="W125" t="s">
        <v>385</v>
      </c>
      <c r="X125">
        <v>0</v>
      </c>
      <c r="Y125" t="s">
        <v>351</v>
      </c>
      <c r="Z125">
        <v>0</v>
      </c>
      <c r="AA125" t="s">
        <v>351</v>
      </c>
      <c r="AB125">
        <v>3</v>
      </c>
      <c r="AC125">
        <v>0</v>
      </c>
      <c r="AD125">
        <v>0</v>
      </c>
      <c r="AE125">
        <v>1</v>
      </c>
      <c r="AF125">
        <v>1000</v>
      </c>
      <c r="AG125">
        <v>500</v>
      </c>
      <c r="AH125" t="s">
        <v>386</v>
      </c>
      <c r="AJ125" t="s">
        <v>355</v>
      </c>
      <c r="AL125" t="b">
        <v>1</v>
      </c>
      <c r="AS125">
        <v>2</v>
      </c>
      <c r="AT125" t="s">
        <v>356</v>
      </c>
      <c r="AV125" t="s">
        <v>373</v>
      </c>
      <c r="AW125" t="s">
        <v>357</v>
      </c>
      <c r="AX125" t="s">
        <v>484</v>
      </c>
      <c r="AY125" t="b">
        <v>1</v>
      </c>
      <c r="BB125" t="b">
        <v>1</v>
      </c>
      <c r="BJ125" t="s">
        <v>360</v>
      </c>
      <c r="BO125" t="s">
        <v>360</v>
      </c>
      <c r="CE125" t="s">
        <v>1146</v>
      </c>
      <c r="CL125" t="b">
        <v>1</v>
      </c>
      <c r="CN125" t="s">
        <v>347</v>
      </c>
      <c r="CX125" t="s">
        <v>851</v>
      </c>
      <c r="DD125" t="b">
        <v>1</v>
      </c>
      <c r="DJ125" t="s">
        <v>360</v>
      </c>
      <c r="DV125" t="s">
        <v>575</v>
      </c>
      <c r="DW125" t="s">
        <v>487</v>
      </c>
      <c r="DZ125" t="s">
        <v>1006</v>
      </c>
      <c r="EA125" t="b">
        <v>1</v>
      </c>
      <c r="EB125" t="b">
        <v>1</v>
      </c>
      <c r="EL125" t="s">
        <v>409</v>
      </c>
      <c r="EM125" t="s">
        <v>366</v>
      </c>
      <c r="EZ125" t="s">
        <v>385</v>
      </c>
      <c r="FA125" t="s">
        <v>366</v>
      </c>
      <c r="FB125" t="s">
        <v>347</v>
      </c>
      <c r="FD125" t="s">
        <v>368</v>
      </c>
      <c r="FF125" t="b">
        <v>1</v>
      </c>
      <c r="FM125" t="s">
        <v>347</v>
      </c>
      <c r="FO125" t="s">
        <v>347</v>
      </c>
      <c r="FP125" t="s">
        <v>368</v>
      </c>
      <c r="FQ125" t="b">
        <v>1</v>
      </c>
      <c r="FW125" t="s">
        <v>369</v>
      </c>
      <c r="FX125" t="s">
        <v>360</v>
      </c>
      <c r="FY125" t="s">
        <v>360</v>
      </c>
      <c r="GB125" t="s">
        <v>385</v>
      </c>
      <c r="GC125" t="s">
        <v>351</v>
      </c>
      <c r="GD125" t="s">
        <v>360</v>
      </c>
      <c r="GE125" t="s">
        <v>371</v>
      </c>
      <c r="GF125" t="s">
        <v>371</v>
      </c>
      <c r="GT125" t="s">
        <v>460</v>
      </c>
      <c r="HJ125" t="b">
        <v>1</v>
      </c>
      <c r="IE125" t="s">
        <v>1123</v>
      </c>
      <c r="IM125" t="b">
        <v>1</v>
      </c>
      <c r="IO125" t="s">
        <v>347</v>
      </c>
      <c r="IQ125" t="s">
        <v>416</v>
      </c>
      <c r="IW125" t="b">
        <v>1</v>
      </c>
      <c r="JA125" t="s">
        <v>416</v>
      </c>
      <c r="JG125" t="b">
        <v>1</v>
      </c>
      <c r="JK125" t="s">
        <v>360</v>
      </c>
      <c r="JL125" t="s">
        <v>1951</v>
      </c>
      <c r="JM125" t="s">
        <v>373</v>
      </c>
      <c r="KD125" t="b">
        <v>1</v>
      </c>
      <c r="KG125" t="s">
        <v>450</v>
      </c>
      <c r="KL125" t="b">
        <v>1</v>
      </c>
      <c r="KV125" t="s">
        <v>1294</v>
      </c>
      <c r="KW125" t="b">
        <v>1</v>
      </c>
      <c r="KX125" t="b">
        <v>1</v>
      </c>
      <c r="LF125" t="s">
        <v>430</v>
      </c>
      <c r="LM125" t="b">
        <v>1</v>
      </c>
      <c r="LN125" t="s">
        <v>360</v>
      </c>
      <c r="LO125" t="s">
        <v>1952</v>
      </c>
      <c r="LP125" t="s">
        <v>373</v>
      </c>
      <c r="LX125" t="b">
        <v>1</v>
      </c>
      <c r="MA125" t="s">
        <v>360</v>
      </c>
      <c r="MG125" t="s">
        <v>360</v>
      </c>
      <c r="MI125" t="s">
        <v>1953</v>
      </c>
      <c r="MJ125">
        <v>73148557</v>
      </c>
      <c r="MK125" t="s">
        <v>1954</v>
      </c>
      <c r="ML125" s="2">
        <v>44217.429606481477</v>
      </c>
      <c r="MM125">
        <v>124</v>
      </c>
      <c r="MO125">
        <v>-1</v>
      </c>
      <c r="MR125" t="s">
        <v>377</v>
      </c>
      <c r="MS125">
        <v>2472</v>
      </c>
      <c r="MT125" t="s">
        <v>405</v>
      </c>
      <c r="MU125">
        <v>569832</v>
      </c>
    </row>
    <row r="126" spans="1:359" x14ac:dyDescent="0.3">
      <c r="A126" t="s">
        <v>1958</v>
      </c>
      <c r="B126" t="s">
        <v>1959</v>
      </c>
      <c r="D126" t="s">
        <v>1960</v>
      </c>
      <c r="E126" t="s">
        <v>844</v>
      </c>
      <c r="G126" s="1">
        <v>44217</v>
      </c>
      <c r="H126" t="s">
        <v>1961</v>
      </c>
      <c r="I126" t="s">
        <v>346</v>
      </c>
      <c r="J126" t="s">
        <v>347</v>
      </c>
      <c r="K126">
        <v>40</v>
      </c>
      <c r="L12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26" t="s">
        <v>348</v>
      </c>
      <c r="N126" t="s">
        <v>349</v>
      </c>
      <c r="O126" t="s">
        <v>350</v>
      </c>
      <c r="P126" s="1">
        <v>43851</v>
      </c>
      <c r="Q126">
        <v>0</v>
      </c>
      <c r="R126">
        <v>0</v>
      </c>
      <c r="S126" t="s">
        <v>347</v>
      </c>
      <c r="T126">
        <v>0</v>
      </c>
      <c r="U126">
        <v>0</v>
      </c>
      <c r="V126">
        <v>0</v>
      </c>
      <c r="W126" t="s">
        <v>385</v>
      </c>
      <c r="X126">
        <v>1</v>
      </c>
      <c r="Y126" t="s">
        <v>351</v>
      </c>
      <c r="Z126">
        <v>5</v>
      </c>
      <c r="AA126" t="s">
        <v>353</v>
      </c>
      <c r="AB126">
        <v>8</v>
      </c>
      <c r="AC126">
        <v>1</v>
      </c>
      <c r="AD126">
        <v>0</v>
      </c>
      <c r="AE126">
        <v>1</v>
      </c>
      <c r="AF126">
        <v>1000</v>
      </c>
      <c r="AG126">
        <v>200</v>
      </c>
      <c r="AH126" t="s">
        <v>549</v>
      </c>
      <c r="AJ126" t="s">
        <v>355</v>
      </c>
      <c r="AL126" t="b">
        <v>1</v>
      </c>
      <c r="AS126">
        <v>30</v>
      </c>
      <c r="AT126" t="s">
        <v>356</v>
      </c>
      <c r="AV126" t="s">
        <v>347</v>
      </c>
      <c r="AW126" t="s">
        <v>1714</v>
      </c>
      <c r="AX126" t="s">
        <v>429</v>
      </c>
      <c r="BB126" t="b">
        <v>1</v>
      </c>
      <c r="BJ126" t="s">
        <v>360</v>
      </c>
      <c r="BO126" t="s">
        <v>360</v>
      </c>
      <c r="CE126" t="s">
        <v>1146</v>
      </c>
      <c r="CL126" t="b">
        <v>1</v>
      </c>
      <c r="CN126" t="s">
        <v>360</v>
      </c>
      <c r="CO126" t="s">
        <v>665</v>
      </c>
      <c r="CQ126" t="b">
        <v>1</v>
      </c>
      <c r="CS126" t="b">
        <v>1</v>
      </c>
      <c r="CX126" t="s">
        <v>1901</v>
      </c>
      <c r="DB126" t="b">
        <v>1</v>
      </c>
      <c r="DV126" t="s">
        <v>486</v>
      </c>
      <c r="DW126" t="s">
        <v>576</v>
      </c>
      <c r="DX126" t="s">
        <v>577</v>
      </c>
      <c r="EL126" t="s">
        <v>385</v>
      </c>
      <c r="EM126" t="s">
        <v>366</v>
      </c>
      <c r="EZ126" t="s">
        <v>385</v>
      </c>
      <c r="FA126" t="s">
        <v>366</v>
      </c>
      <c r="FB126" t="s">
        <v>347</v>
      </c>
      <c r="FD126" t="s">
        <v>368</v>
      </c>
      <c r="FF126" t="b">
        <v>1</v>
      </c>
      <c r="FM126" t="s">
        <v>347</v>
      </c>
      <c r="FO126" t="s">
        <v>347</v>
      </c>
      <c r="FP126" t="s">
        <v>368</v>
      </c>
      <c r="FQ126" t="b">
        <v>1</v>
      </c>
      <c r="GB126" t="s">
        <v>385</v>
      </c>
      <c r="GC126" t="s">
        <v>385</v>
      </c>
      <c r="GD126" t="s">
        <v>347</v>
      </c>
      <c r="GG126" t="s">
        <v>934</v>
      </c>
      <c r="GH126" t="s">
        <v>360</v>
      </c>
      <c r="GR126" t="s">
        <v>1094</v>
      </c>
      <c r="MI126" t="s">
        <v>1962</v>
      </c>
      <c r="MJ126">
        <v>73155485</v>
      </c>
      <c r="MK126" t="s">
        <v>1963</v>
      </c>
      <c r="ML126" s="2">
        <v>44217.531770833331</v>
      </c>
      <c r="MM126">
        <v>127</v>
      </c>
      <c r="MO126">
        <v>-1</v>
      </c>
      <c r="MR126" t="s">
        <v>377</v>
      </c>
      <c r="MS126">
        <v>2064</v>
      </c>
      <c r="MT126" t="s">
        <v>405</v>
      </c>
      <c r="MU126">
        <v>569832</v>
      </c>
    </row>
    <row r="127" spans="1:359" x14ac:dyDescent="0.3">
      <c r="A127" t="s">
        <v>1964</v>
      </c>
      <c r="B127" t="s">
        <v>1965</v>
      </c>
      <c r="D127" t="s">
        <v>1960</v>
      </c>
      <c r="E127" t="s">
        <v>844</v>
      </c>
      <c r="G127" s="1">
        <v>44217</v>
      </c>
      <c r="H127" t="s">
        <v>1961</v>
      </c>
      <c r="I127" t="s">
        <v>346</v>
      </c>
      <c r="J127" t="s">
        <v>347</v>
      </c>
      <c r="K127">
        <v>21</v>
      </c>
      <c r="L127"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27" t="s">
        <v>348</v>
      </c>
      <c r="N127" t="s">
        <v>349</v>
      </c>
      <c r="O127" t="s">
        <v>350</v>
      </c>
      <c r="P127" s="1">
        <v>43922</v>
      </c>
      <c r="Q127">
        <v>1</v>
      </c>
      <c r="R127">
        <v>2</v>
      </c>
      <c r="S127" t="s">
        <v>347</v>
      </c>
      <c r="T127">
        <v>0</v>
      </c>
      <c r="U127">
        <v>0</v>
      </c>
      <c r="V127">
        <v>2</v>
      </c>
      <c r="W127" t="s">
        <v>409</v>
      </c>
      <c r="X127">
        <v>0</v>
      </c>
      <c r="Y127" t="s">
        <v>409</v>
      </c>
      <c r="Z127">
        <v>0</v>
      </c>
      <c r="AA127" t="s">
        <v>409</v>
      </c>
      <c r="AB127">
        <v>7</v>
      </c>
      <c r="AC127">
        <v>2</v>
      </c>
      <c r="AD127">
        <v>0</v>
      </c>
      <c r="AE127">
        <v>1</v>
      </c>
      <c r="AF127">
        <v>600</v>
      </c>
      <c r="AG127">
        <v>300</v>
      </c>
      <c r="AH127" t="s">
        <v>549</v>
      </c>
      <c r="AJ127" t="s">
        <v>355</v>
      </c>
      <c r="AL127" t="b">
        <v>1</v>
      </c>
      <c r="AS127">
        <v>20</v>
      </c>
      <c r="AT127" t="s">
        <v>356</v>
      </c>
      <c r="AV127" t="s">
        <v>347</v>
      </c>
      <c r="AW127" t="s">
        <v>357</v>
      </c>
      <c r="AX127" t="s">
        <v>358</v>
      </c>
      <c r="AZ127" t="b">
        <v>1</v>
      </c>
      <c r="BB127" t="b">
        <v>1</v>
      </c>
      <c r="BJ127" t="s">
        <v>347</v>
      </c>
      <c r="BK127" t="s">
        <v>347</v>
      </c>
      <c r="BL127" t="s">
        <v>1966</v>
      </c>
      <c r="BM127" t="s">
        <v>360</v>
      </c>
      <c r="BO127" t="s">
        <v>347</v>
      </c>
      <c r="BP127" t="s">
        <v>360</v>
      </c>
      <c r="BQ127" t="s">
        <v>1967</v>
      </c>
      <c r="CE127" t="s">
        <v>888</v>
      </c>
      <c r="CF127" t="b">
        <v>1</v>
      </c>
      <c r="CG127" t="b">
        <v>1</v>
      </c>
      <c r="CN127" t="s">
        <v>360</v>
      </c>
      <c r="CO127" t="s">
        <v>1077</v>
      </c>
      <c r="CU127" t="b">
        <v>1</v>
      </c>
      <c r="CW127" t="s">
        <v>1968</v>
      </c>
      <c r="CX127" t="s">
        <v>851</v>
      </c>
      <c r="DD127" t="b">
        <v>1</v>
      </c>
      <c r="DV127" t="s">
        <v>575</v>
      </c>
      <c r="DW127" t="s">
        <v>576</v>
      </c>
      <c r="DX127" t="s">
        <v>1270</v>
      </c>
      <c r="DZ127" t="s">
        <v>579</v>
      </c>
      <c r="EA127" t="b">
        <v>1</v>
      </c>
      <c r="EL127" t="s">
        <v>351</v>
      </c>
      <c r="EM127" t="s">
        <v>366</v>
      </c>
      <c r="EN127" t="s">
        <v>579</v>
      </c>
      <c r="EO127" t="b">
        <v>1</v>
      </c>
      <c r="EZ127" t="s">
        <v>351</v>
      </c>
      <c r="FA127" t="s">
        <v>366</v>
      </c>
      <c r="FB127" t="s">
        <v>347</v>
      </c>
      <c r="FD127" t="s">
        <v>368</v>
      </c>
      <c r="FF127" t="b">
        <v>1</v>
      </c>
      <c r="FM127" t="s">
        <v>347</v>
      </c>
      <c r="FO127" t="s">
        <v>347</v>
      </c>
      <c r="FP127" t="s">
        <v>368</v>
      </c>
      <c r="FQ127" t="b">
        <v>1</v>
      </c>
      <c r="FW127" t="s">
        <v>369</v>
      </c>
      <c r="FX127" t="s">
        <v>347</v>
      </c>
      <c r="GB127" t="s">
        <v>385</v>
      </c>
      <c r="GC127" t="s">
        <v>351</v>
      </c>
      <c r="GD127" t="s">
        <v>360</v>
      </c>
      <c r="GE127" t="s">
        <v>371</v>
      </c>
      <c r="GF127" t="s">
        <v>371</v>
      </c>
      <c r="MI127" t="s">
        <v>1969</v>
      </c>
      <c r="MJ127">
        <v>73155486</v>
      </c>
      <c r="MK127" t="s">
        <v>1970</v>
      </c>
      <c r="ML127" s="2">
        <v>44217.531782407408</v>
      </c>
      <c r="MM127">
        <v>128</v>
      </c>
      <c r="MO127">
        <v>-1</v>
      </c>
      <c r="MR127" t="s">
        <v>377</v>
      </c>
      <c r="MS127">
        <v>2008</v>
      </c>
      <c r="MT127" t="s">
        <v>405</v>
      </c>
      <c r="MU127">
        <v>569832</v>
      </c>
    </row>
    <row r="128" spans="1:359" x14ac:dyDescent="0.3">
      <c r="A128" t="s">
        <v>1971</v>
      </c>
      <c r="B128" t="s">
        <v>1972</v>
      </c>
      <c r="D128" t="s">
        <v>1960</v>
      </c>
      <c r="E128" t="s">
        <v>844</v>
      </c>
      <c r="G128" s="1">
        <v>44217</v>
      </c>
      <c r="H128" t="s">
        <v>1961</v>
      </c>
      <c r="I128" t="s">
        <v>346</v>
      </c>
      <c r="J128" t="s">
        <v>347</v>
      </c>
      <c r="K128">
        <v>40</v>
      </c>
      <c r="L12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28" t="s">
        <v>348</v>
      </c>
      <c r="N128" t="s">
        <v>349</v>
      </c>
      <c r="O128" t="s">
        <v>350</v>
      </c>
      <c r="P128" s="1">
        <v>44050</v>
      </c>
      <c r="Q128">
        <v>0</v>
      </c>
      <c r="R128">
        <v>1</v>
      </c>
      <c r="S128" t="s">
        <v>347</v>
      </c>
      <c r="T128">
        <v>0</v>
      </c>
      <c r="U128">
        <v>0</v>
      </c>
      <c r="V128">
        <v>2</v>
      </c>
      <c r="W128" t="s">
        <v>409</v>
      </c>
      <c r="X128">
        <v>1</v>
      </c>
      <c r="Y128" t="s">
        <v>458</v>
      </c>
      <c r="Z128">
        <v>1</v>
      </c>
      <c r="AA128" t="s">
        <v>365</v>
      </c>
      <c r="AB128">
        <v>10</v>
      </c>
      <c r="AC128">
        <v>1</v>
      </c>
      <c r="AD128">
        <v>0</v>
      </c>
      <c r="AE128">
        <v>2</v>
      </c>
      <c r="AF128">
        <v>900</v>
      </c>
      <c r="AG128">
        <v>300</v>
      </c>
      <c r="AH128" t="s">
        <v>1973</v>
      </c>
      <c r="AJ128" t="s">
        <v>355</v>
      </c>
      <c r="AL128" t="b">
        <v>1</v>
      </c>
      <c r="AS128">
        <v>15</v>
      </c>
      <c r="AT128" t="s">
        <v>356</v>
      </c>
      <c r="AV128" t="s">
        <v>347</v>
      </c>
      <c r="AW128" t="s">
        <v>357</v>
      </c>
      <c r="AX128" t="s">
        <v>429</v>
      </c>
      <c r="BB128" t="b">
        <v>1</v>
      </c>
      <c r="BJ128" t="s">
        <v>347</v>
      </c>
      <c r="BK128" t="s">
        <v>347</v>
      </c>
      <c r="BL128" t="s">
        <v>1974</v>
      </c>
      <c r="BM128" t="s">
        <v>360</v>
      </c>
      <c r="BO128" t="s">
        <v>360</v>
      </c>
      <c r="CE128" t="s">
        <v>1355</v>
      </c>
      <c r="CG128" t="b">
        <v>1</v>
      </c>
      <c r="CN128" t="s">
        <v>347</v>
      </c>
      <c r="CX128" t="s">
        <v>851</v>
      </c>
      <c r="DD128" t="b">
        <v>1</v>
      </c>
      <c r="DV128" t="s">
        <v>486</v>
      </c>
      <c r="DW128" t="s">
        <v>487</v>
      </c>
      <c r="EL128" t="s">
        <v>385</v>
      </c>
      <c r="EM128" t="s">
        <v>366</v>
      </c>
      <c r="EN128" t="s">
        <v>579</v>
      </c>
      <c r="EO128" t="b">
        <v>1</v>
      </c>
      <c r="EZ128" t="s">
        <v>351</v>
      </c>
      <c r="FA128" t="s">
        <v>366</v>
      </c>
      <c r="FB128" t="s">
        <v>347</v>
      </c>
      <c r="FD128" t="s">
        <v>368</v>
      </c>
      <c r="FF128" t="b">
        <v>1</v>
      </c>
      <c r="FM128" t="s">
        <v>347</v>
      </c>
      <c r="FO128" t="s">
        <v>347</v>
      </c>
      <c r="FP128" t="s">
        <v>368</v>
      </c>
      <c r="FQ128" t="b">
        <v>1</v>
      </c>
      <c r="FW128" t="s">
        <v>369</v>
      </c>
      <c r="FX128" t="s">
        <v>347</v>
      </c>
      <c r="GB128" t="s">
        <v>385</v>
      </c>
      <c r="GC128" t="s">
        <v>385</v>
      </c>
      <c r="GD128" t="s">
        <v>347</v>
      </c>
      <c r="GG128" t="s">
        <v>934</v>
      </c>
      <c r="GH128" t="s">
        <v>360</v>
      </c>
      <c r="GR128" t="s">
        <v>374</v>
      </c>
      <c r="MI128" t="s">
        <v>1975</v>
      </c>
      <c r="MJ128">
        <v>73155487</v>
      </c>
      <c r="MK128" t="s">
        <v>1976</v>
      </c>
      <c r="ML128" s="2">
        <v>44217.531793981478</v>
      </c>
      <c r="MM128">
        <v>129</v>
      </c>
      <c r="MO128">
        <v>-1</v>
      </c>
      <c r="MR128" t="s">
        <v>377</v>
      </c>
      <c r="MS128">
        <v>1624</v>
      </c>
      <c r="MT128" t="s">
        <v>405</v>
      </c>
      <c r="MU128">
        <v>569832</v>
      </c>
    </row>
    <row r="129" spans="1:359" x14ac:dyDescent="0.3">
      <c r="A129" t="s">
        <v>1977</v>
      </c>
      <c r="B129" t="s">
        <v>1978</v>
      </c>
      <c r="D129" t="s">
        <v>1960</v>
      </c>
      <c r="E129" t="s">
        <v>844</v>
      </c>
      <c r="G129" s="1">
        <v>44217</v>
      </c>
      <c r="H129" t="s">
        <v>1961</v>
      </c>
      <c r="I129" t="s">
        <v>346</v>
      </c>
      <c r="J129" t="s">
        <v>347</v>
      </c>
      <c r="K129">
        <v>30</v>
      </c>
      <c r="L129"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29" t="s">
        <v>348</v>
      </c>
      <c r="N129" t="s">
        <v>349</v>
      </c>
      <c r="O129" t="s">
        <v>384</v>
      </c>
      <c r="Q129">
        <v>0</v>
      </c>
      <c r="R129">
        <v>0</v>
      </c>
      <c r="S129" t="s">
        <v>347</v>
      </c>
      <c r="T129">
        <v>0</v>
      </c>
      <c r="U129">
        <v>0</v>
      </c>
      <c r="V129">
        <v>1</v>
      </c>
      <c r="W129" t="s">
        <v>351</v>
      </c>
      <c r="X129">
        <v>1</v>
      </c>
      <c r="Y129" t="s">
        <v>409</v>
      </c>
      <c r="Z129">
        <v>0</v>
      </c>
      <c r="AA129" t="s">
        <v>409</v>
      </c>
      <c r="AB129">
        <v>4</v>
      </c>
      <c r="AC129">
        <v>0</v>
      </c>
      <c r="AD129">
        <v>0</v>
      </c>
      <c r="AE129">
        <v>1</v>
      </c>
      <c r="AF129">
        <v>700</v>
      </c>
      <c r="AG129">
        <v>400</v>
      </c>
      <c r="AH129" t="s">
        <v>549</v>
      </c>
      <c r="AJ129" t="s">
        <v>786</v>
      </c>
      <c r="AK129" t="b">
        <v>1</v>
      </c>
      <c r="AS129">
        <v>20</v>
      </c>
      <c r="AT129" t="s">
        <v>1385</v>
      </c>
      <c r="AV129" t="s">
        <v>347</v>
      </c>
      <c r="AW129" t="s">
        <v>357</v>
      </c>
      <c r="AX129" t="s">
        <v>1019</v>
      </c>
      <c r="BH129" t="b">
        <v>1</v>
      </c>
      <c r="BJ129" t="s">
        <v>360</v>
      </c>
      <c r="BO129" t="s">
        <v>360</v>
      </c>
      <c r="CE129" t="s">
        <v>1146</v>
      </c>
      <c r="CL129" t="b">
        <v>1</v>
      </c>
      <c r="CN129" t="s">
        <v>347</v>
      </c>
      <c r="CX129" t="s">
        <v>851</v>
      </c>
      <c r="DD129" t="b">
        <v>1</v>
      </c>
      <c r="DV129" t="s">
        <v>575</v>
      </c>
      <c r="DW129" t="s">
        <v>487</v>
      </c>
      <c r="EL129" t="s">
        <v>385</v>
      </c>
      <c r="EM129" t="s">
        <v>366</v>
      </c>
      <c r="EN129" t="s">
        <v>579</v>
      </c>
      <c r="EO129" t="b">
        <v>1</v>
      </c>
      <c r="EZ129" t="s">
        <v>351</v>
      </c>
      <c r="FA129" t="s">
        <v>366</v>
      </c>
      <c r="FB129" t="s">
        <v>347</v>
      </c>
      <c r="FD129" t="s">
        <v>1253</v>
      </c>
      <c r="FG129" t="b">
        <v>1</v>
      </c>
      <c r="FM129" t="s">
        <v>347</v>
      </c>
      <c r="FO129" t="s">
        <v>347</v>
      </c>
      <c r="FP129" t="s">
        <v>1253</v>
      </c>
      <c r="FR129" t="b">
        <v>1</v>
      </c>
      <c r="FW129" t="s">
        <v>369</v>
      </c>
      <c r="FX129" t="s">
        <v>360</v>
      </c>
      <c r="GB129" t="s">
        <v>385</v>
      </c>
      <c r="GC129" t="s">
        <v>385</v>
      </c>
      <c r="GD129" t="s">
        <v>360</v>
      </c>
      <c r="GE129" t="s">
        <v>371</v>
      </c>
      <c r="GF129" t="s">
        <v>371</v>
      </c>
      <c r="MI129" t="s">
        <v>1979</v>
      </c>
      <c r="MJ129">
        <v>73155488</v>
      </c>
      <c r="MK129" t="s">
        <v>1980</v>
      </c>
      <c r="ML129" s="2">
        <v>44217.531793981478</v>
      </c>
      <c r="MM129">
        <v>130</v>
      </c>
      <c r="MO129">
        <v>-1</v>
      </c>
      <c r="MR129" t="s">
        <v>377</v>
      </c>
      <c r="MS129">
        <v>1701</v>
      </c>
      <c r="MT129" t="s">
        <v>405</v>
      </c>
      <c r="MU129">
        <v>569832</v>
      </c>
    </row>
    <row r="130" spans="1:359" x14ac:dyDescent="0.3">
      <c r="A130" t="s">
        <v>1981</v>
      </c>
      <c r="B130" t="s">
        <v>1982</v>
      </c>
      <c r="D130" t="s">
        <v>1960</v>
      </c>
      <c r="E130" t="s">
        <v>844</v>
      </c>
      <c r="G130" s="1">
        <v>44217</v>
      </c>
      <c r="H130" t="s">
        <v>1961</v>
      </c>
      <c r="I130" t="s">
        <v>346</v>
      </c>
      <c r="J130" t="s">
        <v>347</v>
      </c>
      <c r="K130">
        <v>21</v>
      </c>
      <c r="L130"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30" t="s">
        <v>348</v>
      </c>
      <c r="N130" t="s">
        <v>349</v>
      </c>
      <c r="O130" t="s">
        <v>384</v>
      </c>
      <c r="Q130">
        <v>0</v>
      </c>
      <c r="R130">
        <v>0</v>
      </c>
      <c r="S130" t="s">
        <v>347</v>
      </c>
      <c r="T130">
        <v>0</v>
      </c>
      <c r="U130">
        <v>1</v>
      </c>
      <c r="V130">
        <v>0</v>
      </c>
      <c r="W130" t="s">
        <v>351</v>
      </c>
      <c r="X130">
        <v>0</v>
      </c>
      <c r="Y130" t="s">
        <v>351</v>
      </c>
      <c r="Z130">
        <v>0</v>
      </c>
      <c r="AA130" t="s">
        <v>351</v>
      </c>
      <c r="AB130">
        <v>3</v>
      </c>
      <c r="AC130">
        <v>0</v>
      </c>
      <c r="AD130">
        <v>0</v>
      </c>
      <c r="AE130">
        <v>1</v>
      </c>
      <c r="AF130">
        <v>1500</v>
      </c>
      <c r="AG130">
        <v>1000</v>
      </c>
      <c r="AH130" t="s">
        <v>482</v>
      </c>
      <c r="AJ130" t="s">
        <v>675</v>
      </c>
      <c r="AK130" t="b">
        <v>1</v>
      </c>
      <c r="AL130" t="b">
        <v>1</v>
      </c>
      <c r="AS130">
        <v>10</v>
      </c>
      <c r="AT130" t="s">
        <v>356</v>
      </c>
      <c r="AV130" t="s">
        <v>347</v>
      </c>
      <c r="AW130" t="s">
        <v>357</v>
      </c>
      <c r="AX130" t="s">
        <v>1019</v>
      </c>
      <c r="BH130" t="b">
        <v>1</v>
      </c>
      <c r="BJ130" t="s">
        <v>360</v>
      </c>
      <c r="BO130" t="s">
        <v>360</v>
      </c>
      <c r="CE130" t="s">
        <v>1146</v>
      </c>
      <c r="CL130" t="b">
        <v>1</v>
      </c>
      <c r="CN130" t="s">
        <v>347</v>
      </c>
      <c r="CX130" t="s">
        <v>1020</v>
      </c>
      <c r="DC130" t="b">
        <v>1</v>
      </c>
      <c r="DV130" t="s">
        <v>486</v>
      </c>
      <c r="DW130" t="s">
        <v>487</v>
      </c>
      <c r="EL130" t="s">
        <v>385</v>
      </c>
      <c r="EM130" t="s">
        <v>366</v>
      </c>
      <c r="EN130" t="s">
        <v>1983</v>
      </c>
      <c r="EO130" t="b">
        <v>1</v>
      </c>
      <c r="ER130" t="b">
        <v>1</v>
      </c>
      <c r="EZ130" t="s">
        <v>409</v>
      </c>
      <c r="FA130" t="s">
        <v>366</v>
      </c>
      <c r="FB130" t="s">
        <v>347</v>
      </c>
      <c r="FD130" t="s">
        <v>1023</v>
      </c>
      <c r="FE130" t="b">
        <v>1</v>
      </c>
      <c r="FM130" t="s">
        <v>347</v>
      </c>
      <c r="FO130" t="s">
        <v>360</v>
      </c>
      <c r="FW130" t="s">
        <v>369</v>
      </c>
      <c r="FX130" t="s">
        <v>360</v>
      </c>
      <c r="GB130" t="s">
        <v>351</v>
      </c>
      <c r="GC130" t="s">
        <v>385</v>
      </c>
      <c r="GD130" t="s">
        <v>360</v>
      </c>
      <c r="GE130" t="s">
        <v>371</v>
      </c>
      <c r="GF130" t="s">
        <v>371</v>
      </c>
      <c r="MI130" t="s">
        <v>1984</v>
      </c>
      <c r="MJ130">
        <v>73155490</v>
      </c>
      <c r="MK130" t="s">
        <v>1985</v>
      </c>
      <c r="ML130" s="2">
        <v>44217.531805555547</v>
      </c>
      <c r="MM130">
        <v>131</v>
      </c>
      <c r="MO130">
        <v>-1</v>
      </c>
      <c r="MR130" t="s">
        <v>377</v>
      </c>
      <c r="MS130">
        <v>1277</v>
      </c>
      <c r="MT130" t="s">
        <v>405</v>
      </c>
      <c r="MU130">
        <v>569832</v>
      </c>
    </row>
    <row r="131" spans="1:359" x14ac:dyDescent="0.3">
      <c r="A131" t="s">
        <v>1986</v>
      </c>
      <c r="B131" t="s">
        <v>1987</v>
      </c>
      <c r="D131" t="s">
        <v>1988</v>
      </c>
      <c r="E131" t="s">
        <v>844</v>
      </c>
      <c r="G131" s="1">
        <v>44217</v>
      </c>
      <c r="H131" t="s">
        <v>1989</v>
      </c>
      <c r="I131" t="s">
        <v>846</v>
      </c>
      <c r="J131" t="s">
        <v>347</v>
      </c>
      <c r="K131">
        <v>40</v>
      </c>
      <c r="L13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31" t="s">
        <v>348</v>
      </c>
      <c r="N131" t="s">
        <v>349</v>
      </c>
      <c r="O131" t="s">
        <v>350</v>
      </c>
      <c r="P131" s="1">
        <v>43486</v>
      </c>
      <c r="Q131">
        <v>0</v>
      </c>
      <c r="R131">
        <v>1</v>
      </c>
      <c r="S131" t="s">
        <v>347</v>
      </c>
      <c r="T131">
        <v>0</v>
      </c>
      <c r="U131">
        <v>0</v>
      </c>
      <c r="V131">
        <v>1</v>
      </c>
      <c r="W131" t="s">
        <v>351</v>
      </c>
      <c r="X131">
        <v>2</v>
      </c>
      <c r="Y131" t="s">
        <v>458</v>
      </c>
      <c r="Z131">
        <v>2</v>
      </c>
      <c r="AA131" t="s">
        <v>352</v>
      </c>
      <c r="AB131">
        <v>9</v>
      </c>
      <c r="AC131">
        <v>1</v>
      </c>
      <c r="AD131">
        <v>1</v>
      </c>
      <c r="AE131">
        <v>0</v>
      </c>
      <c r="AF131">
        <v>1000</v>
      </c>
      <c r="AG131">
        <v>0</v>
      </c>
      <c r="AI131" t="s">
        <v>1990</v>
      </c>
      <c r="AJ131" t="s">
        <v>1132</v>
      </c>
      <c r="AL131" t="b">
        <v>1</v>
      </c>
      <c r="AN131" t="b">
        <v>1</v>
      </c>
      <c r="AS131">
        <v>999</v>
      </c>
      <c r="AT131" t="s">
        <v>356</v>
      </c>
      <c r="AV131" t="s">
        <v>347</v>
      </c>
      <c r="AW131" t="s">
        <v>357</v>
      </c>
      <c r="AX131" t="s">
        <v>484</v>
      </c>
      <c r="AY131" t="b">
        <v>1</v>
      </c>
      <c r="BB131" t="b">
        <v>1</v>
      </c>
      <c r="BJ131" t="s">
        <v>347</v>
      </c>
      <c r="BK131" t="s">
        <v>347</v>
      </c>
      <c r="BL131" t="s">
        <v>1991</v>
      </c>
      <c r="BM131" t="s">
        <v>373</v>
      </c>
      <c r="BO131" t="s">
        <v>360</v>
      </c>
      <c r="CE131" t="s">
        <v>361</v>
      </c>
      <c r="CG131" t="b">
        <v>1</v>
      </c>
      <c r="CI131" t="b">
        <v>1</v>
      </c>
      <c r="CN131" t="s">
        <v>347</v>
      </c>
      <c r="CX131" t="s">
        <v>1463</v>
      </c>
      <c r="DB131" t="b">
        <v>1</v>
      </c>
      <c r="DD131" t="b">
        <v>1</v>
      </c>
      <c r="DV131" t="s">
        <v>486</v>
      </c>
      <c r="DW131" t="s">
        <v>576</v>
      </c>
      <c r="DX131" t="s">
        <v>1270</v>
      </c>
      <c r="EL131" t="s">
        <v>385</v>
      </c>
      <c r="EM131" t="s">
        <v>366</v>
      </c>
      <c r="EN131" t="s">
        <v>431</v>
      </c>
      <c r="EO131" t="b">
        <v>1</v>
      </c>
      <c r="EX131" t="b">
        <v>1</v>
      </c>
      <c r="EZ131" t="s">
        <v>409</v>
      </c>
      <c r="FA131" t="s">
        <v>366</v>
      </c>
      <c r="FB131" t="s">
        <v>347</v>
      </c>
      <c r="FD131" t="s">
        <v>368</v>
      </c>
      <c r="FF131" t="b">
        <v>1</v>
      </c>
      <c r="FM131" t="s">
        <v>347</v>
      </c>
      <c r="FO131" t="s">
        <v>347</v>
      </c>
      <c r="FP131" t="s">
        <v>368</v>
      </c>
      <c r="FQ131" t="b">
        <v>1</v>
      </c>
      <c r="FW131" t="s">
        <v>369</v>
      </c>
      <c r="FX131" t="s">
        <v>360</v>
      </c>
      <c r="GB131" t="s">
        <v>385</v>
      </c>
      <c r="GC131" t="s">
        <v>385</v>
      </c>
      <c r="GD131" t="s">
        <v>360</v>
      </c>
      <c r="GE131" t="s">
        <v>371</v>
      </c>
      <c r="GF131" t="s">
        <v>371</v>
      </c>
      <c r="GT131" t="s">
        <v>1992</v>
      </c>
      <c r="GU131" t="b">
        <v>1</v>
      </c>
      <c r="GW131" t="b">
        <v>1</v>
      </c>
      <c r="HD131" t="b">
        <v>1</v>
      </c>
      <c r="HM131" t="s">
        <v>914</v>
      </c>
      <c r="HN131" t="b">
        <v>1</v>
      </c>
      <c r="HP131" t="b">
        <v>1</v>
      </c>
      <c r="HR131" t="s">
        <v>1993</v>
      </c>
      <c r="HS131" t="s">
        <v>1994</v>
      </c>
      <c r="HT131" t="b">
        <v>1</v>
      </c>
      <c r="HW131" t="b">
        <v>1</v>
      </c>
      <c r="HX131" t="b">
        <v>1</v>
      </c>
      <c r="IE131" t="s">
        <v>461</v>
      </c>
      <c r="IF131" t="b">
        <v>1</v>
      </c>
      <c r="IO131" t="s">
        <v>347</v>
      </c>
      <c r="IQ131" t="s">
        <v>957</v>
      </c>
      <c r="IT131" t="b">
        <v>1</v>
      </c>
      <c r="IU131" t="b">
        <v>1</v>
      </c>
      <c r="IZ131" t="s">
        <v>1995</v>
      </c>
      <c r="JA131" t="s">
        <v>446</v>
      </c>
      <c r="JC131" t="b">
        <v>1</v>
      </c>
      <c r="JJ131" t="s">
        <v>1996</v>
      </c>
      <c r="JK131" t="s">
        <v>360</v>
      </c>
      <c r="JL131" t="s">
        <v>1997</v>
      </c>
      <c r="JM131" t="s">
        <v>1998</v>
      </c>
      <c r="JN131" t="b">
        <v>1</v>
      </c>
      <c r="JQ131" t="b">
        <v>1</v>
      </c>
      <c r="JR131" t="b">
        <v>1</v>
      </c>
      <c r="JS131" t="b">
        <v>1</v>
      </c>
      <c r="KA131" t="b">
        <v>1</v>
      </c>
      <c r="KF131" t="s">
        <v>1999</v>
      </c>
      <c r="KG131" t="s">
        <v>2000</v>
      </c>
      <c r="KL131" t="b">
        <v>1</v>
      </c>
      <c r="KO131" t="b">
        <v>1</v>
      </c>
      <c r="KQ131" t="b">
        <v>1</v>
      </c>
      <c r="KV131" t="s">
        <v>1836</v>
      </c>
      <c r="KX131" t="b">
        <v>1</v>
      </c>
      <c r="LA131" t="b">
        <v>1</v>
      </c>
      <c r="LB131" t="b">
        <v>1</v>
      </c>
      <c r="LF131" t="s">
        <v>430</v>
      </c>
      <c r="LM131" t="b">
        <v>1</v>
      </c>
      <c r="LN131" t="s">
        <v>347</v>
      </c>
      <c r="LP131" t="s">
        <v>535</v>
      </c>
      <c r="LS131" t="b">
        <v>1</v>
      </c>
      <c r="MA131" t="s">
        <v>360</v>
      </c>
      <c r="MD131" t="s">
        <v>360</v>
      </c>
      <c r="MG131" t="s">
        <v>360</v>
      </c>
      <c r="MI131" t="s">
        <v>2001</v>
      </c>
      <c r="MJ131">
        <v>73155581</v>
      </c>
      <c r="MK131" t="s">
        <v>2002</v>
      </c>
      <c r="ML131" s="2">
        <v>44217.534050925933</v>
      </c>
      <c r="MM131">
        <v>132</v>
      </c>
      <c r="MO131">
        <v>-1</v>
      </c>
      <c r="MR131" t="s">
        <v>377</v>
      </c>
      <c r="MS131">
        <v>1727</v>
      </c>
      <c r="MT131" t="s">
        <v>405</v>
      </c>
      <c r="MU131">
        <v>569832</v>
      </c>
    </row>
    <row r="132" spans="1:359" x14ac:dyDescent="0.3">
      <c r="A132" t="s">
        <v>2003</v>
      </c>
      <c r="B132" t="s">
        <v>2004</v>
      </c>
      <c r="D132" t="s">
        <v>1988</v>
      </c>
      <c r="E132" t="s">
        <v>844</v>
      </c>
      <c r="G132" s="1">
        <v>44217</v>
      </c>
      <c r="H132" t="s">
        <v>1989</v>
      </c>
      <c r="I132" t="s">
        <v>846</v>
      </c>
      <c r="J132" t="s">
        <v>347</v>
      </c>
      <c r="K132">
        <v>30</v>
      </c>
      <c r="L13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32" t="s">
        <v>348</v>
      </c>
      <c r="N132" t="s">
        <v>349</v>
      </c>
      <c r="O132" t="s">
        <v>350</v>
      </c>
      <c r="P132" s="1">
        <v>43121</v>
      </c>
      <c r="Q132">
        <v>0</v>
      </c>
      <c r="R132">
        <v>2</v>
      </c>
      <c r="S132" t="s">
        <v>347</v>
      </c>
      <c r="T132">
        <v>0</v>
      </c>
      <c r="U132">
        <v>1</v>
      </c>
      <c r="V132">
        <v>0</v>
      </c>
      <c r="W132" t="s">
        <v>351</v>
      </c>
      <c r="X132">
        <v>2</v>
      </c>
      <c r="Y132" t="s">
        <v>458</v>
      </c>
      <c r="Z132">
        <v>0</v>
      </c>
      <c r="AA132" t="s">
        <v>458</v>
      </c>
      <c r="AB132">
        <v>7</v>
      </c>
      <c r="AC132">
        <v>2</v>
      </c>
      <c r="AD132">
        <v>1</v>
      </c>
      <c r="AE132">
        <v>1</v>
      </c>
      <c r="AF132">
        <v>1500</v>
      </c>
      <c r="AG132">
        <v>500</v>
      </c>
      <c r="AH132" t="s">
        <v>2005</v>
      </c>
      <c r="AJ132" t="s">
        <v>1132</v>
      </c>
      <c r="AL132" t="b">
        <v>1</v>
      </c>
      <c r="AN132" t="b">
        <v>1</v>
      </c>
      <c r="AS132">
        <v>15</v>
      </c>
      <c r="AT132" t="s">
        <v>356</v>
      </c>
      <c r="AV132" t="s">
        <v>347</v>
      </c>
      <c r="AW132" t="s">
        <v>2006</v>
      </c>
      <c r="AX132" t="s">
        <v>484</v>
      </c>
      <c r="AY132" t="b">
        <v>1</v>
      </c>
      <c r="BB132" t="b">
        <v>1</v>
      </c>
      <c r="BJ132" t="s">
        <v>347</v>
      </c>
      <c r="BK132" t="s">
        <v>347</v>
      </c>
      <c r="BL132" t="s">
        <v>2007</v>
      </c>
      <c r="BM132" t="s">
        <v>373</v>
      </c>
      <c r="BO132" t="s">
        <v>347</v>
      </c>
      <c r="BP132" t="s">
        <v>347</v>
      </c>
      <c r="BR132" t="s">
        <v>347</v>
      </c>
      <c r="BS132" t="s">
        <v>347</v>
      </c>
      <c r="CE132" t="s">
        <v>1355</v>
      </c>
      <c r="CG132" t="b">
        <v>1</v>
      </c>
      <c r="CN132" t="s">
        <v>347</v>
      </c>
      <c r="CX132" t="s">
        <v>851</v>
      </c>
      <c r="DD132" t="b">
        <v>1</v>
      </c>
      <c r="DV132" t="s">
        <v>575</v>
      </c>
      <c r="DW132" t="s">
        <v>576</v>
      </c>
      <c r="DX132" t="s">
        <v>1270</v>
      </c>
      <c r="EL132" t="s">
        <v>385</v>
      </c>
      <c r="EM132" t="s">
        <v>366</v>
      </c>
      <c r="EN132" t="s">
        <v>2008</v>
      </c>
      <c r="EP132" t="b">
        <v>1</v>
      </c>
      <c r="EX132" t="b">
        <v>1</v>
      </c>
      <c r="EZ132" t="s">
        <v>409</v>
      </c>
      <c r="FA132" t="s">
        <v>366</v>
      </c>
      <c r="FB132" t="s">
        <v>373</v>
      </c>
      <c r="FD132" t="s">
        <v>368</v>
      </c>
      <c r="FF132" t="b">
        <v>1</v>
      </c>
      <c r="FM132" t="s">
        <v>347</v>
      </c>
      <c r="FO132" t="s">
        <v>347</v>
      </c>
      <c r="FP132" t="s">
        <v>368</v>
      </c>
      <c r="FQ132" t="b">
        <v>1</v>
      </c>
      <c r="FW132" t="s">
        <v>347</v>
      </c>
      <c r="FX132" t="s">
        <v>347</v>
      </c>
      <c r="GB132" t="s">
        <v>351</v>
      </c>
      <c r="GC132" t="s">
        <v>385</v>
      </c>
      <c r="GD132" t="s">
        <v>347</v>
      </c>
      <c r="GG132" t="s">
        <v>797</v>
      </c>
      <c r="GH132" t="s">
        <v>373</v>
      </c>
      <c r="GR132" t="s">
        <v>347</v>
      </c>
      <c r="GS132" t="s">
        <v>347</v>
      </c>
      <c r="GT132" t="s">
        <v>2009</v>
      </c>
      <c r="GU132" t="b">
        <v>1</v>
      </c>
      <c r="GW132" t="b">
        <v>1</v>
      </c>
      <c r="GX132" t="b">
        <v>1</v>
      </c>
      <c r="HM132" t="s">
        <v>2010</v>
      </c>
      <c r="HP132" t="b">
        <v>1</v>
      </c>
      <c r="HQ132" t="b">
        <v>1</v>
      </c>
      <c r="HR132" t="s">
        <v>2011</v>
      </c>
      <c r="HS132" t="s">
        <v>2012</v>
      </c>
      <c r="HT132" t="b">
        <v>1</v>
      </c>
      <c r="HV132" t="b">
        <v>1</v>
      </c>
      <c r="HX132" t="b">
        <v>1</v>
      </c>
      <c r="IE132" t="s">
        <v>1123</v>
      </c>
      <c r="IM132" t="b">
        <v>1</v>
      </c>
      <c r="IO132" t="s">
        <v>347</v>
      </c>
      <c r="IQ132" t="s">
        <v>373</v>
      </c>
      <c r="IX132" t="b">
        <v>1</v>
      </c>
      <c r="JA132" t="s">
        <v>446</v>
      </c>
      <c r="JC132" t="b">
        <v>1</v>
      </c>
      <c r="JJ132" t="s">
        <v>2013</v>
      </c>
      <c r="JK132" t="s">
        <v>347</v>
      </c>
      <c r="JM132" t="s">
        <v>2014</v>
      </c>
      <c r="JN132" t="b">
        <v>1</v>
      </c>
      <c r="JT132" t="b">
        <v>1</v>
      </c>
      <c r="JX132" t="b">
        <v>1</v>
      </c>
      <c r="KA132" t="b">
        <v>1</v>
      </c>
      <c r="KG132" t="s">
        <v>2015</v>
      </c>
      <c r="KL132" t="b">
        <v>1</v>
      </c>
      <c r="KQ132" t="b">
        <v>1</v>
      </c>
      <c r="KV132" t="s">
        <v>1679</v>
      </c>
      <c r="KX132" t="b">
        <v>1</v>
      </c>
      <c r="LA132" t="b">
        <v>1</v>
      </c>
      <c r="LB132" t="b">
        <v>1</v>
      </c>
      <c r="LF132" t="s">
        <v>452</v>
      </c>
      <c r="LI132" t="b">
        <v>1</v>
      </c>
      <c r="LN132" t="s">
        <v>347</v>
      </c>
      <c r="LP132" t="s">
        <v>535</v>
      </c>
      <c r="LS132" t="b">
        <v>1</v>
      </c>
      <c r="MA132" t="s">
        <v>360</v>
      </c>
      <c r="MG132" t="s">
        <v>360</v>
      </c>
      <c r="MI132" t="s">
        <v>2016</v>
      </c>
      <c r="MJ132">
        <v>73155582</v>
      </c>
      <c r="MK132" t="s">
        <v>2017</v>
      </c>
      <c r="ML132" s="2">
        <v>44217.534074074072</v>
      </c>
      <c r="MM132">
        <v>133</v>
      </c>
      <c r="MO132">
        <v>-1</v>
      </c>
      <c r="MR132" t="s">
        <v>377</v>
      </c>
      <c r="MS132">
        <v>1701</v>
      </c>
      <c r="MT132" t="s">
        <v>405</v>
      </c>
      <c r="MU132">
        <v>569832</v>
      </c>
    </row>
    <row r="133" spans="1:359" x14ac:dyDescent="0.3">
      <c r="A133" t="s">
        <v>2018</v>
      </c>
      <c r="B133" t="s">
        <v>2019</v>
      </c>
      <c r="D133" t="s">
        <v>2020</v>
      </c>
      <c r="E133" t="s">
        <v>844</v>
      </c>
      <c r="G133" s="1">
        <v>44217</v>
      </c>
      <c r="H133" t="s">
        <v>1989</v>
      </c>
      <c r="I133" t="s">
        <v>846</v>
      </c>
      <c r="J133" t="s">
        <v>347</v>
      </c>
      <c r="K133">
        <v>36</v>
      </c>
      <c r="L13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33" t="s">
        <v>348</v>
      </c>
      <c r="N133" t="s">
        <v>1001</v>
      </c>
      <c r="O133" t="s">
        <v>350</v>
      </c>
      <c r="P133" s="1">
        <v>43486</v>
      </c>
      <c r="Q133">
        <v>0</v>
      </c>
      <c r="R133">
        <v>1</v>
      </c>
      <c r="S133" t="s">
        <v>347</v>
      </c>
      <c r="T133">
        <v>0</v>
      </c>
      <c r="U133">
        <v>0</v>
      </c>
      <c r="V133">
        <v>0</v>
      </c>
      <c r="W133" t="s">
        <v>385</v>
      </c>
      <c r="X133">
        <v>4</v>
      </c>
      <c r="Y133" t="s">
        <v>365</v>
      </c>
      <c r="Z133">
        <v>1</v>
      </c>
      <c r="AA133" t="s">
        <v>352</v>
      </c>
      <c r="AB133">
        <v>7</v>
      </c>
      <c r="AC133">
        <v>1</v>
      </c>
      <c r="AD133">
        <v>0</v>
      </c>
      <c r="AE133">
        <v>0</v>
      </c>
      <c r="AF133">
        <v>800</v>
      </c>
      <c r="AG133">
        <v>500</v>
      </c>
      <c r="AH133" t="s">
        <v>385</v>
      </c>
      <c r="AJ133" t="s">
        <v>355</v>
      </c>
      <c r="AL133" t="b">
        <v>1</v>
      </c>
      <c r="AS133">
        <v>20</v>
      </c>
      <c r="AT133" t="s">
        <v>1385</v>
      </c>
      <c r="AV133" t="s">
        <v>347</v>
      </c>
      <c r="AW133" t="s">
        <v>357</v>
      </c>
      <c r="AX133" t="s">
        <v>484</v>
      </c>
      <c r="AY133" t="b">
        <v>1</v>
      </c>
      <c r="BB133" t="b">
        <v>1</v>
      </c>
      <c r="BJ133" t="s">
        <v>347</v>
      </c>
      <c r="BK133" t="s">
        <v>347</v>
      </c>
      <c r="BL133" t="s">
        <v>2021</v>
      </c>
      <c r="BM133" t="s">
        <v>373</v>
      </c>
      <c r="BO133" t="s">
        <v>360</v>
      </c>
      <c r="CE133" t="s">
        <v>361</v>
      </c>
      <c r="CG133" t="b">
        <v>1</v>
      </c>
      <c r="CI133" t="b">
        <v>1</v>
      </c>
      <c r="CN133" t="s">
        <v>347</v>
      </c>
      <c r="CX133" t="s">
        <v>851</v>
      </c>
      <c r="DD133" t="b">
        <v>1</v>
      </c>
      <c r="DV133" t="s">
        <v>486</v>
      </c>
      <c r="DW133" t="s">
        <v>487</v>
      </c>
      <c r="EL133" t="s">
        <v>385</v>
      </c>
      <c r="EM133" t="s">
        <v>366</v>
      </c>
      <c r="EZ133" t="s">
        <v>385</v>
      </c>
      <c r="FA133" t="s">
        <v>366</v>
      </c>
      <c r="FB133" t="s">
        <v>347</v>
      </c>
      <c r="FD133" t="s">
        <v>368</v>
      </c>
      <c r="FF133" t="b">
        <v>1</v>
      </c>
      <c r="FM133" t="s">
        <v>347</v>
      </c>
      <c r="FO133" t="s">
        <v>347</v>
      </c>
      <c r="FP133" t="s">
        <v>368</v>
      </c>
      <c r="FQ133" t="b">
        <v>1</v>
      </c>
      <c r="GB133" t="s">
        <v>385</v>
      </c>
      <c r="GC133" t="s">
        <v>385</v>
      </c>
      <c r="GD133" t="s">
        <v>360</v>
      </c>
      <c r="GE133" t="s">
        <v>370</v>
      </c>
      <c r="GF133" t="s">
        <v>371</v>
      </c>
      <c r="GG133" t="s">
        <v>493</v>
      </c>
      <c r="GH133" t="s">
        <v>373</v>
      </c>
      <c r="GR133" t="s">
        <v>374</v>
      </c>
      <c r="GT133" t="s">
        <v>2022</v>
      </c>
      <c r="GV133" t="b">
        <v>1</v>
      </c>
      <c r="GX133" t="b">
        <v>1</v>
      </c>
      <c r="HG133" t="b">
        <v>1</v>
      </c>
      <c r="HM133" t="s">
        <v>441</v>
      </c>
      <c r="HN133" t="b">
        <v>1</v>
      </c>
      <c r="HR133" t="s">
        <v>2023</v>
      </c>
      <c r="HS133" t="s">
        <v>1994</v>
      </c>
      <c r="HT133" t="b">
        <v>1</v>
      </c>
      <c r="HW133" t="b">
        <v>1</v>
      </c>
      <c r="HX133" t="b">
        <v>1</v>
      </c>
      <c r="IE133" t="s">
        <v>461</v>
      </c>
      <c r="IF133" t="b">
        <v>1</v>
      </c>
      <c r="IO133" t="s">
        <v>347</v>
      </c>
      <c r="IQ133" t="s">
        <v>1010</v>
      </c>
      <c r="IS133" t="b">
        <v>1</v>
      </c>
      <c r="IT133" t="b">
        <v>1</v>
      </c>
      <c r="IZ133" t="s">
        <v>2024</v>
      </c>
      <c r="JA133" t="s">
        <v>373</v>
      </c>
      <c r="JH133" t="b">
        <v>1</v>
      </c>
      <c r="JK133" t="s">
        <v>347</v>
      </c>
      <c r="JM133" t="s">
        <v>2025</v>
      </c>
      <c r="JN133" t="b">
        <v>1</v>
      </c>
      <c r="JU133" t="b">
        <v>1</v>
      </c>
      <c r="JX133" t="b">
        <v>1</v>
      </c>
      <c r="KA133" t="b">
        <v>1</v>
      </c>
      <c r="KG133" t="s">
        <v>2026</v>
      </c>
      <c r="KI133" t="b">
        <v>1</v>
      </c>
      <c r="KL133" t="b">
        <v>1</v>
      </c>
      <c r="KQ133" t="b">
        <v>1</v>
      </c>
      <c r="KV133" t="s">
        <v>2027</v>
      </c>
      <c r="KW133" t="b">
        <v>1</v>
      </c>
      <c r="KX133" t="b">
        <v>1</v>
      </c>
      <c r="LA133" t="b">
        <v>1</v>
      </c>
      <c r="LF133" t="s">
        <v>733</v>
      </c>
      <c r="LG133" t="b">
        <v>1</v>
      </c>
      <c r="LI133" t="b">
        <v>1</v>
      </c>
      <c r="LN133" t="s">
        <v>347</v>
      </c>
      <c r="LP133" t="s">
        <v>535</v>
      </c>
      <c r="LS133" t="b">
        <v>1</v>
      </c>
      <c r="MA133" t="s">
        <v>360</v>
      </c>
      <c r="MD133" t="s">
        <v>360</v>
      </c>
      <c r="MG133" t="s">
        <v>360</v>
      </c>
      <c r="MI133" t="s">
        <v>2028</v>
      </c>
      <c r="MJ133">
        <v>73155583</v>
      </c>
      <c r="MK133" t="s">
        <v>2029</v>
      </c>
      <c r="ML133" s="2">
        <v>44217.534085648149</v>
      </c>
      <c r="MM133">
        <v>134</v>
      </c>
      <c r="MO133">
        <v>-1</v>
      </c>
      <c r="MR133" t="s">
        <v>377</v>
      </c>
      <c r="MS133">
        <v>1680</v>
      </c>
      <c r="MT133" t="s">
        <v>405</v>
      </c>
      <c r="MU133">
        <v>569832</v>
      </c>
    </row>
    <row r="134" spans="1:359" x14ac:dyDescent="0.3">
      <c r="A134" t="s">
        <v>2030</v>
      </c>
      <c r="B134" t="s">
        <v>2031</v>
      </c>
      <c r="D134" t="s">
        <v>2032</v>
      </c>
      <c r="E134" t="s">
        <v>844</v>
      </c>
      <c r="G134" s="1">
        <v>44217</v>
      </c>
      <c r="H134" t="s">
        <v>2033</v>
      </c>
      <c r="I134" t="s">
        <v>846</v>
      </c>
      <c r="J134" t="s">
        <v>347</v>
      </c>
      <c r="K134">
        <v>40</v>
      </c>
      <c r="L13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34" t="s">
        <v>408</v>
      </c>
      <c r="N134" t="s">
        <v>349</v>
      </c>
      <c r="O134" t="s">
        <v>350</v>
      </c>
      <c r="P134" s="1">
        <v>42390</v>
      </c>
      <c r="Q134">
        <v>1</v>
      </c>
      <c r="R134">
        <v>0</v>
      </c>
      <c r="S134" t="s">
        <v>347</v>
      </c>
      <c r="T134">
        <v>1</v>
      </c>
      <c r="U134">
        <v>1</v>
      </c>
      <c r="V134">
        <v>2</v>
      </c>
      <c r="W134" t="s">
        <v>458</v>
      </c>
      <c r="X134">
        <v>1</v>
      </c>
      <c r="Y134" t="s">
        <v>352</v>
      </c>
      <c r="Z134">
        <v>2</v>
      </c>
      <c r="AA134" t="s">
        <v>489</v>
      </c>
      <c r="AB134">
        <v>11</v>
      </c>
      <c r="AC134">
        <v>1</v>
      </c>
      <c r="AD134">
        <v>0</v>
      </c>
      <c r="AE134">
        <v>2</v>
      </c>
      <c r="AF134">
        <v>2000</v>
      </c>
      <c r="AG134">
        <v>800</v>
      </c>
      <c r="AH134" t="s">
        <v>2034</v>
      </c>
      <c r="AJ134" t="s">
        <v>355</v>
      </c>
      <c r="AL134" t="b">
        <v>1</v>
      </c>
      <c r="AS134">
        <v>20</v>
      </c>
      <c r="AT134" t="s">
        <v>356</v>
      </c>
      <c r="AV134" t="s">
        <v>360</v>
      </c>
      <c r="AW134" t="s">
        <v>2035</v>
      </c>
      <c r="AX134" t="s">
        <v>484</v>
      </c>
      <c r="AY134" t="b">
        <v>1</v>
      </c>
      <c r="BB134" t="b">
        <v>1</v>
      </c>
      <c r="BJ134" t="s">
        <v>360</v>
      </c>
      <c r="BO134" t="s">
        <v>360</v>
      </c>
      <c r="CE134" t="s">
        <v>888</v>
      </c>
      <c r="CF134" t="b">
        <v>1</v>
      </c>
      <c r="CG134" t="b">
        <v>1</v>
      </c>
      <c r="CN134" t="s">
        <v>347</v>
      </c>
      <c r="CX134" t="s">
        <v>1901</v>
      </c>
      <c r="DB134" t="b">
        <v>1</v>
      </c>
      <c r="DJ134" t="s">
        <v>360</v>
      </c>
      <c r="DV134" t="s">
        <v>430</v>
      </c>
      <c r="DZ134" t="s">
        <v>2036</v>
      </c>
      <c r="EA134" t="b">
        <v>1</v>
      </c>
      <c r="ED134" t="b">
        <v>1</v>
      </c>
      <c r="EL134" t="s">
        <v>409</v>
      </c>
      <c r="EM134" t="s">
        <v>366</v>
      </c>
      <c r="EN134" t="s">
        <v>2036</v>
      </c>
      <c r="EO134" t="b">
        <v>1</v>
      </c>
      <c r="ER134" t="b">
        <v>1</v>
      </c>
      <c r="EZ134" t="s">
        <v>409</v>
      </c>
      <c r="FA134" t="s">
        <v>366</v>
      </c>
      <c r="FB134" t="s">
        <v>347</v>
      </c>
      <c r="FD134" t="s">
        <v>1228</v>
      </c>
      <c r="FF134" t="b">
        <v>1</v>
      </c>
      <c r="FG134" t="b">
        <v>1</v>
      </c>
      <c r="FM134" t="s">
        <v>347</v>
      </c>
      <c r="FO134" t="s">
        <v>373</v>
      </c>
      <c r="FW134" t="s">
        <v>369</v>
      </c>
      <c r="FX134" t="s">
        <v>347</v>
      </c>
      <c r="FY134" t="s">
        <v>360</v>
      </c>
      <c r="GB134" t="s">
        <v>351</v>
      </c>
      <c r="GC134" t="s">
        <v>351</v>
      </c>
      <c r="GD134" t="s">
        <v>360</v>
      </c>
      <c r="GE134" t="s">
        <v>371</v>
      </c>
      <c r="GF134" t="s">
        <v>371</v>
      </c>
      <c r="GT134" t="s">
        <v>2037</v>
      </c>
      <c r="GU134" t="b">
        <v>1</v>
      </c>
      <c r="GW134" t="b">
        <v>1</v>
      </c>
      <c r="HD134" t="b">
        <v>1</v>
      </c>
      <c r="HG134" t="b">
        <v>1</v>
      </c>
      <c r="HM134" t="s">
        <v>2010</v>
      </c>
      <c r="HP134" t="b">
        <v>1</v>
      </c>
      <c r="HQ134" t="b">
        <v>1</v>
      </c>
      <c r="HR134" t="s">
        <v>2038</v>
      </c>
      <c r="HS134" t="s">
        <v>2039</v>
      </c>
      <c r="HT134" t="b">
        <v>1</v>
      </c>
      <c r="HW134" t="b">
        <v>1</v>
      </c>
      <c r="HZ134" t="b">
        <v>1</v>
      </c>
      <c r="IE134" t="s">
        <v>1331</v>
      </c>
      <c r="IH134" t="b">
        <v>1</v>
      </c>
      <c r="IJ134" t="b">
        <v>1</v>
      </c>
      <c r="IO134" t="s">
        <v>347</v>
      </c>
      <c r="IQ134" t="s">
        <v>446</v>
      </c>
      <c r="IS134" t="b">
        <v>1</v>
      </c>
      <c r="IZ134" t="s">
        <v>2040</v>
      </c>
      <c r="JA134" t="s">
        <v>545</v>
      </c>
      <c r="JC134" t="b">
        <v>1</v>
      </c>
      <c r="JD134" t="b">
        <v>1</v>
      </c>
      <c r="JJ134" t="s">
        <v>2041</v>
      </c>
      <c r="JK134" t="s">
        <v>360</v>
      </c>
      <c r="JL134" t="s">
        <v>2042</v>
      </c>
      <c r="JM134" t="s">
        <v>2043</v>
      </c>
      <c r="JN134" t="b">
        <v>1</v>
      </c>
      <c r="JQ134" t="b">
        <v>1</v>
      </c>
      <c r="JU134" t="b">
        <v>1</v>
      </c>
      <c r="KG134" t="s">
        <v>2044</v>
      </c>
      <c r="KI134" t="b">
        <v>1</v>
      </c>
      <c r="KL134" t="b">
        <v>1</v>
      </c>
      <c r="KM134" t="b">
        <v>1</v>
      </c>
      <c r="KV134" t="s">
        <v>1686</v>
      </c>
      <c r="KX134" t="b">
        <v>1</v>
      </c>
      <c r="KY134" t="b">
        <v>1</v>
      </c>
      <c r="LB134" t="b">
        <v>1</v>
      </c>
      <c r="LF134" t="s">
        <v>452</v>
      </c>
      <c r="LI134" t="b">
        <v>1</v>
      </c>
      <c r="LN134" t="s">
        <v>360</v>
      </c>
      <c r="LO134" t="s">
        <v>2045</v>
      </c>
      <c r="LP134" t="s">
        <v>651</v>
      </c>
      <c r="LV134" t="b">
        <v>1</v>
      </c>
      <c r="MA134" t="s">
        <v>360</v>
      </c>
      <c r="MD134" t="s">
        <v>360</v>
      </c>
      <c r="MG134" t="s">
        <v>360</v>
      </c>
      <c r="MI134" t="s">
        <v>2046</v>
      </c>
      <c r="MJ134">
        <v>73155622</v>
      </c>
      <c r="MK134" t="s">
        <v>2047</v>
      </c>
      <c r="ML134" s="2">
        <v>44217.535231481481</v>
      </c>
      <c r="MM134">
        <v>135</v>
      </c>
      <c r="MO134">
        <v>-1</v>
      </c>
      <c r="MR134" t="s">
        <v>377</v>
      </c>
      <c r="MS134">
        <v>1081</v>
      </c>
      <c r="MT134" t="s">
        <v>405</v>
      </c>
      <c r="MU134">
        <v>569832</v>
      </c>
    </row>
    <row r="135" spans="1:359" x14ac:dyDescent="0.3">
      <c r="A135" t="s">
        <v>2048</v>
      </c>
      <c r="B135" t="s">
        <v>2049</v>
      </c>
      <c r="D135" t="s">
        <v>2032</v>
      </c>
      <c r="E135" t="s">
        <v>844</v>
      </c>
      <c r="G135" s="1">
        <v>44217</v>
      </c>
      <c r="H135" t="s">
        <v>2033</v>
      </c>
      <c r="I135" t="s">
        <v>846</v>
      </c>
      <c r="J135" t="s">
        <v>347</v>
      </c>
      <c r="K135">
        <v>30</v>
      </c>
      <c r="L13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35" t="s">
        <v>408</v>
      </c>
      <c r="N135" t="s">
        <v>349</v>
      </c>
      <c r="O135" t="s">
        <v>350</v>
      </c>
      <c r="P135" s="1">
        <v>42025</v>
      </c>
      <c r="Q135">
        <v>1</v>
      </c>
      <c r="R135">
        <v>0</v>
      </c>
      <c r="S135" t="s">
        <v>347</v>
      </c>
      <c r="T135">
        <v>0</v>
      </c>
      <c r="U135">
        <v>0</v>
      </c>
      <c r="V135">
        <v>3</v>
      </c>
      <c r="W135" t="s">
        <v>458</v>
      </c>
      <c r="X135">
        <v>1</v>
      </c>
      <c r="Y135" t="s">
        <v>365</v>
      </c>
      <c r="Z135">
        <v>0</v>
      </c>
      <c r="AA135" t="s">
        <v>365</v>
      </c>
      <c r="AB135">
        <v>6</v>
      </c>
      <c r="AC135">
        <v>0</v>
      </c>
      <c r="AD135">
        <v>0</v>
      </c>
      <c r="AE135">
        <v>1</v>
      </c>
      <c r="AF135">
        <v>1500</v>
      </c>
      <c r="AG135">
        <v>500</v>
      </c>
      <c r="AH135" t="s">
        <v>2050</v>
      </c>
      <c r="AJ135" t="s">
        <v>355</v>
      </c>
      <c r="AL135" t="b">
        <v>1</v>
      </c>
      <c r="AS135">
        <v>5</v>
      </c>
      <c r="AT135" t="s">
        <v>356</v>
      </c>
      <c r="AV135" t="s">
        <v>360</v>
      </c>
      <c r="AW135" t="s">
        <v>2051</v>
      </c>
      <c r="AX135" t="s">
        <v>1812</v>
      </c>
      <c r="BA135" t="b">
        <v>1</v>
      </c>
      <c r="BJ135" t="s">
        <v>360</v>
      </c>
      <c r="BO135" t="s">
        <v>360</v>
      </c>
      <c r="CE135" t="s">
        <v>1703</v>
      </c>
      <c r="CI135" t="b">
        <v>1</v>
      </c>
      <c r="CN135" t="s">
        <v>347</v>
      </c>
      <c r="CX135" t="s">
        <v>851</v>
      </c>
      <c r="DD135" t="b">
        <v>1</v>
      </c>
      <c r="DV135" t="s">
        <v>363</v>
      </c>
      <c r="DZ135" t="s">
        <v>2052</v>
      </c>
      <c r="EA135" t="b">
        <v>1</v>
      </c>
      <c r="EH135" t="b">
        <v>1</v>
      </c>
      <c r="EL135" t="s">
        <v>409</v>
      </c>
      <c r="EM135" t="s">
        <v>366</v>
      </c>
      <c r="EN135" t="s">
        <v>911</v>
      </c>
      <c r="EO135" t="b">
        <v>1</v>
      </c>
      <c r="EP135" t="b">
        <v>1</v>
      </c>
      <c r="EU135" t="b">
        <v>1</v>
      </c>
      <c r="EZ135" t="s">
        <v>458</v>
      </c>
      <c r="FA135" t="s">
        <v>366</v>
      </c>
      <c r="FB135" t="s">
        <v>347</v>
      </c>
      <c r="FD135" t="s">
        <v>368</v>
      </c>
      <c r="FF135" t="b">
        <v>1</v>
      </c>
      <c r="FM135" t="s">
        <v>347</v>
      </c>
      <c r="FO135" t="s">
        <v>373</v>
      </c>
      <c r="FW135" t="s">
        <v>369</v>
      </c>
      <c r="FX135" t="s">
        <v>347</v>
      </c>
      <c r="GB135" t="s">
        <v>385</v>
      </c>
      <c r="GC135" t="s">
        <v>351</v>
      </c>
      <c r="GD135" t="s">
        <v>360</v>
      </c>
      <c r="GE135" t="s">
        <v>371</v>
      </c>
      <c r="GF135" t="s">
        <v>371</v>
      </c>
      <c r="GT135" t="s">
        <v>2053</v>
      </c>
      <c r="GU135" t="b">
        <v>1</v>
      </c>
      <c r="GW135" t="b">
        <v>1</v>
      </c>
      <c r="GY135" t="b">
        <v>1</v>
      </c>
      <c r="HD135" t="b">
        <v>1</v>
      </c>
      <c r="HM135" t="s">
        <v>2054</v>
      </c>
      <c r="HO135" t="b">
        <v>1</v>
      </c>
      <c r="HP135" t="b">
        <v>1</v>
      </c>
      <c r="HR135" t="s">
        <v>2055</v>
      </c>
      <c r="HS135" t="s">
        <v>602</v>
      </c>
      <c r="HT135" t="b">
        <v>1</v>
      </c>
      <c r="HW135" t="b">
        <v>1</v>
      </c>
      <c r="IE135" t="s">
        <v>373</v>
      </c>
      <c r="IL135" t="b">
        <v>1</v>
      </c>
      <c r="IO135" t="s">
        <v>445</v>
      </c>
      <c r="IQ135" t="s">
        <v>1290</v>
      </c>
      <c r="IR135" t="b">
        <v>1</v>
      </c>
      <c r="IS135" t="b">
        <v>1</v>
      </c>
      <c r="IZ135" t="s">
        <v>2056</v>
      </c>
      <c r="JA135" t="s">
        <v>545</v>
      </c>
      <c r="JC135" t="b">
        <v>1</v>
      </c>
      <c r="JD135" t="b">
        <v>1</v>
      </c>
      <c r="JJ135" t="s">
        <v>1361</v>
      </c>
      <c r="JK135" t="s">
        <v>360</v>
      </c>
      <c r="JL135" t="s">
        <v>465</v>
      </c>
      <c r="JM135" t="s">
        <v>2057</v>
      </c>
      <c r="JQ135" t="b">
        <v>1</v>
      </c>
      <c r="JS135" t="b">
        <v>1</v>
      </c>
      <c r="JU135" t="b">
        <v>1</v>
      </c>
      <c r="JV135" t="b">
        <v>1</v>
      </c>
      <c r="JX135" t="b">
        <v>1</v>
      </c>
      <c r="KG135" t="s">
        <v>2058</v>
      </c>
      <c r="KI135" t="b">
        <v>1</v>
      </c>
      <c r="KK135" t="b">
        <v>1</v>
      </c>
      <c r="KL135" t="b">
        <v>1</v>
      </c>
      <c r="KM135" t="b">
        <v>1</v>
      </c>
      <c r="KV135" t="s">
        <v>2059</v>
      </c>
      <c r="KW135" t="b">
        <v>1</v>
      </c>
      <c r="KZ135" t="b">
        <v>1</v>
      </c>
      <c r="LB135" t="b">
        <v>1</v>
      </c>
      <c r="LF135" t="s">
        <v>2060</v>
      </c>
      <c r="LG135" t="b">
        <v>1</v>
      </c>
      <c r="LI135" t="b">
        <v>1</v>
      </c>
      <c r="LJ135" t="b">
        <v>1</v>
      </c>
      <c r="LN135" t="s">
        <v>347</v>
      </c>
      <c r="LP135" t="s">
        <v>651</v>
      </c>
      <c r="LV135" t="b">
        <v>1</v>
      </c>
      <c r="MA135" t="s">
        <v>360</v>
      </c>
      <c r="MG135" t="s">
        <v>360</v>
      </c>
      <c r="MI135" t="s">
        <v>2061</v>
      </c>
      <c r="MJ135">
        <v>73155624</v>
      </c>
      <c r="MK135" t="s">
        <v>2062</v>
      </c>
      <c r="ML135" s="2">
        <v>44217.535243055558</v>
      </c>
      <c r="MM135">
        <v>136</v>
      </c>
      <c r="MO135">
        <v>-1</v>
      </c>
      <c r="MR135" t="s">
        <v>377</v>
      </c>
      <c r="MS135">
        <v>2651</v>
      </c>
      <c r="MT135" t="s">
        <v>405</v>
      </c>
      <c r="MU135">
        <v>569832</v>
      </c>
    </row>
    <row r="136" spans="1:359" x14ac:dyDescent="0.3">
      <c r="A136" t="s">
        <v>2063</v>
      </c>
      <c r="B136" t="s">
        <v>2064</v>
      </c>
      <c r="C136" t="s">
        <v>385</v>
      </c>
      <c r="D136" t="s">
        <v>2065</v>
      </c>
      <c r="E136" t="s">
        <v>844</v>
      </c>
      <c r="G136" s="1">
        <v>44217</v>
      </c>
      <c r="H136" t="s">
        <v>2066</v>
      </c>
      <c r="I136" t="s">
        <v>846</v>
      </c>
      <c r="J136" t="s">
        <v>347</v>
      </c>
      <c r="K136">
        <v>54</v>
      </c>
      <c r="L136"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136" t="s">
        <v>408</v>
      </c>
      <c r="N136" t="s">
        <v>349</v>
      </c>
      <c r="O136" t="s">
        <v>350</v>
      </c>
      <c r="P136" s="1">
        <v>41187</v>
      </c>
      <c r="Q136">
        <v>1</v>
      </c>
      <c r="R136">
        <v>0</v>
      </c>
      <c r="S136" t="s">
        <v>347</v>
      </c>
      <c r="T136">
        <v>0</v>
      </c>
      <c r="U136">
        <v>1</v>
      </c>
      <c r="V136">
        <v>2</v>
      </c>
      <c r="W136" t="s">
        <v>458</v>
      </c>
      <c r="X136">
        <v>2</v>
      </c>
      <c r="Y136" t="s">
        <v>352</v>
      </c>
      <c r="Z136">
        <v>3</v>
      </c>
      <c r="AA136" t="s">
        <v>526</v>
      </c>
      <c r="AB136">
        <v>10</v>
      </c>
      <c r="AC136">
        <v>1</v>
      </c>
      <c r="AD136">
        <v>0</v>
      </c>
      <c r="AE136">
        <v>1</v>
      </c>
      <c r="AF136">
        <v>1500</v>
      </c>
      <c r="AG136">
        <v>400</v>
      </c>
      <c r="AH136" t="s">
        <v>354</v>
      </c>
      <c r="AJ136" t="s">
        <v>651</v>
      </c>
      <c r="AQ136" t="b">
        <v>1</v>
      </c>
      <c r="AV136" t="s">
        <v>360</v>
      </c>
      <c r="AW136" t="s">
        <v>2067</v>
      </c>
      <c r="AX136" t="s">
        <v>2068</v>
      </c>
      <c r="AZ136" t="b">
        <v>1</v>
      </c>
      <c r="BB136" t="b">
        <v>1</v>
      </c>
      <c r="BD136" t="b">
        <v>1</v>
      </c>
      <c r="BJ136" t="s">
        <v>360</v>
      </c>
      <c r="BO136" t="s">
        <v>360</v>
      </c>
      <c r="CE136" t="s">
        <v>950</v>
      </c>
      <c r="CF136" t="b">
        <v>1</v>
      </c>
      <c r="CH136" t="b">
        <v>1</v>
      </c>
      <c r="CN136" t="s">
        <v>360</v>
      </c>
      <c r="CO136" t="s">
        <v>2069</v>
      </c>
      <c r="CP136" t="b">
        <v>1</v>
      </c>
      <c r="CS136" t="b">
        <v>1</v>
      </c>
      <c r="CX136" t="s">
        <v>889</v>
      </c>
      <c r="CZ136" t="b">
        <v>1</v>
      </c>
      <c r="DI136" t="s">
        <v>2070</v>
      </c>
      <c r="DV136" t="s">
        <v>657</v>
      </c>
      <c r="DZ136" t="s">
        <v>579</v>
      </c>
      <c r="EA136" t="b">
        <v>1</v>
      </c>
      <c r="EL136" t="s">
        <v>351</v>
      </c>
      <c r="EM136" t="s">
        <v>366</v>
      </c>
      <c r="EN136" t="s">
        <v>579</v>
      </c>
      <c r="EO136" t="b">
        <v>1</v>
      </c>
      <c r="EZ136" t="s">
        <v>351</v>
      </c>
      <c r="FA136" t="s">
        <v>366</v>
      </c>
      <c r="FB136" t="s">
        <v>347</v>
      </c>
      <c r="FD136" t="s">
        <v>432</v>
      </c>
      <c r="FF136" t="b">
        <v>1</v>
      </c>
      <c r="FG136" t="b">
        <v>1</v>
      </c>
      <c r="FM136" t="s">
        <v>347</v>
      </c>
      <c r="FO136" t="s">
        <v>347</v>
      </c>
      <c r="FP136" t="s">
        <v>432</v>
      </c>
      <c r="FQ136" t="b">
        <v>1</v>
      </c>
      <c r="FR136" t="b">
        <v>1</v>
      </c>
      <c r="FW136" t="s">
        <v>668</v>
      </c>
      <c r="FX136" t="s">
        <v>360</v>
      </c>
      <c r="GB136" t="s">
        <v>351</v>
      </c>
      <c r="GC136" t="s">
        <v>351</v>
      </c>
      <c r="GD136" t="s">
        <v>360</v>
      </c>
      <c r="GE136" t="s">
        <v>371</v>
      </c>
      <c r="GF136" t="s">
        <v>371</v>
      </c>
      <c r="GT136" t="s">
        <v>2071</v>
      </c>
      <c r="GV136" t="b">
        <v>1</v>
      </c>
      <c r="GY136" t="b">
        <v>1</v>
      </c>
      <c r="HA136" t="b">
        <v>1</v>
      </c>
      <c r="HE136" t="b">
        <v>1</v>
      </c>
      <c r="HM136" t="s">
        <v>501</v>
      </c>
      <c r="HO136" t="b">
        <v>1</v>
      </c>
      <c r="HR136" t="s">
        <v>2072</v>
      </c>
      <c r="HS136" t="s">
        <v>2073</v>
      </c>
      <c r="HU136" t="b">
        <v>1</v>
      </c>
      <c r="HW136" t="b">
        <v>1</v>
      </c>
      <c r="HZ136" t="b">
        <v>1</v>
      </c>
      <c r="IE136" t="s">
        <v>756</v>
      </c>
      <c r="IF136" t="b">
        <v>1</v>
      </c>
      <c r="IJ136" t="b">
        <v>1</v>
      </c>
      <c r="IO136" t="s">
        <v>347</v>
      </c>
      <c r="IQ136" t="s">
        <v>1288</v>
      </c>
      <c r="IR136" t="b">
        <v>1</v>
      </c>
      <c r="IS136" t="b">
        <v>1</v>
      </c>
      <c r="IT136" t="b">
        <v>1</v>
      </c>
      <c r="IZ136" t="s">
        <v>2074</v>
      </c>
      <c r="JA136" t="s">
        <v>1288</v>
      </c>
      <c r="JB136" t="b">
        <v>1</v>
      </c>
      <c r="JC136" t="b">
        <v>1</v>
      </c>
      <c r="JD136" t="b">
        <v>1</v>
      </c>
      <c r="JJ136" t="s">
        <v>2074</v>
      </c>
      <c r="JK136" t="s">
        <v>360</v>
      </c>
      <c r="JL136" t="s">
        <v>2075</v>
      </c>
      <c r="JM136" t="s">
        <v>2076</v>
      </c>
      <c r="JO136" t="b">
        <v>1</v>
      </c>
      <c r="JQ136" t="b">
        <v>1</v>
      </c>
      <c r="JS136" t="b">
        <v>1</v>
      </c>
      <c r="JT136" t="b">
        <v>1</v>
      </c>
      <c r="JU136" t="b">
        <v>1</v>
      </c>
      <c r="JV136" t="b">
        <v>1</v>
      </c>
      <c r="JW136" t="b">
        <v>1</v>
      </c>
      <c r="KA136" t="b">
        <v>1</v>
      </c>
      <c r="KG136" t="s">
        <v>2077</v>
      </c>
      <c r="KH136" t="b">
        <v>1</v>
      </c>
      <c r="KI136" t="b">
        <v>1</v>
      </c>
      <c r="KO136" t="b">
        <v>1</v>
      </c>
      <c r="KV136" t="s">
        <v>2078</v>
      </c>
      <c r="KW136" t="b">
        <v>1</v>
      </c>
      <c r="KX136" t="b">
        <v>1</v>
      </c>
      <c r="LA136" t="b">
        <v>1</v>
      </c>
      <c r="LB136" t="b">
        <v>1</v>
      </c>
      <c r="LF136" t="s">
        <v>1168</v>
      </c>
      <c r="LG136" t="b">
        <v>1</v>
      </c>
      <c r="LK136" t="b">
        <v>1</v>
      </c>
      <c r="LN136" t="s">
        <v>347</v>
      </c>
      <c r="LP136" t="s">
        <v>651</v>
      </c>
      <c r="LV136" t="b">
        <v>1</v>
      </c>
      <c r="MA136" t="s">
        <v>360</v>
      </c>
      <c r="MD136" t="s">
        <v>360</v>
      </c>
      <c r="MG136" t="s">
        <v>360</v>
      </c>
      <c r="MI136" t="s">
        <v>2079</v>
      </c>
      <c r="MJ136">
        <v>73155626</v>
      </c>
      <c r="MK136" t="s">
        <v>2080</v>
      </c>
      <c r="ML136" s="2">
        <v>44217.535254629627</v>
      </c>
      <c r="MM136">
        <v>137</v>
      </c>
      <c r="MO136">
        <v>-1</v>
      </c>
      <c r="MR136" t="s">
        <v>377</v>
      </c>
      <c r="MS136">
        <v>3347</v>
      </c>
      <c r="MT136" t="s">
        <v>405</v>
      </c>
      <c r="MU136">
        <v>569832</v>
      </c>
    </row>
    <row r="137" spans="1:359" x14ac:dyDescent="0.3">
      <c r="A137" t="s">
        <v>2081</v>
      </c>
      <c r="B137" t="s">
        <v>2082</v>
      </c>
      <c r="D137" t="s">
        <v>2032</v>
      </c>
      <c r="E137" t="s">
        <v>844</v>
      </c>
      <c r="G137" s="1">
        <v>44217</v>
      </c>
      <c r="H137" t="s">
        <v>2033</v>
      </c>
      <c r="I137" t="s">
        <v>846</v>
      </c>
      <c r="J137" t="s">
        <v>347</v>
      </c>
      <c r="K137">
        <v>36</v>
      </c>
      <c r="L13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37" t="s">
        <v>408</v>
      </c>
      <c r="N137" t="s">
        <v>349</v>
      </c>
      <c r="O137" t="s">
        <v>350</v>
      </c>
      <c r="P137" s="1">
        <v>42079</v>
      </c>
      <c r="Q137">
        <v>0</v>
      </c>
      <c r="R137">
        <v>0</v>
      </c>
      <c r="S137" t="s">
        <v>347</v>
      </c>
      <c r="T137">
        <v>0</v>
      </c>
      <c r="U137">
        <v>0</v>
      </c>
      <c r="V137">
        <v>2</v>
      </c>
      <c r="W137" t="s">
        <v>409</v>
      </c>
      <c r="X137">
        <v>0</v>
      </c>
      <c r="Y137" t="s">
        <v>409</v>
      </c>
      <c r="Z137">
        <v>0</v>
      </c>
      <c r="AA137" t="s">
        <v>409</v>
      </c>
      <c r="AB137">
        <v>4</v>
      </c>
      <c r="AC137">
        <v>1</v>
      </c>
      <c r="AD137">
        <v>0</v>
      </c>
      <c r="AE137">
        <v>1</v>
      </c>
      <c r="AF137">
        <v>1000</v>
      </c>
      <c r="AG137">
        <v>400</v>
      </c>
      <c r="AH137" t="s">
        <v>2083</v>
      </c>
      <c r="AJ137" t="s">
        <v>355</v>
      </c>
      <c r="AL137" t="b">
        <v>1</v>
      </c>
      <c r="AS137">
        <v>5</v>
      </c>
      <c r="AT137" t="s">
        <v>356</v>
      </c>
      <c r="AV137" t="s">
        <v>347</v>
      </c>
      <c r="AW137" t="s">
        <v>357</v>
      </c>
      <c r="AX137" t="s">
        <v>429</v>
      </c>
      <c r="BB137" t="b">
        <v>1</v>
      </c>
      <c r="BJ137" t="s">
        <v>347</v>
      </c>
      <c r="BK137" t="s">
        <v>360</v>
      </c>
      <c r="BM137" t="s">
        <v>360</v>
      </c>
      <c r="BO137" t="s">
        <v>360</v>
      </c>
      <c r="CE137" t="s">
        <v>2084</v>
      </c>
      <c r="CF137" t="b">
        <v>1</v>
      </c>
      <c r="CG137" t="b">
        <v>1</v>
      </c>
      <c r="CN137" t="s">
        <v>347</v>
      </c>
      <c r="CX137" t="s">
        <v>851</v>
      </c>
      <c r="DD137" t="b">
        <v>1</v>
      </c>
      <c r="DV137" t="s">
        <v>363</v>
      </c>
      <c r="EL137" t="s">
        <v>385</v>
      </c>
      <c r="EM137" t="s">
        <v>366</v>
      </c>
      <c r="EN137" t="s">
        <v>579</v>
      </c>
      <c r="EO137" t="b">
        <v>1</v>
      </c>
      <c r="EZ137" t="s">
        <v>351</v>
      </c>
      <c r="FA137" t="s">
        <v>366</v>
      </c>
      <c r="FB137" t="s">
        <v>347</v>
      </c>
      <c r="FD137" t="s">
        <v>368</v>
      </c>
      <c r="FF137" t="b">
        <v>1</v>
      </c>
      <c r="FM137" t="s">
        <v>347</v>
      </c>
      <c r="FO137" t="s">
        <v>360</v>
      </c>
      <c r="FW137" t="s">
        <v>369</v>
      </c>
      <c r="FX137" t="s">
        <v>360</v>
      </c>
      <c r="GB137" t="s">
        <v>385</v>
      </c>
      <c r="GC137" t="s">
        <v>385</v>
      </c>
      <c r="GD137" t="s">
        <v>360</v>
      </c>
      <c r="GE137" t="s">
        <v>371</v>
      </c>
      <c r="GF137" t="s">
        <v>371</v>
      </c>
      <c r="GT137" t="s">
        <v>2085</v>
      </c>
      <c r="GV137" t="b">
        <v>1</v>
      </c>
      <c r="GY137" t="b">
        <v>1</v>
      </c>
      <c r="HM137" t="s">
        <v>501</v>
      </c>
      <c r="HO137" t="b">
        <v>1</v>
      </c>
      <c r="HR137" t="s">
        <v>2086</v>
      </c>
      <c r="HS137" t="s">
        <v>2087</v>
      </c>
      <c r="HU137" t="b">
        <v>1</v>
      </c>
      <c r="HW137" t="b">
        <v>1</v>
      </c>
      <c r="HZ137" t="b">
        <v>1</v>
      </c>
      <c r="IE137" t="s">
        <v>373</v>
      </c>
      <c r="IL137" t="b">
        <v>1</v>
      </c>
      <c r="IO137" t="s">
        <v>445</v>
      </c>
      <c r="IQ137" t="s">
        <v>462</v>
      </c>
      <c r="IR137" t="b">
        <v>1</v>
      </c>
      <c r="IZ137" t="s">
        <v>625</v>
      </c>
      <c r="JA137" t="s">
        <v>446</v>
      </c>
      <c r="JC137" t="b">
        <v>1</v>
      </c>
      <c r="JJ137" t="s">
        <v>2056</v>
      </c>
      <c r="JK137" t="s">
        <v>347</v>
      </c>
      <c r="JM137" t="s">
        <v>2088</v>
      </c>
      <c r="JN137" t="b">
        <v>1</v>
      </c>
      <c r="JW137" t="b">
        <v>1</v>
      </c>
      <c r="KG137" t="s">
        <v>450</v>
      </c>
      <c r="KL137" t="b">
        <v>1</v>
      </c>
      <c r="KV137" t="s">
        <v>1077</v>
      </c>
      <c r="LC137" t="b">
        <v>1</v>
      </c>
      <c r="LE137" t="s">
        <v>2089</v>
      </c>
      <c r="LF137" t="s">
        <v>2090</v>
      </c>
      <c r="LG137" t="b">
        <v>1</v>
      </c>
      <c r="LI137" t="b">
        <v>1</v>
      </c>
      <c r="LK137" t="b">
        <v>1</v>
      </c>
      <c r="LN137" t="s">
        <v>360</v>
      </c>
      <c r="LO137" t="s">
        <v>2091</v>
      </c>
      <c r="LP137" t="s">
        <v>651</v>
      </c>
      <c r="LV137" t="b">
        <v>1</v>
      </c>
      <c r="MA137" t="s">
        <v>347</v>
      </c>
      <c r="MB137">
        <v>8</v>
      </c>
      <c r="MC137" t="s">
        <v>2092</v>
      </c>
      <c r="MG137" t="s">
        <v>360</v>
      </c>
      <c r="MI137" t="s">
        <v>2093</v>
      </c>
      <c r="MJ137">
        <v>73155627</v>
      </c>
      <c r="MK137" t="s">
        <v>2094</v>
      </c>
      <c r="ML137" s="2">
        <v>44217.535254629627</v>
      </c>
      <c r="MM137">
        <v>138</v>
      </c>
      <c r="MO137">
        <v>-1</v>
      </c>
      <c r="MR137" t="s">
        <v>377</v>
      </c>
      <c r="MS137">
        <v>4058</v>
      </c>
      <c r="MT137" t="s">
        <v>405</v>
      </c>
      <c r="MU137">
        <v>569832</v>
      </c>
    </row>
    <row r="138" spans="1:359" x14ac:dyDescent="0.3">
      <c r="A138" t="s">
        <v>2095</v>
      </c>
      <c r="B138" t="s">
        <v>2096</v>
      </c>
      <c r="D138" t="s">
        <v>2097</v>
      </c>
      <c r="E138" t="s">
        <v>844</v>
      </c>
      <c r="G138" s="1">
        <v>44217</v>
      </c>
      <c r="H138" t="s">
        <v>2066</v>
      </c>
      <c r="I138" t="s">
        <v>846</v>
      </c>
      <c r="J138" t="s">
        <v>347</v>
      </c>
      <c r="K138">
        <v>28</v>
      </c>
      <c r="L138"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38" t="s">
        <v>408</v>
      </c>
      <c r="N138" t="s">
        <v>349</v>
      </c>
      <c r="O138" t="s">
        <v>350</v>
      </c>
      <c r="P138" s="1">
        <v>41498</v>
      </c>
      <c r="Q138">
        <v>1</v>
      </c>
      <c r="R138">
        <v>0</v>
      </c>
      <c r="S138" t="s">
        <v>347</v>
      </c>
      <c r="T138">
        <v>0</v>
      </c>
      <c r="U138">
        <v>0</v>
      </c>
      <c r="V138">
        <v>2</v>
      </c>
      <c r="W138" t="s">
        <v>409</v>
      </c>
      <c r="X138">
        <v>0</v>
      </c>
      <c r="Y138" t="s">
        <v>409</v>
      </c>
      <c r="Z138">
        <v>0</v>
      </c>
      <c r="AA138" t="s">
        <v>409</v>
      </c>
      <c r="AB138">
        <v>4</v>
      </c>
      <c r="AC138">
        <v>0</v>
      </c>
      <c r="AD138">
        <v>0</v>
      </c>
      <c r="AE138">
        <v>1</v>
      </c>
      <c r="AF138">
        <v>1500</v>
      </c>
      <c r="AG138">
        <v>300</v>
      </c>
      <c r="AH138" t="s">
        <v>2098</v>
      </c>
      <c r="AJ138" t="s">
        <v>651</v>
      </c>
      <c r="AQ138" t="b">
        <v>1</v>
      </c>
      <c r="AV138" t="s">
        <v>360</v>
      </c>
      <c r="AW138" t="s">
        <v>2099</v>
      </c>
      <c r="AX138" t="s">
        <v>1546</v>
      </c>
      <c r="BB138" t="b">
        <v>1</v>
      </c>
      <c r="BD138" t="b">
        <v>1</v>
      </c>
      <c r="BJ138" t="s">
        <v>360</v>
      </c>
      <c r="BO138" t="s">
        <v>360</v>
      </c>
      <c r="CE138" t="s">
        <v>2100</v>
      </c>
      <c r="CF138" t="b">
        <v>1</v>
      </c>
      <c r="CG138" t="b">
        <v>1</v>
      </c>
      <c r="CI138" t="b">
        <v>1</v>
      </c>
      <c r="CN138" t="s">
        <v>360</v>
      </c>
      <c r="CO138" t="s">
        <v>2101</v>
      </c>
      <c r="CQ138" t="b">
        <v>1</v>
      </c>
      <c r="CR138" t="b">
        <v>1</v>
      </c>
      <c r="CX138" t="s">
        <v>889</v>
      </c>
      <c r="CZ138" t="b">
        <v>1</v>
      </c>
      <c r="DI138" t="s">
        <v>2102</v>
      </c>
      <c r="DV138" t="s">
        <v>575</v>
      </c>
      <c r="DW138" t="s">
        <v>487</v>
      </c>
      <c r="DZ138" t="s">
        <v>579</v>
      </c>
      <c r="EA138" t="b">
        <v>1</v>
      </c>
      <c r="EL138" t="s">
        <v>351</v>
      </c>
      <c r="EM138" t="s">
        <v>366</v>
      </c>
      <c r="EN138" t="s">
        <v>579</v>
      </c>
      <c r="EO138" t="b">
        <v>1</v>
      </c>
      <c r="EZ138" t="s">
        <v>351</v>
      </c>
      <c r="FA138" t="s">
        <v>366</v>
      </c>
      <c r="FB138" t="s">
        <v>347</v>
      </c>
      <c r="FD138" t="s">
        <v>432</v>
      </c>
      <c r="FF138" t="b">
        <v>1</v>
      </c>
      <c r="FG138" t="b">
        <v>1</v>
      </c>
      <c r="FM138" t="s">
        <v>347</v>
      </c>
      <c r="FO138" t="s">
        <v>347</v>
      </c>
      <c r="FP138" t="s">
        <v>432</v>
      </c>
      <c r="FQ138" t="b">
        <v>1</v>
      </c>
      <c r="FR138" t="b">
        <v>1</v>
      </c>
      <c r="FW138" t="s">
        <v>668</v>
      </c>
      <c r="FX138" t="s">
        <v>360</v>
      </c>
      <c r="GB138" t="s">
        <v>385</v>
      </c>
      <c r="GC138" t="s">
        <v>351</v>
      </c>
      <c r="GD138" t="s">
        <v>360</v>
      </c>
      <c r="GE138" t="s">
        <v>371</v>
      </c>
      <c r="GF138" t="s">
        <v>371</v>
      </c>
      <c r="GT138" t="s">
        <v>2103</v>
      </c>
      <c r="GU138" t="b">
        <v>1</v>
      </c>
      <c r="GX138" t="b">
        <v>1</v>
      </c>
      <c r="GY138" t="b">
        <v>1</v>
      </c>
      <c r="GZ138" t="b">
        <v>1</v>
      </c>
      <c r="HM138" t="s">
        <v>501</v>
      </c>
      <c r="HO138" t="b">
        <v>1</v>
      </c>
      <c r="HR138" t="s">
        <v>2104</v>
      </c>
      <c r="HS138" t="s">
        <v>2073</v>
      </c>
      <c r="HU138" t="b">
        <v>1</v>
      </c>
      <c r="HW138" t="b">
        <v>1</v>
      </c>
      <c r="HZ138" t="b">
        <v>1</v>
      </c>
      <c r="IE138" t="s">
        <v>756</v>
      </c>
      <c r="IF138" t="b">
        <v>1</v>
      </c>
      <c r="IJ138" t="b">
        <v>1</v>
      </c>
      <c r="IO138" t="s">
        <v>347</v>
      </c>
      <c r="IQ138" t="s">
        <v>416</v>
      </c>
      <c r="IW138" t="b">
        <v>1</v>
      </c>
      <c r="JA138" t="s">
        <v>2105</v>
      </c>
      <c r="JC138" t="b">
        <v>1</v>
      </c>
      <c r="JD138" t="b">
        <v>1</v>
      </c>
      <c r="JE138" t="b">
        <v>1</v>
      </c>
      <c r="JJ138" t="s">
        <v>2106</v>
      </c>
      <c r="JK138" t="s">
        <v>360</v>
      </c>
      <c r="JL138" t="s">
        <v>2107</v>
      </c>
      <c r="JM138" t="s">
        <v>2108</v>
      </c>
      <c r="JS138" t="b">
        <v>1</v>
      </c>
      <c r="JT138" t="b">
        <v>1</v>
      </c>
      <c r="JU138" t="b">
        <v>1</v>
      </c>
      <c r="JV138" t="b">
        <v>1</v>
      </c>
      <c r="JW138" t="b">
        <v>1</v>
      </c>
      <c r="KG138" t="s">
        <v>2077</v>
      </c>
      <c r="KH138" t="b">
        <v>1</v>
      </c>
      <c r="KI138" t="b">
        <v>1</v>
      </c>
      <c r="KO138" t="b">
        <v>1</v>
      </c>
      <c r="KV138" t="s">
        <v>1560</v>
      </c>
      <c r="KW138" t="b">
        <v>1</v>
      </c>
      <c r="KX138" t="b">
        <v>1</v>
      </c>
      <c r="LA138" t="b">
        <v>1</v>
      </c>
      <c r="LB138" t="b">
        <v>1</v>
      </c>
      <c r="LF138" t="s">
        <v>1098</v>
      </c>
      <c r="LG138" t="b">
        <v>1</v>
      </c>
      <c r="LH138" t="b">
        <v>1</v>
      </c>
      <c r="LN138" t="s">
        <v>360</v>
      </c>
      <c r="LO138" t="s">
        <v>2109</v>
      </c>
      <c r="LP138" t="s">
        <v>2110</v>
      </c>
      <c r="LQ138" t="b">
        <v>1</v>
      </c>
      <c r="LT138" t="b">
        <v>1</v>
      </c>
      <c r="MA138" t="s">
        <v>360</v>
      </c>
      <c r="MG138" t="s">
        <v>360</v>
      </c>
      <c r="MI138" t="s">
        <v>2111</v>
      </c>
      <c r="MJ138">
        <v>73155629</v>
      </c>
      <c r="MK138" t="s">
        <v>2112</v>
      </c>
      <c r="ML138" s="2">
        <v>44217.535254629627</v>
      </c>
      <c r="MM138">
        <v>139</v>
      </c>
      <c r="MO138">
        <v>-1</v>
      </c>
      <c r="MR138" t="s">
        <v>377</v>
      </c>
      <c r="MS138">
        <v>2269</v>
      </c>
      <c r="MT138" t="s">
        <v>405</v>
      </c>
      <c r="MU138">
        <v>569832</v>
      </c>
    </row>
    <row r="139" spans="1:359" x14ac:dyDescent="0.3">
      <c r="A139" t="s">
        <v>2113</v>
      </c>
      <c r="B139" t="s">
        <v>2114</v>
      </c>
      <c r="D139" t="s">
        <v>2115</v>
      </c>
      <c r="E139" t="s">
        <v>844</v>
      </c>
      <c r="G139" s="1">
        <v>44217</v>
      </c>
      <c r="H139" t="s">
        <v>1989</v>
      </c>
      <c r="I139" t="s">
        <v>846</v>
      </c>
      <c r="J139" t="s">
        <v>347</v>
      </c>
      <c r="K139">
        <v>34</v>
      </c>
      <c r="L13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39" t="s">
        <v>348</v>
      </c>
      <c r="N139" t="s">
        <v>349</v>
      </c>
      <c r="O139" t="s">
        <v>350</v>
      </c>
      <c r="P139" s="1">
        <v>43831</v>
      </c>
      <c r="Q139">
        <v>0</v>
      </c>
      <c r="R139">
        <v>1</v>
      </c>
      <c r="S139" t="s">
        <v>347</v>
      </c>
      <c r="T139">
        <v>0</v>
      </c>
      <c r="U139">
        <v>0</v>
      </c>
      <c r="V139">
        <v>1</v>
      </c>
      <c r="W139" t="s">
        <v>351</v>
      </c>
      <c r="X139">
        <v>3</v>
      </c>
      <c r="Y139" t="s">
        <v>365</v>
      </c>
      <c r="Z139">
        <v>1</v>
      </c>
      <c r="AA139" t="s">
        <v>352</v>
      </c>
      <c r="AB139">
        <v>9</v>
      </c>
      <c r="AC139">
        <v>1</v>
      </c>
      <c r="AD139">
        <v>1</v>
      </c>
      <c r="AE139">
        <v>0</v>
      </c>
      <c r="AF139">
        <v>1000</v>
      </c>
      <c r="AG139">
        <v>0</v>
      </c>
      <c r="AI139" t="s">
        <v>2116</v>
      </c>
      <c r="AJ139" t="s">
        <v>355</v>
      </c>
      <c r="AL139" t="b">
        <v>1</v>
      </c>
      <c r="AS139">
        <v>10</v>
      </c>
      <c r="AT139" t="s">
        <v>356</v>
      </c>
      <c r="AV139" t="s">
        <v>347</v>
      </c>
      <c r="AW139" t="s">
        <v>2117</v>
      </c>
      <c r="AX139" t="s">
        <v>429</v>
      </c>
      <c r="BB139" t="b">
        <v>1</v>
      </c>
      <c r="BJ139" t="s">
        <v>347</v>
      </c>
      <c r="BK139" t="s">
        <v>347</v>
      </c>
      <c r="BL139" t="s">
        <v>2118</v>
      </c>
      <c r="BM139" t="s">
        <v>373</v>
      </c>
      <c r="BO139" t="s">
        <v>360</v>
      </c>
      <c r="CE139" t="s">
        <v>2119</v>
      </c>
      <c r="CG139" t="b">
        <v>1</v>
      </c>
      <c r="CI139" t="b">
        <v>1</v>
      </c>
      <c r="CN139" t="s">
        <v>347</v>
      </c>
      <c r="CX139" t="s">
        <v>851</v>
      </c>
      <c r="DD139" t="b">
        <v>1</v>
      </c>
      <c r="DV139" t="s">
        <v>575</v>
      </c>
      <c r="DW139" t="s">
        <v>576</v>
      </c>
      <c r="DX139" t="s">
        <v>1270</v>
      </c>
      <c r="EL139" t="s">
        <v>385</v>
      </c>
      <c r="EM139" t="s">
        <v>366</v>
      </c>
      <c r="EN139" t="s">
        <v>579</v>
      </c>
      <c r="EO139" t="b">
        <v>1</v>
      </c>
      <c r="EZ139" t="s">
        <v>351</v>
      </c>
      <c r="FA139" t="s">
        <v>366</v>
      </c>
      <c r="FB139" t="s">
        <v>347</v>
      </c>
      <c r="FD139" t="s">
        <v>368</v>
      </c>
      <c r="FF139" t="b">
        <v>1</v>
      </c>
      <c r="FM139" t="s">
        <v>347</v>
      </c>
      <c r="FO139" t="s">
        <v>347</v>
      </c>
      <c r="FP139" t="s">
        <v>2120</v>
      </c>
      <c r="FQ139" t="b">
        <v>1</v>
      </c>
      <c r="FT139" t="b">
        <v>1</v>
      </c>
      <c r="FW139" t="s">
        <v>347</v>
      </c>
      <c r="FX139" t="s">
        <v>347</v>
      </c>
      <c r="GB139" t="s">
        <v>385</v>
      </c>
      <c r="GC139" t="s">
        <v>385</v>
      </c>
      <c r="GD139" t="s">
        <v>360</v>
      </c>
      <c r="GE139" t="s">
        <v>371</v>
      </c>
      <c r="GF139" t="s">
        <v>371</v>
      </c>
      <c r="GT139" t="s">
        <v>2121</v>
      </c>
      <c r="GU139" t="b">
        <v>1</v>
      </c>
      <c r="GZ139" t="b">
        <v>1</v>
      </c>
      <c r="HM139" t="s">
        <v>441</v>
      </c>
      <c r="HN139" t="b">
        <v>1</v>
      </c>
      <c r="HR139" t="s">
        <v>2122</v>
      </c>
      <c r="HS139" t="s">
        <v>559</v>
      </c>
      <c r="HT139" t="b">
        <v>1</v>
      </c>
      <c r="HW139" t="b">
        <v>1</v>
      </c>
      <c r="IE139" t="s">
        <v>516</v>
      </c>
      <c r="IJ139" t="b">
        <v>1</v>
      </c>
      <c r="IO139" t="s">
        <v>360</v>
      </c>
      <c r="IP139" t="s">
        <v>2123</v>
      </c>
      <c r="IQ139" t="s">
        <v>446</v>
      </c>
      <c r="IS139" t="b">
        <v>1</v>
      </c>
      <c r="IZ139" t="s">
        <v>2124</v>
      </c>
      <c r="JA139" t="s">
        <v>446</v>
      </c>
      <c r="JC139" t="b">
        <v>1</v>
      </c>
      <c r="JJ139" t="s">
        <v>476</v>
      </c>
      <c r="JK139" t="s">
        <v>347</v>
      </c>
      <c r="JM139" t="s">
        <v>2125</v>
      </c>
      <c r="JX139" t="b">
        <v>1</v>
      </c>
      <c r="JZ139" t="b">
        <v>1</v>
      </c>
      <c r="KA139" t="b">
        <v>1</v>
      </c>
      <c r="KG139" t="s">
        <v>450</v>
      </c>
      <c r="KL139" t="b">
        <v>1</v>
      </c>
      <c r="KV139" t="s">
        <v>467</v>
      </c>
      <c r="KX139" t="b">
        <v>1</v>
      </c>
      <c r="LF139" t="s">
        <v>452</v>
      </c>
      <c r="LI139" t="b">
        <v>1</v>
      </c>
      <c r="LN139" t="s">
        <v>347</v>
      </c>
      <c r="LP139" t="s">
        <v>535</v>
      </c>
      <c r="LS139" t="b">
        <v>1</v>
      </c>
      <c r="MA139" t="s">
        <v>360</v>
      </c>
      <c r="MD139" t="s">
        <v>360</v>
      </c>
      <c r="MG139" t="s">
        <v>360</v>
      </c>
      <c r="MI139" t="s">
        <v>2126</v>
      </c>
      <c r="MJ139">
        <v>73155682</v>
      </c>
      <c r="MK139" t="s">
        <v>2127</v>
      </c>
      <c r="ML139" s="2">
        <v>44217.535740740743</v>
      </c>
      <c r="MM139">
        <v>140</v>
      </c>
      <c r="MO139">
        <v>-1</v>
      </c>
      <c r="MR139" t="s">
        <v>377</v>
      </c>
      <c r="MS139">
        <v>1729</v>
      </c>
      <c r="MT139" t="s">
        <v>405</v>
      </c>
      <c r="MU139">
        <v>569832</v>
      </c>
    </row>
    <row r="140" spans="1:359" x14ac:dyDescent="0.3">
      <c r="A140" t="s">
        <v>2128</v>
      </c>
      <c r="B140" t="s">
        <v>2129</v>
      </c>
      <c r="D140" t="s">
        <v>2115</v>
      </c>
      <c r="E140" t="s">
        <v>844</v>
      </c>
      <c r="G140" s="1">
        <v>44217</v>
      </c>
      <c r="H140" t="s">
        <v>1989</v>
      </c>
      <c r="I140" t="s">
        <v>846</v>
      </c>
      <c r="J140" t="s">
        <v>347</v>
      </c>
      <c r="K140">
        <v>31</v>
      </c>
      <c r="L14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40" t="s">
        <v>348</v>
      </c>
      <c r="N140" t="s">
        <v>1001</v>
      </c>
      <c r="O140" t="s">
        <v>350</v>
      </c>
      <c r="P140" s="1">
        <v>43770</v>
      </c>
      <c r="Q140">
        <v>1</v>
      </c>
      <c r="R140">
        <v>2</v>
      </c>
      <c r="S140" t="s">
        <v>347</v>
      </c>
      <c r="T140">
        <v>1</v>
      </c>
      <c r="U140">
        <v>0</v>
      </c>
      <c r="V140">
        <v>1</v>
      </c>
      <c r="W140" t="s">
        <v>351</v>
      </c>
      <c r="X140">
        <v>3</v>
      </c>
      <c r="Y140" t="s">
        <v>352</v>
      </c>
      <c r="Z140">
        <v>0</v>
      </c>
      <c r="AA140" t="s">
        <v>352</v>
      </c>
      <c r="AB140">
        <v>8</v>
      </c>
      <c r="AC140">
        <v>2</v>
      </c>
      <c r="AD140">
        <v>0</v>
      </c>
      <c r="AE140">
        <v>0</v>
      </c>
      <c r="AF140">
        <v>1500</v>
      </c>
      <c r="AG140">
        <v>0</v>
      </c>
      <c r="AI140" t="s">
        <v>2130</v>
      </c>
      <c r="AJ140" t="s">
        <v>355</v>
      </c>
      <c r="AL140" t="b">
        <v>1</v>
      </c>
      <c r="AS140">
        <v>5</v>
      </c>
      <c r="AT140" t="s">
        <v>356</v>
      </c>
      <c r="AV140" t="s">
        <v>347</v>
      </c>
      <c r="AW140" t="s">
        <v>2131</v>
      </c>
      <c r="AX140" t="s">
        <v>429</v>
      </c>
      <c r="BB140" t="b">
        <v>1</v>
      </c>
      <c r="BJ140" t="s">
        <v>347</v>
      </c>
      <c r="BK140" t="s">
        <v>347</v>
      </c>
      <c r="BL140" t="s">
        <v>2132</v>
      </c>
      <c r="BM140" t="s">
        <v>360</v>
      </c>
      <c r="BO140" t="s">
        <v>347</v>
      </c>
      <c r="BP140" t="s">
        <v>360</v>
      </c>
      <c r="BQ140" t="s">
        <v>2133</v>
      </c>
      <c r="CE140" t="s">
        <v>2119</v>
      </c>
      <c r="CG140" t="b">
        <v>1</v>
      </c>
      <c r="CI140" t="b">
        <v>1</v>
      </c>
      <c r="CN140" t="s">
        <v>347</v>
      </c>
      <c r="CX140" t="s">
        <v>851</v>
      </c>
      <c r="DD140" t="b">
        <v>1</v>
      </c>
      <c r="DJ140" t="s">
        <v>347</v>
      </c>
      <c r="DK140" t="s">
        <v>1005</v>
      </c>
      <c r="DO140" t="b">
        <v>1</v>
      </c>
      <c r="DV140" t="s">
        <v>486</v>
      </c>
      <c r="DW140" t="s">
        <v>487</v>
      </c>
      <c r="DZ140" t="s">
        <v>1239</v>
      </c>
      <c r="EB140" t="b">
        <v>1</v>
      </c>
      <c r="EL140" t="s">
        <v>351</v>
      </c>
      <c r="EM140" t="s">
        <v>366</v>
      </c>
      <c r="EN140" t="s">
        <v>1239</v>
      </c>
      <c r="EP140" t="b">
        <v>1</v>
      </c>
      <c r="EZ140" t="s">
        <v>351</v>
      </c>
      <c r="FA140" t="s">
        <v>366</v>
      </c>
      <c r="FB140" t="s">
        <v>347</v>
      </c>
      <c r="FD140" t="s">
        <v>368</v>
      </c>
      <c r="FF140" t="b">
        <v>1</v>
      </c>
      <c r="FM140" t="s">
        <v>347</v>
      </c>
      <c r="FO140" t="s">
        <v>347</v>
      </c>
      <c r="FP140" t="s">
        <v>368</v>
      </c>
      <c r="FQ140" t="b">
        <v>1</v>
      </c>
      <c r="FW140" t="s">
        <v>369</v>
      </c>
      <c r="FX140" t="s">
        <v>347</v>
      </c>
      <c r="FY140" t="s">
        <v>360</v>
      </c>
      <c r="GB140" t="s">
        <v>385</v>
      </c>
      <c r="GC140" t="s">
        <v>351</v>
      </c>
      <c r="GD140" t="s">
        <v>347</v>
      </c>
      <c r="GG140" t="s">
        <v>934</v>
      </c>
      <c r="GH140" t="s">
        <v>360</v>
      </c>
      <c r="GR140" t="s">
        <v>347</v>
      </c>
      <c r="GS140" t="s">
        <v>347</v>
      </c>
      <c r="GT140" t="s">
        <v>2134</v>
      </c>
      <c r="GW140" t="b">
        <v>1</v>
      </c>
      <c r="HC140" t="b">
        <v>1</v>
      </c>
      <c r="HG140" t="b">
        <v>1</v>
      </c>
      <c r="HM140" t="s">
        <v>441</v>
      </c>
      <c r="HN140" t="b">
        <v>1</v>
      </c>
      <c r="HR140" t="s">
        <v>2135</v>
      </c>
      <c r="HS140" t="s">
        <v>559</v>
      </c>
      <c r="HT140" t="b">
        <v>1</v>
      </c>
      <c r="HW140" t="b">
        <v>1</v>
      </c>
      <c r="IE140" t="s">
        <v>516</v>
      </c>
      <c r="IJ140" t="b">
        <v>1</v>
      </c>
      <c r="IO140" t="s">
        <v>347</v>
      </c>
      <c r="IQ140" t="s">
        <v>504</v>
      </c>
      <c r="IT140" t="b">
        <v>1</v>
      </c>
      <c r="IZ140" t="s">
        <v>476</v>
      </c>
      <c r="JA140" t="s">
        <v>446</v>
      </c>
      <c r="JC140" t="b">
        <v>1</v>
      </c>
      <c r="JJ140" t="s">
        <v>2136</v>
      </c>
      <c r="JK140" t="s">
        <v>347</v>
      </c>
      <c r="JM140" t="s">
        <v>2137</v>
      </c>
      <c r="JN140" t="b">
        <v>1</v>
      </c>
      <c r="JT140" t="b">
        <v>1</v>
      </c>
      <c r="JX140" t="b">
        <v>1</v>
      </c>
      <c r="JZ140" t="b">
        <v>1</v>
      </c>
      <c r="KA140" t="b">
        <v>1</v>
      </c>
      <c r="KG140" t="s">
        <v>450</v>
      </c>
      <c r="KL140" t="b">
        <v>1</v>
      </c>
      <c r="KV140" t="s">
        <v>1583</v>
      </c>
      <c r="KX140" t="b">
        <v>1</v>
      </c>
      <c r="LA140" t="b">
        <v>1</v>
      </c>
      <c r="LF140" t="s">
        <v>452</v>
      </c>
      <c r="LI140" t="b">
        <v>1</v>
      </c>
      <c r="LN140" t="s">
        <v>347</v>
      </c>
      <c r="LP140" t="s">
        <v>373</v>
      </c>
      <c r="LX140" t="b">
        <v>1</v>
      </c>
      <c r="MA140" t="s">
        <v>360</v>
      </c>
      <c r="MG140" t="s">
        <v>360</v>
      </c>
      <c r="MI140" t="s">
        <v>2138</v>
      </c>
      <c r="MJ140">
        <v>73155683</v>
      </c>
      <c r="MK140" t="s">
        <v>2139</v>
      </c>
      <c r="ML140" s="2">
        <v>44217.535752314812</v>
      </c>
      <c r="MM140">
        <v>141</v>
      </c>
      <c r="MO140">
        <v>-1</v>
      </c>
      <c r="MR140" t="s">
        <v>377</v>
      </c>
      <c r="MS140">
        <v>1745</v>
      </c>
      <c r="MT140" t="s">
        <v>405</v>
      </c>
      <c r="MU140">
        <v>569832</v>
      </c>
    </row>
    <row r="141" spans="1:359" x14ac:dyDescent="0.3">
      <c r="A141" t="s">
        <v>2140</v>
      </c>
      <c r="B141" t="s">
        <v>2141</v>
      </c>
      <c r="D141" t="s">
        <v>2115</v>
      </c>
      <c r="E141" t="s">
        <v>844</v>
      </c>
      <c r="G141" s="1">
        <v>44217</v>
      </c>
      <c r="H141" t="s">
        <v>1989</v>
      </c>
      <c r="I141" t="s">
        <v>846</v>
      </c>
      <c r="J141" t="s">
        <v>347</v>
      </c>
      <c r="K141">
        <v>35</v>
      </c>
      <c r="L14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41" t="s">
        <v>348</v>
      </c>
      <c r="N141" t="s">
        <v>349</v>
      </c>
      <c r="O141" t="s">
        <v>384</v>
      </c>
      <c r="Q141">
        <v>0</v>
      </c>
      <c r="R141">
        <v>0</v>
      </c>
      <c r="S141" t="s">
        <v>347</v>
      </c>
      <c r="T141">
        <v>0</v>
      </c>
      <c r="U141">
        <v>0</v>
      </c>
      <c r="V141">
        <v>2</v>
      </c>
      <c r="W141" t="s">
        <v>409</v>
      </c>
      <c r="X141">
        <v>2</v>
      </c>
      <c r="Y141" t="s">
        <v>365</v>
      </c>
      <c r="Z141">
        <v>1</v>
      </c>
      <c r="AA141" t="s">
        <v>352</v>
      </c>
      <c r="AB141">
        <v>7</v>
      </c>
      <c r="AC141">
        <v>0</v>
      </c>
      <c r="AD141">
        <v>0</v>
      </c>
      <c r="AE141">
        <v>1</v>
      </c>
      <c r="AF141">
        <v>400</v>
      </c>
      <c r="AG141">
        <v>350</v>
      </c>
      <c r="AH141" t="s">
        <v>2142</v>
      </c>
      <c r="AJ141" t="s">
        <v>355</v>
      </c>
      <c r="AL141" t="b">
        <v>1</v>
      </c>
      <c r="AS141">
        <v>30</v>
      </c>
      <c r="AT141" t="s">
        <v>356</v>
      </c>
      <c r="AV141" t="s">
        <v>347</v>
      </c>
      <c r="AW141" t="s">
        <v>2143</v>
      </c>
      <c r="AX141" t="s">
        <v>429</v>
      </c>
      <c r="BB141" t="b">
        <v>1</v>
      </c>
      <c r="BJ141" t="s">
        <v>347</v>
      </c>
      <c r="BK141" t="s">
        <v>347</v>
      </c>
      <c r="BL141" t="s">
        <v>2144</v>
      </c>
      <c r="BM141" t="s">
        <v>360</v>
      </c>
      <c r="BO141" t="s">
        <v>347</v>
      </c>
      <c r="BP141" t="s">
        <v>347</v>
      </c>
      <c r="BR141" t="s">
        <v>347</v>
      </c>
      <c r="BS141" t="s">
        <v>347</v>
      </c>
      <c r="CE141" t="s">
        <v>1703</v>
      </c>
      <c r="CI141" t="b">
        <v>1</v>
      </c>
      <c r="CN141" t="s">
        <v>347</v>
      </c>
      <c r="CX141" t="s">
        <v>851</v>
      </c>
      <c r="DD141" t="b">
        <v>1</v>
      </c>
      <c r="DV141" t="s">
        <v>486</v>
      </c>
      <c r="DW141" t="s">
        <v>487</v>
      </c>
      <c r="EL141" t="s">
        <v>385</v>
      </c>
      <c r="EM141" t="s">
        <v>366</v>
      </c>
      <c r="EN141" t="s">
        <v>579</v>
      </c>
      <c r="EO141" t="b">
        <v>1</v>
      </c>
      <c r="EZ141" t="s">
        <v>351</v>
      </c>
      <c r="FA141" t="s">
        <v>366</v>
      </c>
      <c r="FB141" t="s">
        <v>347</v>
      </c>
      <c r="FD141" t="s">
        <v>368</v>
      </c>
      <c r="FF141" t="b">
        <v>1</v>
      </c>
      <c r="FM141" t="s">
        <v>347</v>
      </c>
      <c r="FO141" t="s">
        <v>347</v>
      </c>
      <c r="FP141" t="s">
        <v>368</v>
      </c>
      <c r="FQ141" t="b">
        <v>1</v>
      </c>
      <c r="FW141" t="s">
        <v>369</v>
      </c>
      <c r="FX141" t="s">
        <v>360</v>
      </c>
      <c r="GB141" t="s">
        <v>385</v>
      </c>
      <c r="GC141" t="s">
        <v>385</v>
      </c>
      <c r="GD141" t="s">
        <v>360</v>
      </c>
      <c r="GE141" t="s">
        <v>371</v>
      </c>
      <c r="GF141" t="s">
        <v>371</v>
      </c>
      <c r="GT141" t="s">
        <v>2145</v>
      </c>
      <c r="GU141" t="b">
        <v>1</v>
      </c>
      <c r="GV141" t="b">
        <v>1</v>
      </c>
      <c r="GW141" t="b">
        <v>1</v>
      </c>
      <c r="GX141" t="b">
        <v>1</v>
      </c>
      <c r="GY141" t="b">
        <v>1</v>
      </c>
      <c r="GZ141" t="b">
        <v>1</v>
      </c>
      <c r="HA141" t="b">
        <v>1</v>
      </c>
      <c r="HB141" t="b">
        <v>1</v>
      </c>
      <c r="HM141" t="s">
        <v>726</v>
      </c>
      <c r="HN141" t="b">
        <v>1</v>
      </c>
      <c r="HO141" t="b">
        <v>1</v>
      </c>
      <c r="HR141" t="s">
        <v>2146</v>
      </c>
      <c r="HS141" t="s">
        <v>602</v>
      </c>
      <c r="HT141" t="b">
        <v>1</v>
      </c>
      <c r="HW141" t="b">
        <v>1</v>
      </c>
      <c r="IE141" t="s">
        <v>516</v>
      </c>
      <c r="IJ141" t="b">
        <v>1</v>
      </c>
      <c r="IO141" t="s">
        <v>347</v>
      </c>
      <c r="IQ141" t="s">
        <v>373</v>
      </c>
      <c r="IX141" t="b">
        <v>1</v>
      </c>
      <c r="JA141" t="s">
        <v>373</v>
      </c>
      <c r="JH141" t="b">
        <v>1</v>
      </c>
      <c r="JK141" t="s">
        <v>347</v>
      </c>
      <c r="JM141" t="s">
        <v>2014</v>
      </c>
      <c r="JN141" t="b">
        <v>1</v>
      </c>
      <c r="JT141" t="b">
        <v>1</v>
      </c>
      <c r="JX141" t="b">
        <v>1</v>
      </c>
      <c r="KA141" t="b">
        <v>1</v>
      </c>
      <c r="KG141" t="s">
        <v>450</v>
      </c>
      <c r="KL141" t="b">
        <v>1</v>
      </c>
      <c r="KV141" t="s">
        <v>467</v>
      </c>
      <c r="KX141" t="b">
        <v>1</v>
      </c>
      <c r="LF141" t="s">
        <v>452</v>
      </c>
      <c r="LI141" t="b">
        <v>1</v>
      </c>
      <c r="LN141" t="s">
        <v>347</v>
      </c>
      <c r="LP141" t="s">
        <v>373</v>
      </c>
      <c r="LX141" t="b">
        <v>1</v>
      </c>
      <c r="MA141" t="s">
        <v>360</v>
      </c>
      <c r="MD141" t="s">
        <v>360</v>
      </c>
      <c r="MG141" t="s">
        <v>360</v>
      </c>
      <c r="MI141" t="s">
        <v>2147</v>
      </c>
      <c r="MJ141">
        <v>73155684</v>
      </c>
      <c r="MK141" t="s">
        <v>2148</v>
      </c>
      <c r="ML141" s="2">
        <v>44217.535752314812</v>
      </c>
      <c r="MM141">
        <v>142</v>
      </c>
      <c r="MO141">
        <v>-1</v>
      </c>
      <c r="MR141" t="s">
        <v>377</v>
      </c>
      <c r="MS141">
        <v>1367</v>
      </c>
      <c r="MT141" t="s">
        <v>405</v>
      </c>
      <c r="MU141">
        <v>569832</v>
      </c>
    </row>
    <row r="142" spans="1:359" x14ac:dyDescent="0.3">
      <c r="A142" t="s">
        <v>2149</v>
      </c>
      <c r="B142" t="s">
        <v>2150</v>
      </c>
      <c r="D142" t="s">
        <v>2151</v>
      </c>
      <c r="E142" t="s">
        <v>844</v>
      </c>
      <c r="G142" s="1">
        <v>44217</v>
      </c>
      <c r="H142" t="s">
        <v>2033</v>
      </c>
      <c r="I142" t="s">
        <v>846</v>
      </c>
      <c r="J142" t="s">
        <v>347</v>
      </c>
      <c r="K142">
        <v>32</v>
      </c>
      <c r="L14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42" t="s">
        <v>348</v>
      </c>
      <c r="N142" t="s">
        <v>349</v>
      </c>
      <c r="O142" t="s">
        <v>350</v>
      </c>
      <c r="P142" s="1">
        <v>43313</v>
      </c>
      <c r="Q142">
        <v>1</v>
      </c>
      <c r="R142">
        <v>0</v>
      </c>
      <c r="S142" t="s">
        <v>347</v>
      </c>
      <c r="T142">
        <v>0</v>
      </c>
      <c r="U142">
        <v>0</v>
      </c>
      <c r="V142">
        <v>1</v>
      </c>
      <c r="W142" t="s">
        <v>351</v>
      </c>
      <c r="X142">
        <v>2</v>
      </c>
      <c r="Y142" t="s">
        <v>458</v>
      </c>
      <c r="Z142">
        <v>0</v>
      </c>
      <c r="AA142" t="s">
        <v>458</v>
      </c>
      <c r="AB142">
        <v>6</v>
      </c>
      <c r="AC142">
        <v>0</v>
      </c>
      <c r="AD142">
        <v>0</v>
      </c>
      <c r="AE142">
        <v>0</v>
      </c>
      <c r="AF142">
        <v>1500</v>
      </c>
      <c r="AG142">
        <v>600</v>
      </c>
      <c r="AH142" t="s">
        <v>2152</v>
      </c>
      <c r="AJ142" t="s">
        <v>355</v>
      </c>
      <c r="AL142" t="b">
        <v>1</v>
      </c>
      <c r="AS142">
        <v>12</v>
      </c>
      <c r="AT142" t="s">
        <v>356</v>
      </c>
      <c r="AV142" t="s">
        <v>347</v>
      </c>
      <c r="AW142" t="s">
        <v>986</v>
      </c>
      <c r="AX142" t="s">
        <v>358</v>
      </c>
      <c r="AZ142" t="b">
        <v>1</v>
      </c>
      <c r="BB142" t="b">
        <v>1</v>
      </c>
      <c r="BJ142" t="s">
        <v>347</v>
      </c>
      <c r="BK142" t="s">
        <v>347</v>
      </c>
      <c r="BL142" t="s">
        <v>2153</v>
      </c>
      <c r="BM142" t="s">
        <v>373</v>
      </c>
      <c r="BO142" t="s">
        <v>360</v>
      </c>
      <c r="CE142" t="s">
        <v>2154</v>
      </c>
      <c r="CH142" t="b">
        <v>1</v>
      </c>
      <c r="CJ142" t="b">
        <v>1</v>
      </c>
      <c r="CM142" t="s">
        <v>2155</v>
      </c>
      <c r="CN142" t="s">
        <v>347</v>
      </c>
      <c r="CX142" t="s">
        <v>851</v>
      </c>
      <c r="DD142" t="b">
        <v>1</v>
      </c>
      <c r="DV142" t="s">
        <v>575</v>
      </c>
      <c r="DW142" t="s">
        <v>487</v>
      </c>
      <c r="DZ142" t="s">
        <v>1006</v>
      </c>
      <c r="EA142" t="b">
        <v>1</v>
      </c>
      <c r="EB142" t="b">
        <v>1</v>
      </c>
      <c r="EL142" t="s">
        <v>409</v>
      </c>
      <c r="EM142" t="s">
        <v>366</v>
      </c>
      <c r="EN142" t="s">
        <v>666</v>
      </c>
      <c r="EO142" t="b">
        <v>1</v>
      </c>
      <c r="EP142" t="b">
        <v>1</v>
      </c>
      <c r="EY142" t="b">
        <v>1</v>
      </c>
      <c r="EZ142" t="s">
        <v>458</v>
      </c>
      <c r="FA142" t="s">
        <v>366</v>
      </c>
      <c r="FB142" t="s">
        <v>360</v>
      </c>
      <c r="FC142" t="s">
        <v>2156</v>
      </c>
      <c r="FD142" t="s">
        <v>368</v>
      </c>
      <c r="FF142" t="b">
        <v>1</v>
      </c>
      <c r="FM142" t="s">
        <v>360</v>
      </c>
      <c r="FN142" t="s">
        <v>2157</v>
      </c>
      <c r="FO142" t="s">
        <v>360</v>
      </c>
      <c r="FW142" t="s">
        <v>668</v>
      </c>
      <c r="FX142" t="s">
        <v>347</v>
      </c>
      <c r="GB142" t="s">
        <v>385</v>
      </c>
      <c r="GC142" t="s">
        <v>351</v>
      </c>
      <c r="GD142" t="s">
        <v>347</v>
      </c>
      <c r="GG142" t="s">
        <v>934</v>
      </c>
      <c r="GH142" t="s">
        <v>373</v>
      </c>
      <c r="GR142" t="s">
        <v>1094</v>
      </c>
      <c r="GT142" t="s">
        <v>2158</v>
      </c>
      <c r="GV142" t="b">
        <v>1</v>
      </c>
      <c r="GY142" t="b">
        <v>1</v>
      </c>
      <c r="GZ142" t="b">
        <v>1</v>
      </c>
      <c r="HM142" t="s">
        <v>388</v>
      </c>
      <c r="HP142" t="b">
        <v>1</v>
      </c>
      <c r="HR142" t="s">
        <v>2159</v>
      </c>
      <c r="HS142" t="s">
        <v>2160</v>
      </c>
      <c r="HT142" t="b">
        <v>1</v>
      </c>
      <c r="HW142" t="b">
        <v>1</v>
      </c>
      <c r="HY142" t="b">
        <v>1</v>
      </c>
      <c r="HZ142" t="b">
        <v>1</v>
      </c>
      <c r="IE142" t="s">
        <v>896</v>
      </c>
      <c r="IF142" t="b">
        <v>1</v>
      </c>
      <c r="IJ142" t="b">
        <v>1</v>
      </c>
      <c r="IO142" t="s">
        <v>445</v>
      </c>
      <c r="IQ142" t="s">
        <v>2161</v>
      </c>
      <c r="IR142" t="b">
        <v>1</v>
      </c>
      <c r="IS142" t="b">
        <v>1</v>
      </c>
      <c r="IT142" t="b">
        <v>1</v>
      </c>
      <c r="IZ142" t="s">
        <v>2162</v>
      </c>
      <c r="JA142" t="s">
        <v>504</v>
      </c>
      <c r="JD142" t="b">
        <v>1</v>
      </c>
      <c r="JJ142" t="s">
        <v>2163</v>
      </c>
      <c r="JK142" t="s">
        <v>360</v>
      </c>
      <c r="JL142" t="s">
        <v>2164</v>
      </c>
      <c r="JM142" t="s">
        <v>1079</v>
      </c>
      <c r="JN142" t="b">
        <v>1</v>
      </c>
      <c r="JQ142" t="b">
        <v>1</v>
      </c>
      <c r="JT142" t="b">
        <v>1</v>
      </c>
      <c r="KG142" t="s">
        <v>450</v>
      </c>
      <c r="KL142" t="b">
        <v>1</v>
      </c>
      <c r="KV142" t="s">
        <v>2165</v>
      </c>
      <c r="KX142" t="b">
        <v>1</v>
      </c>
      <c r="KZ142" t="b">
        <v>1</v>
      </c>
      <c r="LB142" t="b">
        <v>1</v>
      </c>
      <c r="LF142" t="s">
        <v>1216</v>
      </c>
      <c r="LK142" t="b">
        <v>1</v>
      </c>
      <c r="LN142" t="s">
        <v>360</v>
      </c>
      <c r="LO142" t="s">
        <v>2166</v>
      </c>
      <c r="LP142" t="s">
        <v>651</v>
      </c>
      <c r="LV142" t="b">
        <v>1</v>
      </c>
      <c r="MA142" t="s">
        <v>360</v>
      </c>
      <c r="MG142" t="s">
        <v>347</v>
      </c>
      <c r="MH142" t="s">
        <v>2167</v>
      </c>
      <c r="MI142" t="s">
        <v>2168</v>
      </c>
      <c r="MJ142">
        <v>73155689</v>
      </c>
      <c r="MK142" t="s">
        <v>2169</v>
      </c>
      <c r="ML142" s="2">
        <v>44217.53601851852</v>
      </c>
      <c r="MM142">
        <v>143</v>
      </c>
      <c r="MO142">
        <v>-1</v>
      </c>
      <c r="MR142" t="s">
        <v>377</v>
      </c>
      <c r="MS142">
        <v>1841</v>
      </c>
      <c r="MT142" t="s">
        <v>405</v>
      </c>
      <c r="MU142">
        <v>569832</v>
      </c>
    </row>
    <row r="143" spans="1:359" x14ac:dyDescent="0.3">
      <c r="A143" t="s">
        <v>2170</v>
      </c>
      <c r="B143" t="s">
        <v>2171</v>
      </c>
      <c r="D143" t="s">
        <v>2151</v>
      </c>
      <c r="E143" t="s">
        <v>844</v>
      </c>
      <c r="G143" s="1">
        <v>44217</v>
      </c>
      <c r="H143" t="s">
        <v>2033</v>
      </c>
      <c r="I143" t="s">
        <v>846</v>
      </c>
      <c r="J143" t="s">
        <v>347</v>
      </c>
      <c r="K143">
        <v>28</v>
      </c>
      <c r="L14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43" t="s">
        <v>348</v>
      </c>
      <c r="N143" t="s">
        <v>349</v>
      </c>
      <c r="O143" t="s">
        <v>350</v>
      </c>
      <c r="P143" s="1">
        <v>43770</v>
      </c>
      <c r="Q143">
        <v>1</v>
      </c>
      <c r="R143">
        <v>0</v>
      </c>
      <c r="S143" t="s">
        <v>347</v>
      </c>
      <c r="T143">
        <v>0</v>
      </c>
      <c r="U143">
        <v>1</v>
      </c>
      <c r="V143">
        <v>1</v>
      </c>
      <c r="W143" t="s">
        <v>409</v>
      </c>
      <c r="X143">
        <v>0</v>
      </c>
      <c r="Y143" t="s">
        <v>409</v>
      </c>
      <c r="Z143">
        <v>0</v>
      </c>
      <c r="AA143" t="s">
        <v>409</v>
      </c>
      <c r="AB143">
        <v>4</v>
      </c>
      <c r="AC143">
        <v>0</v>
      </c>
      <c r="AD143">
        <v>0</v>
      </c>
      <c r="AE143">
        <v>1</v>
      </c>
      <c r="AF143">
        <v>500</v>
      </c>
      <c r="AG143">
        <v>400</v>
      </c>
      <c r="AH143" t="s">
        <v>2172</v>
      </c>
      <c r="AJ143" t="s">
        <v>355</v>
      </c>
      <c r="AL143" t="b">
        <v>1</v>
      </c>
      <c r="AS143">
        <v>15</v>
      </c>
      <c r="AT143" t="s">
        <v>356</v>
      </c>
      <c r="AV143" t="s">
        <v>373</v>
      </c>
      <c r="AW143" t="s">
        <v>986</v>
      </c>
      <c r="AX143" t="s">
        <v>1441</v>
      </c>
      <c r="AZ143" t="b">
        <v>1</v>
      </c>
      <c r="BB143" t="b">
        <v>1</v>
      </c>
      <c r="BJ143" t="s">
        <v>347</v>
      </c>
      <c r="BK143" t="s">
        <v>373</v>
      </c>
      <c r="BM143" t="s">
        <v>373</v>
      </c>
      <c r="BO143" t="s">
        <v>347</v>
      </c>
      <c r="BP143" t="s">
        <v>347</v>
      </c>
      <c r="BR143" t="s">
        <v>347</v>
      </c>
      <c r="BS143" t="s">
        <v>360</v>
      </c>
      <c r="BT143" t="s">
        <v>2173</v>
      </c>
      <c r="BV143" t="b">
        <v>1</v>
      </c>
      <c r="CE143" t="s">
        <v>1077</v>
      </c>
      <c r="CJ143" t="b">
        <v>1</v>
      </c>
      <c r="CM143" t="s">
        <v>2174</v>
      </c>
      <c r="CN143" t="s">
        <v>347</v>
      </c>
      <c r="CX143" t="s">
        <v>362</v>
      </c>
      <c r="DD143" t="b">
        <v>1</v>
      </c>
      <c r="DE143" t="b">
        <v>1</v>
      </c>
      <c r="DV143" t="s">
        <v>657</v>
      </c>
      <c r="DZ143" t="s">
        <v>2175</v>
      </c>
      <c r="EA143" t="b">
        <v>1</v>
      </c>
      <c r="EC143" t="b">
        <v>1</v>
      </c>
      <c r="EK143" t="b">
        <v>1</v>
      </c>
      <c r="EL143" t="s">
        <v>458</v>
      </c>
      <c r="EM143" t="s">
        <v>366</v>
      </c>
      <c r="EN143" t="s">
        <v>696</v>
      </c>
      <c r="EO143" t="b">
        <v>1</v>
      </c>
      <c r="EQ143" t="b">
        <v>1</v>
      </c>
      <c r="EY143" t="b">
        <v>1</v>
      </c>
      <c r="EZ143" t="s">
        <v>458</v>
      </c>
      <c r="FA143" t="s">
        <v>366</v>
      </c>
      <c r="FB143" t="s">
        <v>347</v>
      </c>
      <c r="FD143" t="s">
        <v>838</v>
      </c>
      <c r="FF143" t="b">
        <v>1</v>
      </c>
      <c r="FJ143" t="b">
        <v>1</v>
      </c>
      <c r="FM143" t="s">
        <v>347</v>
      </c>
      <c r="FO143" t="s">
        <v>373</v>
      </c>
      <c r="FW143" t="s">
        <v>668</v>
      </c>
      <c r="FX143" t="s">
        <v>347</v>
      </c>
      <c r="GB143" t="s">
        <v>351</v>
      </c>
      <c r="GC143" t="s">
        <v>351</v>
      </c>
      <c r="GD143" t="s">
        <v>360</v>
      </c>
      <c r="GE143" t="s">
        <v>371</v>
      </c>
      <c r="GF143" t="s">
        <v>371</v>
      </c>
      <c r="GT143" t="s">
        <v>2176</v>
      </c>
      <c r="GU143" t="b">
        <v>1</v>
      </c>
      <c r="GX143" t="b">
        <v>1</v>
      </c>
      <c r="GY143" t="b">
        <v>1</v>
      </c>
      <c r="HM143" t="s">
        <v>726</v>
      </c>
      <c r="HN143" t="b">
        <v>1</v>
      </c>
      <c r="HO143" t="b">
        <v>1</v>
      </c>
      <c r="HR143" t="s">
        <v>2177</v>
      </c>
      <c r="HS143" t="s">
        <v>2178</v>
      </c>
      <c r="HT143" t="b">
        <v>1</v>
      </c>
      <c r="HW143" t="b">
        <v>1</v>
      </c>
      <c r="HZ143" t="b">
        <v>1</v>
      </c>
      <c r="IE143" t="s">
        <v>1877</v>
      </c>
      <c r="IH143" t="b">
        <v>1</v>
      </c>
      <c r="II143" t="b">
        <v>1</v>
      </c>
      <c r="IO143" t="s">
        <v>347</v>
      </c>
      <c r="IQ143" t="s">
        <v>2179</v>
      </c>
      <c r="IT143" t="b">
        <v>1</v>
      </c>
      <c r="IV143" t="b">
        <v>1</v>
      </c>
      <c r="IY143" t="s">
        <v>2180</v>
      </c>
      <c r="IZ143" t="s">
        <v>2162</v>
      </c>
      <c r="JA143" t="s">
        <v>504</v>
      </c>
      <c r="JD143" t="b">
        <v>1</v>
      </c>
      <c r="JJ143" t="s">
        <v>2181</v>
      </c>
      <c r="JK143" t="s">
        <v>347</v>
      </c>
      <c r="JM143" t="s">
        <v>2182</v>
      </c>
      <c r="JQ143" t="b">
        <v>1</v>
      </c>
      <c r="JT143" t="b">
        <v>1</v>
      </c>
      <c r="JU143" t="b">
        <v>1</v>
      </c>
      <c r="JZ143" t="b">
        <v>1</v>
      </c>
      <c r="KG143" t="s">
        <v>2183</v>
      </c>
      <c r="KQ143" t="b">
        <v>1</v>
      </c>
      <c r="KV143" t="s">
        <v>2184</v>
      </c>
      <c r="KW143" t="b">
        <v>1</v>
      </c>
      <c r="KX143" t="b">
        <v>1</v>
      </c>
      <c r="KY143" t="b">
        <v>1</v>
      </c>
      <c r="KZ143" t="b">
        <v>1</v>
      </c>
      <c r="LA143" t="b">
        <v>1</v>
      </c>
      <c r="LB143" t="b">
        <v>1</v>
      </c>
      <c r="LF143" t="s">
        <v>1261</v>
      </c>
      <c r="LJ143" t="b">
        <v>1</v>
      </c>
      <c r="LN143" t="s">
        <v>360</v>
      </c>
      <c r="LO143" t="s">
        <v>2185</v>
      </c>
      <c r="LP143" t="s">
        <v>535</v>
      </c>
      <c r="LS143" t="b">
        <v>1</v>
      </c>
      <c r="MA143" t="s">
        <v>360</v>
      </c>
      <c r="MG143" t="s">
        <v>360</v>
      </c>
      <c r="MI143" t="s">
        <v>2186</v>
      </c>
      <c r="MJ143">
        <v>73155690</v>
      </c>
      <c r="MK143" t="s">
        <v>2187</v>
      </c>
      <c r="ML143" s="2">
        <v>44217.536030092589</v>
      </c>
      <c r="MM143">
        <v>144</v>
      </c>
      <c r="MO143">
        <v>-1</v>
      </c>
      <c r="MR143" t="s">
        <v>377</v>
      </c>
      <c r="MS143">
        <v>1647</v>
      </c>
      <c r="MT143" t="s">
        <v>405</v>
      </c>
      <c r="MU143">
        <v>569832</v>
      </c>
    </row>
    <row r="144" spans="1:359" x14ac:dyDescent="0.3">
      <c r="A144" t="s">
        <v>2188</v>
      </c>
      <c r="B144" t="s">
        <v>2189</v>
      </c>
      <c r="D144" t="s">
        <v>2190</v>
      </c>
      <c r="E144" t="s">
        <v>844</v>
      </c>
      <c r="G144" s="1">
        <v>44217</v>
      </c>
      <c r="H144" t="s">
        <v>2066</v>
      </c>
      <c r="I144" t="s">
        <v>846</v>
      </c>
      <c r="J144" t="s">
        <v>347</v>
      </c>
      <c r="K144">
        <v>30</v>
      </c>
      <c r="L144"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44" t="s">
        <v>348</v>
      </c>
      <c r="N144" t="s">
        <v>349</v>
      </c>
      <c r="O144" t="s">
        <v>350</v>
      </c>
      <c r="P144" s="1">
        <v>42756</v>
      </c>
      <c r="Q144">
        <v>0</v>
      </c>
      <c r="R144">
        <v>0</v>
      </c>
      <c r="S144" t="s">
        <v>347</v>
      </c>
      <c r="T144">
        <v>0</v>
      </c>
      <c r="U144">
        <v>1</v>
      </c>
      <c r="V144">
        <v>0</v>
      </c>
      <c r="W144" t="s">
        <v>351</v>
      </c>
      <c r="X144">
        <v>4</v>
      </c>
      <c r="Y144" t="s">
        <v>352</v>
      </c>
      <c r="Z144">
        <v>1</v>
      </c>
      <c r="AA144" t="s">
        <v>353</v>
      </c>
      <c r="AB144">
        <v>7</v>
      </c>
      <c r="AC144">
        <v>0</v>
      </c>
      <c r="AD144">
        <v>0</v>
      </c>
      <c r="AE144">
        <v>1</v>
      </c>
      <c r="AF144">
        <v>1400</v>
      </c>
      <c r="AG144">
        <v>150</v>
      </c>
      <c r="AH144" t="s">
        <v>2191</v>
      </c>
      <c r="AJ144" t="s">
        <v>786</v>
      </c>
      <c r="AK144" t="b">
        <v>1</v>
      </c>
      <c r="AS144">
        <v>60</v>
      </c>
      <c r="AT144" t="s">
        <v>356</v>
      </c>
      <c r="AV144" t="s">
        <v>360</v>
      </c>
      <c r="AW144" t="s">
        <v>2192</v>
      </c>
      <c r="AX144" t="s">
        <v>1546</v>
      </c>
      <c r="BB144" t="b">
        <v>1</v>
      </c>
      <c r="BD144" t="b">
        <v>1</v>
      </c>
      <c r="BJ144" t="s">
        <v>347</v>
      </c>
      <c r="BK144" t="s">
        <v>347</v>
      </c>
      <c r="BL144" t="s">
        <v>2193</v>
      </c>
      <c r="BM144" t="s">
        <v>360</v>
      </c>
      <c r="BO144" t="s">
        <v>347</v>
      </c>
      <c r="BP144" t="s">
        <v>347</v>
      </c>
      <c r="BR144" t="s">
        <v>347</v>
      </c>
      <c r="BS144" t="s">
        <v>347</v>
      </c>
      <c r="CE144" t="s">
        <v>361</v>
      </c>
      <c r="CG144" t="b">
        <v>1</v>
      </c>
      <c r="CI144" t="b">
        <v>1</v>
      </c>
      <c r="CN144" t="s">
        <v>347</v>
      </c>
      <c r="CX144" t="s">
        <v>851</v>
      </c>
      <c r="DD144" t="b">
        <v>1</v>
      </c>
      <c r="DV144" t="s">
        <v>575</v>
      </c>
      <c r="DW144" t="s">
        <v>487</v>
      </c>
      <c r="EL144" t="s">
        <v>385</v>
      </c>
      <c r="EM144" t="s">
        <v>366</v>
      </c>
      <c r="EN144" t="s">
        <v>1887</v>
      </c>
      <c r="EP144" t="b">
        <v>1</v>
      </c>
      <c r="EQ144" t="b">
        <v>1</v>
      </c>
      <c r="EZ144" t="s">
        <v>409</v>
      </c>
      <c r="FA144" t="s">
        <v>366</v>
      </c>
      <c r="FB144" t="s">
        <v>347</v>
      </c>
      <c r="FD144" t="s">
        <v>432</v>
      </c>
      <c r="FF144" t="b">
        <v>1</v>
      </c>
      <c r="FG144" t="b">
        <v>1</v>
      </c>
      <c r="FM144" t="s">
        <v>347</v>
      </c>
      <c r="FO144" t="s">
        <v>347</v>
      </c>
      <c r="FP144" t="s">
        <v>1228</v>
      </c>
      <c r="FQ144" t="b">
        <v>1</v>
      </c>
      <c r="FR144" t="b">
        <v>1</v>
      </c>
      <c r="FW144" t="s">
        <v>369</v>
      </c>
      <c r="FX144" t="s">
        <v>347</v>
      </c>
      <c r="GB144" t="s">
        <v>351</v>
      </c>
      <c r="GC144" t="s">
        <v>385</v>
      </c>
      <c r="GD144" t="s">
        <v>360</v>
      </c>
      <c r="GE144" t="s">
        <v>371</v>
      </c>
      <c r="GF144" t="s">
        <v>371</v>
      </c>
      <c r="GT144" t="s">
        <v>2194</v>
      </c>
      <c r="GX144" t="b">
        <v>1</v>
      </c>
      <c r="HD144" t="b">
        <v>1</v>
      </c>
      <c r="HM144" t="s">
        <v>388</v>
      </c>
      <c r="HP144" t="b">
        <v>1</v>
      </c>
      <c r="HR144" t="s">
        <v>2195</v>
      </c>
      <c r="HS144" t="s">
        <v>634</v>
      </c>
      <c r="HT144" t="b">
        <v>1</v>
      </c>
      <c r="IE144" t="s">
        <v>516</v>
      </c>
      <c r="IJ144" t="b">
        <v>1</v>
      </c>
      <c r="IO144" t="s">
        <v>347</v>
      </c>
      <c r="IQ144" t="s">
        <v>394</v>
      </c>
      <c r="IU144" t="b">
        <v>1</v>
      </c>
      <c r="IZ144" t="s">
        <v>2196</v>
      </c>
      <c r="JA144" t="s">
        <v>446</v>
      </c>
      <c r="JC144" t="b">
        <v>1</v>
      </c>
      <c r="JJ144" t="s">
        <v>2197</v>
      </c>
      <c r="JK144" t="s">
        <v>347</v>
      </c>
      <c r="JM144" t="s">
        <v>2198</v>
      </c>
      <c r="KA144" t="b">
        <v>1</v>
      </c>
      <c r="KG144" t="s">
        <v>1097</v>
      </c>
      <c r="KM144" t="b">
        <v>1</v>
      </c>
      <c r="KV144" t="s">
        <v>508</v>
      </c>
      <c r="KX144" t="b">
        <v>1</v>
      </c>
      <c r="KY144" t="b">
        <v>1</v>
      </c>
      <c r="LF144" t="s">
        <v>509</v>
      </c>
      <c r="LL144" t="b">
        <v>1</v>
      </c>
      <c r="LN144" t="s">
        <v>347</v>
      </c>
      <c r="LP144" t="s">
        <v>521</v>
      </c>
      <c r="LQ144" t="b">
        <v>1</v>
      </c>
      <c r="MA144" t="s">
        <v>347</v>
      </c>
      <c r="MB144">
        <v>2</v>
      </c>
      <c r="MC144" t="s">
        <v>2199</v>
      </c>
      <c r="MD144" t="s">
        <v>360</v>
      </c>
      <c r="MG144" t="s">
        <v>360</v>
      </c>
      <c r="MI144" t="s">
        <v>2200</v>
      </c>
      <c r="MJ144">
        <v>73155691</v>
      </c>
      <c r="MK144" t="s">
        <v>2201</v>
      </c>
      <c r="ML144" s="2">
        <v>44217.536030092589</v>
      </c>
      <c r="MM144">
        <v>145</v>
      </c>
      <c r="MO144">
        <v>-1</v>
      </c>
      <c r="MR144" t="s">
        <v>377</v>
      </c>
      <c r="MS144">
        <v>1254</v>
      </c>
      <c r="MT144" t="s">
        <v>405</v>
      </c>
      <c r="MU144">
        <v>569832</v>
      </c>
    </row>
    <row r="145" spans="1:359" x14ac:dyDescent="0.3">
      <c r="A145" t="s">
        <v>2202</v>
      </c>
      <c r="B145" t="s">
        <v>2203</v>
      </c>
      <c r="D145" t="s">
        <v>2204</v>
      </c>
      <c r="E145" t="s">
        <v>844</v>
      </c>
      <c r="G145" s="1">
        <v>44217</v>
      </c>
      <c r="H145" t="s">
        <v>2033</v>
      </c>
      <c r="I145" t="s">
        <v>846</v>
      </c>
      <c r="J145" t="s">
        <v>347</v>
      </c>
      <c r="K145">
        <v>29</v>
      </c>
      <c r="L14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45" t="s">
        <v>348</v>
      </c>
      <c r="N145" t="s">
        <v>349</v>
      </c>
      <c r="O145" t="s">
        <v>350</v>
      </c>
      <c r="P145" s="1">
        <v>42948</v>
      </c>
      <c r="Q145">
        <v>1</v>
      </c>
      <c r="R145">
        <v>0</v>
      </c>
      <c r="S145" t="s">
        <v>347</v>
      </c>
      <c r="T145">
        <v>0</v>
      </c>
      <c r="U145">
        <v>1</v>
      </c>
      <c r="V145">
        <v>0</v>
      </c>
      <c r="W145" t="s">
        <v>351</v>
      </c>
      <c r="X145">
        <v>1</v>
      </c>
      <c r="Y145" t="s">
        <v>409</v>
      </c>
      <c r="Z145">
        <v>0</v>
      </c>
      <c r="AA145" t="s">
        <v>409</v>
      </c>
      <c r="AB145">
        <v>4</v>
      </c>
      <c r="AC145">
        <v>0</v>
      </c>
      <c r="AD145">
        <v>0</v>
      </c>
      <c r="AE145">
        <v>2</v>
      </c>
      <c r="AF145">
        <v>1000</v>
      </c>
      <c r="AG145">
        <v>600</v>
      </c>
      <c r="AH145" t="s">
        <v>2205</v>
      </c>
      <c r="AJ145" t="s">
        <v>355</v>
      </c>
      <c r="AL145" t="b">
        <v>1</v>
      </c>
      <c r="AS145">
        <v>30</v>
      </c>
      <c r="AT145" t="s">
        <v>356</v>
      </c>
      <c r="AV145" t="s">
        <v>373</v>
      </c>
      <c r="AW145" t="s">
        <v>2206</v>
      </c>
      <c r="AX145" t="s">
        <v>1619</v>
      </c>
      <c r="BA145" t="b">
        <v>1</v>
      </c>
      <c r="BB145" t="b">
        <v>1</v>
      </c>
      <c r="BJ145" t="s">
        <v>347</v>
      </c>
      <c r="BK145" t="s">
        <v>347</v>
      </c>
      <c r="BL145" t="s">
        <v>2207</v>
      </c>
      <c r="BM145" t="s">
        <v>373</v>
      </c>
      <c r="BO145" t="s">
        <v>360</v>
      </c>
      <c r="CE145" t="s">
        <v>1146</v>
      </c>
      <c r="CL145" t="b">
        <v>1</v>
      </c>
      <c r="CN145" t="s">
        <v>347</v>
      </c>
      <c r="CX145" t="s">
        <v>951</v>
      </c>
      <c r="DE145" t="b">
        <v>1</v>
      </c>
      <c r="DV145" t="s">
        <v>486</v>
      </c>
      <c r="DW145" t="s">
        <v>487</v>
      </c>
      <c r="DZ145" t="s">
        <v>1887</v>
      </c>
      <c r="EB145" t="b">
        <v>1</v>
      </c>
      <c r="EC145" t="b">
        <v>1</v>
      </c>
      <c r="EL145" t="s">
        <v>409</v>
      </c>
      <c r="EM145" t="s">
        <v>366</v>
      </c>
      <c r="EN145" t="s">
        <v>2208</v>
      </c>
      <c r="EP145" t="b">
        <v>1</v>
      </c>
      <c r="EQ145" t="b">
        <v>1</v>
      </c>
      <c r="EZ145" t="s">
        <v>409</v>
      </c>
      <c r="FA145" t="s">
        <v>366</v>
      </c>
      <c r="FB145" t="s">
        <v>373</v>
      </c>
      <c r="FD145" t="s">
        <v>368</v>
      </c>
      <c r="FF145" t="b">
        <v>1</v>
      </c>
      <c r="FM145" t="s">
        <v>347</v>
      </c>
      <c r="FO145" t="s">
        <v>347</v>
      </c>
      <c r="FP145" t="s">
        <v>368</v>
      </c>
      <c r="FQ145" t="b">
        <v>1</v>
      </c>
      <c r="FW145" t="s">
        <v>668</v>
      </c>
      <c r="FX145" t="s">
        <v>347</v>
      </c>
      <c r="GB145" t="s">
        <v>351</v>
      </c>
      <c r="GC145" t="s">
        <v>351</v>
      </c>
      <c r="GD145" t="s">
        <v>360</v>
      </c>
      <c r="GE145" t="s">
        <v>371</v>
      </c>
      <c r="GF145" t="s">
        <v>371</v>
      </c>
      <c r="GT145" t="s">
        <v>2209</v>
      </c>
      <c r="GV145" t="b">
        <v>1</v>
      </c>
      <c r="GW145" t="b">
        <v>1</v>
      </c>
      <c r="GY145" t="b">
        <v>1</v>
      </c>
      <c r="GZ145" t="b">
        <v>1</v>
      </c>
      <c r="HM145" t="s">
        <v>441</v>
      </c>
      <c r="HN145" t="b">
        <v>1</v>
      </c>
      <c r="HR145" t="s">
        <v>2210</v>
      </c>
      <c r="HS145" t="s">
        <v>602</v>
      </c>
      <c r="HT145" t="b">
        <v>1</v>
      </c>
      <c r="HW145" t="b">
        <v>1</v>
      </c>
      <c r="IE145" t="s">
        <v>1877</v>
      </c>
      <c r="IH145" t="b">
        <v>1</v>
      </c>
      <c r="II145" t="b">
        <v>1</v>
      </c>
      <c r="IO145" t="s">
        <v>347</v>
      </c>
      <c r="IQ145" t="s">
        <v>957</v>
      </c>
      <c r="IT145" t="b">
        <v>1</v>
      </c>
      <c r="IU145" t="b">
        <v>1</v>
      </c>
      <c r="IZ145" t="s">
        <v>2211</v>
      </c>
      <c r="JA145" t="s">
        <v>2212</v>
      </c>
      <c r="JC145" t="b">
        <v>1</v>
      </c>
      <c r="JD145" t="b">
        <v>1</v>
      </c>
      <c r="JE145" t="b">
        <v>1</v>
      </c>
      <c r="JJ145" t="s">
        <v>2213</v>
      </c>
      <c r="JK145" t="s">
        <v>347</v>
      </c>
      <c r="JM145" t="s">
        <v>2214</v>
      </c>
      <c r="JN145" t="b">
        <v>1</v>
      </c>
      <c r="JP145" t="b">
        <v>1</v>
      </c>
      <c r="JQ145" t="b">
        <v>1</v>
      </c>
      <c r="JT145" t="b">
        <v>1</v>
      </c>
      <c r="KG145" t="s">
        <v>2215</v>
      </c>
      <c r="KK145" t="b">
        <v>1</v>
      </c>
      <c r="KO145" t="b">
        <v>1</v>
      </c>
      <c r="KQ145" t="b">
        <v>1</v>
      </c>
      <c r="KV145" t="s">
        <v>717</v>
      </c>
      <c r="KW145" t="b">
        <v>1</v>
      </c>
      <c r="KX145" t="b">
        <v>1</v>
      </c>
      <c r="KY145" t="b">
        <v>1</v>
      </c>
      <c r="KZ145" t="b">
        <v>1</v>
      </c>
      <c r="LA145" t="b">
        <v>1</v>
      </c>
      <c r="LB145" t="b">
        <v>1</v>
      </c>
      <c r="LF145" t="s">
        <v>430</v>
      </c>
      <c r="LM145" t="b">
        <v>1</v>
      </c>
      <c r="LN145" t="s">
        <v>360</v>
      </c>
      <c r="LO145" t="s">
        <v>2162</v>
      </c>
      <c r="LP145" t="s">
        <v>651</v>
      </c>
      <c r="LV145" t="b">
        <v>1</v>
      </c>
      <c r="MA145" t="s">
        <v>360</v>
      </c>
      <c r="MG145" t="s">
        <v>347</v>
      </c>
      <c r="MH145" t="s">
        <v>2216</v>
      </c>
      <c r="MI145" t="s">
        <v>2217</v>
      </c>
      <c r="MJ145">
        <v>73155692</v>
      </c>
      <c r="MK145" t="s">
        <v>2218</v>
      </c>
      <c r="ML145" s="2">
        <v>44217.536041666674</v>
      </c>
      <c r="MM145">
        <v>146</v>
      </c>
      <c r="MO145">
        <v>-1</v>
      </c>
      <c r="MR145" t="s">
        <v>377</v>
      </c>
      <c r="MS145">
        <v>1415</v>
      </c>
      <c r="MT145" t="s">
        <v>405</v>
      </c>
      <c r="MU145">
        <v>569832</v>
      </c>
    </row>
    <row r="146" spans="1:359" x14ac:dyDescent="0.3">
      <c r="A146" t="s">
        <v>2219</v>
      </c>
      <c r="B146" t="s">
        <v>2220</v>
      </c>
      <c r="C146" t="s">
        <v>385</v>
      </c>
      <c r="D146" t="s">
        <v>2221</v>
      </c>
      <c r="E146" t="s">
        <v>844</v>
      </c>
      <c r="G146" s="1">
        <v>44217</v>
      </c>
      <c r="H146" t="s">
        <v>2033</v>
      </c>
      <c r="I146" t="s">
        <v>846</v>
      </c>
      <c r="J146" t="s">
        <v>347</v>
      </c>
      <c r="K146">
        <v>30</v>
      </c>
      <c r="L14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46" t="s">
        <v>348</v>
      </c>
      <c r="N146" t="s">
        <v>349</v>
      </c>
      <c r="O146" t="s">
        <v>350</v>
      </c>
      <c r="P146" s="1">
        <v>43486</v>
      </c>
      <c r="Q146">
        <v>0</v>
      </c>
      <c r="R146">
        <v>2</v>
      </c>
      <c r="S146" t="s">
        <v>347</v>
      </c>
      <c r="T146">
        <v>0</v>
      </c>
      <c r="U146">
        <v>0</v>
      </c>
      <c r="V146">
        <v>1</v>
      </c>
      <c r="W146" t="s">
        <v>351</v>
      </c>
      <c r="X146">
        <v>1</v>
      </c>
      <c r="Y146" t="s">
        <v>409</v>
      </c>
      <c r="Z146">
        <v>0</v>
      </c>
      <c r="AA146" t="s">
        <v>409</v>
      </c>
      <c r="AB146">
        <v>5</v>
      </c>
      <c r="AC146">
        <v>1</v>
      </c>
      <c r="AD146">
        <v>0</v>
      </c>
      <c r="AE146">
        <v>0</v>
      </c>
      <c r="AF146">
        <v>700</v>
      </c>
      <c r="AG146">
        <v>350</v>
      </c>
      <c r="AH146" t="s">
        <v>2222</v>
      </c>
      <c r="AJ146" t="s">
        <v>355</v>
      </c>
      <c r="AL146" t="b">
        <v>1</v>
      </c>
      <c r="AS146">
        <v>999</v>
      </c>
      <c r="AT146" t="s">
        <v>356</v>
      </c>
      <c r="AV146" t="s">
        <v>360</v>
      </c>
      <c r="AW146" t="s">
        <v>986</v>
      </c>
      <c r="AX146" t="s">
        <v>429</v>
      </c>
      <c r="BB146" t="b">
        <v>1</v>
      </c>
      <c r="BJ146" t="s">
        <v>360</v>
      </c>
      <c r="BO146" t="s">
        <v>360</v>
      </c>
      <c r="CE146" t="s">
        <v>1146</v>
      </c>
      <c r="CL146" t="b">
        <v>1</v>
      </c>
      <c r="CN146" t="s">
        <v>360</v>
      </c>
      <c r="CO146" t="s">
        <v>1592</v>
      </c>
      <c r="CS146" t="b">
        <v>1</v>
      </c>
      <c r="CX146" t="s">
        <v>851</v>
      </c>
      <c r="DD146" t="b">
        <v>1</v>
      </c>
      <c r="DV146" t="s">
        <v>657</v>
      </c>
      <c r="EL146" t="s">
        <v>385</v>
      </c>
      <c r="EM146" t="s">
        <v>366</v>
      </c>
      <c r="EN146" t="s">
        <v>2208</v>
      </c>
      <c r="EP146" t="b">
        <v>1</v>
      </c>
      <c r="EQ146" t="b">
        <v>1</v>
      </c>
      <c r="EZ146" t="s">
        <v>409</v>
      </c>
      <c r="FA146" t="s">
        <v>366</v>
      </c>
      <c r="FB146" t="s">
        <v>373</v>
      </c>
      <c r="FD146" t="s">
        <v>368</v>
      </c>
      <c r="FF146" t="b">
        <v>1</v>
      </c>
      <c r="FM146" t="s">
        <v>360</v>
      </c>
      <c r="FN146" t="s">
        <v>2223</v>
      </c>
      <c r="FO146" t="s">
        <v>373</v>
      </c>
      <c r="FW146" t="s">
        <v>369</v>
      </c>
      <c r="FX146" t="s">
        <v>360</v>
      </c>
      <c r="GB146" t="s">
        <v>385</v>
      </c>
      <c r="GC146" t="s">
        <v>385</v>
      </c>
      <c r="GD146" t="s">
        <v>347</v>
      </c>
      <c r="GG146" t="s">
        <v>934</v>
      </c>
      <c r="GH146" t="s">
        <v>347</v>
      </c>
      <c r="GI146" t="s">
        <v>1592</v>
      </c>
      <c r="GL146" t="b">
        <v>1</v>
      </c>
      <c r="GR146" t="s">
        <v>374</v>
      </c>
      <c r="GT146" t="s">
        <v>2009</v>
      </c>
      <c r="GU146" t="b">
        <v>1</v>
      </c>
      <c r="GW146" t="b">
        <v>1</v>
      </c>
      <c r="GX146" t="b">
        <v>1</v>
      </c>
      <c r="HM146" t="s">
        <v>441</v>
      </c>
      <c r="HN146" t="b">
        <v>1</v>
      </c>
      <c r="HR146" t="s">
        <v>2224</v>
      </c>
      <c r="HS146" t="s">
        <v>634</v>
      </c>
      <c r="HT146" t="b">
        <v>1</v>
      </c>
      <c r="IE146" t="s">
        <v>516</v>
      </c>
      <c r="IJ146" t="b">
        <v>1</v>
      </c>
      <c r="IO146" t="s">
        <v>347</v>
      </c>
      <c r="IQ146" t="s">
        <v>1290</v>
      </c>
      <c r="IR146" t="b">
        <v>1</v>
      </c>
      <c r="IS146" t="b">
        <v>1</v>
      </c>
      <c r="IZ146" t="s">
        <v>2225</v>
      </c>
      <c r="JA146" t="s">
        <v>1290</v>
      </c>
      <c r="JB146" t="b">
        <v>1</v>
      </c>
      <c r="JC146" t="b">
        <v>1</v>
      </c>
      <c r="JJ146" t="s">
        <v>476</v>
      </c>
      <c r="JK146" t="s">
        <v>360</v>
      </c>
      <c r="JL146" t="s">
        <v>2226</v>
      </c>
      <c r="JM146" t="s">
        <v>466</v>
      </c>
      <c r="JN146" t="b">
        <v>1</v>
      </c>
      <c r="KG146" t="s">
        <v>450</v>
      </c>
      <c r="KL146" t="b">
        <v>1</v>
      </c>
      <c r="KV146" t="s">
        <v>1215</v>
      </c>
      <c r="KX146" t="b">
        <v>1</v>
      </c>
      <c r="LB146" t="b">
        <v>1</v>
      </c>
      <c r="LF146" t="s">
        <v>1906</v>
      </c>
      <c r="LG146" t="b">
        <v>1</v>
      </c>
      <c r="LH146" t="b">
        <v>1</v>
      </c>
      <c r="LN146" t="s">
        <v>360</v>
      </c>
      <c r="LO146" t="s">
        <v>2227</v>
      </c>
      <c r="LP146" t="s">
        <v>535</v>
      </c>
      <c r="LS146" t="b">
        <v>1</v>
      </c>
      <c r="MA146" t="s">
        <v>360</v>
      </c>
      <c r="MG146" t="s">
        <v>360</v>
      </c>
      <c r="MI146" t="s">
        <v>2228</v>
      </c>
      <c r="MJ146">
        <v>73155693</v>
      </c>
      <c r="MK146" t="s">
        <v>2229</v>
      </c>
      <c r="ML146" s="2">
        <v>44217.536041666674</v>
      </c>
      <c r="MM146">
        <v>147</v>
      </c>
      <c r="MO146">
        <v>-1</v>
      </c>
      <c r="MR146" t="s">
        <v>377</v>
      </c>
      <c r="MS146">
        <v>4218</v>
      </c>
      <c r="MT146" t="s">
        <v>405</v>
      </c>
      <c r="MU146">
        <v>569832</v>
      </c>
    </row>
    <row r="147" spans="1:359" x14ac:dyDescent="0.3">
      <c r="A147" t="s">
        <v>2230</v>
      </c>
      <c r="B147" t="s">
        <v>2231</v>
      </c>
      <c r="D147" t="s">
        <v>2190</v>
      </c>
      <c r="E147" t="s">
        <v>844</v>
      </c>
      <c r="G147" s="1">
        <v>44217</v>
      </c>
      <c r="H147" t="s">
        <v>2066</v>
      </c>
      <c r="I147" t="s">
        <v>846</v>
      </c>
      <c r="J147" t="s">
        <v>347</v>
      </c>
      <c r="K147">
        <v>33</v>
      </c>
      <c r="L14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47" t="s">
        <v>408</v>
      </c>
      <c r="N147" t="s">
        <v>349</v>
      </c>
      <c r="O147" t="s">
        <v>350</v>
      </c>
      <c r="P147" s="1">
        <v>43060</v>
      </c>
      <c r="Q147">
        <v>1</v>
      </c>
      <c r="R147">
        <v>1</v>
      </c>
      <c r="S147" t="s">
        <v>347</v>
      </c>
      <c r="T147">
        <v>0</v>
      </c>
      <c r="U147">
        <v>1</v>
      </c>
      <c r="V147">
        <v>0</v>
      </c>
      <c r="W147" t="s">
        <v>351</v>
      </c>
      <c r="X147">
        <v>3</v>
      </c>
      <c r="Y147" t="s">
        <v>365</v>
      </c>
      <c r="Z147">
        <v>0</v>
      </c>
      <c r="AA147" t="s">
        <v>365</v>
      </c>
      <c r="AB147">
        <v>7</v>
      </c>
      <c r="AC147">
        <v>1</v>
      </c>
      <c r="AD147">
        <v>0</v>
      </c>
      <c r="AE147">
        <v>0</v>
      </c>
      <c r="AF147">
        <v>700</v>
      </c>
      <c r="AG147">
        <v>100</v>
      </c>
      <c r="AH147" t="s">
        <v>2232</v>
      </c>
      <c r="AJ147" t="s">
        <v>651</v>
      </c>
      <c r="AQ147" t="b">
        <v>1</v>
      </c>
      <c r="AV147" t="s">
        <v>360</v>
      </c>
      <c r="AW147" t="s">
        <v>2192</v>
      </c>
      <c r="AX147" t="s">
        <v>358</v>
      </c>
      <c r="AZ147" t="b">
        <v>1</v>
      </c>
      <c r="BB147" t="b">
        <v>1</v>
      </c>
      <c r="BJ147" t="s">
        <v>347</v>
      </c>
      <c r="BK147" t="s">
        <v>347</v>
      </c>
      <c r="BL147" t="s">
        <v>1269</v>
      </c>
      <c r="BM147" t="s">
        <v>360</v>
      </c>
      <c r="BO147" t="s">
        <v>347</v>
      </c>
      <c r="BP147" t="s">
        <v>347</v>
      </c>
      <c r="BR147" t="s">
        <v>347</v>
      </c>
      <c r="BS147" t="s">
        <v>347</v>
      </c>
      <c r="CE147" t="s">
        <v>2119</v>
      </c>
      <c r="CG147" t="b">
        <v>1</v>
      </c>
      <c r="CI147" t="b">
        <v>1</v>
      </c>
      <c r="CN147" t="s">
        <v>347</v>
      </c>
      <c r="CX147" t="s">
        <v>851</v>
      </c>
      <c r="DD147" t="b">
        <v>1</v>
      </c>
      <c r="DV147" t="s">
        <v>575</v>
      </c>
      <c r="DW147" t="s">
        <v>576</v>
      </c>
      <c r="DX147" t="s">
        <v>2233</v>
      </c>
      <c r="DZ147" t="s">
        <v>1887</v>
      </c>
      <c r="EB147" t="b">
        <v>1</v>
      </c>
      <c r="EC147" t="b">
        <v>1</v>
      </c>
      <c r="EL147" t="s">
        <v>409</v>
      </c>
      <c r="EM147" t="s">
        <v>366</v>
      </c>
      <c r="EN147" t="s">
        <v>1239</v>
      </c>
      <c r="EP147" t="b">
        <v>1</v>
      </c>
      <c r="EZ147" t="s">
        <v>351</v>
      </c>
      <c r="FA147" t="s">
        <v>366</v>
      </c>
      <c r="FB147" t="s">
        <v>347</v>
      </c>
      <c r="FD147" t="s">
        <v>368</v>
      </c>
      <c r="FF147" t="b">
        <v>1</v>
      </c>
      <c r="FM147" t="s">
        <v>347</v>
      </c>
      <c r="FO147" t="s">
        <v>347</v>
      </c>
      <c r="FP147" t="s">
        <v>368</v>
      </c>
      <c r="FQ147" t="b">
        <v>1</v>
      </c>
      <c r="FW147" t="s">
        <v>369</v>
      </c>
      <c r="FX147" t="s">
        <v>360</v>
      </c>
      <c r="GB147" t="s">
        <v>351</v>
      </c>
      <c r="GC147" t="s">
        <v>351</v>
      </c>
      <c r="GD147" t="s">
        <v>347</v>
      </c>
      <c r="GG147" t="s">
        <v>493</v>
      </c>
      <c r="GH147" t="s">
        <v>347</v>
      </c>
      <c r="GI147" t="s">
        <v>651</v>
      </c>
      <c r="GM147" t="b">
        <v>1</v>
      </c>
      <c r="GR147" t="s">
        <v>374</v>
      </c>
      <c r="GT147" t="s">
        <v>2234</v>
      </c>
      <c r="GU147" t="b">
        <v>1</v>
      </c>
      <c r="GV147" t="b">
        <v>1</v>
      </c>
      <c r="GY147" t="b">
        <v>1</v>
      </c>
      <c r="HM147" t="s">
        <v>2010</v>
      </c>
      <c r="HP147" t="b">
        <v>1</v>
      </c>
      <c r="HQ147" t="b">
        <v>1</v>
      </c>
      <c r="HR147" t="s">
        <v>2235</v>
      </c>
      <c r="HS147" t="s">
        <v>634</v>
      </c>
      <c r="HT147" t="b">
        <v>1</v>
      </c>
      <c r="IE147" t="s">
        <v>1193</v>
      </c>
      <c r="IH147" t="b">
        <v>1</v>
      </c>
      <c r="IO147" t="s">
        <v>347</v>
      </c>
      <c r="IQ147" t="s">
        <v>416</v>
      </c>
      <c r="IW147" t="b">
        <v>1</v>
      </c>
      <c r="JA147" t="s">
        <v>504</v>
      </c>
      <c r="JD147" t="b">
        <v>1</v>
      </c>
      <c r="JJ147" t="s">
        <v>2197</v>
      </c>
      <c r="JK147" t="s">
        <v>347</v>
      </c>
      <c r="JM147" t="s">
        <v>2236</v>
      </c>
      <c r="JN147" t="b">
        <v>1</v>
      </c>
      <c r="JQ147" t="b">
        <v>1</v>
      </c>
      <c r="KG147" t="s">
        <v>507</v>
      </c>
      <c r="KI147" t="b">
        <v>1</v>
      </c>
      <c r="KV147" t="s">
        <v>467</v>
      </c>
      <c r="KX147" t="b">
        <v>1</v>
      </c>
      <c r="LF147" t="s">
        <v>509</v>
      </c>
      <c r="LL147" t="b">
        <v>1</v>
      </c>
      <c r="LN147" t="s">
        <v>347</v>
      </c>
      <c r="LP147" t="s">
        <v>651</v>
      </c>
      <c r="LV147" t="b">
        <v>1</v>
      </c>
      <c r="MA147" t="s">
        <v>360</v>
      </c>
      <c r="MG147" t="s">
        <v>360</v>
      </c>
      <c r="MI147" t="s">
        <v>2237</v>
      </c>
      <c r="MJ147">
        <v>73155694</v>
      </c>
      <c r="MK147" t="s">
        <v>2238</v>
      </c>
      <c r="ML147" s="2">
        <v>44217.536041666674</v>
      </c>
      <c r="MM147">
        <v>148</v>
      </c>
      <c r="MO147">
        <v>-1</v>
      </c>
      <c r="MR147" t="s">
        <v>377</v>
      </c>
      <c r="MS147">
        <v>1008</v>
      </c>
      <c r="MT147" t="s">
        <v>405</v>
      </c>
      <c r="MU147">
        <v>569832</v>
      </c>
    </row>
    <row r="148" spans="1:359" x14ac:dyDescent="0.3">
      <c r="A148" t="s">
        <v>2239</v>
      </c>
      <c r="B148" t="s">
        <v>2240</v>
      </c>
      <c r="C148" t="s">
        <v>385</v>
      </c>
      <c r="D148" t="s">
        <v>2241</v>
      </c>
      <c r="E148" t="s">
        <v>844</v>
      </c>
      <c r="G148" s="1">
        <v>44217</v>
      </c>
      <c r="H148" t="s">
        <v>2033</v>
      </c>
      <c r="I148" t="s">
        <v>846</v>
      </c>
      <c r="J148" t="s">
        <v>347</v>
      </c>
      <c r="K148">
        <v>50</v>
      </c>
      <c r="L14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48" t="s">
        <v>408</v>
      </c>
      <c r="N148" t="s">
        <v>349</v>
      </c>
      <c r="O148" t="s">
        <v>350</v>
      </c>
      <c r="P148" s="1">
        <v>41974</v>
      </c>
      <c r="Q148">
        <v>1</v>
      </c>
      <c r="R148">
        <v>0</v>
      </c>
      <c r="S148" t="s">
        <v>347</v>
      </c>
      <c r="T148">
        <v>0</v>
      </c>
      <c r="U148">
        <v>1</v>
      </c>
      <c r="V148">
        <v>1</v>
      </c>
      <c r="W148" t="s">
        <v>409</v>
      </c>
      <c r="X148">
        <v>2</v>
      </c>
      <c r="Y148" t="s">
        <v>365</v>
      </c>
      <c r="Z148">
        <v>2</v>
      </c>
      <c r="AA148" t="s">
        <v>353</v>
      </c>
      <c r="AB148">
        <v>10</v>
      </c>
      <c r="AC148">
        <v>1</v>
      </c>
      <c r="AD148">
        <v>1</v>
      </c>
      <c r="AE148">
        <v>0</v>
      </c>
      <c r="AF148">
        <v>1000</v>
      </c>
      <c r="AG148">
        <v>160</v>
      </c>
      <c r="AH148" t="s">
        <v>2242</v>
      </c>
      <c r="AJ148" t="s">
        <v>355</v>
      </c>
      <c r="AL148" t="b">
        <v>1</v>
      </c>
      <c r="AS148">
        <v>15</v>
      </c>
      <c r="AT148" t="s">
        <v>356</v>
      </c>
      <c r="AV148" t="s">
        <v>347</v>
      </c>
      <c r="AW148" t="s">
        <v>986</v>
      </c>
      <c r="AX148" t="s">
        <v>429</v>
      </c>
      <c r="BB148" t="b">
        <v>1</v>
      </c>
      <c r="BJ148" t="s">
        <v>347</v>
      </c>
      <c r="BK148" t="s">
        <v>347</v>
      </c>
      <c r="BL148" t="s">
        <v>2243</v>
      </c>
      <c r="BM148" t="s">
        <v>360</v>
      </c>
      <c r="BO148" t="s">
        <v>347</v>
      </c>
      <c r="BP148" t="s">
        <v>360</v>
      </c>
      <c r="BQ148" t="s">
        <v>2244</v>
      </c>
      <c r="CE148" t="s">
        <v>1703</v>
      </c>
      <c r="CI148" t="b">
        <v>1</v>
      </c>
      <c r="CN148" t="s">
        <v>347</v>
      </c>
      <c r="CX148" t="s">
        <v>951</v>
      </c>
      <c r="DE148" t="b">
        <v>1</v>
      </c>
      <c r="DV148" t="s">
        <v>430</v>
      </c>
      <c r="DZ148" t="s">
        <v>579</v>
      </c>
      <c r="EA148" t="b">
        <v>1</v>
      </c>
      <c r="EL148" t="s">
        <v>351</v>
      </c>
      <c r="EM148" t="s">
        <v>366</v>
      </c>
      <c r="EN148" t="s">
        <v>1006</v>
      </c>
      <c r="EO148" t="b">
        <v>1</v>
      </c>
      <c r="EP148" t="b">
        <v>1</v>
      </c>
      <c r="EZ148" t="s">
        <v>409</v>
      </c>
      <c r="FA148" t="s">
        <v>366</v>
      </c>
      <c r="FB148" t="s">
        <v>373</v>
      </c>
      <c r="FD148" t="s">
        <v>368</v>
      </c>
      <c r="FF148" t="b">
        <v>1</v>
      </c>
      <c r="FM148" t="s">
        <v>373</v>
      </c>
      <c r="FO148" t="s">
        <v>347</v>
      </c>
      <c r="FP148" t="s">
        <v>368</v>
      </c>
      <c r="FQ148" t="b">
        <v>1</v>
      </c>
      <c r="FW148" t="s">
        <v>668</v>
      </c>
      <c r="FX148" t="s">
        <v>347</v>
      </c>
      <c r="GB148" t="s">
        <v>351</v>
      </c>
      <c r="GC148" t="s">
        <v>351</v>
      </c>
      <c r="GD148" t="s">
        <v>347</v>
      </c>
      <c r="GG148" t="s">
        <v>797</v>
      </c>
      <c r="GH148" t="s">
        <v>360</v>
      </c>
      <c r="GR148" t="s">
        <v>1094</v>
      </c>
      <c r="GT148" t="s">
        <v>2245</v>
      </c>
      <c r="GW148" t="b">
        <v>1</v>
      </c>
      <c r="GZ148" t="b">
        <v>1</v>
      </c>
      <c r="HM148" t="s">
        <v>501</v>
      </c>
      <c r="HO148" t="b">
        <v>1</v>
      </c>
      <c r="HR148" t="s">
        <v>2246</v>
      </c>
      <c r="HS148" t="s">
        <v>503</v>
      </c>
      <c r="HU148" t="b">
        <v>1</v>
      </c>
      <c r="IE148" t="s">
        <v>1193</v>
      </c>
      <c r="IH148" t="b">
        <v>1</v>
      </c>
      <c r="IO148" t="s">
        <v>360</v>
      </c>
      <c r="IP148" t="s">
        <v>2247</v>
      </c>
      <c r="IQ148" t="s">
        <v>545</v>
      </c>
      <c r="IS148" t="b">
        <v>1</v>
      </c>
      <c r="IT148" t="b">
        <v>1</v>
      </c>
      <c r="IZ148" t="s">
        <v>2248</v>
      </c>
      <c r="JA148" t="s">
        <v>545</v>
      </c>
      <c r="JC148" t="b">
        <v>1</v>
      </c>
      <c r="JD148" t="b">
        <v>1</v>
      </c>
      <c r="JJ148" t="s">
        <v>2249</v>
      </c>
      <c r="JK148" t="s">
        <v>347</v>
      </c>
      <c r="JM148" t="s">
        <v>2250</v>
      </c>
      <c r="JQ148" t="b">
        <v>1</v>
      </c>
      <c r="JT148" t="b">
        <v>1</v>
      </c>
      <c r="KG148" t="s">
        <v>450</v>
      </c>
      <c r="KL148" t="b">
        <v>1</v>
      </c>
      <c r="KV148" t="s">
        <v>2251</v>
      </c>
      <c r="KW148" t="b">
        <v>1</v>
      </c>
      <c r="LB148" t="b">
        <v>1</v>
      </c>
      <c r="LF148" t="s">
        <v>1261</v>
      </c>
      <c r="LJ148" t="b">
        <v>1</v>
      </c>
      <c r="LN148" t="s">
        <v>347</v>
      </c>
      <c r="LP148" t="s">
        <v>535</v>
      </c>
      <c r="LS148" t="b">
        <v>1</v>
      </c>
      <c r="MA148" t="s">
        <v>360</v>
      </c>
      <c r="MD148" t="s">
        <v>360</v>
      </c>
      <c r="MG148" t="s">
        <v>347</v>
      </c>
      <c r="MH148" t="s">
        <v>2252</v>
      </c>
      <c r="MI148" t="s">
        <v>2253</v>
      </c>
      <c r="MJ148">
        <v>73155695</v>
      </c>
      <c r="MK148" t="s">
        <v>2254</v>
      </c>
      <c r="ML148" s="2">
        <v>44217.536053240743</v>
      </c>
      <c r="MM148">
        <v>149</v>
      </c>
      <c r="MO148">
        <v>-1</v>
      </c>
      <c r="MR148" t="s">
        <v>377</v>
      </c>
      <c r="MS148">
        <v>4566</v>
      </c>
      <c r="MT148" t="s">
        <v>405</v>
      </c>
      <c r="MU148">
        <v>569832</v>
      </c>
    </row>
    <row r="149" spans="1:359" hidden="1" x14ac:dyDescent="0.3">
      <c r="A149" t="s">
        <v>2255</v>
      </c>
      <c r="B149" t="s">
        <v>2256</v>
      </c>
      <c r="D149" t="s">
        <v>2221</v>
      </c>
      <c r="E149" t="s">
        <v>844</v>
      </c>
      <c r="G149" s="1">
        <v>44217</v>
      </c>
      <c r="H149" t="s">
        <v>2033</v>
      </c>
      <c r="I149" t="s">
        <v>846</v>
      </c>
      <c r="J149" t="s">
        <v>360</v>
      </c>
      <c r="MI149" t="s">
        <v>2257</v>
      </c>
      <c r="MJ149">
        <v>73155696</v>
      </c>
      <c r="MK149" t="s">
        <v>2258</v>
      </c>
      <c r="ML149" s="2">
        <v>44217.536053240743</v>
      </c>
      <c r="MM149">
        <v>150</v>
      </c>
      <c r="MO149">
        <v>-1</v>
      </c>
      <c r="MR149" t="s">
        <v>377</v>
      </c>
      <c r="MS149">
        <v>539</v>
      </c>
      <c r="MT149" t="s">
        <v>405</v>
      </c>
      <c r="MU149">
        <v>569832</v>
      </c>
    </row>
    <row r="150" spans="1:359" x14ac:dyDescent="0.3">
      <c r="A150" t="s">
        <v>2259</v>
      </c>
      <c r="B150" t="s">
        <v>2260</v>
      </c>
      <c r="D150" t="s">
        <v>2241</v>
      </c>
      <c r="E150" t="s">
        <v>844</v>
      </c>
      <c r="G150" s="1">
        <v>44217</v>
      </c>
      <c r="H150" t="s">
        <v>2033</v>
      </c>
      <c r="I150" t="s">
        <v>846</v>
      </c>
      <c r="J150" t="s">
        <v>347</v>
      </c>
      <c r="K150">
        <v>36</v>
      </c>
      <c r="L15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50" t="s">
        <v>408</v>
      </c>
      <c r="N150" t="s">
        <v>349</v>
      </c>
      <c r="O150" t="s">
        <v>350</v>
      </c>
      <c r="P150" s="1">
        <v>41295</v>
      </c>
      <c r="Q150">
        <v>2</v>
      </c>
      <c r="R150">
        <v>1</v>
      </c>
      <c r="S150" t="s">
        <v>347</v>
      </c>
      <c r="T150">
        <v>0</v>
      </c>
      <c r="U150">
        <v>1</v>
      </c>
      <c r="V150">
        <v>3</v>
      </c>
      <c r="W150" t="s">
        <v>365</v>
      </c>
      <c r="X150">
        <v>2</v>
      </c>
      <c r="Y150" t="s">
        <v>353</v>
      </c>
      <c r="Z150">
        <v>0</v>
      </c>
      <c r="AA150" t="s">
        <v>353</v>
      </c>
      <c r="AB150">
        <v>10</v>
      </c>
      <c r="AC150">
        <v>2</v>
      </c>
      <c r="AD150">
        <v>0</v>
      </c>
      <c r="AE150">
        <v>0</v>
      </c>
      <c r="AF150">
        <v>2000</v>
      </c>
      <c r="AG150">
        <v>150</v>
      </c>
      <c r="AH150" t="s">
        <v>2261</v>
      </c>
      <c r="AJ150" t="s">
        <v>355</v>
      </c>
      <c r="AL150" t="b">
        <v>1</v>
      </c>
      <c r="AS150">
        <v>20</v>
      </c>
      <c r="AT150" t="s">
        <v>356</v>
      </c>
      <c r="AW150" t="s">
        <v>2262</v>
      </c>
      <c r="AX150" t="s">
        <v>429</v>
      </c>
      <c r="BB150" t="b">
        <v>1</v>
      </c>
      <c r="BJ150" t="s">
        <v>347</v>
      </c>
      <c r="BK150" t="s">
        <v>347</v>
      </c>
      <c r="BL150" t="s">
        <v>1269</v>
      </c>
      <c r="BM150" t="s">
        <v>360</v>
      </c>
      <c r="BO150" t="s">
        <v>347</v>
      </c>
      <c r="BP150" t="s">
        <v>360</v>
      </c>
      <c r="BQ150" t="s">
        <v>2263</v>
      </c>
      <c r="CE150" t="s">
        <v>850</v>
      </c>
      <c r="CF150" t="b">
        <v>1</v>
      </c>
      <c r="CN150" t="s">
        <v>360</v>
      </c>
      <c r="CO150" t="s">
        <v>1592</v>
      </c>
      <c r="CS150" t="b">
        <v>1</v>
      </c>
      <c r="CX150" t="s">
        <v>951</v>
      </c>
      <c r="DE150" t="b">
        <v>1</v>
      </c>
      <c r="DV150" t="s">
        <v>363</v>
      </c>
      <c r="DZ150" t="s">
        <v>1006</v>
      </c>
      <c r="EA150" t="b">
        <v>1</v>
      </c>
      <c r="EB150" t="b">
        <v>1</v>
      </c>
      <c r="EL150" t="s">
        <v>409</v>
      </c>
      <c r="EM150" t="s">
        <v>366</v>
      </c>
      <c r="EN150" t="s">
        <v>1006</v>
      </c>
      <c r="EO150" t="b">
        <v>1</v>
      </c>
      <c r="EP150" t="b">
        <v>1</v>
      </c>
      <c r="EZ150" t="s">
        <v>409</v>
      </c>
      <c r="FA150" t="s">
        <v>366</v>
      </c>
      <c r="FB150" t="s">
        <v>347</v>
      </c>
      <c r="FD150" t="s">
        <v>368</v>
      </c>
      <c r="FF150" t="b">
        <v>1</v>
      </c>
      <c r="FM150" t="s">
        <v>347</v>
      </c>
      <c r="FO150" t="s">
        <v>373</v>
      </c>
      <c r="FW150" t="s">
        <v>668</v>
      </c>
      <c r="FX150" t="s">
        <v>360</v>
      </c>
      <c r="GB150" t="s">
        <v>351</v>
      </c>
      <c r="GC150" t="s">
        <v>409</v>
      </c>
      <c r="GD150" t="s">
        <v>360</v>
      </c>
      <c r="GE150" t="s">
        <v>371</v>
      </c>
      <c r="GF150" t="s">
        <v>371</v>
      </c>
      <c r="GT150" t="s">
        <v>2264</v>
      </c>
      <c r="GU150" t="b">
        <v>1</v>
      </c>
      <c r="GZ150" t="b">
        <v>1</v>
      </c>
      <c r="HA150" t="b">
        <v>1</v>
      </c>
      <c r="HM150" t="s">
        <v>388</v>
      </c>
      <c r="HP150" t="b">
        <v>1</v>
      </c>
      <c r="HR150" t="s">
        <v>2265</v>
      </c>
      <c r="HS150" t="s">
        <v>1734</v>
      </c>
      <c r="HT150" t="b">
        <v>1</v>
      </c>
      <c r="HU150" t="b">
        <v>1</v>
      </c>
      <c r="IE150" t="s">
        <v>2266</v>
      </c>
      <c r="IF150" t="b">
        <v>1</v>
      </c>
      <c r="IH150" t="b">
        <v>1</v>
      </c>
      <c r="IO150" t="s">
        <v>347</v>
      </c>
      <c r="IQ150" t="s">
        <v>1288</v>
      </c>
      <c r="IR150" t="b">
        <v>1</v>
      </c>
      <c r="IS150" t="b">
        <v>1</v>
      </c>
      <c r="IT150" t="b">
        <v>1</v>
      </c>
      <c r="IZ150" t="s">
        <v>2267</v>
      </c>
      <c r="JA150" t="s">
        <v>545</v>
      </c>
      <c r="JC150" t="b">
        <v>1</v>
      </c>
      <c r="JD150" t="b">
        <v>1</v>
      </c>
      <c r="JJ150" t="s">
        <v>2268</v>
      </c>
      <c r="JK150" t="s">
        <v>347</v>
      </c>
      <c r="JM150" t="s">
        <v>2269</v>
      </c>
      <c r="JT150" t="b">
        <v>1</v>
      </c>
      <c r="KA150" t="b">
        <v>1</v>
      </c>
      <c r="KG150" t="s">
        <v>1678</v>
      </c>
      <c r="KI150" t="b">
        <v>1</v>
      </c>
      <c r="KL150" t="b">
        <v>1</v>
      </c>
      <c r="KV150" t="s">
        <v>1275</v>
      </c>
      <c r="KW150" t="b">
        <v>1</v>
      </c>
      <c r="KY150" t="b">
        <v>1</v>
      </c>
      <c r="LF150" t="s">
        <v>452</v>
      </c>
      <c r="LI150" t="b">
        <v>1</v>
      </c>
      <c r="LN150" t="s">
        <v>347</v>
      </c>
      <c r="LP150" t="s">
        <v>535</v>
      </c>
      <c r="LS150" t="b">
        <v>1</v>
      </c>
      <c r="MA150" t="s">
        <v>360</v>
      </c>
      <c r="MG150" t="s">
        <v>360</v>
      </c>
      <c r="MI150" t="s">
        <v>2270</v>
      </c>
      <c r="MJ150">
        <v>73155697</v>
      </c>
      <c r="MK150" t="s">
        <v>2271</v>
      </c>
      <c r="ML150" s="2">
        <v>44217.536064814813</v>
      </c>
      <c r="MM150">
        <v>151</v>
      </c>
      <c r="MO150">
        <v>-1</v>
      </c>
      <c r="MR150" t="s">
        <v>377</v>
      </c>
      <c r="MS150">
        <v>1209</v>
      </c>
      <c r="MT150" t="s">
        <v>405</v>
      </c>
      <c r="MU150">
        <v>569832</v>
      </c>
    </row>
    <row r="151" spans="1:359" x14ac:dyDescent="0.3">
      <c r="A151" t="s">
        <v>2272</v>
      </c>
      <c r="B151" t="s">
        <v>2273</v>
      </c>
      <c r="D151" t="s">
        <v>2274</v>
      </c>
      <c r="E151" t="s">
        <v>844</v>
      </c>
      <c r="G151" s="1">
        <v>44217</v>
      </c>
      <c r="H151" t="s">
        <v>2066</v>
      </c>
      <c r="I151" t="s">
        <v>846</v>
      </c>
      <c r="J151" t="s">
        <v>347</v>
      </c>
      <c r="K151">
        <v>43</v>
      </c>
      <c r="L15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51" t="s">
        <v>408</v>
      </c>
      <c r="N151" t="s">
        <v>349</v>
      </c>
      <c r="O151" t="s">
        <v>350</v>
      </c>
      <c r="P151" s="1">
        <v>43195</v>
      </c>
      <c r="Q151">
        <v>1</v>
      </c>
      <c r="R151">
        <v>0</v>
      </c>
      <c r="S151" t="s">
        <v>347</v>
      </c>
      <c r="T151">
        <v>0</v>
      </c>
      <c r="U151">
        <v>0</v>
      </c>
      <c r="V151">
        <v>0</v>
      </c>
      <c r="W151" t="s">
        <v>385</v>
      </c>
      <c r="X151">
        <v>2</v>
      </c>
      <c r="Y151" t="s">
        <v>409</v>
      </c>
      <c r="Z151">
        <v>3</v>
      </c>
      <c r="AA151" t="s">
        <v>352</v>
      </c>
      <c r="AB151">
        <v>7</v>
      </c>
      <c r="AC151">
        <v>0</v>
      </c>
      <c r="AD151">
        <v>0</v>
      </c>
      <c r="AE151">
        <v>0</v>
      </c>
      <c r="AF151">
        <v>800</v>
      </c>
      <c r="AG151">
        <v>0</v>
      </c>
      <c r="AI151" t="s">
        <v>2275</v>
      </c>
      <c r="AJ151" t="s">
        <v>651</v>
      </c>
      <c r="AQ151" t="b">
        <v>1</v>
      </c>
      <c r="AV151" t="s">
        <v>347</v>
      </c>
      <c r="AW151" t="s">
        <v>2276</v>
      </c>
      <c r="AX151" t="s">
        <v>429</v>
      </c>
      <c r="BB151" t="b">
        <v>1</v>
      </c>
      <c r="BJ151" t="s">
        <v>347</v>
      </c>
      <c r="BK151" t="s">
        <v>347</v>
      </c>
      <c r="BL151" t="s">
        <v>2277</v>
      </c>
      <c r="BM151" t="s">
        <v>360</v>
      </c>
      <c r="BO151" t="s">
        <v>360</v>
      </c>
      <c r="CE151" t="s">
        <v>850</v>
      </c>
      <c r="CF151" t="b">
        <v>1</v>
      </c>
      <c r="CN151" t="s">
        <v>360</v>
      </c>
      <c r="CO151" t="s">
        <v>665</v>
      </c>
      <c r="CQ151" t="b">
        <v>1</v>
      </c>
      <c r="CS151" t="b">
        <v>1</v>
      </c>
      <c r="CX151" t="s">
        <v>851</v>
      </c>
      <c r="DD151" t="b">
        <v>1</v>
      </c>
      <c r="DV151" t="s">
        <v>657</v>
      </c>
      <c r="DZ151" t="s">
        <v>695</v>
      </c>
      <c r="EA151" t="b">
        <v>1</v>
      </c>
      <c r="EK151" t="b">
        <v>1</v>
      </c>
      <c r="EL151" t="s">
        <v>409</v>
      </c>
      <c r="EM151" t="s">
        <v>366</v>
      </c>
      <c r="EZ151" t="s">
        <v>385</v>
      </c>
      <c r="FA151" t="s">
        <v>366</v>
      </c>
      <c r="FB151" t="s">
        <v>347</v>
      </c>
      <c r="FD151" t="s">
        <v>368</v>
      </c>
      <c r="FF151" t="b">
        <v>1</v>
      </c>
      <c r="FM151" t="s">
        <v>347</v>
      </c>
      <c r="FO151" t="s">
        <v>347</v>
      </c>
      <c r="FP151" t="s">
        <v>368</v>
      </c>
      <c r="FQ151" t="b">
        <v>1</v>
      </c>
      <c r="GB151" t="s">
        <v>385</v>
      </c>
      <c r="GC151" t="s">
        <v>351</v>
      </c>
      <c r="GD151" t="s">
        <v>360</v>
      </c>
      <c r="GE151" t="s">
        <v>371</v>
      </c>
      <c r="GF151" t="s">
        <v>371</v>
      </c>
      <c r="GT151" t="s">
        <v>1077</v>
      </c>
      <c r="HI151" t="b">
        <v>1</v>
      </c>
      <c r="HL151" t="s">
        <v>2278</v>
      </c>
      <c r="HM151" t="s">
        <v>914</v>
      </c>
      <c r="HN151" t="b">
        <v>1</v>
      </c>
      <c r="HP151" t="b">
        <v>1</v>
      </c>
      <c r="HR151" t="s">
        <v>2279</v>
      </c>
      <c r="HS151" t="s">
        <v>2280</v>
      </c>
      <c r="HW151" t="b">
        <v>1</v>
      </c>
      <c r="IC151" t="b">
        <v>1</v>
      </c>
      <c r="ID151" t="s">
        <v>2281</v>
      </c>
      <c r="IE151" t="s">
        <v>516</v>
      </c>
      <c r="IJ151" t="b">
        <v>1</v>
      </c>
      <c r="IO151" t="s">
        <v>347</v>
      </c>
      <c r="IQ151" t="s">
        <v>1210</v>
      </c>
      <c r="IT151" t="b">
        <v>1</v>
      </c>
      <c r="IU151" t="b">
        <v>1</v>
      </c>
      <c r="IZ151" t="s">
        <v>2282</v>
      </c>
      <c r="JA151" t="s">
        <v>2105</v>
      </c>
      <c r="JC151" t="b">
        <v>1</v>
      </c>
      <c r="JD151" t="b">
        <v>1</v>
      </c>
      <c r="JE151" t="b">
        <v>1</v>
      </c>
      <c r="JJ151" t="s">
        <v>2283</v>
      </c>
      <c r="JK151" t="s">
        <v>360</v>
      </c>
      <c r="JL151" t="s">
        <v>2284</v>
      </c>
      <c r="JM151" t="s">
        <v>548</v>
      </c>
      <c r="JQ151" t="b">
        <v>1</v>
      </c>
      <c r="JR151" t="b">
        <v>1</v>
      </c>
      <c r="KF151" t="s">
        <v>2285</v>
      </c>
      <c r="KG151" t="s">
        <v>450</v>
      </c>
      <c r="KL151" t="b">
        <v>1</v>
      </c>
      <c r="KV151" t="s">
        <v>2286</v>
      </c>
      <c r="KY151" t="b">
        <v>1</v>
      </c>
      <c r="LA151" t="b">
        <v>1</v>
      </c>
      <c r="LF151" t="s">
        <v>452</v>
      </c>
      <c r="LI151" t="b">
        <v>1</v>
      </c>
      <c r="LN151" t="s">
        <v>360</v>
      </c>
      <c r="LO151" t="s">
        <v>2287</v>
      </c>
      <c r="LP151" t="s">
        <v>1217</v>
      </c>
      <c r="LQ151" t="b">
        <v>1</v>
      </c>
      <c r="LS151" t="b">
        <v>1</v>
      </c>
      <c r="MA151" t="s">
        <v>360</v>
      </c>
      <c r="MD151" t="s">
        <v>360</v>
      </c>
      <c r="MG151" t="s">
        <v>347</v>
      </c>
      <c r="MH151" t="s">
        <v>2288</v>
      </c>
      <c r="MI151" t="s">
        <v>2289</v>
      </c>
      <c r="MJ151">
        <v>73155698</v>
      </c>
      <c r="MK151" t="s">
        <v>2290</v>
      </c>
      <c r="ML151" s="2">
        <v>44217.536064814813</v>
      </c>
      <c r="MM151">
        <v>152</v>
      </c>
      <c r="MO151">
        <v>-1</v>
      </c>
      <c r="MR151" t="s">
        <v>377</v>
      </c>
      <c r="MS151">
        <v>4253</v>
      </c>
      <c r="MT151" t="s">
        <v>405</v>
      </c>
      <c r="MU151">
        <v>569832</v>
      </c>
    </row>
    <row r="152" spans="1:359" x14ac:dyDescent="0.3">
      <c r="A152" t="s">
        <v>2291</v>
      </c>
      <c r="B152" t="s">
        <v>2292</v>
      </c>
      <c r="D152" t="s">
        <v>2221</v>
      </c>
      <c r="E152" t="s">
        <v>844</v>
      </c>
      <c r="G152" s="1">
        <v>44217</v>
      </c>
      <c r="H152" t="s">
        <v>2033</v>
      </c>
      <c r="I152" t="s">
        <v>846</v>
      </c>
      <c r="J152" t="s">
        <v>347</v>
      </c>
      <c r="K152">
        <v>25</v>
      </c>
      <c r="L15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52" t="s">
        <v>348</v>
      </c>
      <c r="N152" t="s">
        <v>349</v>
      </c>
      <c r="O152" t="s">
        <v>350</v>
      </c>
      <c r="P152" s="1">
        <v>43121</v>
      </c>
      <c r="Q152">
        <v>1</v>
      </c>
      <c r="R152">
        <v>0</v>
      </c>
      <c r="S152" t="s">
        <v>347</v>
      </c>
      <c r="T152">
        <v>0</v>
      </c>
      <c r="U152">
        <v>1</v>
      </c>
      <c r="V152">
        <v>1</v>
      </c>
      <c r="W152" t="s">
        <v>409</v>
      </c>
      <c r="X152">
        <v>0</v>
      </c>
      <c r="Y152" t="s">
        <v>409</v>
      </c>
      <c r="Z152">
        <v>0</v>
      </c>
      <c r="AA152" t="s">
        <v>409</v>
      </c>
      <c r="AB152">
        <v>4</v>
      </c>
      <c r="AC152">
        <v>0</v>
      </c>
      <c r="AD152">
        <v>0</v>
      </c>
      <c r="AE152">
        <v>1</v>
      </c>
      <c r="AF152">
        <v>800</v>
      </c>
      <c r="AG152">
        <v>400</v>
      </c>
      <c r="AH152" t="s">
        <v>2293</v>
      </c>
      <c r="AJ152" t="s">
        <v>355</v>
      </c>
      <c r="AL152" t="b">
        <v>1</v>
      </c>
      <c r="AS152">
        <v>10</v>
      </c>
      <c r="AT152" t="s">
        <v>356</v>
      </c>
      <c r="AV152" t="s">
        <v>347</v>
      </c>
      <c r="AW152" t="s">
        <v>2206</v>
      </c>
      <c r="AX152" t="s">
        <v>429</v>
      </c>
      <c r="BB152" t="b">
        <v>1</v>
      </c>
      <c r="BJ152" t="s">
        <v>347</v>
      </c>
      <c r="BK152" t="s">
        <v>347</v>
      </c>
      <c r="BL152" t="s">
        <v>2294</v>
      </c>
      <c r="BM152" t="s">
        <v>360</v>
      </c>
      <c r="BO152" t="s">
        <v>360</v>
      </c>
      <c r="CE152" t="s">
        <v>1146</v>
      </c>
      <c r="CL152" t="b">
        <v>1</v>
      </c>
      <c r="CN152" t="s">
        <v>347</v>
      </c>
      <c r="CX152" t="s">
        <v>362</v>
      </c>
      <c r="DD152" t="b">
        <v>1</v>
      </c>
      <c r="DE152" t="b">
        <v>1</v>
      </c>
      <c r="DV152" t="s">
        <v>657</v>
      </c>
      <c r="DZ152" t="s">
        <v>2295</v>
      </c>
      <c r="EC152" t="b">
        <v>1</v>
      </c>
      <c r="EE152" t="b">
        <v>1</v>
      </c>
      <c r="EG152" t="b">
        <v>1</v>
      </c>
      <c r="EL152" t="s">
        <v>458</v>
      </c>
      <c r="EM152" t="s">
        <v>366</v>
      </c>
      <c r="EN152" t="s">
        <v>1157</v>
      </c>
      <c r="EO152" t="b">
        <v>1</v>
      </c>
      <c r="EQ152" t="b">
        <v>1</v>
      </c>
      <c r="EZ152" t="s">
        <v>409</v>
      </c>
      <c r="FA152" t="s">
        <v>366</v>
      </c>
      <c r="FB152" t="s">
        <v>347</v>
      </c>
      <c r="FD152" t="s">
        <v>368</v>
      </c>
      <c r="FF152" t="b">
        <v>1</v>
      </c>
      <c r="FM152" t="s">
        <v>347</v>
      </c>
      <c r="FO152" t="s">
        <v>347</v>
      </c>
      <c r="FP152" t="s">
        <v>368</v>
      </c>
      <c r="FQ152" t="b">
        <v>1</v>
      </c>
      <c r="FW152" t="s">
        <v>369</v>
      </c>
      <c r="FX152" t="s">
        <v>347</v>
      </c>
      <c r="GB152" t="s">
        <v>351</v>
      </c>
      <c r="GC152" t="s">
        <v>351</v>
      </c>
      <c r="GD152" t="s">
        <v>360</v>
      </c>
      <c r="GE152" t="s">
        <v>371</v>
      </c>
      <c r="GF152" t="s">
        <v>371</v>
      </c>
      <c r="GT152" t="s">
        <v>2296</v>
      </c>
      <c r="GV152" t="b">
        <v>1</v>
      </c>
      <c r="GW152" t="b">
        <v>1</v>
      </c>
      <c r="HM152" t="s">
        <v>501</v>
      </c>
      <c r="HO152" t="b">
        <v>1</v>
      </c>
      <c r="HR152" t="s">
        <v>2297</v>
      </c>
      <c r="HS152" t="s">
        <v>503</v>
      </c>
      <c r="HU152" t="b">
        <v>1</v>
      </c>
      <c r="IE152" t="s">
        <v>516</v>
      </c>
      <c r="IJ152" t="b">
        <v>1</v>
      </c>
      <c r="IO152" t="s">
        <v>445</v>
      </c>
      <c r="IQ152" t="s">
        <v>416</v>
      </c>
      <c r="IW152" t="b">
        <v>1</v>
      </c>
      <c r="JA152" t="s">
        <v>416</v>
      </c>
      <c r="JG152" t="b">
        <v>1</v>
      </c>
      <c r="JK152" t="s">
        <v>360</v>
      </c>
      <c r="JL152" t="s">
        <v>2298</v>
      </c>
      <c r="JM152" t="s">
        <v>466</v>
      </c>
      <c r="JN152" t="b">
        <v>1</v>
      </c>
      <c r="KG152" t="s">
        <v>2299</v>
      </c>
      <c r="KK152" t="b">
        <v>1</v>
      </c>
      <c r="KV152" t="s">
        <v>2300</v>
      </c>
      <c r="KX152" t="b">
        <v>1</v>
      </c>
      <c r="LA152" t="b">
        <v>1</v>
      </c>
      <c r="LB152" t="b">
        <v>1</v>
      </c>
      <c r="LF152" t="s">
        <v>733</v>
      </c>
      <c r="LG152" t="b">
        <v>1</v>
      </c>
      <c r="LI152" t="b">
        <v>1</v>
      </c>
      <c r="LN152" t="s">
        <v>360</v>
      </c>
      <c r="LO152" t="s">
        <v>2301</v>
      </c>
      <c r="LP152" t="s">
        <v>1217</v>
      </c>
      <c r="LQ152" t="b">
        <v>1</v>
      </c>
      <c r="LS152" t="b">
        <v>1</v>
      </c>
      <c r="MA152" t="s">
        <v>360</v>
      </c>
      <c r="MG152" t="s">
        <v>360</v>
      </c>
      <c r="MI152" t="s">
        <v>2302</v>
      </c>
      <c r="MJ152">
        <v>73155699</v>
      </c>
      <c r="MK152" t="s">
        <v>2303</v>
      </c>
      <c r="ML152" s="2">
        <v>44217.536064814813</v>
      </c>
      <c r="MM152">
        <v>153</v>
      </c>
      <c r="MO152">
        <v>-1</v>
      </c>
      <c r="MR152" t="s">
        <v>377</v>
      </c>
      <c r="MS152">
        <v>2328</v>
      </c>
      <c r="MT152" t="s">
        <v>405</v>
      </c>
      <c r="MU152">
        <v>569832</v>
      </c>
    </row>
    <row r="153" spans="1:359" x14ac:dyDescent="0.3">
      <c r="A153" t="s">
        <v>2304</v>
      </c>
      <c r="B153" t="s">
        <v>2305</v>
      </c>
      <c r="D153" t="s">
        <v>2306</v>
      </c>
      <c r="E153" t="s">
        <v>844</v>
      </c>
      <c r="G153" s="1">
        <v>44217</v>
      </c>
      <c r="H153" t="s">
        <v>2066</v>
      </c>
      <c r="I153" t="s">
        <v>846</v>
      </c>
      <c r="J153" t="s">
        <v>347</v>
      </c>
      <c r="K153">
        <v>32</v>
      </c>
      <c r="L15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53" t="s">
        <v>348</v>
      </c>
      <c r="N153" t="s">
        <v>1001</v>
      </c>
      <c r="O153" t="s">
        <v>350</v>
      </c>
      <c r="P153" s="1">
        <v>43526</v>
      </c>
      <c r="Q153">
        <v>2</v>
      </c>
      <c r="R153">
        <v>1</v>
      </c>
      <c r="S153" t="s">
        <v>347</v>
      </c>
      <c r="T153">
        <v>1</v>
      </c>
      <c r="U153">
        <v>4</v>
      </c>
      <c r="V153">
        <v>4</v>
      </c>
      <c r="W153" t="s">
        <v>526</v>
      </c>
      <c r="X153">
        <v>4</v>
      </c>
      <c r="Y153" t="s">
        <v>2307</v>
      </c>
      <c r="Z153">
        <v>3</v>
      </c>
      <c r="AA153" t="s">
        <v>2308</v>
      </c>
      <c r="AB153">
        <v>21</v>
      </c>
      <c r="AC153">
        <v>2</v>
      </c>
      <c r="AD153">
        <v>1</v>
      </c>
      <c r="AE153">
        <v>0</v>
      </c>
      <c r="AF153">
        <v>1500</v>
      </c>
      <c r="AG153">
        <v>0</v>
      </c>
      <c r="AI153" t="s">
        <v>2309</v>
      </c>
      <c r="AJ153" t="s">
        <v>651</v>
      </c>
      <c r="AQ153" t="b">
        <v>1</v>
      </c>
      <c r="AV153" t="s">
        <v>347</v>
      </c>
      <c r="AW153" t="s">
        <v>2310</v>
      </c>
      <c r="AX153" t="s">
        <v>429</v>
      </c>
      <c r="BB153" t="b">
        <v>1</v>
      </c>
      <c r="BJ153" t="s">
        <v>347</v>
      </c>
      <c r="BK153" t="s">
        <v>347</v>
      </c>
      <c r="BL153" t="s">
        <v>2311</v>
      </c>
      <c r="BM153" t="s">
        <v>360</v>
      </c>
      <c r="BO153" t="s">
        <v>347</v>
      </c>
      <c r="BP153" t="s">
        <v>347</v>
      </c>
      <c r="BR153" t="s">
        <v>347</v>
      </c>
      <c r="BS153" t="s">
        <v>360</v>
      </c>
      <c r="BT153" t="s">
        <v>1546</v>
      </c>
      <c r="BX153" t="b">
        <v>1</v>
      </c>
      <c r="BZ153" t="b">
        <v>1</v>
      </c>
      <c r="CE153" t="s">
        <v>888</v>
      </c>
      <c r="CF153" t="b">
        <v>1</v>
      </c>
      <c r="CG153" t="b">
        <v>1</v>
      </c>
      <c r="CN153" t="s">
        <v>360</v>
      </c>
      <c r="CO153" t="s">
        <v>665</v>
      </c>
      <c r="CQ153" t="b">
        <v>1</v>
      </c>
      <c r="CS153" t="b">
        <v>1</v>
      </c>
      <c r="CX153" t="s">
        <v>851</v>
      </c>
      <c r="DD153" t="b">
        <v>1</v>
      </c>
      <c r="DJ153" t="s">
        <v>360</v>
      </c>
      <c r="DV153" t="s">
        <v>486</v>
      </c>
      <c r="DW153" t="s">
        <v>487</v>
      </c>
      <c r="DZ153" t="s">
        <v>695</v>
      </c>
      <c r="EA153" t="b">
        <v>1</v>
      </c>
      <c r="EK153" t="b">
        <v>1</v>
      </c>
      <c r="EL153" t="s">
        <v>409</v>
      </c>
      <c r="EM153" t="s">
        <v>366</v>
      </c>
      <c r="EN153" t="s">
        <v>579</v>
      </c>
      <c r="EO153" t="b">
        <v>1</v>
      </c>
      <c r="EZ153" t="s">
        <v>351</v>
      </c>
      <c r="FA153" t="s">
        <v>366</v>
      </c>
      <c r="FB153" t="s">
        <v>347</v>
      </c>
      <c r="FD153" t="s">
        <v>368</v>
      </c>
      <c r="FF153" t="b">
        <v>1</v>
      </c>
      <c r="FM153" t="s">
        <v>347</v>
      </c>
      <c r="FO153" t="s">
        <v>347</v>
      </c>
      <c r="FP153" t="s">
        <v>368</v>
      </c>
      <c r="FQ153" t="b">
        <v>1</v>
      </c>
      <c r="FW153" t="s">
        <v>668</v>
      </c>
      <c r="FX153" t="s">
        <v>360</v>
      </c>
      <c r="FY153" t="s">
        <v>360</v>
      </c>
      <c r="GB153" t="s">
        <v>365</v>
      </c>
      <c r="GC153" t="s">
        <v>409</v>
      </c>
      <c r="GD153" t="s">
        <v>347</v>
      </c>
      <c r="GG153" t="s">
        <v>372</v>
      </c>
      <c r="GH153" t="s">
        <v>360</v>
      </c>
      <c r="GR153" t="s">
        <v>1094</v>
      </c>
      <c r="GT153" t="s">
        <v>2312</v>
      </c>
      <c r="GU153" t="b">
        <v>1</v>
      </c>
      <c r="GV153" t="b">
        <v>1</v>
      </c>
      <c r="GX153" t="b">
        <v>1</v>
      </c>
      <c r="GY153" t="b">
        <v>1</v>
      </c>
      <c r="HA153" t="b">
        <v>1</v>
      </c>
      <c r="HM153" t="s">
        <v>388</v>
      </c>
      <c r="HP153" t="b">
        <v>1</v>
      </c>
      <c r="HR153" t="s">
        <v>2313</v>
      </c>
      <c r="HS153" t="s">
        <v>443</v>
      </c>
      <c r="HW153" t="b">
        <v>1</v>
      </c>
      <c r="IE153" t="s">
        <v>1077</v>
      </c>
      <c r="IK153" t="b">
        <v>1</v>
      </c>
      <c r="IN153" t="s">
        <v>2314</v>
      </c>
      <c r="IO153" t="s">
        <v>347</v>
      </c>
      <c r="IQ153" t="s">
        <v>504</v>
      </c>
      <c r="IT153" t="b">
        <v>1</v>
      </c>
      <c r="IZ153" t="s">
        <v>2315</v>
      </c>
      <c r="JA153" t="s">
        <v>545</v>
      </c>
      <c r="JC153" t="b">
        <v>1</v>
      </c>
      <c r="JD153" t="b">
        <v>1</v>
      </c>
      <c r="JJ153" t="s">
        <v>2316</v>
      </c>
      <c r="JK153" t="s">
        <v>347</v>
      </c>
      <c r="JM153" t="s">
        <v>449</v>
      </c>
      <c r="JQ153" t="b">
        <v>1</v>
      </c>
      <c r="KG153" t="s">
        <v>450</v>
      </c>
      <c r="KL153" t="b">
        <v>1</v>
      </c>
      <c r="KV153" t="s">
        <v>2317</v>
      </c>
      <c r="KW153" t="b">
        <v>1</v>
      </c>
      <c r="KY153" t="b">
        <v>1</v>
      </c>
      <c r="LA153" t="b">
        <v>1</v>
      </c>
      <c r="LF153" t="s">
        <v>452</v>
      </c>
      <c r="LI153" t="b">
        <v>1</v>
      </c>
      <c r="LN153" t="s">
        <v>360</v>
      </c>
      <c r="LO153" t="s">
        <v>2318</v>
      </c>
      <c r="LP153" t="s">
        <v>651</v>
      </c>
      <c r="LV153" t="b">
        <v>1</v>
      </c>
      <c r="MA153" t="s">
        <v>360</v>
      </c>
      <c r="MD153" t="s">
        <v>360</v>
      </c>
      <c r="MG153" t="s">
        <v>360</v>
      </c>
      <c r="MI153" t="s">
        <v>2319</v>
      </c>
      <c r="MJ153">
        <v>73155700</v>
      </c>
      <c r="MK153" t="s">
        <v>2320</v>
      </c>
      <c r="ML153" s="2">
        <v>44217.536087962973</v>
      </c>
      <c r="MM153">
        <v>154</v>
      </c>
      <c r="MO153">
        <v>-1</v>
      </c>
      <c r="MR153" t="s">
        <v>377</v>
      </c>
      <c r="MS153">
        <v>2291</v>
      </c>
      <c r="MT153" t="s">
        <v>405</v>
      </c>
      <c r="MU153">
        <v>569832</v>
      </c>
    </row>
    <row r="154" spans="1:359" x14ac:dyDescent="0.3">
      <c r="A154" t="s">
        <v>2321</v>
      </c>
      <c r="B154" t="s">
        <v>2322</v>
      </c>
      <c r="D154" t="s">
        <v>2241</v>
      </c>
      <c r="E154" t="s">
        <v>844</v>
      </c>
      <c r="G154" s="1">
        <v>44217</v>
      </c>
      <c r="H154" t="s">
        <v>2033</v>
      </c>
      <c r="I154" t="s">
        <v>846</v>
      </c>
      <c r="J154" t="s">
        <v>347</v>
      </c>
      <c r="K154">
        <v>70</v>
      </c>
      <c r="L154"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154" t="s">
        <v>408</v>
      </c>
      <c r="N154" t="s">
        <v>349</v>
      </c>
      <c r="O154" t="s">
        <v>350</v>
      </c>
      <c r="P154" s="1">
        <v>43486</v>
      </c>
      <c r="Q154">
        <v>0</v>
      </c>
      <c r="R154">
        <v>2</v>
      </c>
      <c r="S154" t="s">
        <v>347</v>
      </c>
      <c r="T154">
        <v>0</v>
      </c>
      <c r="U154">
        <v>1</v>
      </c>
      <c r="V154">
        <v>1</v>
      </c>
      <c r="W154" t="s">
        <v>409</v>
      </c>
      <c r="X154">
        <v>0</v>
      </c>
      <c r="Y154" t="s">
        <v>409</v>
      </c>
      <c r="Z154">
        <v>2</v>
      </c>
      <c r="AA154" t="s">
        <v>365</v>
      </c>
      <c r="AB154">
        <v>7</v>
      </c>
      <c r="AC154">
        <v>1</v>
      </c>
      <c r="AD154">
        <v>0</v>
      </c>
      <c r="AE154">
        <v>0</v>
      </c>
      <c r="AF154">
        <v>1000</v>
      </c>
      <c r="AG154">
        <v>0</v>
      </c>
      <c r="AI154" t="s">
        <v>2323</v>
      </c>
      <c r="AJ154" t="s">
        <v>355</v>
      </c>
      <c r="AL154" t="b">
        <v>1</v>
      </c>
      <c r="AS154">
        <v>15</v>
      </c>
      <c r="AT154" t="s">
        <v>356</v>
      </c>
      <c r="AV154" t="s">
        <v>347</v>
      </c>
      <c r="AW154" t="s">
        <v>2206</v>
      </c>
      <c r="AX154" t="s">
        <v>429</v>
      </c>
      <c r="BB154" t="b">
        <v>1</v>
      </c>
      <c r="BJ154" t="s">
        <v>360</v>
      </c>
      <c r="BO154" t="s">
        <v>360</v>
      </c>
      <c r="CE154" t="s">
        <v>850</v>
      </c>
      <c r="CF154" t="b">
        <v>1</v>
      </c>
      <c r="CN154" t="s">
        <v>347</v>
      </c>
      <c r="CX154" t="s">
        <v>362</v>
      </c>
      <c r="DD154" t="b">
        <v>1</v>
      </c>
      <c r="DE154" t="b">
        <v>1</v>
      </c>
      <c r="DV154" t="s">
        <v>575</v>
      </c>
      <c r="DW154" t="s">
        <v>487</v>
      </c>
      <c r="EL154" t="s">
        <v>385</v>
      </c>
      <c r="EM154" t="s">
        <v>366</v>
      </c>
      <c r="EN154" t="s">
        <v>1006</v>
      </c>
      <c r="EO154" t="b">
        <v>1</v>
      </c>
      <c r="EP154" t="b">
        <v>1</v>
      </c>
      <c r="EZ154" t="s">
        <v>409</v>
      </c>
      <c r="FA154" t="s">
        <v>366</v>
      </c>
      <c r="FB154" t="s">
        <v>347</v>
      </c>
      <c r="FD154" t="s">
        <v>368</v>
      </c>
      <c r="FF154" t="b">
        <v>1</v>
      </c>
      <c r="FM154" t="s">
        <v>347</v>
      </c>
      <c r="FO154" t="s">
        <v>360</v>
      </c>
      <c r="FW154" t="s">
        <v>668</v>
      </c>
      <c r="FX154" t="s">
        <v>347</v>
      </c>
      <c r="GB154" t="s">
        <v>351</v>
      </c>
      <c r="GC154" t="s">
        <v>385</v>
      </c>
      <c r="GD154" t="s">
        <v>360</v>
      </c>
      <c r="GE154" t="s">
        <v>371</v>
      </c>
      <c r="GF154" t="s">
        <v>371</v>
      </c>
      <c r="GT154" t="s">
        <v>2324</v>
      </c>
      <c r="GU154" t="b">
        <v>1</v>
      </c>
      <c r="GW154" t="b">
        <v>1</v>
      </c>
      <c r="HM154" t="s">
        <v>914</v>
      </c>
      <c r="HN154" t="b">
        <v>1</v>
      </c>
      <c r="HP154" t="b">
        <v>1</v>
      </c>
      <c r="HR154" t="s">
        <v>2325</v>
      </c>
      <c r="HS154" t="s">
        <v>1774</v>
      </c>
      <c r="HU154" t="b">
        <v>1</v>
      </c>
      <c r="HZ154" t="b">
        <v>1</v>
      </c>
      <c r="IE154" t="s">
        <v>2266</v>
      </c>
      <c r="IF154" t="b">
        <v>1</v>
      </c>
      <c r="IH154" t="b">
        <v>1</v>
      </c>
      <c r="IO154" t="s">
        <v>347</v>
      </c>
      <c r="IQ154" t="s">
        <v>545</v>
      </c>
      <c r="IS154" t="b">
        <v>1</v>
      </c>
      <c r="IT154" t="b">
        <v>1</v>
      </c>
      <c r="IZ154" t="s">
        <v>2326</v>
      </c>
      <c r="JA154" t="s">
        <v>975</v>
      </c>
      <c r="JC154" t="b">
        <v>1</v>
      </c>
      <c r="JD154" t="b">
        <v>1</v>
      </c>
      <c r="JE154" t="b">
        <v>1</v>
      </c>
      <c r="JJ154" t="s">
        <v>1361</v>
      </c>
      <c r="JK154" t="s">
        <v>347</v>
      </c>
      <c r="JM154" t="s">
        <v>562</v>
      </c>
      <c r="KC154" t="b">
        <v>1</v>
      </c>
      <c r="KG154" t="s">
        <v>1678</v>
      </c>
      <c r="KI154" t="b">
        <v>1</v>
      </c>
      <c r="KL154" t="b">
        <v>1</v>
      </c>
      <c r="KV154" t="s">
        <v>2327</v>
      </c>
      <c r="KW154" t="b">
        <v>1</v>
      </c>
      <c r="KX154" t="b">
        <v>1</v>
      </c>
      <c r="KY154" t="b">
        <v>1</v>
      </c>
      <c r="LF154" t="s">
        <v>920</v>
      </c>
      <c r="LI154" t="b">
        <v>1</v>
      </c>
      <c r="LJ154" t="b">
        <v>1</v>
      </c>
      <c r="LN154" t="s">
        <v>347</v>
      </c>
      <c r="LP154" t="s">
        <v>373</v>
      </c>
      <c r="LX154" t="b">
        <v>1</v>
      </c>
      <c r="MA154" t="s">
        <v>360</v>
      </c>
      <c r="MD154" t="s">
        <v>360</v>
      </c>
      <c r="MG154" t="s">
        <v>360</v>
      </c>
      <c r="MI154" t="s">
        <v>2328</v>
      </c>
      <c r="MJ154">
        <v>73155701</v>
      </c>
      <c r="MK154" t="s">
        <v>2329</v>
      </c>
      <c r="ML154" s="2">
        <v>44217.536087962973</v>
      </c>
      <c r="MM154">
        <v>155</v>
      </c>
      <c r="MO154">
        <v>-1</v>
      </c>
      <c r="MR154" t="s">
        <v>377</v>
      </c>
      <c r="MS154">
        <v>679</v>
      </c>
      <c r="MT154" t="s">
        <v>405</v>
      </c>
      <c r="MU154">
        <v>569832</v>
      </c>
    </row>
    <row r="155" spans="1:359" x14ac:dyDescent="0.3">
      <c r="A155" t="s">
        <v>2330</v>
      </c>
      <c r="B155" t="s">
        <v>2331</v>
      </c>
      <c r="D155" t="s">
        <v>2306</v>
      </c>
      <c r="E155" t="s">
        <v>844</v>
      </c>
      <c r="G155" s="1">
        <v>44217</v>
      </c>
      <c r="H155" t="s">
        <v>2066</v>
      </c>
      <c r="I155" t="s">
        <v>846</v>
      </c>
      <c r="J155" t="s">
        <v>347</v>
      </c>
      <c r="K155">
        <v>53</v>
      </c>
      <c r="L155"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155" t="s">
        <v>408</v>
      </c>
      <c r="N155" t="s">
        <v>349</v>
      </c>
      <c r="O155" t="s">
        <v>350</v>
      </c>
      <c r="P155" s="1">
        <v>43252</v>
      </c>
      <c r="Q155">
        <v>0</v>
      </c>
      <c r="R155">
        <v>0</v>
      </c>
      <c r="S155" t="s">
        <v>347</v>
      </c>
      <c r="T155">
        <v>0</v>
      </c>
      <c r="U155">
        <v>0</v>
      </c>
      <c r="V155">
        <v>1</v>
      </c>
      <c r="W155" t="s">
        <v>351</v>
      </c>
      <c r="X155">
        <v>2</v>
      </c>
      <c r="Y155" t="s">
        <v>458</v>
      </c>
      <c r="Z155">
        <v>1</v>
      </c>
      <c r="AA155" t="s">
        <v>365</v>
      </c>
      <c r="AB155">
        <v>7</v>
      </c>
      <c r="AC155">
        <v>0</v>
      </c>
      <c r="AD155">
        <v>0</v>
      </c>
      <c r="AE155">
        <v>1</v>
      </c>
      <c r="AF155">
        <v>2000</v>
      </c>
      <c r="AG155">
        <v>1500</v>
      </c>
      <c r="AH155" t="s">
        <v>2332</v>
      </c>
      <c r="AJ155" t="s">
        <v>651</v>
      </c>
      <c r="AQ155" t="b">
        <v>1</v>
      </c>
      <c r="AV155" t="s">
        <v>360</v>
      </c>
      <c r="AW155" t="s">
        <v>2333</v>
      </c>
      <c r="AX155" t="s">
        <v>2334</v>
      </c>
      <c r="BD155" t="b">
        <v>1</v>
      </c>
      <c r="BJ155" t="s">
        <v>347</v>
      </c>
      <c r="BK155" t="s">
        <v>347</v>
      </c>
      <c r="BL155" t="s">
        <v>2335</v>
      </c>
      <c r="BM155" t="s">
        <v>360</v>
      </c>
      <c r="BO155" t="s">
        <v>360</v>
      </c>
      <c r="CE155" t="s">
        <v>1282</v>
      </c>
      <c r="CG155" t="b">
        <v>1</v>
      </c>
      <c r="CH155" t="b">
        <v>1</v>
      </c>
      <c r="CN155" t="s">
        <v>360</v>
      </c>
      <c r="CO155" t="s">
        <v>703</v>
      </c>
      <c r="CT155" t="b">
        <v>1</v>
      </c>
      <c r="CX155" t="s">
        <v>1901</v>
      </c>
      <c r="DB155" t="b">
        <v>1</v>
      </c>
      <c r="DV155" t="s">
        <v>657</v>
      </c>
      <c r="EL155" t="s">
        <v>385</v>
      </c>
      <c r="EM155" t="s">
        <v>366</v>
      </c>
      <c r="EN155" t="s">
        <v>2336</v>
      </c>
      <c r="EO155" t="b">
        <v>1</v>
      </c>
      <c r="EQ155" t="b">
        <v>1</v>
      </c>
      <c r="ER155" t="b">
        <v>1</v>
      </c>
      <c r="EV155" t="b">
        <v>1</v>
      </c>
      <c r="EZ155" t="s">
        <v>365</v>
      </c>
      <c r="FA155" t="s">
        <v>367</v>
      </c>
      <c r="FB155" t="s">
        <v>347</v>
      </c>
      <c r="FD155" t="s">
        <v>368</v>
      </c>
      <c r="FF155" t="b">
        <v>1</v>
      </c>
      <c r="FM155" t="s">
        <v>347</v>
      </c>
      <c r="FO155" t="s">
        <v>347</v>
      </c>
      <c r="FP155" t="s">
        <v>368</v>
      </c>
      <c r="FQ155" t="b">
        <v>1</v>
      </c>
      <c r="FW155" t="s">
        <v>369</v>
      </c>
      <c r="FX155" t="s">
        <v>360</v>
      </c>
      <c r="GB155" t="s">
        <v>385</v>
      </c>
      <c r="GC155" t="s">
        <v>385</v>
      </c>
      <c r="GD155" t="s">
        <v>347</v>
      </c>
      <c r="GG155" t="s">
        <v>934</v>
      </c>
      <c r="GH155" t="s">
        <v>360</v>
      </c>
      <c r="GR155" t="s">
        <v>347</v>
      </c>
      <c r="GS155" t="s">
        <v>347</v>
      </c>
      <c r="GT155" t="s">
        <v>1648</v>
      </c>
      <c r="GW155" t="b">
        <v>1</v>
      </c>
      <c r="HM155" t="s">
        <v>441</v>
      </c>
      <c r="HN155" t="b">
        <v>1</v>
      </c>
      <c r="HR155" t="s">
        <v>2337</v>
      </c>
      <c r="HS155" t="s">
        <v>602</v>
      </c>
      <c r="HT155" t="b">
        <v>1</v>
      </c>
      <c r="HW155" t="b">
        <v>1</v>
      </c>
      <c r="IE155" t="s">
        <v>461</v>
      </c>
      <c r="IF155" t="b">
        <v>1</v>
      </c>
      <c r="IO155" t="s">
        <v>347</v>
      </c>
      <c r="IQ155" t="s">
        <v>1412</v>
      </c>
      <c r="IS155" t="b">
        <v>1</v>
      </c>
      <c r="IU155" t="b">
        <v>1</v>
      </c>
      <c r="IZ155" t="s">
        <v>2338</v>
      </c>
      <c r="JA155" t="s">
        <v>1288</v>
      </c>
      <c r="JB155" t="b">
        <v>1</v>
      </c>
      <c r="JC155" t="b">
        <v>1</v>
      </c>
      <c r="JD155" t="b">
        <v>1</v>
      </c>
      <c r="JJ155" t="s">
        <v>2339</v>
      </c>
      <c r="JK155" t="s">
        <v>347</v>
      </c>
      <c r="JM155" t="s">
        <v>1429</v>
      </c>
      <c r="JQ155" t="b">
        <v>1</v>
      </c>
      <c r="JR155" t="b">
        <v>1</v>
      </c>
      <c r="KF155" t="s">
        <v>2340</v>
      </c>
      <c r="KG155" t="s">
        <v>450</v>
      </c>
      <c r="KL155" t="b">
        <v>1</v>
      </c>
      <c r="KV155" t="s">
        <v>1294</v>
      </c>
      <c r="KW155" t="b">
        <v>1</v>
      </c>
      <c r="KX155" t="b">
        <v>1</v>
      </c>
      <c r="LF155" t="s">
        <v>452</v>
      </c>
      <c r="LI155" t="b">
        <v>1</v>
      </c>
      <c r="LN155" t="s">
        <v>347</v>
      </c>
      <c r="LP155" t="s">
        <v>651</v>
      </c>
      <c r="LV155" t="b">
        <v>1</v>
      </c>
      <c r="MA155" t="s">
        <v>360</v>
      </c>
      <c r="MD155" t="s">
        <v>360</v>
      </c>
      <c r="MG155" t="s">
        <v>360</v>
      </c>
      <c r="MI155" t="s">
        <v>2341</v>
      </c>
      <c r="MJ155">
        <v>73155702</v>
      </c>
      <c r="MK155" t="s">
        <v>2342</v>
      </c>
      <c r="ML155" s="2">
        <v>44217.536099537043</v>
      </c>
      <c r="MM155">
        <v>156</v>
      </c>
      <c r="MO155">
        <v>-1</v>
      </c>
      <c r="MR155" t="s">
        <v>377</v>
      </c>
      <c r="MS155">
        <v>1609</v>
      </c>
      <c r="MT155" t="s">
        <v>405</v>
      </c>
      <c r="MU155">
        <v>569832</v>
      </c>
    </row>
    <row r="156" spans="1:359" x14ac:dyDescent="0.3">
      <c r="A156" t="s">
        <v>2343</v>
      </c>
      <c r="B156" t="s">
        <v>2344</v>
      </c>
      <c r="D156" t="s">
        <v>2274</v>
      </c>
      <c r="E156" t="s">
        <v>844</v>
      </c>
      <c r="G156" s="1">
        <v>44217</v>
      </c>
      <c r="H156" t="s">
        <v>2066</v>
      </c>
      <c r="I156" t="s">
        <v>846</v>
      </c>
      <c r="J156" t="s">
        <v>347</v>
      </c>
      <c r="K156">
        <v>61</v>
      </c>
      <c r="L156"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156" t="s">
        <v>348</v>
      </c>
      <c r="N156" t="s">
        <v>349</v>
      </c>
      <c r="O156" t="s">
        <v>350</v>
      </c>
      <c r="P156" s="1">
        <v>42843</v>
      </c>
      <c r="Q156">
        <v>2</v>
      </c>
      <c r="R156">
        <v>2</v>
      </c>
      <c r="S156" t="s">
        <v>347</v>
      </c>
      <c r="T156">
        <v>0</v>
      </c>
      <c r="U156">
        <v>2</v>
      </c>
      <c r="V156">
        <v>1</v>
      </c>
      <c r="W156" t="s">
        <v>458</v>
      </c>
      <c r="X156">
        <v>0</v>
      </c>
      <c r="Y156" t="s">
        <v>458</v>
      </c>
      <c r="Z156">
        <v>0</v>
      </c>
      <c r="AA156" t="s">
        <v>458</v>
      </c>
      <c r="AB156">
        <v>7</v>
      </c>
      <c r="AC156">
        <v>1</v>
      </c>
      <c r="AD156">
        <v>0</v>
      </c>
      <c r="AE156">
        <v>1</v>
      </c>
      <c r="AF156">
        <v>1000</v>
      </c>
      <c r="AG156">
        <v>0</v>
      </c>
      <c r="AH156" t="s">
        <v>2345</v>
      </c>
      <c r="AI156" t="s">
        <v>2346</v>
      </c>
      <c r="AJ156" t="s">
        <v>651</v>
      </c>
      <c r="AQ156" t="b">
        <v>1</v>
      </c>
      <c r="AV156" t="s">
        <v>347</v>
      </c>
      <c r="AW156" t="s">
        <v>2347</v>
      </c>
      <c r="AX156" t="s">
        <v>429</v>
      </c>
      <c r="BB156" t="b">
        <v>1</v>
      </c>
      <c r="BJ156" t="s">
        <v>347</v>
      </c>
      <c r="BK156" t="s">
        <v>347</v>
      </c>
      <c r="BL156" t="s">
        <v>2348</v>
      </c>
      <c r="BM156" t="s">
        <v>360</v>
      </c>
      <c r="BO156" t="s">
        <v>347</v>
      </c>
      <c r="BP156" t="s">
        <v>360</v>
      </c>
      <c r="BQ156" t="s">
        <v>2349</v>
      </c>
      <c r="CE156" t="s">
        <v>829</v>
      </c>
      <c r="CF156" t="b">
        <v>1</v>
      </c>
      <c r="CG156" t="b">
        <v>1</v>
      </c>
      <c r="CH156" t="b">
        <v>1</v>
      </c>
      <c r="CN156" t="s">
        <v>360</v>
      </c>
      <c r="CO156" t="s">
        <v>2350</v>
      </c>
      <c r="CQ156" t="b">
        <v>1</v>
      </c>
      <c r="CS156" t="b">
        <v>1</v>
      </c>
      <c r="CX156" t="s">
        <v>1077</v>
      </c>
      <c r="DF156" t="b">
        <v>1</v>
      </c>
      <c r="DH156" t="s">
        <v>2351</v>
      </c>
      <c r="DV156" t="s">
        <v>657</v>
      </c>
      <c r="DZ156" t="s">
        <v>579</v>
      </c>
      <c r="EA156" t="b">
        <v>1</v>
      </c>
      <c r="EL156" t="s">
        <v>351</v>
      </c>
      <c r="EM156" t="s">
        <v>366</v>
      </c>
      <c r="EN156" t="s">
        <v>579</v>
      </c>
      <c r="EO156" t="b">
        <v>1</v>
      </c>
      <c r="EZ156" t="s">
        <v>351</v>
      </c>
      <c r="FA156" t="s">
        <v>366</v>
      </c>
      <c r="FB156" t="s">
        <v>347</v>
      </c>
      <c r="FD156" t="s">
        <v>368</v>
      </c>
      <c r="FF156" t="b">
        <v>1</v>
      </c>
      <c r="FM156" t="s">
        <v>347</v>
      </c>
      <c r="FO156" t="s">
        <v>347</v>
      </c>
      <c r="FP156" t="s">
        <v>368</v>
      </c>
      <c r="FQ156" t="b">
        <v>1</v>
      </c>
      <c r="FW156" t="s">
        <v>369</v>
      </c>
      <c r="FX156" t="s">
        <v>360</v>
      </c>
      <c r="GB156" t="s">
        <v>409</v>
      </c>
      <c r="GC156" t="s">
        <v>409</v>
      </c>
      <c r="GD156" t="s">
        <v>347</v>
      </c>
      <c r="GG156" t="s">
        <v>797</v>
      </c>
      <c r="GH156" t="s">
        <v>360</v>
      </c>
      <c r="GR156" t="s">
        <v>1094</v>
      </c>
      <c r="GT156" t="s">
        <v>2352</v>
      </c>
      <c r="GZ156" t="b">
        <v>1</v>
      </c>
      <c r="HA156" t="b">
        <v>1</v>
      </c>
      <c r="HM156" t="s">
        <v>2353</v>
      </c>
      <c r="HN156" t="b">
        <v>1</v>
      </c>
      <c r="HO156" t="b">
        <v>1</v>
      </c>
      <c r="HR156" t="s">
        <v>2354</v>
      </c>
      <c r="HS156" t="s">
        <v>2355</v>
      </c>
      <c r="HU156" t="b">
        <v>1</v>
      </c>
      <c r="HZ156" t="b">
        <v>1</v>
      </c>
      <c r="IE156" t="s">
        <v>461</v>
      </c>
      <c r="IF156" t="b">
        <v>1</v>
      </c>
      <c r="IO156" t="s">
        <v>347</v>
      </c>
      <c r="IQ156" t="s">
        <v>1038</v>
      </c>
      <c r="IR156" t="b">
        <v>1</v>
      </c>
      <c r="IU156" t="b">
        <v>1</v>
      </c>
      <c r="IZ156" t="s">
        <v>2356</v>
      </c>
      <c r="JA156" t="s">
        <v>392</v>
      </c>
      <c r="JB156" t="b">
        <v>1</v>
      </c>
      <c r="JC156" t="b">
        <v>1</v>
      </c>
      <c r="JJ156" t="s">
        <v>2357</v>
      </c>
      <c r="JK156" t="s">
        <v>347</v>
      </c>
      <c r="JM156" t="s">
        <v>449</v>
      </c>
      <c r="JQ156" t="b">
        <v>1</v>
      </c>
      <c r="KG156" t="s">
        <v>450</v>
      </c>
      <c r="KL156" t="b">
        <v>1</v>
      </c>
      <c r="KV156" t="s">
        <v>1583</v>
      </c>
      <c r="KX156" t="b">
        <v>1</v>
      </c>
      <c r="LA156" t="b">
        <v>1</v>
      </c>
      <c r="LF156" t="s">
        <v>509</v>
      </c>
      <c r="LL156" t="b">
        <v>1</v>
      </c>
      <c r="LN156" t="s">
        <v>347</v>
      </c>
      <c r="LP156" t="s">
        <v>651</v>
      </c>
      <c r="LV156" t="b">
        <v>1</v>
      </c>
      <c r="MA156" t="s">
        <v>360</v>
      </c>
      <c r="MG156" t="s">
        <v>360</v>
      </c>
      <c r="MI156" t="s">
        <v>2358</v>
      </c>
      <c r="MJ156">
        <v>73155703</v>
      </c>
      <c r="MK156" t="s">
        <v>2359</v>
      </c>
      <c r="ML156" s="2">
        <v>44217.536099537043</v>
      </c>
      <c r="MM156">
        <v>157</v>
      </c>
      <c r="MO156">
        <v>-1</v>
      </c>
      <c r="MR156" t="s">
        <v>377</v>
      </c>
      <c r="MS156">
        <v>1335</v>
      </c>
      <c r="MT156" t="s">
        <v>405</v>
      </c>
      <c r="MU156">
        <v>569832</v>
      </c>
    </row>
    <row r="157" spans="1:359" hidden="1" x14ac:dyDescent="0.3">
      <c r="A157" t="s">
        <v>2360</v>
      </c>
      <c r="B157" t="s">
        <v>2361</v>
      </c>
      <c r="C157" t="s">
        <v>385</v>
      </c>
      <c r="D157" t="s">
        <v>2362</v>
      </c>
      <c r="E157" t="s">
        <v>844</v>
      </c>
      <c r="G157" s="1">
        <v>44217</v>
      </c>
      <c r="H157" t="s">
        <v>2033</v>
      </c>
      <c r="I157" t="s">
        <v>846</v>
      </c>
      <c r="J157" t="s">
        <v>360</v>
      </c>
      <c r="MI157" t="s">
        <v>2363</v>
      </c>
      <c r="MJ157">
        <v>73155711</v>
      </c>
      <c r="MK157" t="s">
        <v>2364</v>
      </c>
      <c r="ML157" s="2">
        <v>44217.536226851851</v>
      </c>
      <c r="MM157">
        <v>158</v>
      </c>
      <c r="MO157">
        <v>-1</v>
      </c>
      <c r="MR157" t="s">
        <v>377</v>
      </c>
      <c r="MS157">
        <v>19284</v>
      </c>
      <c r="MT157" t="s">
        <v>405</v>
      </c>
      <c r="MU157">
        <v>569832</v>
      </c>
    </row>
    <row r="158" spans="1:359" x14ac:dyDescent="0.3">
      <c r="A158" t="s">
        <v>2365</v>
      </c>
      <c r="B158" t="s">
        <v>2366</v>
      </c>
      <c r="D158" t="s">
        <v>2362</v>
      </c>
      <c r="E158" t="s">
        <v>844</v>
      </c>
      <c r="G158" s="1">
        <v>44217</v>
      </c>
      <c r="H158" t="s">
        <v>2033</v>
      </c>
      <c r="I158" t="s">
        <v>846</v>
      </c>
      <c r="J158" t="s">
        <v>347</v>
      </c>
      <c r="K158">
        <v>60</v>
      </c>
      <c r="L158"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158" t="s">
        <v>348</v>
      </c>
      <c r="N158" t="s">
        <v>349</v>
      </c>
      <c r="O158" t="s">
        <v>350</v>
      </c>
      <c r="P158" s="1">
        <v>43118</v>
      </c>
      <c r="Q158">
        <v>0</v>
      </c>
      <c r="R158">
        <v>2</v>
      </c>
      <c r="S158" t="s">
        <v>360</v>
      </c>
      <c r="AB158">
        <v>6</v>
      </c>
      <c r="AC158">
        <v>1</v>
      </c>
      <c r="AE158">
        <v>1</v>
      </c>
      <c r="AF158">
        <v>700</v>
      </c>
      <c r="AG158">
        <v>200</v>
      </c>
      <c r="AH158" t="s">
        <v>2367</v>
      </c>
      <c r="AJ158" t="s">
        <v>355</v>
      </c>
      <c r="AL158" t="b">
        <v>1</v>
      </c>
      <c r="AS158">
        <v>10</v>
      </c>
      <c r="AT158" t="s">
        <v>356</v>
      </c>
      <c r="AV158" t="s">
        <v>347</v>
      </c>
      <c r="AW158" t="s">
        <v>2368</v>
      </c>
      <c r="AX158" t="s">
        <v>484</v>
      </c>
      <c r="AY158" t="b">
        <v>1</v>
      </c>
      <c r="BB158" t="b">
        <v>1</v>
      </c>
      <c r="BJ158" t="s">
        <v>360</v>
      </c>
      <c r="BO158" t="s">
        <v>360</v>
      </c>
      <c r="CE158" t="s">
        <v>1514</v>
      </c>
      <c r="CF158" t="b">
        <v>1</v>
      </c>
      <c r="CJ158" t="b">
        <v>1</v>
      </c>
      <c r="CM158" t="s">
        <v>2369</v>
      </c>
      <c r="CN158" t="s">
        <v>347</v>
      </c>
      <c r="CX158" t="s">
        <v>1559</v>
      </c>
      <c r="DD158" t="b">
        <v>1</v>
      </c>
      <c r="DE158" t="b">
        <v>1</v>
      </c>
      <c r="DV158" t="s">
        <v>657</v>
      </c>
      <c r="EL158" t="s">
        <v>385</v>
      </c>
      <c r="EM158" t="s">
        <v>366</v>
      </c>
      <c r="EZ158" t="s">
        <v>385</v>
      </c>
      <c r="FA158" t="s">
        <v>366</v>
      </c>
      <c r="FB158" t="s">
        <v>347</v>
      </c>
      <c r="FD158" t="s">
        <v>1135</v>
      </c>
      <c r="FF158" t="b">
        <v>1</v>
      </c>
      <c r="FK158" t="b">
        <v>1</v>
      </c>
      <c r="FL158" t="s">
        <v>2370</v>
      </c>
      <c r="FM158" t="s">
        <v>347</v>
      </c>
      <c r="FO158" t="s">
        <v>347</v>
      </c>
      <c r="FP158" t="s">
        <v>368</v>
      </c>
      <c r="FQ158" t="b">
        <v>1</v>
      </c>
      <c r="GC158" t="s">
        <v>385</v>
      </c>
      <c r="GD158" t="s">
        <v>347</v>
      </c>
      <c r="GG158" t="s">
        <v>372</v>
      </c>
      <c r="GH158" t="s">
        <v>347</v>
      </c>
      <c r="GI158" t="s">
        <v>798</v>
      </c>
      <c r="GK158" t="b">
        <v>1</v>
      </c>
      <c r="GR158" t="s">
        <v>1094</v>
      </c>
      <c r="GT158" t="s">
        <v>2371</v>
      </c>
      <c r="GV158" t="b">
        <v>1</v>
      </c>
      <c r="GX158" t="b">
        <v>1</v>
      </c>
      <c r="HC158" t="b">
        <v>1</v>
      </c>
      <c r="HM158" t="s">
        <v>2372</v>
      </c>
      <c r="HN158" t="b">
        <v>1</v>
      </c>
      <c r="HO158" t="b">
        <v>1</v>
      </c>
      <c r="HQ158" t="b">
        <v>1</v>
      </c>
      <c r="HR158" t="s">
        <v>2373</v>
      </c>
      <c r="HS158" t="s">
        <v>2374</v>
      </c>
      <c r="HT158" t="b">
        <v>1</v>
      </c>
      <c r="HW158" t="b">
        <v>1</v>
      </c>
      <c r="IB158" t="b">
        <v>1</v>
      </c>
      <c r="IE158" t="s">
        <v>2375</v>
      </c>
      <c r="IF158" t="b">
        <v>1</v>
      </c>
      <c r="IK158" t="b">
        <v>1</v>
      </c>
      <c r="IN158" t="s">
        <v>2376</v>
      </c>
      <c r="IO158" t="s">
        <v>347</v>
      </c>
      <c r="IQ158" t="s">
        <v>416</v>
      </c>
      <c r="IW158" t="b">
        <v>1</v>
      </c>
      <c r="JA158" t="s">
        <v>416</v>
      </c>
      <c r="JG158" t="b">
        <v>1</v>
      </c>
      <c r="JK158" t="s">
        <v>347</v>
      </c>
      <c r="JM158" t="s">
        <v>466</v>
      </c>
      <c r="JN158" t="b">
        <v>1</v>
      </c>
      <c r="KG158" t="s">
        <v>1678</v>
      </c>
      <c r="KI158" t="b">
        <v>1</v>
      </c>
      <c r="KL158" t="b">
        <v>1</v>
      </c>
      <c r="KV158" t="s">
        <v>2377</v>
      </c>
      <c r="KW158" t="b">
        <v>1</v>
      </c>
      <c r="KX158" t="b">
        <v>1</v>
      </c>
      <c r="KY158" t="b">
        <v>1</v>
      </c>
      <c r="LC158" t="b">
        <v>1</v>
      </c>
      <c r="LE158" t="s">
        <v>2378</v>
      </c>
      <c r="LF158" t="s">
        <v>733</v>
      </c>
      <c r="LG158" t="b">
        <v>1</v>
      </c>
      <c r="LI158" t="b">
        <v>1</v>
      </c>
      <c r="MI158" t="s">
        <v>2379</v>
      </c>
      <c r="MJ158">
        <v>73155712</v>
      </c>
      <c r="MK158" t="s">
        <v>2380</v>
      </c>
      <c r="ML158" s="2">
        <v>44217.536238425928</v>
      </c>
      <c r="MM158">
        <v>159</v>
      </c>
      <c r="MO158">
        <v>-1</v>
      </c>
      <c r="MR158" t="s">
        <v>377</v>
      </c>
      <c r="MS158">
        <v>3424</v>
      </c>
      <c r="MT158" t="s">
        <v>405</v>
      </c>
      <c r="MU158">
        <v>569832</v>
      </c>
    </row>
    <row r="159" spans="1:359" x14ac:dyDescent="0.3">
      <c r="A159" t="s">
        <v>2381</v>
      </c>
      <c r="B159" t="s">
        <v>2382</v>
      </c>
      <c r="C159" t="s">
        <v>385</v>
      </c>
      <c r="D159" t="s">
        <v>2362</v>
      </c>
      <c r="E159" t="s">
        <v>844</v>
      </c>
      <c r="G159" s="1">
        <v>44217</v>
      </c>
      <c r="H159" t="s">
        <v>2033</v>
      </c>
      <c r="I159" t="s">
        <v>846</v>
      </c>
      <c r="J159" t="s">
        <v>347</v>
      </c>
      <c r="K159">
        <v>26</v>
      </c>
      <c r="L159"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59" t="s">
        <v>348</v>
      </c>
      <c r="N159" t="s">
        <v>349</v>
      </c>
      <c r="O159" t="s">
        <v>350</v>
      </c>
      <c r="P159" s="1">
        <v>43121</v>
      </c>
      <c r="Q159">
        <v>1</v>
      </c>
      <c r="R159">
        <v>0</v>
      </c>
      <c r="S159" t="s">
        <v>347</v>
      </c>
      <c r="T159">
        <v>0</v>
      </c>
      <c r="U159">
        <v>1</v>
      </c>
      <c r="V159">
        <v>1</v>
      </c>
      <c r="W159" t="s">
        <v>409</v>
      </c>
      <c r="X159">
        <v>1</v>
      </c>
      <c r="Y159" t="s">
        <v>458</v>
      </c>
      <c r="Z159">
        <v>0</v>
      </c>
      <c r="AA159" t="s">
        <v>458</v>
      </c>
      <c r="AB159">
        <v>5</v>
      </c>
      <c r="AC159">
        <v>0</v>
      </c>
      <c r="AD159">
        <v>0</v>
      </c>
      <c r="AE159">
        <v>1</v>
      </c>
      <c r="AF159">
        <v>1000</v>
      </c>
      <c r="AG159">
        <v>400</v>
      </c>
      <c r="AH159" t="s">
        <v>541</v>
      </c>
      <c r="AJ159" t="s">
        <v>2383</v>
      </c>
      <c r="AK159" t="b">
        <v>1</v>
      </c>
      <c r="AL159" t="b">
        <v>1</v>
      </c>
      <c r="AS159">
        <v>7</v>
      </c>
      <c r="AT159" t="s">
        <v>1385</v>
      </c>
      <c r="AV159" t="s">
        <v>347</v>
      </c>
      <c r="AW159" t="s">
        <v>2384</v>
      </c>
      <c r="AX159" t="s">
        <v>429</v>
      </c>
      <c r="BB159" t="b">
        <v>1</v>
      </c>
      <c r="BJ159" t="s">
        <v>360</v>
      </c>
      <c r="BO159" t="s">
        <v>360</v>
      </c>
      <c r="CE159" t="s">
        <v>677</v>
      </c>
      <c r="CF159" t="b">
        <v>1</v>
      </c>
      <c r="CG159" t="b">
        <v>1</v>
      </c>
      <c r="CI159" t="b">
        <v>1</v>
      </c>
      <c r="CN159" t="s">
        <v>347</v>
      </c>
      <c r="CX159" t="s">
        <v>362</v>
      </c>
      <c r="DD159" t="b">
        <v>1</v>
      </c>
      <c r="DE159" t="b">
        <v>1</v>
      </c>
      <c r="DV159" t="s">
        <v>657</v>
      </c>
      <c r="DZ159" t="s">
        <v>696</v>
      </c>
      <c r="EA159" t="b">
        <v>1</v>
      </c>
      <c r="EC159" t="b">
        <v>1</v>
      </c>
      <c r="EK159" t="b">
        <v>1</v>
      </c>
      <c r="EL159" t="s">
        <v>458</v>
      </c>
      <c r="EM159" t="s">
        <v>366</v>
      </c>
      <c r="EN159" t="s">
        <v>813</v>
      </c>
      <c r="EO159" t="b">
        <v>1</v>
      </c>
      <c r="EQ159" t="b">
        <v>1</v>
      </c>
      <c r="EU159" t="b">
        <v>1</v>
      </c>
      <c r="EY159" t="b">
        <v>1</v>
      </c>
      <c r="EZ159" t="s">
        <v>365</v>
      </c>
      <c r="FA159" t="s">
        <v>367</v>
      </c>
      <c r="FB159" t="s">
        <v>347</v>
      </c>
      <c r="FD159" t="s">
        <v>368</v>
      </c>
      <c r="FF159" t="b">
        <v>1</v>
      </c>
      <c r="FM159" t="s">
        <v>347</v>
      </c>
      <c r="FO159" t="s">
        <v>347</v>
      </c>
      <c r="FP159" t="s">
        <v>368</v>
      </c>
      <c r="FQ159" t="b">
        <v>1</v>
      </c>
      <c r="FW159" t="s">
        <v>668</v>
      </c>
      <c r="FX159" t="s">
        <v>347</v>
      </c>
      <c r="GB159" t="s">
        <v>351</v>
      </c>
      <c r="GC159" t="s">
        <v>351</v>
      </c>
      <c r="GD159" t="s">
        <v>360</v>
      </c>
      <c r="GE159" t="s">
        <v>371</v>
      </c>
      <c r="GF159" t="s">
        <v>371</v>
      </c>
      <c r="GT159" t="s">
        <v>557</v>
      </c>
      <c r="GW159" t="b">
        <v>1</v>
      </c>
      <c r="GY159" t="b">
        <v>1</v>
      </c>
      <c r="HM159" t="s">
        <v>501</v>
      </c>
      <c r="HO159" t="b">
        <v>1</v>
      </c>
      <c r="HR159" t="s">
        <v>2385</v>
      </c>
      <c r="HS159" t="s">
        <v>443</v>
      </c>
      <c r="HW159" t="b">
        <v>1</v>
      </c>
      <c r="IE159" t="s">
        <v>1193</v>
      </c>
      <c r="IH159" t="b">
        <v>1</v>
      </c>
      <c r="IO159" t="s">
        <v>445</v>
      </c>
      <c r="IQ159" t="s">
        <v>446</v>
      </c>
      <c r="IS159" t="b">
        <v>1</v>
      </c>
      <c r="IZ159" t="s">
        <v>1581</v>
      </c>
      <c r="JA159" t="s">
        <v>446</v>
      </c>
      <c r="JC159" t="b">
        <v>1</v>
      </c>
      <c r="JJ159" t="s">
        <v>1581</v>
      </c>
      <c r="JK159" t="s">
        <v>347</v>
      </c>
      <c r="JM159" t="s">
        <v>2386</v>
      </c>
      <c r="JN159" t="b">
        <v>1</v>
      </c>
      <c r="JU159" t="b">
        <v>1</v>
      </c>
      <c r="KB159" t="b">
        <v>1</v>
      </c>
      <c r="KE159" t="s">
        <v>2387</v>
      </c>
      <c r="KG159" t="s">
        <v>450</v>
      </c>
      <c r="KL159" t="b">
        <v>1</v>
      </c>
      <c r="KV159" t="s">
        <v>2388</v>
      </c>
      <c r="KW159" t="b">
        <v>1</v>
      </c>
      <c r="KX159" t="b">
        <v>1</v>
      </c>
      <c r="KY159" t="b">
        <v>1</v>
      </c>
      <c r="KZ159" t="b">
        <v>1</v>
      </c>
      <c r="LA159" t="b">
        <v>1</v>
      </c>
      <c r="LB159" t="b">
        <v>1</v>
      </c>
      <c r="LF159" t="s">
        <v>772</v>
      </c>
      <c r="LG159" t="b">
        <v>1</v>
      </c>
      <c r="LI159" t="b">
        <v>1</v>
      </c>
      <c r="LK159" t="b">
        <v>1</v>
      </c>
      <c r="LN159" t="s">
        <v>347</v>
      </c>
      <c r="LP159" t="s">
        <v>565</v>
      </c>
      <c r="LR159" t="b">
        <v>1</v>
      </c>
      <c r="LS159" t="b">
        <v>1</v>
      </c>
      <c r="MA159" t="s">
        <v>360</v>
      </c>
      <c r="MG159" t="s">
        <v>360</v>
      </c>
      <c r="MI159" t="s">
        <v>2389</v>
      </c>
      <c r="MJ159">
        <v>73155714</v>
      </c>
      <c r="MK159" t="s">
        <v>2390</v>
      </c>
      <c r="ML159" s="2">
        <v>44217.536238425928</v>
      </c>
      <c r="MM159">
        <v>160</v>
      </c>
      <c r="MO159">
        <v>-1</v>
      </c>
      <c r="MR159" t="s">
        <v>377</v>
      </c>
      <c r="MS159">
        <v>2213</v>
      </c>
      <c r="MT159" t="s">
        <v>405</v>
      </c>
      <c r="MU159">
        <v>569832</v>
      </c>
    </row>
    <row r="160" spans="1:359" x14ac:dyDescent="0.3">
      <c r="A160" t="s">
        <v>2391</v>
      </c>
      <c r="B160" t="s">
        <v>2392</v>
      </c>
      <c r="D160" t="s">
        <v>2393</v>
      </c>
      <c r="E160" t="s">
        <v>844</v>
      </c>
      <c r="G160" s="1">
        <v>44217</v>
      </c>
      <c r="H160" t="s">
        <v>1961</v>
      </c>
      <c r="I160" t="s">
        <v>346</v>
      </c>
      <c r="J160" t="s">
        <v>347</v>
      </c>
      <c r="K160">
        <v>50</v>
      </c>
      <c r="L16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60" t="s">
        <v>408</v>
      </c>
      <c r="N160" t="s">
        <v>349</v>
      </c>
      <c r="O160" t="s">
        <v>350</v>
      </c>
      <c r="P160" s="1">
        <v>43837</v>
      </c>
      <c r="Q160">
        <v>1</v>
      </c>
      <c r="R160">
        <v>0</v>
      </c>
      <c r="S160" t="s">
        <v>347</v>
      </c>
      <c r="T160">
        <v>1</v>
      </c>
      <c r="U160">
        <v>3</v>
      </c>
      <c r="V160">
        <v>0</v>
      </c>
      <c r="W160" t="s">
        <v>458</v>
      </c>
      <c r="X160">
        <v>0</v>
      </c>
      <c r="Y160" t="s">
        <v>365</v>
      </c>
      <c r="Z160">
        <v>0</v>
      </c>
      <c r="AA160" t="s">
        <v>365</v>
      </c>
      <c r="AB160">
        <v>6</v>
      </c>
      <c r="AC160">
        <v>0</v>
      </c>
      <c r="AD160">
        <v>0</v>
      </c>
      <c r="AE160">
        <v>2</v>
      </c>
      <c r="AF160">
        <v>700</v>
      </c>
      <c r="AG160">
        <v>350</v>
      </c>
      <c r="AH160" t="s">
        <v>2394</v>
      </c>
      <c r="AJ160" t="s">
        <v>1439</v>
      </c>
      <c r="AK160" t="b">
        <v>1</v>
      </c>
      <c r="AL160" t="b">
        <v>1</v>
      </c>
      <c r="AN160" t="b">
        <v>1</v>
      </c>
      <c r="AS160">
        <v>30</v>
      </c>
      <c r="AT160" t="s">
        <v>356</v>
      </c>
      <c r="AV160" t="s">
        <v>347</v>
      </c>
      <c r="AW160" t="s">
        <v>357</v>
      </c>
      <c r="AX160" t="s">
        <v>1693</v>
      </c>
      <c r="AY160" t="b">
        <v>1</v>
      </c>
      <c r="BB160" t="b">
        <v>1</v>
      </c>
      <c r="BE160" t="b">
        <v>1</v>
      </c>
      <c r="BJ160" t="s">
        <v>347</v>
      </c>
      <c r="BK160" t="s">
        <v>347</v>
      </c>
      <c r="BL160" t="s">
        <v>2395</v>
      </c>
      <c r="BM160" t="s">
        <v>360</v>
      </c>
      <c r="BO160" t="s">
        <v>347</v>
      </c>
      <c r="BP160" t="s">
        <v>360</v>
      </c>
      <c r="BQ160" t="s">
        <v>2396</v>
      </c>
      <c r="CE160" t="s">
        <v>950</v>
      </c>
      <c r="CF160" t="b">
        <v>1</v>
      </c>
      <c r="CH160" t="b">
        <v>1</v>
      </c>
      <c r="CN160" t="s">
        <v>347</v>
      </c>
      <c r="CX160" t="s">
        <v>889</v>
      </c>
      <c r="CZ160" t="b">
        <v>1</v>
      </c>
      <c r="DI160" t="s">
        <v>2397</v>
      </c>
      <c r="DJ160" t="s">
        <v>360</v>
      </c>
      <c r="DV160" t="s">
        <v>575</v>
      </c>
      <c r="DW160" t="s">
        <v>576</v>
      </c>
      <c r="DX160" t="s">
        <v>577</v>
      </c>
      <c r="DZ160" t="s">
        <v>2398</v>
      </c>
      <c r="EA160" t="b">
        <v>1</v>
      </c>
      <c r="EC160" t="b">
        <v>1</v>
      </c>
      <c r="ED160" t="b">
        <v>1</v>
      </c>
      <c r="EI160" t="b">
        <v>1</v>
      </c>
      <c r="EK160" t="b">
        <v>1</v>
      </c>
      <c r="EL160" t="s">
        <v>352</v>
      </c>
      <c r="EM160" t="s">
        <v>367</v>
      </c>
      <c r="EN160" t="s">
        <v>2399</v>
      </c>
      <c r="EO160" t="b">
        <v>1</v>
      </c>
      <c r="EQ160" t="b">
        <v>1</v>
      </c>
      <c r="EU160" t="b">
        <v>1</v>
      </c>
      <c r="EW160" t="b">
        <v>1</v>
      </c>
      <c r="EZ160" t="s">
        <v>365</v>
      </c>
      <c r="FA160" t="s">
        <v>367</v>
      </c>
      <c r="FB160" t="s">
        <v>347</v>
      </c>
      <c r="FD160" t="s">
        <v>368</v>
      </c>
      <c r="FF160" t="b">
        <v>1</v>
      </c>
      <c r="FM160" t="s">
        <v>347</v>
      </c>
      <c r="FO160" t="s">
        <v>347</v>
      </c>
      <c r="FP160" t="s">
        <v>368</v>
      </c>
      <c r="FQ160" t="b">
        <v>1</v>
      </c>
      <c r="FW160" t="s">
        <v>668</v>
      </c>
      <c r="FX160" t="s">
        <v>347</v>
      </c>
      <c r="FY160" t="s">
        <v>347</v>
      </c>
      <c r="FZ160" t="s">
        <v>2400</v>
      </c>
      <c r="GA160">
        <v>1</v>
      </c>
      <c r="GB160" t="s">
        <v>458</v>
      </c>
      <c r="GC160" t="s">
        <v>351</v>
      </c>
      <c r="GD160" t="s">
        <v>360</v>
      </c>
      <c r="GE160" t="s">
        <v>371</v>
      </c>
      <c r="GF160" t="s">
        <v>371</v>
      </c>
      <c r="MI160" t="s">
        <v>2401</v>
      </c>
      <c r="MJ160">
        <v>73155764</v>
      </c>
      <c r="MK160" t="s">
        <v>2402</v>
      </c>
      <c r="ML160" s="2">
        <v>44217.537303240737</v>
      </c>
      <c r="MM160">
        <v>161</v>
      </c>
      <c r="MO160">
        <v>-1</v>
      </c>
      <c r="MR160" t="s">
        <v>377</v>
      </c>
      <c r="MS160">
        <v>1444</v>
      </c>
      <c r="MT160" t="s">
        <v>405</v>
      </c>
      <c r="MU160">
        <v>569832</v>
      </c>
    </row>
    <row r="161" spans="1:359" x14ac:dyDescent="0.3">
      <c r="A161" t="s">
        <v>2403</v>
      </c>
      <c r="B161" t="s">
        <v>2404</v>
      </c>
      <c r="D161" t="s">
        <v>2405</v>
      </c>
      <c r="E161" t="s">
        <v>844</v>
      </c>
      <c r="G161" s="1">
        <v>44217</v>
      </c>
      <c r="H161" t="s">
        <v>1961</v>
      </c>
      <c r="I161" t="s">
        <v>346</v>
      </c>
      <c r="J161" t="s">
        <v>347</v>
      </c>
      <c r="K161">
        <v>42</v>
      </c>
      <c r="L16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61" t="s">
        <v>408</v>
      </c>
      <c r="N161" t="s">
        <v>349</v>
      </c>
      <c r="O161" t="s">
        <v>350</v>
      </c>
      <c r="P161" s="1">
        <v>43414</v>
      </c>
      <c r="Q161">
        <v>1</v>
      </c>
      <c r="R161">
        <v>1</v>
      </c>
      <c r="S161" t="s">
        <v>347</v>
      </c>
      <c r="T161">
        <v>0</v>
      </c>
      <c r="U161">
        <v>1</v>
      </c>
      <c r="V161">
        <v>2</v>
      </c>
      <c r="W161" t="s">
        <v>458</v>
      </c>
      <c r="X161">
        <v>2</v>
      </c>
      <c r="Y161" t="s">
        <v>352</v>
      </c>
      <c r="Z161">
        <v>1</v>
      </c>
      <c r="AA161" t="s">
        <v>353</v>
      </c>
      <c r="AB161">
        <v>8</v>
      </c>
      <c r="AC161">
        <v>0</v>
      </c>
      <c r="AD161">
        <v>0</v>
      </c>
      <c r="AE161">
        <v>0</v>
      </c>
      <c r="AF161">
        <v>1500</v>
      </c>
      <c r="AG161">
        <v>1300</v>
      </c>
      <c r="AH161" t="s">
        <v>2406</v>
      </c>
      <c r="AJ161" t="s">
        <v>2407</v>
      </c>
      <c r="AK161" t="b">
        <v>1</v>
      </c>
      <c r="AL161" t="b">
        <v>1</v>
      </c>
      <c r="AN161" t="b">
        <v>1</v>
      </c>
      <c r="AS161">
        <v>15</v>
      </c>
      <c r="AT161" t="s">
        <v>1385</v>
      </c>
      <c r="AV161" t="s">
        <v>347</v>
      </c>
      <c r="AW161" t="s">
        <v>357</v>
      </c>
      <c r="AX161" t="s">
        <v>484</v>
      </c>
      <c r="AY161" t="b">
        <v>1</v>
      </c>
      <c r="BB161" t="b">
        <v>1</v>
      </c>
      <c r="BJ161" t="s">
        <v>347</v>
      </c>
      <c r="BK161" t="s">
        <v>347</v>
      </c>
      <c r="BL161" t="s">
        <v>2408</v>
      </c>
      <c r="BM161" t="s">
        <v>360</v>
      </c>
      <c r="BO161" t="s">
        <v>347</v>
      </c>
      <c r="BP161" t="s">
        <v>347</v>
      </c>
      <c r="BR161" t="s">
        <v>347</v>
      </c>
      <c r="BS161" t="s">
        <v>360</v>
      </c>
      <c r="BT161" t="s">
        <v>1323</v>
      </c>
      <c r="BU161" t="b">
        <v>1</v>
      </c>
      <c r="CE161" t="s">
        <v>829</v>
      </c>
      <c r="CF161" t="b">
        <v>1</v>
      </c>
      <c r="CG161" t="b">
        <v>1</v>
      </c>
      <c r="CH161" t="b">
        <v>1</v>
      </c>
      <c r="CN161" t="s">
        <v>347</v>
      </c>
      <c r="CX161" t="s">
        <v>362</v>
      </c>
      <c r="DD161" t="b">
        <v>1</v>
      </c>
      <c r="DE161" t="b">
        <v>1</v>
      </c>
      <c r="DV161" t="s">
        <v>657</v>
      </c>
      <c r="DZ161" t="s">
        <v>666</v>
      </c>
      <c r="EA161" t="b">
        <v>1</v>
      </c>
      <c r="EB161" t="b">
        <v>1</v>
      </c>
      <c r="EK161" t="b">
        <v>1</v>
      </c>
      <c r="EL161" t="s">
        <v>458</v>
      </c>
      <c r="EM161" t="s">
        <v>366</v>
      </c>
      <c r="EN161" t="s">
        <v>1006</v>
      </c>
      <c r="EO161" t="b">
        <v>1</v>
      </c>
      <c r="EP161" t="b">
        <v>1</v>
      </c>
      <c r="EZ161" t="s">
        <v>409</v>
      </c>
      <c r="FA161" t="s">
        <v>366</v>
      </c>
      <c r="FB161" t="s">
        <v>347</v>
      </c>
      <c r="FD161" t="s">
        <v>368</v>
      </c>
      <c r="FF161" t="b">
        <v>1</v>
      </c>
      <c r="FM161" t="s">
        <v>347</v>
      </c>
      <c r="FO161" t="s">
        <v>347</v>
      </c>
      <c r="FP161" t="s">
        <v>368</v>
      </c>
      <c r="FQ161" t="b">
        <v>1</v>
      </c>
      <c r="FW161" t="s">
        <v>369</v>
      </c>
      <c r="FX161" t="s">
        <v>360</v>
      </c>
      <c r="GB161" t="s">
        <v>351</v>
      </c>
      <c r="GC161" t="s">
        <v>351</v>
      </c>
      <c r="GD161" t="s">
        <v>347</v>
      </c>
      <c r="GG161" t="s">
        <v>934</v>
      </c>
      <c r="GH161" t="s">
        <v>360</v>
      </c>
      <c r="GR161" t="s">
        <v>1094</v>
      </c>
      <c r="MI161" t="s">
        <v>2409</v>
      </c>
      <c r="MJ161">
        <v>73155765</v>
      </c>
      <c r="MK161" t="s">
        <v>2410</v>
      </c>
      <c r="ML161" s="2">
        <v>44217.537314814806</v>
      </c>
      <c r="MM161">
        <v>162</v>
      </c>
      <c r="MO161">
        <v>-1</v>
      </c>
      <c r="MR161" t="s">
        <v>377</v>
      </c>
      <c r="MS161">
        <v>1925</v>
      </c>
      <c r="MT161" t="s">
        <v>405</v>
      </c>
      <c r="MU161">
        <v>569832</v>
      </c>
    </row>
    <row r="162" spans="1:359" x14ac:dyDescent="0.3">
      <c r="A162" t="s">
        <v>2411</v>
      </c>
      <c r="B162" t="s">
        <v>2412</v>
      </c>
      <c r="D162" t="s">
        <v>2393</v>
      </c>
      <c r="E162" t="s">
        <v>844</v>
      </c>
      <c r="G162" s="1">
        <v>44217</v>
      </c>
      <c r="H162" t="s">
        <v>1961</v>
      </c>
      <c r="I162" t="s">
        <v>346</v>
      </c>
      <c r="J162" t="s">
        <v>347</v>
      </c>
      <c r="K162">
        <v>50</v>
      </c>
      <c r="L16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62" t="s">
        <v>408</v>
      </c>
      <c r="N162" t="s">
        <v>349</v>
      </c>
      <c r="O162" t="s">
        <v>384</v>
      </c>
      <c r="Q162">
        <v>0</v>
      </c>
      <c r="R162">
        <v>0</v>
      </c>
      <c r="S162" t="s">
        <v>347</v>
      </c>
      <c r="T162">
        <v>0</v>
      </c>
      <c r="U162">
        <v>0</v>
      </c>
      <c r="V162">
        <v>0</v>
      </c>
      <c r="W162" t="s">
        <v>385</v>
      </c>
      <c r="X162">
        <v>0</v>
      </c>
      <c r="Y162" t="s">
        <v>385</v>
      </c>
      <c r="Z162">
        <v>0</v>
      </c>
      <c r="AA162" t="s">
        <v>385</v>
      </c>
      <c r="AB162">
        <v>5</v>
      </c>
      <c r="AC162">
        <v>0</v>
      </c>
      <c r="AE162">
        <v>1</v>
      </c>
      <c r="AF162">
        <v>400</v>
      </c>
      <c r="AG162">
        <v>300</v>
      </c>
      <c r="AH162" t="s">
        <v>2413</v>
      </c>
      <c r="AJ162" t="s">
        <v>2407</v>
      </c>
      <c r="AK162" t="b">
        <v>1</v>
      </c>
      <c r="AL162" t="b">
        <v>1</v>
      </c>
      <c r="AN162" t="b">
        <v>1</v>
      </c>
      <c r="AS162">
        <v>5</v>
      </c>
      <c r="AT162" t="s">
        <v>356</v>
      </c>
      <c r="AV162" t="s">
        <v>347</v>
      </c>
      <c r="AW162" t="s">
        <v>357</v>
      </c>
      <c r="AX162" t="s">
        <v>1019</v>
      </c>
      <c r="BH162" t="b">
        <v>1</v>
      </c>
      <c r="BJ162" t="s">
        <v>347</v>
      </c>
      <c r="BK162" t="s">
        <v>373</v>
      </c>
      <c r="BM162" t="s">
        <v>360</v>
      </c>
      <c r="BO162" t="s">
        <v>347</v>
      </c>
      <c r="BP162" t="s">
        <v>347</v>
      </c>
      <c r="BR162" t="s">
        <v>347</v>
      </c>
      <c r="BS162" t="s">
        <v>347</v>
      </c>
      <c r="CE162" t="s">
        <v>1146</v>
      </c>
      <c r="CL162" t="b">
        <v>1</v>
      </c>
      <c r="CN162" t="s">
        <v>347</v>
      </c>
      <c r="CX162" t="s">
        <v>951</v>
      </c>
      <c r="DE162" t="b">
        <v>1</v>
      </c>
      <c r="DV162" t="s">
        <v>486</v>
      </c>
      <c r="DW162" t="s">
        <v>576</v>
      </c>
      <c r="DX162" t="s">
        <v>577</v>
      </c>
      <c r="EL162" t="s">
        <v>385</v>
      </c>
      <c r="EM162" t="s">
        <v>366</v>
      </c>
      <c r="EZ162" t="s">
        <v>385</v>
      </c>
      <c r="FA162" t="s">
        <v>366</v>
      </c>
      <c r="FB162" t="s">
        <v>360</v>
      </c>
      <c r="FC162" t="s">
        <v>2414</v>
      </c>
      <c r="FD162" t="s">
        <v>1023</v>
      </c>
      <c r="FE162" t="b">
        <v>1</v>
      </c>
      <c r="FM162" t="s">
        <v>347</v>
      </c>
      <c r="FO162" t="s">
        <v>360</v>
      </c>
      <c r="GB162" t="s">
        <v>385</v>
      </c>
      <c r="GC162" t="s">
        <v>385</v>
      </c>
      <c r="GD162" t="s">
        <v>347</v>
      </c>
      <c r="GG162" t="s">
        <v>493</v>
      </c>
      <c r="GH162" t="s">
        <v>347</v>
      </c>
      <c r="GI162" t="s">
        <v>494</v>
      </c>
      <c r="GP162" t="b">
        <v>1</v>
      </c>
      <c r="GR162" t="s">
        <v>374</v>
      </c>
      <c r="MI162" t="s">
        <v>2415</v>
      </c>
      <c r="MJ162">
        <v>73155766</v>
      </c>
      <c r="MK162" t="s">
        <v>2416</v>
      </c>
      <c r="ML162" s="2">
        <v>44217.537326388891</v>
      </c>
      <c r="MM162">
        <v>163</v>
      </c>
      <c r="MO162">
        <v>-1</v>
      </c>
      <c r="MR162" t="s">
        <v>377</v>
      </c>
      <c r="MS162">
        <v>1589</v>
      </c>
      <c r="MT162" t="s">
        <v>405</v>
      </c>
      <c r="MU162">
        <v>569832</v>
      </c>
    </row>
    <row r="163" spans="1:359" x14ac:dyDescent="0.3">
      <c r="A163" t="s">
        <v>2417</v>
      </c>
      <c r="B163" t="s">
        <v>2418</v>
      </c>
      <c r="D163" t="s">
        <v>2393</v>
      </c>
      <c r="E163" t="s">
        <v>844</v>
      </c>
      <c r="G163" s="1">
        <v>44217</v>
      </c>
      <c r="H163" t="s">
        <v>1961</v>
      </c>
      <c r="I163" t="s">
        <v>346</v>
      </c>
      <c r="J163" t="s">
        <v>347</v>
      </c>
      <c r="K163">
        <v>40</v>
      </c>
      <c r="L16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63" t="s">
        <v>408</v>
      </c>
      <c r="N163" t="s">
        <v>349</v>
      </c>
      <c r="O163" t="s">
        <v>350</v>
      </c>
      <c r="P163" s="1">
        <v>43850</v>
      </c>
      <c r="Q163">
        <v>1</v>
      </c>
      <c r="R163">
        <v>1</v>
      </c>
      <c r="S163" t="s">
        <v>347</v>
      </c>
      <c r="T163">
        <v>1</v>
      </c>
      <c r="U163">
        <v>0</v>
      </c>
      <c r="V163">
        <v>1</v>
      </c>
      <c r="W163" t="s">
        <v>351</v>
      </c>
      <c r="X163">
        <v>1</v>
      </c>
      <c r="Y163" t="s">
        <v>458</v>
      </c>
      <c r="Z163">
        <v>1</v>
      </c>
      <c r="AA163" t="s">
        <v>365</v>
      </c>
      <c r="AB163">
        <v>6</v>
      </c>
      <c r="AC163">
        <v>0</v>
      </c>
      <c r="AD163">
        <v>1</v>
      </c>
      <c r="AE163">
        <v>1</v>
      </c>
      <c r="AF163">
        <v>1000</v>
      </c>
      <c r="AG163">
        <v>500</v>
      </c>
      <c r="AH163" t="s">
        <v>2419</v>
      </c>
      <c r="AJ163" t="s">
        <v>2420</v>
      </c>
      <c r="AK163" t="b">
        <v>1</v>
      </c>
      <c r="AN163" t="b">
        <v>1</v>
      </c>
      <c r="AS163">
        <v>20</v>
      </c>
      <c r="AT163" t="s">
        <v>1385</v>
      </c>
      <c r="AV163" t="s">
        <v>347</v>
      </c>
      <c r="AW163" t="s">
        <v>357</v>
      </c>
      <c r="AX163" t="s">
        <v>1019</v>
      </c>
      <c r="BH163" t="b">
        <v>1</v>
      </c>
      <c r="BJ163" t="s">
        <v>360</v>
      </c>
      <c r="BO163" t="s">
        <v>360</v>
      </c>
      <c r="CE163" t="s">
        <v>1146</v>
      </c>
      <c r="CL163" t="b">
        <v>1</v>
      </c>
      <c r="CN163" t="s">
        <v>347</v>
      </c>
      <c r="CX163" t="s">
        <v>951</v>
      </c>
      <c r="DE163" t="b">
        <v>1</v>
      </c>
      <c r="DJ163" t="s">
        <v>360</v>
      </c>
      <c r="DV163" t="s">
        <v>430</v>
      </c>
      <c r="DZ163" t="s">
        <v>696</v>
      </c>
      <c r="EA163" t="b">
        <v>1</v>
      </c>
      <c r="EC163" t="b">
        <v>1</v>
      </c>
      <c r="EK163" t="b">
        <v>1</v>
      </c>
      <c r="EL163" t="s">
        <v>458</v>
      </c>
      <c r="EM163" t="s">
        <v>366</v>
      </c>
      <c r="EN163" t="s">
        <v>579</v>
      </c>
      <c r="EO163" t="b">
        <v>1</v>
      </c>
      <c r="EZ163" t="s">
        <v>351</v>
      </c>
      <c r="FA163" t="s">
        <v>366</v>
      </c>
      <c r="FB163" t="s">
        <v>347</v>
      </c>
      <c r="FD163" t="s">
        <v>368</v>
      </c>
      <c r="FF163" t="b">
        <v>1</v>
      </c>
      <c r="FM163" t="s">
        <v>347</v>
      </c>
      <c r="FO163" t="s">
        <v>347</v>
      </c>
      <c r="FP163" t="s">
        <v>368</v>
      </c>
      <c r="FQ163" t="b">
        <v>1</v>
      </c>
      <c r="FW163" t="s">
        <v>369</v>
      </c>
      <c r="FX163" t="s">
        <v>360</v>
      </c>
      <c r="FY163" t="s">
        <v>360</v>
      </c>
      <c r="GB163" t="s">
        <v>385</v>
      </c>
      <c r="GC163" t="s">
        <v>351</v>
      </c>
      <c r="GD163" t="s">
        <v>347</v>
      </c>
      <c r="GG163" t="s">
        <v>372</v>
      </c>
      <c r="GH163" t="s">
        <v>360</v>
      </c>
      <c r="GR163" t="s">
        <v>1094</v>
      </c>
      <c r="MI163" t="s">
        <v>2421</v>
      </c>
      <c r="MJ163">
        <v>73155767</v>
      </c>
      <c r="MK163" t="s">
        <v>2422</v>
      </c>
      <c r="ML163" s="2">
        <v>44217.53733796296</v>
      </c>
      <c r="MM163">
        <v>164</v>
      </c>
      <c r="MO163">
        <v>-1</v>
      </c>
      <c r="MR163" t="s">
        <v>377</v>
      </c>
      <c r="MS163">
        <v>1734</v>
      </c>
      <c r="MT163" t="s">
        <v>405</v>
      </c>
      <c r="MU163">
        <v>569832</v>
      </c>
    </row>
    <row r="164" spans="1:359" x14ac:dyDescent="0.3">
      <c r="A164" t="s">
        <v>2423</v>
      </c>
      <c r="B164" t="s">
        <v>2424</v>
      </c>
      <c r="D164" t="s">
        <v>2393</v>
      </c>
      <c r="E164" t="s">
        <v>844</v>
      </c>
      <c r="G164" s="1">
        <v>44217</v>
      </c>
      <c r="H164" t="s">
        <v>1961</v>
      </c>
      <c r="I164" t="s">
        <v>346</v>
      </c>
      <c r="J164" t="s">
        <v>347</v>
      </c>
      <c r="K164">
        <v>43</v>
      </c>
      <c r="L16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64" t="s">
        <v>408</v>
      </c>
      <c r="N164" t="s">
        <v>349</v>
      </c>
      <c r="O164" t="s">
        <v>384</v>
      </c>
      <c r="Q164">
        <v>0</v>
      </c>
      <c r="R164">
        <v>0</v>
      </c>
      <c r="S164" t="s">
        <v>347</v>
      </c>
      <c r="T164">
        <v>0</v>
      </c>
      <c r="U164">
        <v>0</v>
      </c>
      <c r="V164">
        <v>0</v>
      </c>
      <c r="W164" t="s">
        <v>385</v>
      </c>
      <c r="X164">
        <v>3</v>
      </c>
      <c r="Y164" t="s">
        <v>458</v>
      </c>
      <c r="Z164">
        <v>3</v>
      </c>
      <c r="AA164" t="s">
        <v>353</v>
      </c>
      <c r="AB164">
        <v>8</v>
      </c>
      <c r="AC164">
        <v>0</v>
      </c>
      <c r="AD164">
        <v>0</v>
      </c>
      <c r="AE164">
        <v>1</v>
      </c>
      <c r="AF164">
        <v>600</v>
      </c>
      <c r="AG164">
        <v>550</v>
      </c>
      <c r="AH164" t="s">
        <v>2425</v>
      </c>
      <c r="AJ164" t="s">
        <v>2407</v>
      </c>
      <c r="AK164" t="b">
        <v>1</v>
      </c>
      <c r="AL164" t="b">
        <v>1</v>
      </c>
      <c r="AN164" t="b">
        <v>1</v>
      </c>
      <c r="AS164">
        <v>8</v>
      </c>
      <c r="AT164" t="s">
        <v>356</v>
      </c>
      <c r="AV164" t="s">
        <v>347</v>
      </c>
      <c r="AW164" t="s">
        <v>357</v>
      </c>
      <c r="AX164" t="s">
        <v>2426</v>
      </c>
      <c r="AY164" t="b">
        <v>1</v>
      </c>
      <c r="BE164" t="b">
        <v>1</v>
      </c>
      <c r="BJ164" t="s">
        <v>360</v>
      </c>
      <c r="BO164" t="s">
        <v>347</v>
      </c>
      <c r="BP164" t="s">
        <v>360</v>
      </c>
      <c r="BQ164" t="s">
        <v>2427</v>
      </c>
      <c r="CE164" t="s">
        <v>1146</v>
      </c>
      <c r="CL164" t="b">
        <v>1</v>
      </c>
      <c r="CN164" t="s">
        <v>347</v>
      </c>
      <c r="CX164" t="s">
        <v>362</v>
      </c>
      <c r="DD164" t="b">
        <v>1</v>
      </c>
      <c r="DE164" t="b">
        <v>1</v>
      </c>
      <c r="DV164" t="s">
        <v>575</v>
      </c>
      <c r="DW164" t="s">
        <v>487</v>
      </c>
      <c r="EL164" t="s">
        <v>385</v>
      </c>
      <c r="EM164" t="s">
        <v>366</v>
      </c>
      <c r="EZ164" t="s">
        <v>385</v>
      </c>
      <c r="FA164" t="s">
        <v>366</v>
      </c>
      <c r="FB164" t="s">
        <v>347</v>
      </c>
      <c r="FD164" t="s">
        <v>368</v>
      </c>
      <c r="FF164" t="b">
        <v>1</v>
      </c>
      <c r="FM164" t="s">
        <v>347</v>
      </c>
      <c r="FO164" t="s">
        <v>347</v>
      </c>
      <c r="FP164" t="s">
        <v>368</v>
      </c>
      <c r="FQ164" t="b">
        <v>1</v>
      </c>
      <c r="GB164" t="s">
        <v>385</v>
      </c>
      <c r="GC164" t="s">
        <v>385</v>
      </c>
      <c r="GD164" t="s">
        <v>347</v>
      </c>
      <c r="GG164" t="s">
        <v>372</v>
      </c>
      <c r="GH164" t="s">
        <v>347</v>
      </c>
      <c r="GI164" t="s">
        <v>494</v>
      </c>
      <c r="GP164" t="b">
        <v>1</v>
      </c>
      <c r="GR164" t="s">
        <v>374</v>
      </c>
      <c r="MI164" t="s">
        <v>2428</v>
      </c>
      <c r="MJ164">
        <v>73155768</v>
      </c>
      <c r="MK164" t="s">
        <v>2429</v>
      </c>
      <c r="ML164" s="2">
        <v>44217.53733796296</v>
      </c>
      <c r="MM164">
        <v>165</v>
      </c>
      <c r="MO164">
        <v>-1</v>
      </c>
      <c r="MR164" t="s">
        <v>377</v>
      </c>
      <c r="MS164">
        <v>1628</v>
      </c>
      <c r="MT164" t="s">
        <v>405</v>
      </c>
      <c r="MU164">
        <v>569832</v>
      </c>
    </row>
    <row r="165" spans="1:359" x14ac:dyDescent="0.3">
      <c r="A165" t="s">
        <v>2430</v>
      </c>
      <c r="B165" t="s">
        <v>2431</v>
      </c>
      <c r="D165" t="s">
        <v>2432</v>
      </c>
      <c r="E165" t="s">
        <v>844</v>
      </c>
      <c r="G165" s="1">
        <v>44217</v>
      </c>
      <c r="H165" t="s">
        <v>1961</v>
      </c>
      <c r="I165" t="s">
        <v>346</v>
      </c>
      <c r="J165" t="s">
        <v>347</v>
      </c>
      <c r="K165">
        <v>30</v>
      </c>
      <c r="L16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65" t="s">
        <v>348</v>
      </c>
      <c r="N165" t="s">
        <v>349</v>
      </c>
      <c r="O165" t="s">
        <v>350</v>
      </c>
      <c r="P165" s="1">
        <v>43851</v>
      </c>
      <c r="Q165">
        <v>1</v>
      </c>
      <c r="R165">
        <v>0</v>
      </c>
      <c r="S165" t="s">
        <v>347</v>
      </c>
      <c r="T165">
        <v>0</v>
      </c>
      <c r="U165">
        <v>1</v>
      </c>
      <c r="V165">
        <v>1</v>
      </c>
      <c r="W165" t="s">
        <v>409</v>
      </c>
      <c r="X165">
        <v>2</v>
      </c>
      <c r="Y165" t="s">
        <v>365</v>
      </c>
      <c r="Z165">
        <v>0</v>
      </c>
      <c r="AA165" t="s">
        <v>365</v>
      </c>
      <c r="AB165">
        <v>6</v>
      </c>
      <c r="AC165">
        <v>0</v>
      </c>
      <c r="AD165">
        <v>0</v>
      </c>
      <c r="AE165">
        <v>0</v>
      </c>
      <c r="AF165">
        <v>1500</v>
      </c>
      <c r="AG165">
        <v>900</v>
      </c>
      <c r="AH165" t="s">
        <v>2433</v>
      </c>
      <c r="AJ165" t="s">
        <v>2383</v>
      </c>
      <c r="AK165" t="b">
        <v>1</v>
      </c>
      <c r="AL165" t="b">
        <v>1</v>
      </c>
      <c r="AS165">
        <v>30</v>
      </c>
      <c r="AT165" t="s">
        <v>356</v>
      </c>
      <c r="AV165" t="s">
        <v>347</v>
      </c>
      <c r="AW165" t="s">
        <v>986</v>
      </c>
      <c r="AX165" t="s">
        <v>2434</v>
      </c>
      <c r="BA165" t="b">
        <v>1</v>
      </c>
      <c r="BB165" t="b">
        <v>1</v>
      </c>
      <c r="BD165" t="b">
        <v>1</v>
      </c>
      <c r="BJ165" t="s">
        <v>347</v>
      </c>
      <c r="BK165" t="s">
        <v>347</v>
      </c>
      <c r="BL165" t="s">
        <v>2435</v>
      </c>
      <c r="BM165" t="s">
        <v>360</v>
      </c>
      <c r="BO165" t="s">
        <v>347</v>
      </c>
      <c r="BP165" t="s">
        <v>347</v>
      </c>
      <c r="BR165" t="s">
        <v>347</v>
      </c>
      <c r="BS165" t="s">
        <v>347</v>
      </c>
      <c r="CE165" t="s">
        <v>888</v>
      </c>
      <c r="CF165" t="b">
        <v>1</v>
      </c>
      <c r="CG165" t="b">
        <v>1</v>
      </c>
      <c r="CN165" t="s">
        <v>347</v>
      </c>
      <c r="CX165" t="s">
        <v>362</v>
      </c>
      <c r="DD165" t="b">
        <v>1</v>
      </c>
      <c r="DE165" t="b">
        <v>1</v>
      </c>
      <c r="DV165" t="s">
        <v>363</v>
      </c>
      <c r="DZ165" t="s">
        <v>2436</v>
      </c>
      <c r="EG165" t="b">
        <v>1</v>
      </c>
      <c r="EJ165" t="b">
        <v>1</v>
      </c>
      <c r="EK165" t="b">
        <v>1</v>
      </c>
      <c r="EL165" t="s">
        <v>458</v>
      </c>
      <c r="EM165" t="s">
        <v>366</v>
      </c>
      <c r="EN165" t="s">
        <v>2437</v>
      </c>
      <c r="EU165" t="b">
        <v>1</v>
      </c>
      <c r="EX165" t="b">
        <v>1</v>
      </c>
      <c r="EY165" t="b">
        <v>1</v>
      </c>
      <c r="EZ165" t="s">
        <v>458</v>
      </c>
      <c r="FA165" t="s">
        <v>366</v>
      </c>
      <c r="FB165" t="s">
        <v>347</v>
      </c>
      <c r="FD165" t="s">
        <v>368</v>
      </c>
      <c r="FF165" t="b">
        <v>1</v>
      </c>
      <c r="FM165" t="s">
        <v>347</v>
      </c>
      <c r="FO165" t="s">
        <v>347</v>
      </c>
      <c r="FP165" t="s">
        <v>368</v>
      </c>
      <c r="FQ165" t="b">
        <v>1</v>
      </c>
      <c r="FW165" t="s">
        <v>347</v>
      </c>
      <c r="FX165" t="s">
        <v>347</v>
      </c>
      <c r="GB165" t="s">
        <v>351</v>
      </c>
      <c r="GC165" t="s">
        <v>351</v>
      </c>
      <c r="GD165" t="s">
        <v>347</v>
      </c>
      <c r="GG165" t="s">
        <v>372</v>
      </c>
      <c r="GH165" t="s">
        <v>360</v>
      </c>
      <c r="GR165" t="s">
        <v>1094</v>
      </c>
      <c r="MI165" t="s">
        <v>2438</v>
      </c>
      <c r="MJ165">
        <v>73155833</v>
      </c>
      <c r="MK165" t="s">
        <v>2439</v>
      </c>
      <c r="ML165" s="2">
        <v>44217.538900462961</v>
      </c>
      <c r="MM165">
        <v>166</v>
      </c>
      <c r="MO165">
        <v>-1</v>
      </c>
      <c r="MR165" t="s">
        <v>377</v>
      </c>
      <c r="MS165">
        <v>2283</v>
      </c>
      <c r="MT165" t="s">
        <v>405</v>
      </c>
      <c r="MU165">
        <v>569832</v>
      </c>
    </row>
    <row r="166" spans="1:359" x14ac:dyDescent="0.3">
      <c r="A166" t="s">
        <v>2440</v>
      </c>
      <c r="B166" t="s">
        <v>2441</v>
      </c>
      <c r="D166" t="s">
        <v>2432</v>
      </c>
      <c r="E166" t="s">
        <v>844</v>
      </c>
      <c r="G166" s="1">
        <v>44217</v>
      </c>
      <c r="H166" t="s">
        <v>1961</v>
      </c>
      <c r="I166" t="s">
        <v>346</v>
      </c>
      <c r="J166" t="s">
        <v>347</v>
      </c>
      <c r="K166">
        <v>23</v>
      </c>
      <c r="L16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66" t="s">
        <v>348</v>
      </c>
      <c r="N166" t="s">
        <v>349</v>
      </c>
      <c r="O166" t="s">
        <v>350</v>
      </c>
      <c r="P166" s="1">
        <v>43800</v>
      </c>
      <c r="Q166">
        <v>1</v>
      </c>
      <c r="R166">
        <v>2</v>
      </c>
      <c r="S166" t="s">
        <v>360</v>
      </c>
      <c r="AB166">
        <v>4</v>
      </c>
      <c r="AC166">
        <v>2</v>
      </c>
      <c r="AE166">
        <v>1</v>
      </c>
      <c r="AF166">
        <v>600</v>
      </c>
      <c r="AG166">
        <v>300</v>
      </c>
      <c r="AH166" t="s">
        <v>386</v>
      </c>
      <c r="AJ166" t="s">
        <v>786</v>
      </c>
      <c r="AK166" t="b">
        <v>1</v>
      </c>
      <c r="AS166">
        <v>30</v>
      </c>
      <c r="AT166" t="s">
        <v>1385</v>
      </c>
      <c r="AV166" t="s">
        <v>347</v>
      </c>
      <c r="AW166" t="s">
        <v>986</v>
      </c>
      <c r="AX166" t="s">
        <v>429</v>
      </c>
      <c r="BB166" t="b">
        <v>1</v>
      </c>
      <c r="BJ166" t="s">
        <v>347</v>
      </c>
      <c r="BK166" t="s">
        <v>360</v>
      </c>
      <c r="BM166" t="s">
        <v>360</v>
      </c>
      <c r="BO166" t="s">
        <v>347</v>
      </c>
      <c r="BP166" t="s">
        <v>347</v>
      </c>
      <c r="BR166" t="s">
        <v>347</v>
      </c>
      <c r="BS166" t="s">
        <v>347</v>
      </c>
      <c r="CE166" t="s">
        <v>2442</v>
      </c>
      <c r="CH166" t="b">
        <v>1</v>
      </c>
      <c r="CN166" t="s">
        <v>360</v>
      </c>
      <c r="CO166" t="s">
        <v>2069</v>
      </c>
      <c r="CP166" t="b">
        <v>1</v>
      </c>
      <c r="CS166" t="b">
        <v>1</v>
      </c>
      <c r="CX166" t="s">
        <v>2443</v>
      </c>
      <c r="CY166" t="b">
        <v>1</v>
      </c>
      <c r="DC166" t="b">
        <v>1</v>
      </c>
      <c r="DD166" t="b">
        <v>1</v>
      </c>
      <c r="DI166" t="s">
        <v>2444</v>
      </c>
      <c r="DV166" t="s">
        <v>486</v>
      </c>
      <c r="DW166" t="s">
        <v>576</v>
      </c>
      <c r="DX166" t="s">
        <v>2233</v>
      </c>
      <c r="DZ166" t="s">
        <v>2445</v>
      </c>
      <c r="EA166" t="b">
        <v>1</v>
      </c>
      <c r="EJ166" t="b">
        <v>1</v>
      </c>
      <c r="EL166" t="s">
        <v>409</v>
      </c>
      <c r="EM166" t="s">
        <v>366</v>
      </c>
      <c r="EZ166" t="s">
        <v>385</v>
      </c>
      <c r="FA166" t="s">
        <v>366</v>
      </c>
      <c r="FB166" t="s">
        <v>347</v>
      </c>
      <c r="FD166" t="s">
        <v>368</v>
      </c>
      <c r="FF166" t="b">
        <v>1</v>
      </c>
      <c r="FM166" t="s">
        <v>347</v>
      </c>
      <c r="FO166" t="s">
        <v>347</v>
      </c>
      <c r="FP166" t="s">
        <v>368</v>
      </c>
      <c r="FQ166" t="b">
        <v>1</v>
      </c>
      <c r="GC166" t="s">
        <v>351</v>
      </c>
      <c r="GD166" t="s">
        <v>347</v>
      </c>
      <c r="GG166" t="s">
        <v>372</v>
      </c>
      <c r="GH166" t="s">
        <v>360</v>
      </c>
      <c r="GR166" t="s">
        <v>1094</v>
      </c>
      <c r="MI166" t="s">
        <v>2446</v>
      </c>
      <c r="MJ166">
        <v>73155835</v>
      </c>
      <c r="MK166" t="s">
        <v>2447</v>
      </c>
      <c r="ML166" s="2">
        <v>44217.538912037038</v>
      </c>
      <c r="MM166">
        <v>167</v>
      </c>
      <c r="MO166">
        <v>-1</v>
      </c>
      <c r="MR166" t="s">
        <v>377</v>
      </c>
      <c r="MS166">
        <v>1829</v>
      </c>
      <c r="MT166" t="s">
        <v>405</v>
      </c>
      <c r="MU166">
        <v>569832</v>
      </c>
    </row>
    <row r="167" spans="1:359" x14ac:dyDescent="0.3">
      <c r="A167" t="s">
        <v>2448</v>
      </c>
      <c r="B167" t="s">
        <v>2449</v>
      </c>
      <c r="D167" t="s">
        <v>2432</v>
      </c>
      <c r="E167" t="s">
        <v>844</v>
      </c>
      <c r="G167" s="1">
        <v>44217</v>
      </c>
      <c r="H167" t="s">
        <v>1961</v>
      </c>
      <c r="I167" t="s">
        <v>346</v>
      </c>
      <c r="J167" t="s">
        <v>347</v>
      </c>
      <c r="K167">
        <v>30</v>
      </c>
      <c r="L167"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67" t="s">
        <v>348</v>
      </c>
      <c r="N167" t="s">
        <v>1459</v>
      </c>
      <c r="O167" t="s">
        <v>350</v>
      </c>
      <c r="P167" s="1">
        <v>44044</v>
      </c>
      <c r="Q167">
        <v>0</v>
      </c>
      <c r="R167">
        <v>1</v>
      </c>
      <c r="S167" t="s">
        <v>347</v>
      </c>
      <c r="T167">
        <v>0</v>
      </c>
      <c r="U167">
        <v>0</v>
      </c>
      <c r="V167">
        <v>3</v>
      </c>
      <c r="W167" t="s">
        <v>458</v>
      </c>
      <c r="X167">
        <v>5</v>
      </c>
      <c r="Y167" t="s">
        <v>526</v>
      </c>
      <c r="Z167">
        <v>1</v>
      </c>
      <c r="AA167" t="s">
        <v>527</v>
      </c>
      <c r="AB167">
        <v>14</v>
      </c>
      <c r="AC167">
        <v>0</v>
      </c>
      <c r="AD167">
        <v>0</v>
      </c>
      <c r="AE167">
        <v>3</v>
      </c>
      <c r="AF167">
        <v>1000</v>
      </c>
      <c r="AG167">
        <v>300</v>
      </c>
      <c r="AH167" t="s">
        <v>2450</v>
      </c>
      <c r="AJ167" t="s">
        <v>355</v>
      </c>
      <c r="AL167" t="b">
        <v>1</v>
      </c>
      <c r="AS167">
        <v>10</v>
      </c>
      <c r="AT167" t="s">
        <v>356</v>
      </c>
      <c r="AV167" t="s">
        <v>347</v>
      </c>
      <c r="AW167" t="s">
        <v>357</v>
      </c>
      <c r="AX167" t="s">
        <v>358</v>
      </c>
      <c r="AZ167" t="b">
        <v>1</v>
      </c>
      <c r="BB167" t="b">
        <v>1</v>
      </c>
      <c r="BJ167" t="s">
        <v>360</v>
      </c>
      <c r="BO167" t="s">
        <v>347</v>
      </c>
      <c r="BP167" t="s">
        <v>347</v>
      </c>
      <c r="BR167" t="s">
        <v>347</v>
      </c>
      <c r="BS167" t="s">
        <v>347</v>
      </c>
      <c r="CE167" t="s">
        <v>430</v>
      </c>
      <c r="CK167" t="b">
        <v>1</v>
      </c>
      <c r="CN167" t="s">
        <v>373</v>
      </c>
      <c r="CX167" t="s">
        <v>851</v>
      </c>
      <c r="DD167" t="b">
        <v>1</v>
      </c>
      <c r="DV167" t="s">
        <v>657</v>
      </c>
      <c r="EL167" t="s">
        <v>385</v>
      </c>
      <c r="EM167" t="s">
        <v>366</v>
      </c>
      <c r="EN167" t="s">
        <v>2451</v>
      </c>
      <c r="EO167" t="b">
        <v>1</v>
      </c>
      <c r="EQ167" t="b">
        <v>1</v>
      </c>
      <c r="EX167" t="b">
        <v>1</v>
      </c>
      <c r="EZ167" t="s">
        <v>458</v>
      </c>
      <c r="FA167" t="s">
        <v>366</v>
      </c>
      <c r="FB167" t="s">
        <v>347</v>
      </c>
      <c r="FD167" t="s">
        <v>368</v>
      </c>
      <c r="FF167" t="b">
        <v>1</v>
      </c>
      <c r="FM167" t="s">
        <v>347</v>
      </c>
      <c r="FO167" t="s">
        <v>347</v>
      </c>
      <c r="FP167" t="s">
        <v>368</v>
      </c>
      <c r="FQ167" t="b">
        <v>1</v>
      </c>
      <c r="FW167" t="s">
        <v>369</v>
      </c>
      <c r="FX167" t="s">
        <v>360</v>
      </c>
      <c r="GB167" t="s">
        <v>385</v>
      </c>
      <c r="GC167" t="s">
        <v>385</v>
      </c>
      <c r="GD167" t="s">
        <v>360</v>
      </c>
      <c r="GE167" t="s">
        <v>371</v>
      </c>
      <c r="GF167" t="s">
        <v>371</v>
      </c>
      <c r="MI167" t="s">
        <v>2452</v>
      </c>
      <c r="MJ167">
        <v>73155836</v>
      </c>
      <c r="MK167" t="s">
        <v>2453</v>
      </c>
      <c r="ML167" s="2">
        <v>44217.538923611108</v>
      </c>
      <c r="MM167">
        <v>168</v>
      </c>
      <c r="MO167">
        <v>-1</v>
      </c>
      <c r="MR167" t="s">
        <v>377</v>
      </c>
      <c r="MS167">
        <v>1453</v>
      </c>
      <c r="MT167" t="s">
        <v>405</v>
      </c>
      <c r="MU167">
        <v>569832</v>
      </c>
    </row>
    <row r="168" spans="1:359" x14ac:dyDescent="0.3">
      <c r="A168" t="s">
        <v>2454</v>
      </c>
      <c r="B168" t="s">
        <v>2455</v>
      </c>
      <c r="D168" t="s">
        <v>2432</v>
      </c>
      <c r="E168" t="s">
        <v>844</v>
      </c>
      <c r="G168" s="1">
        <v>44217</v>
      </c>
      <c r="H168" t="s">
        <v>1961</v>
      </c>
      <c r="I168" t="s">
        <v>346</v>
      </c>
      <c r="J168" t="s">
        <v>347</v>
      </c>
      <c r="K168">
        <v>23</v>
      </c>
      <c r="L168"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68" t="s">
        <v>348</v>
      </c>
      <c r="N168" t="s">
        <v>349</v>
      </c>
      <c r="O168" t="s">
        <v>384</v>
      </c>
      <c r="Q168">
        <v>0</v>
      </c>
      <c r="R168">
        <v>0</v>
      </c>
      <c r="S168" t="s">
        <v>360</v>
      </c>
      <c r="AB168">
        <v>1</v>
      </c>
      <c r="AC168">
        <v>0</v>
      </c>
      <c r="AE168">
        <v>1</v>
      </c>
      <c r="AF168">
        <v>800</v>
      </c>
      <c r="AG168">
        <v>300</v>
      </c>
      <c r="AH168" t="s">
        <v>1251</v>
      </c>
      <c r="AJ168" t="s">
        <v>2420</v>
      </c>
      <c r="AK168" t="b">
        <v>1</v>
      </c>
      <c r="AN168" t="b">
        <v>1</v>
      </c>
      <c r="AS168">
        <v>2</v>
      </c>
      <c r="AT168" t="s">
        <v>356</v>
      </c>
      <c r="AV168" t="s">
        <v>347</v>
      </c>
      <c r="AW168" t="s">
        <v>357</v>
      </c>
      <c r="AX168" t="s">
        <v>358</v>
      </c>
      <c r="AZ168" t="b">
        <v>1</v>
      </c>
      <c r="BB168" t="b">
        <v>1</v>
      </c>
      <c r="BJ168" t="s">
        <v>360</v>
      </c>
      <c r="BO168" t="s">
        <v>360</v>
      </c>
      <c r="CE168" t="s">
        <v>1077</v>
      </c>
      <c r="CJ168" t="b">
        <v>1</v>
      </c>
      <c r="CM168" t="s">
        <v>2456</v>
      </c>
      <c r="CN168" t="s">
        <v>360</v>
      </c>
      <c r="CO168" t="s">
        <v>1077</v>
      </c>
      <c r="CU168" t="b">
        <v>1</v>
      </c>
      <c r="CW168" t="s">
        <v>2457</v>
      </c>
      <c r="CX168" t="s">
        <v>1020</v>
      </c>
      <c r="DC168" t="b">
        <v>1</v>
      </c>
      <c r="DV168" t="s">
        <v>657</v>
      </c>
      <c r="EL168" t="s">
        <v>385</v>
      </c>
      <c r="EM168" t="s">
        <v>366</v>
      </c>
      <c r="EZ168" t="s">
        <v>385</v>
      </c>
      <c r="FA168" t="s">
        <v>366</v>
      </c>
      <c r="FB168" t="s">
        <v>360</v>
      </c>
      <c r="FC168" t="s">
        <v>2458</v>
      </c>
      <c r="FD168" t="s">
        <v>368</v>
      </c>
      <c r="FF168" t="b">
        <v>1</v>
      </c>
      <c r="FM168" t="s">
        <v>347</v>
      </c>
      <c r="FO168" t="s">
        <v>347</v>
      </c>
      <c r="FP168" t="s">
        <v>368</v>
      </c>
      <c r="FQ168" t="b">
        <v>1</v>
      </c>
      <c r="GC168" t="s">
        <v>385</v>
      </c>
      <c r="GD168" t="s">
        <v>360</v>
      </c>
      <c r="GE168" t="s">
        <v>370</v>
      </c>
      <c r="GF168" t="s">
        <v>371</v>
      </c>
      <c r="GG168" t="s">
        <v>493</v>
      </c>
      <c r="GH168" t="s">
        <v>347</v>
      </c>
      <c r="GI168" t="s">
        <v>373</v>
      </c>
      <c r="GO168" t="b">
        <v>1</v>
      </c>
      <c r="GR168" t="s">
        <v>374</v>
      </c>
      <c r="MI168" t="s">
        <v>2459</v>
      </c>
      <c r="MJ168">
        <v>73155837</v>
      </c>
      <c r="MK168" t="s">
        <v>2460</v>
      </c>
      <c r="ML168" s="2">
        <v>44217.538923611108</v>
      </c>
      <c r="MM168">
        <v>169</v>
      </c>
      <c r="MO168">
        <v>-1</v>
      </c>
      <c r="MR168" t="s">
        <v>377</v>
      </c>
      <c r="MS168">
        <v>1536</v>
      </c>
      <c r="MT168" t="s">
        <v>405</v>
      </c>
      <c r="MU168">
        <v>569832</v>
      </c>
    </row>
    <row r="169" spans="1:359" x14ac:dyDescent="0.3">
      <c r="A169" t="s">
        <v>2461</v>
      </c>
      <c r="B169" t="s">
        <v>2462</v>
      </c>
      <c r="C169" t="s">
        <v>385</v>
      </c>
      <c r="D169" t="s">
        <v>2463</v>
      </c>
      <c r="E169" t="s">
        <v>844</v>
      </c>
      <c r="G169" s="1">
        <v>44217</v>
      </c>
      <c r="H169" t="s">
        <v>2066</v>
      </c>
      <c r="I169" t="s">
        <v>846</v>
      </c>
      <c r="J169" t="s">
        <v>347</v>
      </c>
      <c r="K169">
        <v>43</v>
      </c>
      <c r="L16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69" t="s">
        <v>348</v>
      </c>
      <c r="N169" t="s">
        <v>349</v>
      </c>
      <c r="O169" t="s">
        <v>350</v>
      </c>
      <c r="P169" s="1">
        <v>43876</v>
      </c>
      <c r="Q169">
        <v>0</v>
      </c>
      <c r="R169">
        <v>1</v>
      </c>
      <c r="S169" t="s">
        <v>347</v>
      </c>
      <c r="T169">
        <v>0</v>
      </c>
      <c r="U169">
        <v>0</v>
      </c>
      <c r="V169">
        <v>1</v>
      </c>
      <c r="W169" t="s">
        <v>351</v>
      </c>
      <c r="X169">
        <v>3</v>
      </c>
      <c r="Y169" t="s">
        <v>365</v>
      </c>
      <c r="Z169">
        <v>4</v>
      </c>
      <c r="AA169" t="s">
        <v>526</v>
      </c>
      <c r="AB169">
        <v>14</v>
      </c>
      <c r="AC169">
        <v>0</v>
      </c>
      <c r="AD169">
        <v>0</v>
      </c>
      <c r="AE169">
        <v>2</v>
      </c>
      <c r="AF169">
        <v>400</v>
      </c>
      <c r="AG169">
        <v>300</v>
      </c>
      <c r="AH169" t="s">
        <v>2464</v>
      </c>
      <c r="AJ169" t="s">
        <v>355</v>
      </c>
      <c r="AL169" t="b">
        <v>1</v>
      </c>
      <c r="AS169">
        <v>60</v>
      </c>
      <c r="AT169" t="s">
        <v>356</v>
      </c>
      <c r="AV169" t="s">
        <v>360</v>
      </c>
      <c r="AW169" t="s">
        <v>2465</v>
      </c>
      <c r="AX169" t="s">
        <v>429</v>
      </c>
      <c r="BB169" t="b">
        <v>1</v>
      </c>
      <c r="BJ169" t="s">
        <v>347</v>
      </c>
      <c r="BK169" t="s">
        <v>347</v>
      </c>
      <c r="BL169" t="s">
        <v>1269</v>
      </c>
      <c r="BM169" t="s">
        <v>360</v>
      </c>
      <c r="BO169" t="s">
        <v>347</v>
      </c>
      <c r="BP169" t="s">
        <v>347</v>
      </c>
      <c r="BR169" t="s">
        <v>347</v>
      </c>
      <c r="BS169" t="s">
        <v>347</v>
      </c>
      <c r="CE169" t="s">
        <v>2119</v>
      </c>
      <c r="CG169" t="b">
        <v>1</v>
      </c>
      <c r="CI169" t="b">
        <v>1</v>
      </c>
      <c r="CN169" t="s">
        <v>347</v>
      </c>
      <c r="CX169" t="s">
        <v>851</v>
      </c>
      <c r="DD169" t="b">
        <v>1</v>
      </c>
      <c r="DV169" t="s">
        <v>575</v>
      </c>
      <c r="DW169" t="s">
        <v>576</v>
      </c>
      <c r="DX169" t="s">
        <v>2233</v>
      </c>
      <c r="EL169" t="s">
        <v>385</v>
      </c>
      <c r="EM169" t="s">
        <v>366</v>
      </c>
      <c r="EN169" t="s">
        <v>1887</v>
      </c>
      <c r="EP169" t="b">
        <v>1</v>
      </c>
      <c r="EQ169" t="b">
        <v>1</v>
      </c>
      <c r="EZ169" t="s">
        <v>409</v>
      </c>
      <c r="FA169" t="s">
        <v>366</v>
      </c>
      <c r="FB169" t="s">
        <v>347</v>
      </c>
      <c r="FD169" t="s">
        <v>368</v>
      </c>
      <c r="FF169" t="b">
        <v>1</v>
      </c>
      <c r="FM169" t="s">
        <v>347</v>
      </c>
      <c r="FO169" t="s">
        <v>347</v>
      </c>
      <c r="FP169" t="s">
        <v>368</v>
      </c>
      <c r="FQ169" t="b">
        <v>1</v>
      </c>
      <c r="FW169" t="s">
        <v>369</v>
      </c>
      <c r="FX169" t="s">
        <v>360</v>
      </c>
      <c r="GB169" t="s">
        <v>385</v>
      </c>
      <c r="GC169" t="s">
        <v>385</v>
      </c>
      <c r="GD169" t="s">
        <v>347</v>
      </c>
      <c r="GG169" t="s">
        <v>797</v>
      </c>
      <c r="GH169" t="s">
        <v>360</v>
      </c>
      <c r="GR169" t="s">
        <v>1094</v>
      </c>
      <c r="GT169" t="s">
        <v>2466</v>
      </c>
      <c r="GU169" t="b">
        <v>1</v>
      </c>
      <c r="GY169" t="b">
        <v>1</v>
      </c>
      <c r="HC169" t="b">
        <v>1</v>
      </c>
      <c r="HM169" t="s">
        <v>1008</v>
      </c>
      <c r="HN169" t="b">
        <v>1</v>
      </c>
      <c r="HP169" t="b">
        <v>1</v>
      </c>
      <c r="HR169" t="s">
        <v>2235</v>
      </c>
      <c r="HS169" t="s">
        <v>634</v>
      </c>
      <c r="HT169" t="b">
        <v>1</v>
      </c>
      <c r="IE169" t="s">
        <v>1193</v>
      </c>
      <c r="IH169" t="b">
        <v>1</v>
      </c>
      <c r="IO169" t="s">
        <v>445</v>
      </c>
      <c r="IQ169" t="s">
        <v>373</v>
      </c>
      <c r="IX169" t="b">
        <v>1</v>
      </c>
      <c r="JA169" t="s">
        <v>373</v>
      </c>
      <c r="JH169" t="b">
        <v>1</v>
      </c>
      <c r="JK169" t="s">
        <v>347</v>
      </c>
      <c r="JM169" t="s">
        <v>466</v>
      </c>
      <c r="JN169" t="b">
        <v>1</v>
      </c>
      <c r="KG169" t="s">
        <v>877</v>
      </c>
      <c r="KL169" t="b">
        <v>1</v>
      </c>
      <c r="KM169" t="b">
        <v>1</v>
      </c>
      <c r="KV169" t="s">
        <v>467</v>
      </c>
      <c r="KX169" t="b">
        <v>1</v>
      </c>
      <c r="LF169" t="s">
        <v>509</v>
      </c>
      <c r="LL169" t="b">
        <v>1</v>
      </c>
      <c r="LN169" t="s">
        <v>347</v>
      </c>
      <c r="LP169" t="s">
        <v>521</v>
      </c>
      <c r="LQ169" t="b">
        <v>1</v>
      </c>
      <c r="MA169" t="s">
        <v>360</v>
      </c>
      <c r="MD169" t="s">
        <v>360</v>
      </c>
      <c r="MG169" t="s">
        <v>347</v>
      </c>
      <c r="MH169" t="s">
        <v>2467</v>
      </c>
      <c r="MI169" t="s">
        <v>2468</v>
      </c>
      <c r="MJ169">
        <v>73155852</v>
      </c>
      <c r="MK169" t="s">
        <v>2469</v>
      </c>
      <c r="ML169" s="2">
        <v>44217.539097222223</v>
      </c>
      <c r="MM169">
        <v>170</v>
      </c>
      <c r="MO169">
        <v>-1</v>
      </c>
      <c r="MR169" t="s">
        <v>377</v>
      </c>
      <c r="MS169">
        <v>18731</v>
      </c>
      <c r="MT169" t="s">
        <v>405</v>
      </c>
      <c r="MU169">
        <v>569832</v>
      </c>
    </row>
    <row r="170" spans="1:359" x14ac:dyDescent="0.3">
      <c r="A170" t="s">
        <v>2470</v>
      </c>
      <c r="B170" t="s">
        <v>2471</v>
      </c>
      <c r="C170" t="s">
        <v>385</v>
      </c>
      <c r="D170" t="s">
        <v>2463</v>
      </c>
      <c r="E170" t="s">
        <v>844</v>
      </c>
      <c r="G170" s="1">
        <v>44217</v>
      </c>
      <c r="H170" t="s">
        <v>2066</v>
      </c>
      <c r="I170" t="s">
        <v>846</v>
      </c>
      <c r="J170" t="s">
        <v>347</v>
      </c>
      <c r="K170">
        <v>56</v>
      </c>
      <c r="L170"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170" t="s">
        <v>408</v>
      </c>
      <c r="N170" t="s">
        <v>349</v>
      </c>
      <c r="O170" t="s">
        <v>350</v>
      </c>
      <c r="P170" s="1">
        <v>42390</v>
      </c>
      <c r="Q170">
        <v>0</v>
      </c>
      <c r="R170">
        <v>1</v>
      </c>
      <c r="S170" t="s">
        <v>347</v>
      </c>
      <c r="T170">
        <v>0</v>
      </c>
      <c r="U170">
        <v>0</v>
      </c>
      <c r="V170">
        <v>1</v>
      </c>
      <c r="W170" t="s">
        <v>351</v>
      </c>
      <c r="X170">
        <v>5</v>
      </c>
      <c r="Y170" t="s">
        <v>353</v>
      </c>
      <c r="Z170">
        <v>4</v>
      </c>
      <c r="AA170" t="s">
        <v>1183</v>
      </c>
      <c r="AB170">
        <v>13</v>
      </c>
      <c r="AC170">
        <v>2</v>
      </c>
      <c r="AD170">
        <v>0</v>
      </c>
      <c r="AE170">
        <v>0</v>
      </c>
      <c r="AF170">
        <v>500</v>
      </c>
      <c r="AG170">
        <v>150</v>
      </c>
      <c r="AH170" t="s">
        <v>2472</v>
      </c>
      <c r="AJ170" t="s">
        <v>373</v>
      </c>
      <c r="AP170" t="b">
        <v>1</v>
      </c>
      <c r="AV170" t="s">
        <v>360</v>
      </c>
      <c r="AW170" t="s">
        <v>2473</v>
      </c>
      <c r="AX170" t="s">
        <v>1673</v>
      </c>
      <c r="BA170" t="b">
        <v>1</v>
      </c>
      <c r="BB170" t="b">
        <v>1</v>
      </c>
      <c r="BJ170" t="s">
        <v>347</v>
      </c>
      <c r="BK170" t="s">
        <v>347</v>
      </c>
      <c r="BL170" t="s">
        <v>1269</v>
      </c>
      <c r="BM170" t="s">
        <v>360</v>
      </c>
      <c r="BO170" t="s">
        <v>373</v>
      </c>
      <c r="CE170" t="s">
        <v>2119</v>
      </c>
      <c r="CG170" t="b">
        <v>1</v>
      </c>
      <c r="CI170" t="b">
        <v>1</v>
      </c>
      <c r="CN170" t="s">
        <v>347</v>
      </c>
      <c r="CX170" t="s">
        <v>851</v>
      </c>
      <c r="DD170" t="b">
        <v>1</v>
      </c>
      <c r="DV170" t="s">
        <v>486</v>
      </c>
      <c r="DW170" t="s">
        <v>576</v>
      </c>
      <c r="DX170" t="s">
        <v>2233</v>
      </c>
      <c r="EL170" t="s">
        <v>385</v>
      </c>
      <c r="EM170" t="s">
        <v>366</v>
      </c>
      <c r="EN170" t="s">
        <v>1239</v>
      </c>
      <c r="EP170" t="b">
        <v>1</v>
      </c>
      <c r="EZ170" t="s">
        <v>351</v>
      </c>
      <c r="FA170" t="s">
        <v>366</v>
      </c>
      <c r="FB170" t="s">
        <v>347</v>
      </c>
      <c r="FD170" t="s">
        <v>432</v>
      </c>
      <c r="FF170" t="b">
        <v>1</v>
      </c>
      <c r="FG170" t="b">
        <v>1</v>
      </c>
      <c r="FM170" t="s">
        <v>347</v>
      </c>
      <c r="FO170" t="s">
        <v>347</v>
      </c>
      <c r="FP170" t="s">
        <v>1253</v>
      </c>
      <c r="FR170" t="b">
        <v>1</v>
      </c>
      <c r="FW170" t="s">
        <v>369</v>
      </c>
      <c r="FX170" t="s">
        <v>360</v>
      </c>
      <c r="GB170" t="s">
        <v>385</v>
      </c>
      <c r="GC170" t="s">
        <v>385</v>
      </c>
      <c r="GD170" t="s">
        <v>360</v>
      </c>
      <c r="GE170" t="s">
        <v>371</v>
      </c>
      <c r="GF170" t="s">
        <v>371</v>
      </c>
      <c r="GT170" t="s">
        <v>2474</v>
      </c>
      <c r="GU170" t="b">
        <v>1</v>
      </c>
      <c r="GV170" t="b">
        <v>1</v>
      </c>
      <c r="HA170" t="b">
        <v>1</v>
      </c>
      <c r="HM170" t="s">
        <v>914</v>
      </c>
      <c r="HN170" t="b">
        <v>1</v>
      </c>
      <c r="HP170" t="b">
        <v>1</v>
      </c>
      <c r="HR170" t="s">
        <v>2475</v>
      </c>
      <c r="HS170" t="s">
        <v>634</v>
      </c>
      <c r="HT170" t="b">
        <v>1</v>
      </c>
      <c r="IE170" t="s">
        <v>373</v>
      </c>
      <c r="IL170" t="b">
        <v>1</v>
      </c>
      <c r="IO170" t="s">
        <v>445</v>
      </c>
      <c r="IQ170" t="s">
        <v>446</v>
      </c>
      <c r="IS170" t="b">
        <v>1</v>
      </c>
      <c r="IZ170" t="s">
        <v>2197</v>
      </c>
      <c r="JA170" t="s">
        <v>446</v>
      </c>
      <c r="JC170" t="b">
        <v>1</v>
      </c>
      <c r="JJ170" t="s">
        <v>2197</v>
      </c>
      <c r="JK170" t="s">
        <v>347</v>
      </c>
      <c r="JM170" t="s">
        <v>2476</v>
      </c>
      <c r="JT170" t="b">
        <v>1</v>
      </c>
      <c r="KG170" t="s">
        <v>2477</v>
      </c>
      <c r="KJ170" t="b">
        <v>1</v>
      </c>
      <c r="KV170" t="s">
        <v>467</v>
      </c>
      <c r="KX170" t="b">
        <v>1</v>
      </c>
      <c r="LF170" t="s">
        <v>509</v>
      </c>
      <c r="LL170" t="b">
        <v>1</v>
      </c>
      <c r="LN170" t="s">
        <v>347</v>
      </c>
      <c r="LP170" t="s">
        <v>1141</v>
      </c>
      <c r="LT170" t="b">
        <v>1</v>
      </c>
      <c r="MA170" t="s">
        <v>360</v>
      </c>
      <c r="MD170" t="s">
        <v>360</v>
      </c>
      <c r="MG170" t="s">
        <v>360</v>
      </c>
      <c r="MI170" t="s">
        <v>2478</v>
      </c>
      <c r="MJ170">
        <v>73155854</v>
      </c>
      <c r="MK170" t="s">
        <v>2479</v>
      </c>
      <c r="ML170" s="2">
        <v>44217.5391087963</v>
      </c>
      <c r="MM170">
        <v>171</v>
      </c>
      <c r="MO170">
        <v>-1</v>
      </c>
      <c r="MR170" t="s">
        <v>377</v>
      </c>
      <c r="MS170">
        <v>14370</v>
      </c>
      <c r="MT170" t="s">
        <v>405</v>
      </c>
      <c r="MU170">
        <v>569832</v>
      </c>
    </row>
    <row r="171" spans="1:359" x14ac:dyDescent="0.3">
      <c r="A171" t="s">
        <v>2480</v>
      </c>
      <c r="B171" t="s">
        <v>2481</v>
      </c>
      <c r="C171" t="s">
        <v>385</v>
      </c>
      <c r="D171" t="s">
        <v>2463</v>
      </c>
      <c r="E171" t="s">
        <v>844</v>
      </c>
      <c r="G171" s="1">
        <v>44217</v>
      </c>
      <c r="H171" t="s">
        <v>2066</v>
      </c>
      <c r="I171" t="s">
        <v>846</v>
      </c>
      <c r="J171" t="s">
        <v>347</v>
      </c>
      <c r="K171">
        <v>63</v>
      </c>
      <c r="L171"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171" t="s">
        <v>408</v>
      </c>
      <c r="N171" t="s">
        <v>349</v>
      </c>
      <c r="O171" t="s">
        <v>350</v>
      </c>
      <c r="P171" s="1">
        <v>43851</v>
      </c>
      <c r="Q171">
        <v>0</v>
      </c>
      <c r="R171">
        <v>1</v>
      </c>
      <c r="S171" t="s">
        <v>347</v>
      </c>
      <c r="T171">
        <v>0</v>
      </c>
      <c r="U171">
        <v>0</v>
      </c>
      <c r="V171">
        <v>1</v>
      </c>
      <c r="W171" t="s">
        <v>351</v>
      </c>
      <c r="X171">
        <v>3</v>
      </c>
      <c r="Y171" t="s">
        <v>365</v>
      </c>
      <c r="Z171">
        <v>0</v>
      </c>
      <c r="AA171" t="s">
        <v>365</v>
      </c>
      <c r="AB171">
        <v>6</v>
      </c>
      <c r="AC171">
        <v>0</v>
      </c>
      <c r="AD171">
        <v>0</v>
      </c>
      <c r="AE171">
        <v>1</v>
      </c>
      <c r="AF171">
        <v>600</v>
      </c>
      <c r="AG171">
        <v>1500</v>
      </c>
      <c r="AH171" t="s">
        <v>2482</v>
      </c>
      <c r="AJ171" t="s">
        <v>651</v>
      </c>
      <c r="AQ171" t="b">
        <v>1</v>
      </c>
      <c r="AV171" t="s">
        <v>360</v>
      </c>
      <c r="AW171" t="s">
        <v>2067</v>
      </c>
      <c r="AX171" t="s">
        <v>1619</v>
      </c>
      <c r="BA171" t="b">
        <v>1</v>
      </c>
      <c r="BB171" t="b">
        <v>1</v>
      </c>
      <c r="BJ171" t="s">
        <v>360</v>
      </c>
      <c r="BO171" t="s">
        <v>360</v>
      </c>
      <c r="CE171" t="s">
        <v>361</v>
      </c>
      <c r="CG171" t="b">
        <v>1</v>
      </c>
      <c r="CI171" t="b">
        <v>1</v>
      </c>
      <c r="CN171" t="s">
        <v>373</v>
      </c>
      <c r="CX171" t="s">
        <v>851</v>
      </c>
      <c r="DD171" t="b">
        <v>1</v>
      </c>
      <c r="DV171" t="s">
        <v>486</v>
      </c>
      <c r="DW171" t="s">
        <v>487</v>
      </c>
      <c r="EL171" t="s">
        <v>385</v>
      </c>
      <c r="EM171" t="s">
        <v>366</v>
      </c>
      <c r="EN171" t="s">
        <v>1887</v>
      </c>
      <c r="EP171" t="b">
        <v>1</v>
      </c>
      <c r="EQ171" t="b">
        <v>1</v>
      </c>
      <c r="EZ171" t="s">
        <v>409</v>
      </c>
      <c r="FA171" t="s">
        <v>366</v>
      </c>
      <c r="FB171" t="s">
        <v>347</v>
      </c>
      <c r="FD171" t="s">
        <v>432</v>
      </c>
      <c r="FF171" t="b">
        <v>1</v>
      </c>
      <c r="FG171" t="b">
        <v>1</v>
      </c>
      <c r="FM171" t="s">
        <v>347</v>
      </c>
      <c r="FO171" t="s">
        <v>347</v>
      </c>
      <c r="FP171" t="s">
        <v>432</v>
      </c>
      <c r="FQ171" t="b">
        <v>1</v>
      </c>
      <c r="FR171" t="b">
        <v>1</v>
      </c>
      <c r="FW171" t="s">
        <v>369</v>
      </c>
      <c r="FX171" t="s">
        <v>360</v>
      </c>
      <c r="GB171" t="s">
        <v>385</v>
      </c>
      <c r="GC171" t="s">
        <v>385</v>
      </c>
      <c r="GD171" t="s">
        <v>360</v>
      </c>
      <c r="GE171" t="s">
        <v>371</v>
      </c>
      <c r="GF171" t="s">
        <v>371</v>
      </c>
      <c r="GT171" t="s">
        <v>2483</v>
      </c>
      <c r="GY171" t="b">
        <v>1</v>
      </c>
      <c r="HC171" t="b">
        <v>1</v>
      </c>
      <c r="HD171" t="b">
        <v>1</v>
      </c>
      <c r="HM171" t="s">
        <v>1008</v>
      </c>
      <c r="HN171" t="b">
        <v>1</v>
      </c>
      <c r="HP171" t="b">
        <v>1</v>
      </c>
      <c r="HR171" t="s">
        <v>2475</v>
      </c>
      <c r="HS171" t="s">
        <v>634</v>
      </c>
      <c r="HT171" t="b">
        <v>1</v>
      </c>
      <c r="IE171" t="s">
        <v>516</v>
      </c>
      <c r="IJ171" t="b">
        <v>1</v>
      </c>
      <c r="IO171" t="s">
        <v>347</v>
      </c>
      <c r="IQ171" t="s">
        <v>462</v>
      </c>
      <c r="IR171" t="b">
        <v>1</v>
      </c>
      <c r="IZ171" t="s">
        <v>2197</v>
      </c>
      <c r="JA171" t="s">
        <v>446</v>
      </c>
      <c r="JC171" t="b">
        <v>1</v>
      </c>
      <c r="JJ171" t="s">
        <v>2197</v>
      </c>
      <c r="JK171" t="s">
        <v>347</v>
      </c>
      <c r="JM171" t="s">
        <v>1850</v>
      </c>
      <c r="JV171" t="b">
        <v>1</v>
      </c>
      <c r="KG171" t="s">
        <v>1097</v>
      </c>
      <c r="KM171" t="b">
        <v>1</v>
      </c>
      <c r="KV171" t="s">
        <v>467</v>
      </c>
      <c r="KX171" t="b">
        <v>1</v>
      </c>
      <c r="LF171" t="s">
        <v>509</v>
      </c>
      <c r="LL171" t="b">
        <v>1</v>
      </c>
      <c r="LN171" t="s">
        <v>347</v>
      </c>
      <c r="LP171" t="s">
        <v>651</v>
      </c>
      <c r="LV171" t="b">
        <v>1</v>
      </c>
      <c r="MA171" t="s">
        <v>360</v>
      </c>
      <c r="MG171" t="s">
        <v>360</v>
      </c>
      <c r="MI171" t="s">
        <v>2484</v>
      </c>
      <c r="MJ171">
        <v>73155855</v>
      </c>
      <c r="MK171" t="s">
        <v>2485</v>
      </c>
      <c r="ML171" s="2">
        <v>44217.5391087963</v>
      </c>
      <c r="MM171">
        <v>172</v>
      </c>
      <c r="MO171">
        <v>-1</v>
      </c>
      <c r="MR171" t="s">
        <v>377</v>
      </c>
      <c r="MS171">
        <v>12754</v>
      </c>
      <c r="MT171" t="s">
        <v>405</v>
      </c>
      <c r="MU171">
        <v>569832</v>
      </c>
    </row>
    <row r="172" spans="1:359" x14ac:dyDescent="0.3">
      <c r="A172" t="s">
        <v>2486</v>
      </c>
      <c r="B172" t="s">
        <v>2487</v>
      </c>
      <c r="C172" t="s">
        <v>385</v>
      </c>
      <c r="D172" t="s">
        <v>2488</v>
      </c>
      <c r="E172" t="s">
        <v>844</v>
      </c>
      <c r="G172" s="1">
        <v>44217</v>
      </c>
      <c r="H172" t="s">
        <v>2489</v>
      </c>
      <c r="I172" t="s">
        <v>846</v>
      </c>
      <c r="J172" t="s">
        <v>347</v>
      </c>
      <c r="K172">
        <v>30</v>
      </c>
      <c r="L17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72" t="s">
        <v>348</v>
      </c>
      <c r="N172" t="s">
        <v>349</v>
      </c>
      <c r="O172" t="s">
        <v>350</v>
      </c>
      <c r="P172" s="1">
        <v>40564</v>
      </c>
      <c r="Q172">
        <v>2</v>
      </c>
      <c r="R172">
        <v>1</v>
      </c>
      <c r="S172" t="s">
        <v>347</v>
      </c>
      <c r="T172">
        <v>1</v>
      </c>
      <c r="U172">
        <v>0</v>
      </c>
      <c r="V172">
        <v>2</v>
      </c>
      <c r="W172" t="s">
        <v>409</v>
      </c>
      <c r="X172">
        <v>4</v>
      </c>
      <c r="Y172" t="s">
        <v>489</v>
      </c>
      <c r="Z172">
        <v>0</v>
      </c>
      <c r="AA172" t="s">
        <v>489</v>
      </c>
      <c r="AB172">
        <v>17</v>
      </c>
      <c r="AC172">
        <v>1</v>
      </c>
      <c r="AD172">
        <v>0</v>
      </c>
      <c r="AE172">
        <v>1</v>
      </c>
      <c r="AF172">
        <v>500</v>
      </c>
      <c r="AG172">
        <v>0</v>
      </c>
      <c r="AH172" t="s">
        <v>386</v>
      </c>
      <c r="AI172" t="s">
        <v>2490</v>
      </c>
      <c r="AJ172" t="s">
        <v>355</v>
      </c>
      <c r="AL172" t="b">
        <v>1</v>
      </c>
      <c r="AS172">
        <v>5</v>
      </c>
      <c r="AT172" t="s">
        <v>1385</v>
      </c>
      <c r="AV172" t="s">
        <v>360</v>
      </c>
      <c r="AW172" t="s">
        <v>2491</v>
      </c>
      <c r="AX172" t="s">
        <v>1546</v>
      </c>
      <c r="BB172" t="b">
        <v>1</v>
      </c>
      <c r="BD172" t="b">
        <v>1</v>
      </c>
      <c r="BJ172" t="s">
        <v>360</v>
      </c>
      <c r="BO172" t="s">
        <v>360</v>
      </c>
      <c r="CE172" t="s">
        <v>2492</v>
      </c>
      <c r="CF172" t="b">
        <v>1</v>
      </c>
      <c r="CG172" t="b">
        <v>1</v>
      </c>
      <c r="CI172" t="b">
        <v>1</v>
      </c>
      <c r="CN172" t="s">
        <v>360</v>
      </c>
      <c r="CO172" t="s">
        <v>2350</v>
      </c>
      <c r="CQ172" t="b">
        <v>1</v>
      </c>
      <c r="CS172" t="b">
        <v>1</v>
      </c>
      <c r="CX172" t="s">
        <v>1901</v>
      </c>
      <c r="DB172" t="b">
        <v>1</v>
      </c>
      <c r="DJ172" t="s">
        <v>347</v>
      </c>
      <c r="DK172" t="s">
        <v>2493</v>
      </c>
      <c r="DO172" t="b">
        <v>1</v>
      </c>
      <c r="DS172" t="b">
        <v>1</v>
      </c>
      <c r="DV172" t="s">
        <v>657</v>
      </c>
      <c r="DZ172" t="s">
        <v>579</v>
      </c>
      <c r="EA172" t="b">
        <v>1</v>
      </c>
      <c r="EL172" t="s">
        <v>351</v>
      </c>
      <c r="EM172" t="s">
        <v>366</v>
      </c>
      <c r="EN172" t="s">
        <v>579</v>
      </c>
      <c r="EO172" t="b">
        <v>1</v>
      </c>
      <c r="EZ172" t="s">
        <v>351</v>
      </c>
      <c r="FA172" t="s">
        <v>366</v>
      </c>
      <c r="FB172" t="s">
        <v>360</v>
      </c>
      <c r="FC172" t="s">
        <v>2494</v>
      </c>
      <c r="FD172" t="s">
        <v>368</v>
      </c>
      <c r="FF172" t="b">
        <v>1</v>
      </c>
      <c r="FM172" t="s">
        <v>347</v>
      </c>
      <c r="FO172" t="s">
        <v>347</v>
      </c>
      <c r="FP172" t="s">
        <v>368</v>
      </c>
      <c r="FQ172" t="b">
        <v>1</v>
      </c>
      <c r="FW172" t="s">
        <v>369</v>
      </c>
      <c r="FX172" t="s">
        <v>360</v>
      </c>
      <c r="FY172" t="s">
        <v>360</v>
      </c>
      <c r="GB172" t="s">
        <v>385</v>
      </c>
      <c r="GC172" t="s">
        <v>409</v>
      </c>
      <c r="GD172" t="s">
        <v>347</v>
      </c>
      <c r="GG172" t="s">
        <v>797</v>
      </c>
      <c r="GH172" t="s">
        <v>360</v>
      </c>
      <c r="GR172" t="s">
        <v>347</v>
      </c>
      <c r="GS172" t="s">
        <v>347</v>
      </c>
      <c r="GT172" t="s">
        <v>2495</v>
      </c>
      <c r="GV172" t="b">
        <v>1</v>
      </c>
      <c r="GY172" t="b">
        <v>1</v>
      </c>
      <c r="HA172" t="b">
        <v>1</v>
      </c>
      <c r="HC172" t="b">
        <v>1</v>
      </c>
      <c r="HE172" t="b">
        <v>1</v>
      </c>
      <c r="HF172" t="b">
        <v>1</v>
      </c>
      <c r="HM172" t="s">
        <v>2010</v>
      </c>
      <c r="HP172" t="b">
        <v>1</v>
      </c>
      <c r="HQ172" t="b">
        <v>1</v>
      </c>
      <c r="HR172" t="s">
        <v>2496</v>
      </c>
      <c r="HS172" t="s">
        <v>1650</v>
      </c>
      <c r="HU172" t="b">
        <v>1</v>
      </c>
      <c r="HW172" t="b">
        <v>1</v>
      </c>
      <c r="IE172" t="s">
        <v>1193</v>
      </c>
      <c r="IH172" t="b">
        <v>1</v>
      </c>
      <c r="IO172" t="s">
        <v>347</v>
      </c>
      <c r="IQ172" t="s">
        <v>874</v>
      </c>
      <c r="IR172" t="b">
        <v>1</v>
      </c>
      <c r="IS172" t="b">
        <v>1</v>
      </c>
      <c r="IU172" t="b">
        <v>1</v>
      </c>
      <c r="IZ172" t="s">
        <v>2497</v>
      </c>
      <c r="JA172" t="s">
        <v>874</v>
      </c>
      <c r="JB172" t="b">
        <v>1</v>
      </c>
      <c r="JC172" t="b">
        <v>1</v>
      </c>
      <c r="JE172" t="b">
        <v>1</v>
      </c>
      <c r="JJ172" t="s">
        <v>2498</v>
      </c>
      <c r="JK172" t="s">
        <v>360</v>
      </c>
      <c r="JL172" t="s">
        <v>464</v>
      </c>
      <c r="JM172" t="s">
        <v>2499</v>
      </c>
      <c r="JN172" t="b">
        <v>1</v>
      </c>
      <c r="JQ172" t="b">
        <v>1</v>
      </c>
      <c r="JU172" t="b">
        <v>1</v>
      </c>
      <c r="JX172" t="b">
        <v>1</v>
      </c>
      <c r="JZ172" t="b">
        <v>1</v>
      </c>
      <c r="KG172" t="s">
        <v>450</v>
      </c>
      <c r="KL172" t="b">
        <v>1</v>
      </c>
      <c r="KV172" t="s">
        <v>508</v>
      </c>
      <c r="KX172" t="b">
        <v>1</v>
      </c>
      <c r="KY172" t="b">
        <v>1</v>
      </c>
      <c r="LF172" t="s">
        <v>733</v>
      </c>
      <c r="LG172" t="b">
        <v>1</v>
      </c>
      <c r="LI172" t="b">
        <v>1</v>
      </c>
      <c r="LN172" t="s">
        <v>360</v>
      </c>
      <c r="LO172" t="s">
        <v>2500</v>
      </c>
      <c r="LP172" t="s">
        <v>535</v>
      </c>
      <c r="LS172" t="b">
        <v>1</v>
      </c>
      <c r="MA172" t="s">
        <v>360</v>
      </c>
      <c r="MG172" t="s">
        <v>360</v>
      </c>
      <c r="MI172" t="s">
        <v>2501</v>
      </c>
      <c r="MJ172">
        <v>73155861</v>
      </c>
      <c r="MK172" t="s">
        <v>2502</v>
      </c>
      <c r="ML172" s="2">
        <v>44217.539212962962</v>
      </c>
      <c r="MM172">
        <v>173</v>
      </c>
      <c r="MO172">
        <v>-1</v>
      </c>
      <c r="MR172" t="s">
        <v>377</v>
      </c>
      <c r="MS172">
        <v>9283</v>
      </c>
      <c r="MT172" t="s">
        <v>405</v>
      </c>
      <c r="MU172">
        <v>569832</v>
      </c>
    </row>
    <row r="173" spans="1:359" x14ac:dyDescent="0.3">
      <c r="A173" t="s">
        <v>2503</v>
      </c>
      <c r="B173" t="s">
        <v>2504</v>
      </c>
      <c r="D173" t="s">
        <v>2488</v>
      </c>
      <c r="E173" t="s">
        <v>844</v>
      </c>
      <c r="G173" s="1">
        <v>44217</v>
      </c>
      <c r="H173" t="s">
        <v>2489</v>
      </c>
      <c r="I173" t="s">
        <v>846</v>
      </c>
      <c r="J173" t="s">
        <v>347</v>
      </c>
      <c r="K173">
        <v>48</v>
      </c>
      <c r="L17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73" t="s">
        <v>348</v>
      </c>
      <c r="N173" t="s">
        <v>349</v>
      </c>
      <c r="O173" t="s">
        <v>384</v>
      </c>
      <c r="Q173">
        <v>1</v>
      </c>
      <c r="R173">
        <v>1</v>
      </c>
      <c r="S173" t="s">
        <v>347</v>
      </c>
      <c r="T173">
        <v>0</v>
      </c>
      <c r="U173">
        <v>1</v>
      </c>
      <c r="V173">
        <v>1</v>
      </c>
      <c r="W173" t="s">
        <v>409</v>
      </c>
      <c r="X173">
        <v>3</v>
      </c>
      <c r="Y173" t="s">
        <v>352</v>
      </c>
      <c r="Z173">
        <v>2</v>
      </c>
      <c r="AA173" t="s">
        <v>489</v>
      </c>
      <c r="AB173">
        <v>15</v>
      </c>
      <c r="AC173">
        <v>1</v>
      </c>
      <c r="AD173">
        <v>0</v>
      </c>
      <c r="AE173">
        <v>2</v>
      </c>
      <c r="AF173">
        <v>700</v>
      </c>
      <c r="AG173">
        <v>300</v>
      </c>
      <c r="AH173" t="s">
        <v>2505</v>
      </c>
      <c r="AJ173" t="s">
        <v>355</v>
      </c>
      <c r="AL173" t="b">
        <v>1</v>
      </c>
      <c r="AS173">
        <v>15</v>
      </c>
      <c r="AT173" t="s">
        <v>356</v>
      </c>
      <c r="AV173" t="s">
        <v>360</v>
      </c>
      <c r="AW173" t="s">
        <v>2506</v>
      </c>
      <c r="AX173" t="s">
        <v>2507</v>
      </c>
      <c r="AZ173" t="b">
        <v>1</v>
      </c>
      <c r="BB173" t="b">
        <v>1</v>
      </c>
      <c r="BD173" t="b">
        <v>1</v>
      </c>
      <c r="BJ173" t="s">
        <v>360</v>
      </c>
      <c r="BO173" t="s">
        <v>360</v>
      </c>
      <c r="CE173" t="s">
        <v>829</v>
      </c>
      <c r="CF173" t="b">
        <v>1</v>
      </c>
      <c r="CG173" t="b">
        <v>1</v>
      </c>
      <c r="CH173" t="b">
        <v>1</v>
      </c>
      <c r="CN173" t="s">
        <v>360</v>
      </c>
      <c r="CO173" t="s">
        <v>703</v>
      </c>
      <c r="CT173" t="b">
        <v>1</v>
      </c>
      <c r="CX173" t="s">
        <v>851</v>
      </c>
      <c r="DD173" t="b">
        <v>1</v>
      </c>
      <c r="DV173" t="s">
        <v>575</v>
      </c>
      <c r="DW173" t="s">
        <v>576</v>
      </c>
      <c r="DX173" t="s">
        <v>577</v>
      </c>
      <c r="DZ173" t="s">
        <v>2508</v>
      </c>
      <c r="EE173" t="b">
        <v>1</v>
      </c>
      <c r="EL173" t="s">
        <v>351</v>
      </c>
      <c r="EM173" t="s">
        <v>366</v>
      </c>
      <c r="EN173" t="s">
        <v>579</v>
      </c>
      <c r="EO173" t="b">
        <v>1</v>
      </c>
      <c r="EZ173" t="s">
        <v>351</v>
      </c>
      <c r="FA173" t="s">
        <v>366</v>
      </c>
      <c r="FB173" t="s">
        <v>347</v>
      </c>
      <c r="FD173" t="s">
        <v>432</v>
      </c>
      <c r="FF173" t="b">
        <v>1</v>
      </c>
      <c r="FG173" t="b">
        <v>1</v>
      </c>
      <c r="FM173" t="s">
        <v>347</v>
      </c>
      <c r="FO173" t="s">
        <v>347</v>
      </c>
      <c r="FP173" t="s">
        <v>432</v>
      </c>
      <c r="FQ173" t="b">
        <v>1</v>
      </c>
      <c r="FR173" t="b">
        <v>1</v>
      </c>
      <c r="FW173" t="s">
        <v>369</v>
      </c>
      <c r="FX173" t="s">
        <v>360</v>
      </c>
      <c r="GB173" t="s">
        <v>351</v>
      </c>
      <c r="GC173" t="s">
        <v>351</v>
      </c>
      <c r="GD173" t="s">
        <v>360</v>
      </c>
      <c r="GE173" t="s">
        <v>371</v>
      </c>
      <c r="GF173" t="s">
        <v>371</v>
      </c>
      <c r="GT173" t="s">
        <v>2509</v>
      </c>
      <c r="GV173" t="b">
        <v>1</v>
      </c>
      <c r="GW173" t="b">
        <v>1</v>
      </c>
      <c r="GZ173" t="b">
        <v>1</v>
      </c>
      <c r="HF173" t="b">
        <v>1</v>
      </c>
      <c r="HM173" t="s">
        <v>441</v>
      </c>
      <c r="HN173" t="b">
        <v>1</v>
      </c>
      <c r="HR173" t="s">
        <v>2510</v>
      </c>
      <c r="HS173" t="s">
        <v>602</v>
      </c>
      <c r="HT173" t="b">
        <v>1</v>
      </c>
      <c r="HW173" t="b">
        <v>1</v>
      </c>
      <c r="IE173" t="s">
        <v>1877</v>
      </c>
      <c r="IH173" t="b">
        <v>1</v>
      </c>
      <c r="II173" t="b">
        <v>1</v>
      </c>
      <c r="IO173" t="s">
        <v>445</v>
      </c>
      <c r="IQ173" t="s">
        <v>2511</v>
      </c>
      <c r="IR173" t="b">
        <v>1</v>
      </c>
      <c r="IT173" t="b">
        <v>1</v>
      </c>
      <c r="IU173" t="b">
        <v>1</v>
      </c>
      <c r="IZ173" t="s">
        <v>2512</v>
      </c>
      <c r="JA173" t="s">
        <v>2511</v>
      </c>
      <c r="JB173" t="b">
        <v>1</v>
      </c>
      <c r="JD173" t="b">
        <v>1</v>
      </c>
      <c r="JE173" t="b">
        <v>1</v>
      </c>
      <c r="JJ173" t="s">
        <v>2513</v>
      </c>
      <c r="JK173" t="s">
        <v>360</v>
      </c>
      <c r="JL173" t="s">
        <v>2514</v>
      </c>
      <c r="JM173" t="s">
        <v>2515</v>
      </c>
      <c r="JN173" t="b">
        <v>1</v>
      </c>
      <c r="JQ173" t="b">
        <v>1</v>
      </c>
      <c r="JR173" t="b">
        <v>1</v>
      </c>
      <c r="JX173" t="b">
        <v>1</v>
      </c>
      <c r="KF173" t="s">
        <v>2516</v>
      </c>
      <c r="KG173" t="s">
        <v>2517</v>
      </c>
      <c r="KL173" t="b">
        <v>1</v>
      </c>
      <c r="KM173" t="b">
        <v>1</v>
      </c>
      <c r="KO173" t="b">
        <v>1</v>
      </c>
      <c r="KQ173" t="b">
        <v>1</v>
      </c>
      <c r="KV173" t="s">
        <v>534</v>
      </c>
      <c r="KX173" t="b">
        <v>1</v>
      </c>
      <c r="KY173" t="b">
        <v>1</v>
      </c>
      <c r="LA173" t="b">
        <v>1</v>
      </c>
      <c r="LF173" t="s">
        <v>745</v>
      </c>
      <c r="LG173" t="b">
        <v>1</v>
      </c>
      <c r="LI173" t="b">
        <v>1</v>
      </c>
      <c r="LJ173" t="b">
        <v>1</v>
      </c>
      <c r="LN173" t="s">
        <v>347</v>
      </c>
      <c r="LP173" t="s">
        <v>651</v>
      </c>
      <c r="LV173" t="b">
        <v>1</v>
      </c>
      <c r="MA173" t="s">
        <v>360</v>
      </c>
      <c r="MD173" t="s">
        <v>347</v>
      </c>
      <c r="ME173">
        <v>8</v>
      </c>
      <c r="MF173" t="s">
        <v>2518</v>
      </c>
      <c r="MG173" t="s">
        <v>347</v>
      </c>
      <c r="MH173" t="s">
        <v>2519</v>
      </c>
      <c r="MI173" t="s">
        <v>2520</v>
      </c>
      <c r="MJ173">
        <v>73155863</v>
      </c>
      <c r="MK173" t="s">
        <v>2521</v>
      </c>
      <c r="ML173" s="2">
        <v>44217.539236111108</v>
      </c>
      <c r="MM173">
        <v>174</v>
      </c>
      <c r="MO173">
        <v>-1</v>
      </c>
      <c r="MR173" t="s">
        <v>377</v>
      </c>
      <c r="MS173">
        <v>2367</v>
      </c>
      <c r="MT173" t="s">
        <v>405</v>
      </c>
      <c r="MU173">
        <v>569832</v>
      </c>
    </row>
    <row r="174" spans="1:359" x14ac:dyDescent="0.3">
      <c r="A174" t="s">
        <v>2522</v>
      </c>
      <c r="B174" t="s">
        <v>2523</v>
      </c>
      <c r="C174" t="s">
        <v>385</v>
      </c>
      <c r="D174" t="s">
        <v>2488</v>
      </c>
      <c r="E174" t="s">
        <v>844</v>
      </c>
      <c r="G174" s="1">
        <v>44217</v>
      </c>
      <c r="H174" t="s">
        <v>2489</v>
      </c>
      <c r="I174" t="s">
        <v>846</v>
      </c>
      <c r="J174" t="s">
        <v>347</v>
      </c>
      <c r="K174">
        <v>40</v>
      </c>
      <c r="L17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74" t="s">
        <v>348</v>
      </c>
      <c r="N174" t="s">
        <v>349</v>
      </c>
      <c r="O174" t="s">
        <v>350</v>
      </c>
      <c r="P174" s="1">
        <v>43617</v>
      </c>
      <c r="Q174">
        <v>1</v>
      </c>
      <c r="R174">
        <v>0</v>
      </c>
      <c r="S174" t="s">
        <v>347</v>
      </c>
      <c r="T174">
        <v>0</v>
      </c>
      <c r="U174">
        <v>1</v>
      </c>
      <c r="V174">
        <v>0</v>
      </c>
      <c r="W174" t="s">
        <v>351</v>
      </c>
      <c r="X174">
        <v>1</v>
      </c>
      <c r="Y174" t="s">
        <v>409</v>
      </c>
      <c r="Z174">
        <v>3</v>
      </c>
      <c r="AA174" t="s">
        <v>352</v>
      </c>
      <c r="AB174">
        <v>9</v>
      </c>
      <c r="AC174">
        <v>0</v>
      </c>
      <c r="AD174">
        <v>0</v>
      </c>
      <c r="AE174">
        <v>3</v>
      </c>
      <c r="AF174">
        <v>1000</v>
      </c>
      <c r="AG174">
        <v>500</v>
      </c>
      <c r="AH174" t="s">
        <v>2524</v>
      </c>
      <c r="AJ174" t="s">
        <v>355</v>
      </c>
      <c r="AL174" t="b">
        <v>1</v>
      </c>
      <c r="AS174">
        <v>15</v>
      </c>
      <c r="AT174" t="s">
        <v>356</v>
      </c>
      <c r="AV174" t="s">
        <v>360</v>
      </c>
      <c r="AW174" t="s">
        <v>2525</v>
      </c>
      <c r="AX174" t="s">
        <v>429</v>
      </c>
      <c r="BB174" t="b">
        <v>1</v>
      </c>
      <c r="BJ174" t="s">
        <v>347</v>
      </c>
      <c r="BK174" t="s">
        <v>347</v>
      </c>
      <c r="BL174" t="s">
        <v>2526</v>
      </c>
      <c r="BM174" t="s">
        <v>360</v>
      </c>
      <c r="BO174" t="s">
        <v>347</v>
      </c>
      <c r="BP174" t="s">
        <v>360</v>
      </c>
      <c r="BQ174" t="s">
        <v>2527</v>
      </c>
      <c r="CE174" t="s">
        <v>361</v>
      </c>
      <c r="CG174" t="b">
        <v>1</v>
      </c>
      <c r="CI174" t="b">
        <v>1</v>
      </c>
      <c r="CN174" t="s">
        <v>347</v>
      </c>
      <c r="CX174" t="s">
        <v>851</v>
      </c>
      <c r="DD174" t="b">
        <v>1</v>
      </c>
      <c r="DV174" t="s">
        <v>575</v>
      </c>
      <c r="DW174" t="s">
        <v>576</v>
      </c>
      <c r="DX174" t="s">
        <v>1270</v>
      </c>
      <c r="DZ174" t="s">
        <v>2528</v>
      </c>
      <c r="EJ174" t="b">
        <v>1</v>
      </c>
      <c r="EL174" t="s">
        <v>351</v>
      </c>
      <c r="EM174" t="s">
        <v>366</v>
      </c>
      <c r="EN174" t="s">
        <v>2528</v>
      </c>
      <c r="EX174" t="b">
        <v>1</v>
      </c>
      <c r="EZ174" t="s">
        <v>351</v>
      </c>
      <c r="FA174" t="s">
        <v>366</v>
      </c>
      <c r="FB174" t="s">
        <v>347</v>
      </c>
      <c r="FD174" t="s">
        <v>432</v>
      </c>
      <c r="FF174" t="b">
        <v>1</v>
      </c>
      <c r="FG174" t="b">
        <v>1</v>
      </c>
      <c r="FM174" t="s">
        <v>347</v>
      </c>
      <c r="FO174" t="s">
        <v>347</v>
      </c>
      <c r="FP174" t="s">
        <v>432</v>
      </c>
      <c r="FQ174" t="b">
        <v>1</v>
      </c>
      <c r="FR174" t="b">
        <v>1</v>
      </c>
      <c r="FW174" t="s">
        <v>369</v>
      </c>
      <c r="FX174" t="s">
        <v>360</v>
      </c>
      <c r="GB174" t="s">
        <v>351</v>
      </c>
      <c r="GC174" t="s">
        <v>351</v>
      </c>
      <c r="GD174" t="s">
        <v>347</v>
      </c>
      <c r="GG174" t="s">
        <v>493</v>
      </c>
      <c r="GH174" t="s">
        <v>360</v>
      </c>
      <c r="GR174" t="s">
        <v>1094</v>
      </c>
      <c r="GT174" t="s">
        <v>2529</v>
      </c>
      <c r="GW174" t="b">
        <v>1</v>
      </c>
      <c r="GY174" t="b">
        <v>1</v>
      </c>
      <c r="GZ174" t="b">
        <v>1</v>
      </c>
      <c r="HM174" t="s">
        <v>726</v>
      </c>
      <c r="HN174" t="b">
        <v>1</v>
      </c>
      <c r="HO174" t="b">
        <v>1</v>
      </c>
      <c r="HR174" t="s">
        <v>2530</v>
      </c>
      <c r="HS174" t="s">
        <v>443</v>
      </c>
      <c r="HW174" t="b">
        <v>1</v>
      </c>
      <c r="IE174" t="s">
        <v>590</v>
      </c>
      <c r="II174" t="b">
        <v>1</v>
      </c>
      <c r="IO174" t="s">
        <v>347</v>
      </c>
      <c r="IQ174" t="s">
        <v>1210</v>
      </c>
      <c r="IT174" t="b">
        <v>1</v>
      </c>
      <c r="IU174" t="b">
        <v>1</v>
      </c>
      <c r="IZ174" t="s">
        <v>2531</v>
      </c>
      <c r="JA174" t="s">
        <v>504</v>
      </c>
      <c r="JD174" t="b">
        <v>1</v>
      </c>
      <c r="JJ174" t="s">
        <v>2532</v>
      </c>
      <c r="JK174" t="s">
        <v>360</v>
      </c>
      <c r="JL174" t="s">
        <v>2533</v>
      </c>
      <c r="JM174" t="s">
        <v>2534</v>
      </c>
      <c r="JN174" t="b">
        <v>1</v>
      </c>
      <c r="JQ174" t="b">
        <v>1</v>
      </c>
      <c r="JR174" t="b">
        <v>1</v>
      </c>
      <c r="KF174" t="s">
        <v>2535</v>
      </c>
      <c r="KG174" t="s">
        <v>2536</v>
      </c>
      <c r="KI174" t="b">
        <v>1</v>
      </c>
      <c r="KJ174" t="b">
        <v>1</v>
      </c>
      <c r="KL174" t="b">
        <v>1</v>
      </c>
      <c r="KM174" t="b">
        <v>1</v>
      </c>
      <c r="KV174" t="s">
        <v>534</v>
      </c>
      <c r="KX174" t="b">
        <v>1</v>
      </c>
      <c r="KY174" t="b">
        <v>1</v>
      </c>
      <c r="LA174" t="b">
        <v>1</v>
      </c>
      <c r="LF174" t="s">
        <v>509</v>
      </c>
      <c r="LL174" t="b">
        <v>1</v>
      </c>
      <c r="LN174" t="s">
        <v>360</v>
      </c>
      <c r="LO174" t="s">
        <v>2537</v>
      </c>
      <c r="LP174" t="s">
        <v>373</v>
      </c>
      <c r="LX174" t="b">
        <v>1</v>
      </c>
      <c r="MA174" t="s">
        <v>360</v>
      </c>
      <c r="MD174" t="s">
        <v>347</v>
      </c>
      <c r="ME174">
        <v>12</v>
      </c>
      <c r="MF174" t="s">
        <v>2538</v>
      </c>
      <c r="MG174" t="s">
        <v>347</v>
      </c>
      <c r="MH174" t="s">
        <v>2539</v>
      </c>
      <c r="MI174" t="s">
        <v>2540</v>
      </c>
      <c r="MJ174">
        <v>73155865</v>
      </c>
      <c r="MK174" t="s">
        <v>2541</v>
      </c>
      <c r="ML174" s="2">
        <v>44217.539247685178</v>
      </c>
      <c r="MM174">
        <v>175</v>
      </c>
      <c r="MO174">
        <v>-1</v>
      </c>
      <c r="MR174" t="s">
        <v>377</v>
      </c>
      <c r="MS174">
        <v>3194</v>
      </c>
      <c r="MT174" t="s">
        <v>405</v>
      </c>
      <c r="MU174">
        <v>569832</v>
      </c>
    </row>
    <row r="175" spans="1:359" x14ac:dyDescent="0.3">
      <c r="A175" t="s">
        <v>2542</v>
      </c>
      <c r="B175" t="s">
        <v>2543</v>
      </c>
      <c r="C175" t="s">
        <v>385</v>
      </c>
      <c r="D175" t="s">
        <v>2544</v>
      </c>
      <c r="E175" t="s">
        <v>844</v>
      </c>
      <c r="G175" s="1">
        <v>44217</v>
      </c>
      <c r="H175" t="s">
        <v>2545</v>
      </c>
      <c r="I175" t="s">
        <v>346</v>
      </c>
      <c r="J175" t="s">
        <v>347</v>
      </c>
      <c r="K175">
        <v>32</v>
      </c>
      <c r="L17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75" t="s">
        <v>408</v>
      </c>
      <c r="N175" t="s">
        <v>349</v>
      </c>
      <c r="O175" t="s">
        <v>350</v>
      </c>
      <c r="P175" s="1">
        <v>42025</v>
      </c>
      <c r="Q175">
        <v>1</v>
      </c>
      <c r="R175">
        <v>2</v>
      </c>
      <c r="S175" t="s">
        <v>347</v>
      </c>
      <c r="T175">
        <v>1</v>
      </c>
      <c r="U175">
        <v>0</v>
      </c>
      <c r="V175">
        <v>1</v>
      </c>
      <c r="W175" t="s">
        <v>351</v>
      </c>
      <c r="X175">
        <v>1</v>
      </c>
      <c r="Y175" t="s">
        <v>458</v>
      </c>
      <c r="Z175">
        <v>0</v>
      </c>
      <c r="AA175" t="s">
        <v>458</v>
      </c>
      <c r="AB175">
        <v>7</v>
      </c>
      <c r="AC175">
        <v>1</v>
      </c>
      <c r="AD175">
        <v>0</v>
      </c>
      <c r="AE175">
        <v>2</v>
      </c>
      <c r="AF175">
        <v>750</v>
      </c>
      <c r="AG175">
        <v>0</v>
      </c>
      <c r="AH175" t="s">
        <v>652</v>
      </c>
      <c r="AI175" t="s">
        <v>2546</v>
      </c>
      <c r="AJ175" t="s">
        <v>651</v>
      </c>
      <c r="AQ175" t="b">
        <v>1</v>
      </c>
      <c r="AV175" t="s">
        <v>360</v>
      </c>
      <c r="AW175" t="s">
        <v>2547</v>
      </c>
      <c r="AX175" t="s">
        <v>484</v>
      </c>
      <c r="AY175" t="b">
        <v>1</v>
      </c>
      <c r="BB175" t="b">
        <v>1</v>
      </c>
      <c r="BJ175" t="s">
        <v>360</v>
      </c>
      <c r="BO175" t="s">
        <v>347</v>
      </c>
      <c r="BP175" t="s">
        <v>360</v>
      </c>
      <c r="BQ175" t="s">
        <v>2548</v>
      </c>
      <c r="CE175" t="s">
        <v>361</v>
      </c>
      <c r="CG175" t="b">
        <v>1</v>
      </c>
      <c r="CI175" t="b">
        <v>1</v>
      </c>
      <c r="CN175" t="s">
        <v>373</v>
      </c>
      <c r="CX175" t="s">
        <v>362</v>
      </c>
      <c r="DD175" t="b">
        <v>1</v>
      </c>
      <c r="DE175" t="b">
        <v>1</v>
      </c>
      <c r="DJ175" t="s">
        <v>360</v>
      </c>
      <c r="DV175" t="s">
        <v>657</v>
      </c>
      <c r="DZ175" t="s">
        <v>2549</v>
      </c>
      <c r="EB175" t="b">
        <v>1</v>
      </c>
      <c r="EC175" t="b">
        <v>1</v>
      </c>
      <c r="EH175" t="b">
        <v>1</v>
      </c>
      <c r="EL175" t="s">
        <v>458</v>
      </c>
      <c r="EM175" t="s">
        <v>366</v>
      </c>
      <c r="EN175" t="s">
        <v>2550</v>
      </c>
      <c r="EU175" t="b">
        <v>1</v>
      </c>
      <c r="EV175" t="b">
        <v>1</v>
      </c>
      <c r="EZ175" t="s">
        <v>409</v>
      </c>
      <c r="FA175" t="s">
        <v>366</v>
      </c>
      <c r="FB175" t="s">
        <v>347</v>
      </c>
      <c r="FD175" t="s">
        <v>432</v>
      </c>
      <c r="FF175" t="b">
        <v>1</v>
      </c>
      <c r="FG175" t="b">
        <v>1</v>
      </c>
      <c r="FM175" t="s">
        <v>347</v>
      </c>
      <c r="FO175" t="s">
        <v>347</v>
      </c>
      <c r="FP175" t="s">
        <v>432</v>
      </c>
      <c r="FQ175" t="b">
        <v>1</v>
      </c>
      <c r="FR175" t="b">
        <v>1</v>
      </c>
      <c r="FW175" t="s">
        <v>668</v>
      </c>
      <c r="FX175" t="s">
        <v>360</v>
      </c>
      <c r="FY175" t="s">
        <v>360</v>
      </c>
      <c r="GB175" t="s">
        <v>385</v>
      </c>
      <c r="GC175" t="s">
        <v>351</v>
      </c>
      <c r="GD175" t="s">
        <v>360</v>
      </c>
      <c r="GE175" t="s">
        <v>371</v>
      </c>
      <c r="GF175" t="s">
        <v>371</v>
      </c>
      <c r="MI175" t="s">
        <v>2551</v>
      </c>
      <c r="MJ175">
        <v>73155978</v>
      </c>
      <c r="MK175" t="s">
        <v>2552</v>
      </c>
      <c r="ML175" s="2">
        <v>44217.540856481479</v>
      </c>
      <c r="MM175">
        <v>176</v>
      </c>
      <c r="MO175">
        <v>-1</v>
      </c>
      <c r="MR175" t="s">
        <v>377</v>
      </c>
      <c r="MS175">
        <v>11007</v>
      </c>
      <c r="MT175" t="s">
        <v>405</v>
      </c>
      <c r="MU175">
        <v>569832</v>
      </c>
    </row>
    <row r="176" spans="1:359" x14ac:dyDescent="0.3">
      <c r="A176" t="s">
        <v>2553</v>
      </c>
      <c r="B176" t="s">
        <v>2554</v>
      </c>
      <c r="D176" t="s">
        <v>2544</v>
      </c>
      <c r="E176" t="s">
        <v>844</v>
      </c>
      <c r="G176" s="1">
        <v>44217</v>
      </c>
      <c r="H176" t="s">
        <v>2545</v>
      </c>
      <c r="I176" t="s">
        <v>346</v>
      </c>
      <c r="J176" t="s">
        <v>347</v>
      </c>
      <c r="K176">
        <v>39</v>
      </c>
      <c r="L17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76" t="s">
        <v>408</v>
      </c>
      <c r="N176" t="s">
        <v>349</v>
      </c>
      <c r="O176" t="s">
        <v>384</v>
      </c>
      <c r="Q176">
        <v>0</v>
      </c>
      <c r="R176">
        <v>0</v>
      </c>
      <c r="S176" t="s">
        <v>347</v>
      </c>
      <c r="T176">
        <v>0</v>
      </c>
      <c r="U176">
        <v>0</v>
      </c>
      <c r="V176">
        <v>1</v>
      </c>
      <c r="W176" t="s">
        <v>351</v>
      </c>
      <c r="X176">
        <v>1</v>
      </c>
      <c r="Y176" t="s">
        <v>409</v>
      </c>
      <c r="Z176">
        <v>1</v>
      </c>
      <c r="AA176" t="s">
        <v>458</v>
      </c>
      <c r="AB176">
        <v>5</v>
      </c>
      <c r="AC176">
        <v>0</v>
      </c>
      <c r="AD176">
        <v>0</v>
      </c>
      <c r="AE176">
        <v>1</v>
      </c>
      <c r="AF176">
        <v>2500</v>
      </c>
      <c r="AG176">
        <v>1000</v>
      </c>
      <c r="AH176" t="s">
        <v>2555</v>
      </c>
      <c r="AJ176" t="s">
        <v>1461</v>
      </c>
      <c r="AK176" t="b">
        <v>1</v>
      </c>
      <c r="AL176" t="b">
        <v>1</v>
      </c>
      <c r="AM176" t="b">
        <v>1</v>
      </c>
      <c r="AN176" t="b">
        <v>1</v>
      </c>
      <c r="AS176">
        <v>15</v>
      </c>
      <c r="AT176" t="s">
        <v>356</v>
      </c>
      <c r="AV176" t="s">
        <v>360</v>
      </c>
      <c r="AW176" t="s">
        <v>2556</v>
      </c>
      <c r="AX176" t="s">
        <v>358</v>
      </c>
      <c r="AZ176" t="b">
        <v>1</v>
      </c>
      <c r="BB176" t="b">
        <v>1</v>
      </c>
      <c r="BJ176" t="s">
        <v>347</v>
      </c>
      <c r="BK176" t="s">
        <v>347</v>
      </c>
      <c r="BL176" t="s">
        <v>2557</v>
      </c>
      <c r="BM176" t="s">
        <v>360</v>
      </c>
      <c r="BO176" t="s">
        <v>347</v>
      </c>
      <c r="BP176" t="s">
        <v>347</v>
      </c>
      <c r="BR176" t="s">
        <v>347</v>
      </c>
      <c r="BS176" t="s">
        <v>360</v>
      </c>
      <c r="BT176" t="s">
        <v>484</v>
      </c>
      <c r="BU176" t="b">
        <v>1</v>
      </c>
      <c r="BX176" t="b">
        <v>1</v>
      </c>
      <c r="CE176" t="s">
        <v>2558</v>
      </c>
      <c r="CF176" t="b">
        <v>1</v>
      </c>
      <c r="CG176" t="b">
        <v>1</v>
      </c>
      <c r="CI176" t="b">
        <v>1</v>
      </c>
      <c r="CN176" t="s">
        <v>347</v>
      </c>
      <c r="CX176" t="s">
        <v>362</v>
      </c>
      <c r="DD176" t="b">
        <v>1</v>
      </c>
      <c r="DE176" t="b">
        <v>1</v>
      </c>
      <c r="DV176" t="s">
        <v>657</v>
      </c>
      <c r="EL176" t="s">
        <v>385</v>
      </c>
      <c r="EM176" t="s">
        <v>366</v>
      </c>
      <c r="EN176" t="s">
        <v>1059</v>
      </c>
      <c r="EO176" t="b">
        <v>1</v>
      </c>
      <c r="EP176" t="b">
        <v>1</v>
      </c>
      <c r="EQ176" t="b">
        <v>1</v>
      </c>
      <c r="EZ176" t="s">
        <v>458</v>
      </c>
      <c r="FA176" t="s">
        <v>366</v>
      </c>
      <c r="FB176" t="s">
        <v>347</v>
      </c>
      <c r="FD176" t="s">
        <v>368</v>
      </c>
      <c r="FF176" t="b">
        <v>1</v>
      </c>
      <c r="FM176" t="s">
        <v>347</v>
      </c>
      <c r="FO176" t="s">
        <v>347</v>
      </c>
      <c r="FP176" t="s">
        <v>368</v>
      </c>
      <c r="FQ176" t="b">
        <v>1</v>
      </c>
      <c r="FW176" t="s">
        <v>369</v>
      </c>
      <c r="FX176" t="s">
        <v>360</v>
      </c>
      <c r="GB176" t="s">
        <v>385</v>
      </c>
      <c r="GC176" t="s">
        <v>385</v>
      </c>
      <c r="GD176" t="s">
        <v>360</v>
      </c>
      <c r="GE176" t="s">
        <v>371</v>
      </c>
      <c r="GF176" t="s">
        <v>371</v>
      </c>
      <c r="MI176" t="s">
        <v>2559</v>
      </c>
      <c r="MJ176">
        <v>73155980</v>
      </c>
      <c r="MK176" t="s">
        <v>2560</v>
      </c>
      <c r="ML176" s="2">
        <v>44217.540868055563</v>
      </c>
      <c r="MM176">
        <v>177</v>
      </c>
      <c r="MO176">
        <v>-1</v>
      </c>
      <c r="MR176" t="s">
        <v>377</v>
      </c>
      <c r="MS176">
        <v>821</v>
      </c>
      <c r="MT176" t="s">
        <v>405</v>
      </c>
      <c r="MU176">
        <v>569832</v>
      </c>
    </row>
    <row r="177" spans="1:359" x14ac:dyDescent="0.3">
      <c r="A177" t="s">
        <v>2561</v>
      </c>
      <c r="B177" t="s">
        <v>2562</v>
      </c>
      <c r="D177" t="s">
        <v>2544</v>
      </c>
      <c r="E177" t="s">
        <v>844</v>
      </c>
      <c r="G177" s="1">
        <v>44217</v>
      </c>
      <c r="H177" t="s">
        <v>2545</v>
      </c>
      <c r="I177" t="s">
        <v>346</v>
      </c>
      <c r="J177" t="s">
        <v>347</v>
      </c>
      <c r="K177">
        <v>33</v>
      </c>
      <c r="L17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77" t="s">
        <v>408</v>
      </c>
      <c r="N177" t="s">
        <v>349</v>
      </c>
      <c r="O177" t="s">
        <v>384</v>
      </c>
      <c r="Q177">
        <v>1</v>
      </c>
      <c r="R177">
        <v>0</v>
      </c>
      <c r="S177" t="s">
        <v>347</v>
      </c>
      <c r="T177">
        <v>0</v>
      </c>
      <c r="U177">
        <v>2</v>
      </c>
      <c r="V177">
        <v>2</v>
      </c>
      <c r="W177" t="s">
        <v>365</v>
      </c>
      <c r="X177">
        <v>1</v>
      </c>
      <c r="Y177" t="s">
        <v>352</v>
      </c>
      <c r="Z177">
        <v>0</v>
      </c>
      <c r="AA177" t="s">
        <v>352</v>
      </c>
      <c r="AB177">
        <v>7</v>
      </c>
      <c r="AC177">
        <v>0</v>
      </c>
      <c r="AD177">
        <v>0</v>
      </c>
      <c r="AE177">
        <v>1</v>
      </c>
      <c r="AF177">
        <v>1500</v>
      </c>
      <c r="AG177">
        <v>500</v>
      </c>
      <c r="AH177" t="s">
        <v>386</v>
      </c>
      <c r="AJ177" t="s">
        <v>2563</v>
      </c>
      <c r="AK177" t="b">
        <v>1</v>
      </c>
      <c r="AN177" t="b">
        <v>1</v>
      </c>
      <c r="AS177">
        <v>30</v>
      </c>
      <c r="AT177" t="s">
        <v>356</v>
      </c>
      <c r="AV177" t="s">
        <v>360</v>
      </c>
      <c r="AW177" t="s">
        <v>2564</v>
      </c>
      <c r="AX177" t="s">
        <v>2565</v>
      </c>
      <c r="AY177" t="b">
        <v>1</v>
      </c>
      <c r="BA177" t="b">
        <v>1</v>
      </c>
      <c r="BB177" t="b">
        <v>1</v>
      </c>
      <c r="BJ177" t="s">
        <v>373</v>
      </c>
      <c r="BO177" t="s">
        <v>347</v>
      </c>
      <c r="BP177" t="s">
        <v>360</v>
      </c>
      <c r="BQ177" t="s">
        <v>2566</v>
      </c>
      <c r="CE177" t="s">
        <v>1355</v>
      </c>
      <c r="CG177" t="b">
        <v>1</v>
      </c>
      <c r="CN177" t="s">
        <v>373</v>
      </c>
      <c r="CX177" t="s">
        <v>1463</v>
      </c>
      <c r="DB177" t="b">
        <v>1</v>
      </c>
      <c r="DD177" t="b">
        <v>1</v>
      </c>
      <c r="DV177" t="s">
        <v>486</v>
      </c>
      <c r="DW177" t="s">
        <v>487</v>
      </c>
      <c r="DZ177" t="s">
        <v>2567</v>
      </c>
      <c r="EC177" t="b">
        <v>1</v>
      </c>
      <c r="EH177" t="b">
        <v>1</v>
      </c>
      <c r="EJ177" t="b">
        <v>1</v>
      </c>
      <c r="EL177" t="s">
        <v>458</v>
      </c>
      <c r="EM177" t="s">
        <v>366</v>
      </c>
      <c r="EN177" t="s">
        <v>2568</v>
      </c>
      <c r="EO177" t="b">
        <v>1</v>
      </c>
      <c r="EP177" t="b">
        <v>1</v>
      </c>
      <c r="EX177" t="b">
        <v>1</v>
      </c>
      <c r="EZ177" t="s">
        <v>458</v>
      </c>
      <c r="FA177" t="s">
        <v>366</v>
      </c>
      <c r="FB177" t="s">
        <v>347</v>
      </c>
      <c r="FD177" t="s">
        <v>368</v>
      </c>
      <c r="FF177" t="b">
        <v>1</v>
      </c>
      <c r="FM177" t="s">
        <v>347</v>
      </c>
      <c r="FO177" t="s">
        <v>347</v>
      </c>
      <c r="FP177" t="s">
        <v>368</v>
      </c>
      <c r="FQ177" t="b">
        <v>1</v>
      </c>
      <c r="FW177" t="s">
        <v>668</v>
      </c>
      <c r="FX177" t="s">
        <v>360</v>
      </c>
      <c r="GB177" t="s">
        <v>409</v>
      </c>
      <c r="GC177" t="s">
        <v>351</v>
      </c>
      <c r="GD177" t="s">
        <v>360</v>
      </c>
      <c r="GE177" t="s">
        <v>371</v>
      </c>
      <c r="GF177" t="s">
        <v>371</v>
      </c>
      <c r="MI177" t="s">
        <v>2569</v>
      </c>
      <c r="MJ177">
        <v>73155984</v>
      </c>
      <c r="MK177" t="s">
        <v>2570</v>
      </c>
      <c r="ML177" s="2">
        <v>44217.540868055563</v>
      </c>
      <c r="MM177">
        <v>178</v>
      </c>
      <c r="MO177">
        <v>-1</v>
      </c>
      <c r="MR177" t="s">
        <v>377</v>
      </c>
      <c r="MS177">
        <v>1513</v>
      </c>
      <c r="MT177" t="s">
        <v>405</v>
      </c>
      <c r="MU177">
        <v>569832</v>
      </c>
    </row>
    <row r="178" spans="1:359" x14ac:dyDescent="0.3">
      <c r="A178" t="s">
        <v>2571</v>
      </c>
      <c r="B178" t="s">
        <v>2572</v>
      </c>
      <c r="D178" t="s">
        <v>2544</v>
      </c>
      <c r="E178" t="s">
        <v>844</v>
      </c>
      <c r="G178" s="1">
        <v>44217</v>
      </c>
      <c r="H178" t="s">
        <v>2545</v>
      </c>
      <c r="I178" t="s">
        <v>346</v>
      </c>
      <c r="J178" t="s">
        <v>347</v>
      </c>
      <c r="K178">
        <v>61</v>
      </c>
      <c r="L178"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178" t="s">
        <v>348</v>
      </c>
      <c r="N178" t="s">
        <v>1001</v>
      </c>
      <c r="O178" t="s">
        <v>350</v>
      </c>
      <c r="P178" s="1">
        <v>41674</v>
      </c>
      <c r="Q178">
        <v>0</v>
      </c>
      <c r="R178">
        <v>1</v>
      </c>
      <c r="S178" t="s">
        <v>360</v>
      </c>
      <c r="AB178">
        <v>1</v>
      </c>
      <c r="AC178">
        <v>1</v>
      </c>
      <c r="AE178">
        <v>0</v>
      </c>
      <c r="AF178">
        <v>200</v>
      </c>
      <c r="AG178">
        <v>0</v>
      </c>
      <c r="AI178" t="s">
        <v>2573</v>
      </c>
      <c r="AJ178" t="s">
        <v>651</v>
      </c>
      <c r="AQ178" t="b">
        <v>1</v>
      </c>
      <c r="AV178" t="s">
        <v>360</v>
      </c>
      <c r="AW178" t="s">
        <v>2574</v>
      </c>
      <c r="AX178" t="s">
        <v>358</v>
      </c>
      <c r="AZ178" t="b">
        <v>1</v>
      </c>
      <c r="BB178" t="b">
        <v>1</v>
      </c>
      <c r="BJ178" t="s">
        <v>360</v>
      </c>
      <c r="BO178" t="s">
        <v>347</v>
      </c>
      <c r="BP178" t="s">
        <v>360</v>
      </c>
      <c r="BQ178" t="s">
        <v>2575</v>
      </c>
      <c r="CE178" t="s">
        <v>2558</v>
      </c>
      <c r="CF178" t="b">
        <v>1</v>
      </c>
      <c r="CG178" t="b">
        <v>1</v>
      </c>
      <c r="CI178" t="b">
        <v>1</v>
      </c>
      <c r="CN178" t="s">
        <v>360</v>
      </c>
      <c r="CO178" t="s">
        <v>703</v>
      </c>
      <c r="CT178" t="b">
        <v>1</v>
      </c>
      <c r="CX178" t="s">
        <v>851</v>
      </c>
      <c r="DD178" t="b">
        <v>1</v>
      </c>
      <c r="DV178" t="s">
        <v>657</v>
      </c>
      <c r="EL178" t="s">
        <v>385</v>
      </c>
      <c r="EM178" t="s">
        <v>366</v>
      </c>
      <c r="EZ178" t="s">
        <v>385</v>
      </c>
      <c r="FA178" t="s">
        <v>366</v>
      </c>
      <c r="FB178" t="s">
        <v>347</v>
      </c>
      <c r="FD178" t="s">
        <v>368</v>
      </c>
      <c r="FF178" t="b">
        <v>1</v>
      </c>
      <c r="FM178" t="s">
        <v>347</v>
      </c>
      <c r="FO178" t="s">
        <v>360</v>
      </c>
      <c r="GC178" t="s">
        <v>385</v>
      </c>
      <c r="GD178" t="s">
        <v>347</v>
      </c>
      <c r="GG178" t="s">
        <v>493</v>
      </c>
      <c r="GH178" t="s">
        <v>360</v>
      </c>
      <c r="GR178" t="s">
        <v>1094</v>
      </c>
      <c r="MI178" t="s">
        <v>2576</v>
      </c>
      <c r="MJ178">
        <v>73155989</v>
      </c>
      <c r="MK178" t="s">
        <v>2577</v>
      </c>
      <c r="ML178" s="2">
        <v>44217.540891203702</v>
      </c>
      <c r="MM178">
        <v>179</v>
      </c>
      <c r="MO178">
        <v>-1</v>
      </c>
      <c r="MR178" t="s">
        <v>377</v>
      </c>
      <c r="MS178">
        <v>328</v>
      </c>
      <c r="MT178" t="s">
        <v>405</v>
      </c>
      <c r="MU178">
        <v>569832</v>
      </c>
    </row>
    <row r="179" spans="1:359" x14ac:dyDescent="0.3">
      <c r="A179" t="s">
        <v>2578</v>
      </c>
      <c r="B179" t="s">
        <v>2579</v>
      </c>
      <c r="D179" t="s">
        <v>2580</v>
      </c>
      <c r="E179" t="s">
        <v>844</v>
      </c>
      <c r="G179" s="1">
        <v>44217</v>
      </c>
      <c r="H179" t="s">
        <v>2545</v>
      </c>
      <c r="I179" t="s">
        <v>346</v>
      </c>
      <c r="J179" t="s">
        <v>347</v>
      </c>
      <c r="K179">
        <v>22</v>
      </c>
      <c r="L179"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79" t="s">
        <v>348</v>
      </c>
      <c r="N179" t="s">
        <v>349</v>
      </c>
      <c r="O179" t="s">
        <v>350</v>
      </c>
      <c r="P179" s="1">
        <v>43101</v>
      </c>
      <c r="Q179">
        <v>1</v>
      </c>
      <c r="R179">
        <v>2</v>
      </c>
      <c r="S179" t="s">
        <v>347</v>
      </c>
      <c r="T179">
        <v>1</v>
      </c>
      <c r="U179">
        <v>1</v>
      </c>
      <c r="V179">
        <v>1</v>
      </c>
      <c r="W179" t="s">
        <v>409</v>
      </c>
      <c r="X179">
        <v>1</v>
      </c>
      <c r="Y179" t="s">
        <v>365</v>
      </c>
      <c r="Z179">
        <v>0</v>
      </c>
      <c r="AA179" t="s">
        <v>365</v>
      </c>
      <c r="AB179">
        <v>8</v>
      </c>
      <c r="AC179">
        <v>0</v>
      </c>
      <c r="AD179">
        <v>0</v>
      </c>
      <c r="AE179">
        <v>1</v>
      </c>
      <c r="AF179">
        <v>300</v>
      </c>
      <c r="AG179">
        <v>100</v>
      </c>
      <c r="AH179" t="s">
        <v>2581</v>
      </c>
      <c r="AJ179" t="s">
        <v>651</v>
      </c>
      <c r="AQ179" t="b">
        <v>1</v>
      </c>
      <c r="AV179" t="s">
        <v>360</v>
      </c>
      <c r="AW179" t="s">
        <v>2582</v>
      </c>
      <c r="AX179" t="s">
        <v>908</v>
      </c>
      <c r="AY179" t="b">
        <v>1</v>
      </c>
      <c r="BB179" t="b">
        <v>1</v>
      </c>
      <c r="BJ179" t="s">
        <v>360</v>
      </c>
      <c r="BO179" t="s">
        <v>360</v>
      </c>
      <c r="CE179" t="s">
        <v>485</v>
      </c>
      <c r="CG179" t="b">
        <v>1</v>
      </c>
      <c r="CH179" t="b">
        <v>1</v>
      </c>
      <c r="CI179" t="b">
        <v>1</v>
      </c>
      <c r="CN179" t="s">
        <v>360</v>
      </c>
      <c r="CO179" t="s">
        <v>703</v>
      </c>
      <c r="CT179" t="b">
        <v>1</v>
      </c>
      <c r="CX179" t="s">
        <v>951</v>
      </c>
      <c r="DE179" t="b">
        <v>1</v>
      </c>
      <c r="DJ179" t="s">
        <v>360</v>
      </c>
      <c r="DV179" t="s">
        <v>657</v>
      </c>
      <c r="DZ179" t="s">
        <v>2583</v>
      </c>
      <c r="EA179" t="b">
        <v>1</v>
      </c>
      <c r="EC179" t="b">
        <v>1</v>
      </c>
      <c r="EI179" t="b">
        <v>1</v>
      </c>
      <c r="EJ179" t="b">
        <v>1</v>
      </c>
      <c r="EK179" t="b">
        <v>1</v>
      </c>
      <c r="EL179" t="s">
        <v>352</v>
      </c>
      <c r="EM179" t="s">
        <v>367</v>
      </c>
      <c r="EN179" t="s">
        <v>2584</v>
      </c>
      <c r="EO179" t="b">
        <v>1</v>
      </c>
      <c r="EQ179" t="b">
        <v>1</v>
      </c>
      <c r="ER179" t="b">
        <v>1</v>
      </c>
      <c r="EU179" t="b">
        <v>1</v>
      </c>
      <c r="EX179" t="b">
        <v>1</v>
      </c>
      <c r="EY179" t="b">
        <v>1</v>
      </c>
      <c r="EZ179" t="s">
        <v>353</v>
      </c>
      <c r="FA179" t="s">
        <v>367</v>
      </c>
      <c r="FB179" t="s">
        <v>347</v>
      </c>
      <c r="FD179" t="s">
        <v>368</v>
      </c>
      <c r="FF179" t="b">
        <v>1</v>
      </c>
      <c r="FM179" t="s">
        <v>347</v>
      </c>
      <c r="FO179" t="s">
        <v>360</v>
      </c>
      <c r="FW179" t="s">
        <v>369</v>
      </c>
      <c r="FX179" t="s">
        <v>360</v>
      </c>
      <c r="FY179" t="s">
        <v>360</v>
      </c>
      <c r="GB179" t="s">
        <v>351</v>
      </c>
      <c r="GC179" t="s">
        <v>351</v>
      </c>
      <c r="GD179" t="s">
        <v>347</v>
      </c>
      <c r="GG179" t="s">
        <v>934</v>
      </c>
      <c r="GH179" t="s">
        <v>360</v>
      </c>
      <c r="GR179" t="s">
        <v>347</v>
      </c>
      <c r="GS179" t="s">
        <v>347</v>
      </c>
      <c r="MI179" t="s">
        <v>2585</v>
      </c>
      <c r="MJ179">
        <v>73156006</v>
      </c>
      <c r="MK179" t="s">
        <v>2586</v>
      </c>
      <c r="ML179" s="2">
        <v>44217.541041666656</v>
      </c>
      <c r="MM179">
        <v>180</v>
      </c>
      <c r="MO179">
        <v>-1</v>
      </c>
      <c r="MR179" t="s">
        <v>377</v>
      </c>
      <c r="MS179">
        <v>748</v>
      </c>
      <c r="MT179" t="s">
        <v>405</v>
      </c>
      <c r="MU179">
        <v>569832</v>
      </c>
    </row>
    <row r="180" spans="1:359" x14ac:dyDescent="0.3">
      <c r="A180" t="s">
        <v>2587</v>
      </c>
      <c r="B180" t="s">
        <v>2588</v>
      </c>
      <c r="D180" t="s">
        <v>2580</v>
      </c>
      <c r="E180" t="s">
        <v>844</v>
      </c>
      <c r="G180" s="1">
        <v>44217</v>
      </c>
      <c r="H180" t="s">
        <v>2545</v>
      </c>
      <c r="I180" t="s">
        <v>346</v>
      </c>
      <c r="J180" t="s">
        <v>347</v>
      </c>
      <c r="K180">
        <v>54</v>
      </c>
      <c r="L180"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180" t="s">
        <v>348</v>
      </c>
      <c r="N180" t="s">
        <v>349</v>
      </c>
      <c r="O180" t="s">
        <v>350</v>
      </c>
      <c r="P180" s="1">
        <v>41640</v>
      </c>
      <c r="Q180">
        <v>1</v>
      </c>
      <c r="R180">
        <v>1</v>
      </c>
      <c r="S180" t="s">
        <v>347</v>
      </c>
      <c r="T180">
        <v>1</v>
      </c>
      <c r="U180">
        <v>0</v>
      </c>
      <c r="V180">
        <v>1</v>
      </c>
      <c r="W180" t="s">
        <v>351</v>
      </c>
      <c r="X180">
        <v>0</v>
      </c>
      <c r="Y180" t="s">
        <v>409</v>
      </c>
      <c r="Z180">
        <v>0</v>
      </c>
      <c r="AA180" t="s">
        <v>409</v>
      </c>
      <c r="AB180">
        <v>9</v>
      </c>
      <c r="AC180">
        <v>2</v>
      </c>
      <c r="AD180">
        <v>2</v>
      </c>
      <c r="AE180">
        <v>1</v>
      </c>
      <c r="AF180">
        <v>500</v>
      </c>
      <c r="AG180">
        <v>200</v>
      </c>
      <c r="AH180" t="s">
        <v>2589</v>
      </c>
      <c r="AJ180" t="s">
        <v>651</v>
      </c>
      <c r="AQ180" t="b">
        <v>1</v>
      </c>
      <c r="AV180" t="s">
        <v>360</v>
      </c>
      <c r="AW180" t="s">
        <v>2590</v>
      </c>
      <c r="AX180" t="s">
        <v>2591</v>
      </c>
      <c r="AY180" t="b">
        <v>1</v>
      </c>
      <c r="BB180" t="b">
        <v>1</v>
      </c>
      <c r="BD180" t="b">
        <v>1</v>
      </c>
      <c r="BJ180" t="s">
        <v>360</v>
      </c>
      <c r="BO180" t="s">
        <v>347</v>
      </c>
      <c r="BP180" t="s">
        <v>360</v>
      </c>
      <c r="BQ180" t="s">
        <v>2592</v>
      </c>
      <c r="CE180" t="s">
        <v>2558</v>
      </c>
      <c r="CF180" t="b">
        <v>1</v>
      </c>
      <c r="CG180" t="b">
        <v>1</v>
      </c>
      <c r="CI180" t="b">
        <v>1</v>
      </c>
      <c r="CN180" t="s">
        <v>360</v>
      </c>
      <c r="CO180" t="s">
        <v>703</v>
      </c>
      <c r="CT180" t="b">
        <v>1</v>
      </c>
      <c r="CX180" t="s">
        <v>851</v>
      </c>
      <c r="DD180" t="b">
        <v>1</v>
      </c>
      <c r="DJ180" t="s">
        <v>360</v>
      </c>
      <c r="DV180" t="s">
        <v>657</v>
      </c>
      <c r="DZ180" t="s">
        <v>2593</v>
      </c>
      <c r="EA180" t="b">
        <v>1</v>
      </c>
      <c r="EC180" t="b">
        <v>1</v>
      </c>
      <c r="EE180" t="b">
        <v>1</v>
      </c>
      <c r="EG180" t="b">
        <v>1</v>
      </c>
      <c r="EL180" t="s">
        <v>365</v>
      </c>
      <c r="EM180" t="s">
        <v>366</v>
      </c>
      <c r="EN180" t="s">
        <v>2594</v>
      </c>
      <c r="EO180" t="b">
        <v>1</v>
      </c>
      <c r="EQ180" t="b">
        <v>1</v>
      </c>
      <c r="ES180" t="b">
        <v>1</v>
      </c>
      <c r="EX180" t="b">
        <v>1</v>
      </c>
      <c r="EY180" t="b">
        <v>1</v>
      </c>
      <c r="EZ180" t="s">
        <v>352</v>
      </c>
      <c r="FA180" t="s">
        <v>367</v>
      </c>
      <c r="FB180" t="s">
        <v>347</v>
      </c>
      <c r="FD180" t="s">
        <v>368</v>
      </c>
      <c r="FF180" t="b">
        <v>1</v>
      </c>
      <c r="FM180" t="s">
        <v>347</v>
      </c>
      <c r="FO180" t="s">
        <v>360</v>
      </c>
      <c r="FW180" t="s">
        <v>369</v>
      </c>
      <c r="FX180" t="s">
        <v>360</v>
      </c>
      <c r="FY180" t="s">
        <v>360</v>
      </c>
      <c r="GB180" t="s">
        <v>385</v>
      </c>
      <c r="GC180" t="s">
        <v>351</v>
      </c>
      <c r="GD180" t="s">
        <v>360</v>
      </c>
      <c r="GE180" t="s">
        <v>371</v>
      </c>
      <c r="GF180" t="s">
        <v>371</v>
      </c>
      <c r="MI180" t="s">
        <v>2595</v>
      </c>
      <c r="MJ180">
        <v>73156007</v>
      </c>
      <c r="MK180" t="s">
        <v>2596</v>
      </c>
      <c r="ML180" s="2">
        <v>44217.54105324074</v>
      </c>
      <c r="MM180">
        <v>181</v>
      </c>
      <c r="MO180">
        <v>-1</v>
      </c>
      <c r="MR180" t="s">
        <v>377</v>
      </c>
      <c r="MS180">
        <v>500</v>
      </c>
      <c r="MT180" t="s">
        <v>405</v>
      </c>
      <c r="MU180">
        <v>569832</v>
      </c>
    </row>
    <row r="181" spans="1:359" x14ac:dyDescent="0.3">
      <c r="A181" t="s">
        <v>2597</v>
      </c>
      <c r="B181" t="s">
        <v>2598</v>
      </c>
      <c r="C181" t="s">
        <v>385</v>
      </c>
      <c r="D181" t="s">
        <v>2580</v>
      </c>
      <c r="E181" t="s">
        <v>844</v>
      </c>
      <c r="G181" s="1">
        <v>44217</v>
      </c>
      <c r="H181" t="s">
        <v>2545</v>
      </c>
      <c r="I181" t="s">
        <v>346</v>
      </c>
      <c r="J181" t="s">
        <v>347</v>
      </c>
      <c r="K181">
        <v>50</v>
      </c>
      <c r="L18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81" t="s">
        <v>348</v>
      </c>
      <c r="N181" t="s">
        <v>349</v>
      </c>
      <c r="O181" t="s">
        <v>350</v>
      </c>
      <c r="P181" s="1">
        <v>42053</v>
      </c>
      <c r="Q181">
        <v>0</v>
      </c>
      <c r="R181">
        <v>1</v>
      </c>
      <c r="S181" t="s">
        <v>360</v>
      </c>
      <c r="AB181">
        <v>5</v>
      </c>
      <c r="AC181">
        <v>2</v>
      </c>
      <c r="AE181">
        <v>0</v>
      </c>
      <c r="AF181">
        <v>300</v>
      </c>
      <c r="AG181">
        <v>0</v>
      </c>
      <c r="AI181" t="s">
        <v>2599</v>
      </c>
      <c r="AJ181" t="s">
        <v>651</v>
      </c>
      <c r="AQ181" t="b">
        <v>1</v>
      </c>
      <c r="AV181" t="s">
        <v>360</v>
      </c>
      <c r="AW181" t="s">
        <v>2600</v>
      </c>
      <c r="AX181" t="s">
        <v>908</v>
      </c>
      <c r="AY181" t="b">
        <v>1</v>
      </c>
      <c r="BB181" t="b">
        <v>1</v>
      </c>
      <c r="BJ181" t="s">
        <v>360</v>
      </c>
      <c r="BO181" t="s">
        <v>347</v>
      </c>
      <c r="BP181" t="s">
        <v>360</v>
      </c>
      <c r="BQ181" t="s">
        <v>2601</v>
      </c>
      <c r="CE181" t="s">
        <v>2558</v>
      </c>
      <c r="CF181" t="b">
        <v>1</v>
      </c>
      <c r="CG181" t="b">
        <v>1</v>
      </c>
      <c r="CI181" t="b">
        <v>1</v>
      </c>
      <c r="CN181" t="s">
        <v>360</v>
      </c>
      <c r="CO181" t="s">
        <v>703</v>
      </c>
      <c r="CT181" t="b">
        <v>1</v>
      </c>
      <c r="CX181" t="s">
        <v>851</v>
      </c>
      <c r="DD181" t="b">
        <v>1</v>
      </c>
      <c r="DV181" t="s">
        <v>575</v>
      </c>
      <c r="DW181" t="s">
        <v>487</v>
      </c>
      <c r="EL181" t="s">
        <v>385</v>
      </c>
      <c r="EM181" t="s">
        <v>366</v>
      </c>
      <c r="EZ181" t="s">
        <v>385</v>
      </c>
      <c r="FA181" t="s">
        <v>366</v>
      </c>
      <c r="FB181" t="s">
        <v>347</v>
      </c>
      <c r="FD181" t="s">
        <v>368</v>
      </c>
      <c r="FF181" t="b">
        <v>1</v>
      </c>
      <c r="FM181" t="s">
        <v>347</v>
      </c>
      <c r="FO181" t="s">
        <v>360</v>
      </c>
      <c r="GC181" t="s">
        <v>385</v>
      </c>
      <c r="GD181" t="s">
        <v>347</v>
      </c>
      <c r="GG181" t="s">
        <v>372</v>
      </c>
      <c r="GH181" t="s">
        <v>347</v>
      </c>
      <c r="GI181" t="s">
        <v>494</v>
      </c>
      <c r="GP181" t="b">
        <v>1</v>
      </c>
      <c r="GR181" t="s">
        <v>347</v>
      </c>
      <c r="GS181" t="s">
        <v>347</v>
      </c>
      <c r="MI181" t="s">
        <v>2602</v>
      </c>
      <c r="MJ181">
        <v>73156008</v>
      </c>
      <c r="MK181" t="s">
        <v>2603</v>
      </c>
      <c r="ML181" s="2">
        <v>44217.54105324074</v>
      </c>
      <c r="MM181">
        <v>182</v>
      </c>
      <c r="MO181">
        <v>-1</v>
      </c>
      <c r="MR181" t="s">
        <v>377</v>
      </c>
      <c r="MS181">
        <v>11706</v>
      </c>
      <c r="MT181" t="s">
        <v>405</v>
      </c>
      <c r="MU181">
        <v>569832</v>
      </c>
    </row>
    <row r="182" spans="1:359" x14ac:dyDescent="0.3">
      <c r="A182" t="s">
        <v>2604</v>
      </c>
      <c r="B182" t="s">
        <v>2605</v>
      </c>
      <c r="D182" t="s">
        <v>2580</v>
      </c>
      <c r="E182" t="s">
        <v>844</v>
      </c>
      <c r="G182" s="1">
        <v>44217</v>
      </c>
      <c r="H182" t="s">
        <v>2545</v>
      </c>
      <c r="I182" t="s">
        <v>346</v>
      </c>
      <c r="J182" t="s">
        <v>347</v>
      </c>
      <c r="K182">
        <v>33</v>
      </c>
      <c r="L18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82" t="s">
        <v>348</v>
      </c>
      <c r="N182" t="s">
        <v>1533</v>
      </c>
      <c r="O182" t="s">
        <v>350</v>
      </c>
      <c r="P182" s="1">
        <v>42736</v>
      </c>
      <c r="Q182">
        <v>0</v>
      </c>
      <c r="R182">
        <v>0</v>
      </c>
      <c r="S182" t="s">
        <v>347</v>
      </c>
      <c r="T182">
        <v>0</v>
      </c>
      <c r="U182">
        <v>0</v>
      </c>
      <c r="V182">
        <v>1</v>
      </c>
      <c r="W182" t="s">
        <v>351</v>
      </c>
      <c r="X182">
        <v>0</v>
      </c>
      <c r="Y182" t="s">
        <v>351</v>
      </c>
      <c r="Z182">
        <v>0</v>
      </c>
      <c r="AA182" t="s">
        <v>351</v>
      </c>
      <c r="AB182">
        <v>3</v>
      </c>
      <c r="AC182">
        <v>0</v>
      </c>
      <c r="AD182">
        <v>0</v>
      </c>
      <c r="AE182">
        <v>1</v>
      </c>
      <c r="AF182">
        <v>200</v>
      </c>
      <c r="AG182">
        <v>150</v>
      </c>
      <c r="AH182" t="s">
        <v>2606</v>
      </c>
      <c r="AJ182" t="s">
        <v>651</v>
      </c>
      <c r="AQ182" t="b">
        <v>1</v>
      </c>
      <c r="AV182" t="s">
        <v>360</v>
      </c>
      <c r="AW182" t="s">
        <v>2590</v>
      </c>
      <c r="AX182" t="s">
        <v>358</v>
      </c>
      <c r="AZ182" t="b">
        <v>1</v>
      </c>
      <c r="BB182" t="b">
        <v>1</v>
      </c>
      <c r="BJ182" t="s">
        <v>360</v>
      </c>
      <c r="BO182" t="s">
        <v>360</v>
      </c>
      <c r="CE182" t="s">
        <v>888</v>
      </c>
      <c r="CF182" t="b">
        <v>1</v>
      </c>
      <c r="CG182" t="b">
        <v>1</v>
      </c>
      <c r="CN182" t="s">
        <v>360</v>
      </c>
      <c r="CO182" t="s">
        <v>703</v>
      </c>
      <c r="CT182" t="b">
        <v>1</v>
      </c>
      <c r="CX182" t="s">
        <v>851</v>
      </c>
      <c r="DD182" t="b">
        <v>1</v>
      </c>
      <c r="DV182" t="s">
        <v>657</v>
      </c>
      <c r="EL182" t="s">
        <v>385</v>
      </c>
      <c r="EM182" t="s">
        <v>366</v>
      </c>
      <c r="EN182" t="s">
        <v>1157</v>
      </c>
      <c r="EO182" t="b">
        <v>1</v>
      </c>
      <c r="EQ182" t="b">
        <v>1</v>
      </c>
      <c r="EZ182" t="s">
        <v>409</v>
      </c>
      <c r="FA182" t="s">
        <v>366</v>
      </c>
      <c r="FB182" t="s">
        <v>347</v>
      </c>
      <c r="FD182" t="s">
        <v>368</v>
      </c>
      <c r="FF182" t="b">
        <v>1</v>
      </c>
      <c r="FM182" t="s">
        <v>347</v>
      </c>
      <c r="FO182" t="s">
        <v>360</v>
      </c>
      <c r="FW182" t="s">
        <v>668</v>
      </c>
      <c r="FX182" t="s">
        <v>360</v>
      </c>
      <c r="GB182" t="s">
        <v>385</v>
      </c>
      <c r="GC182" t="s">
        <v>385</v>
      </c>
      <c r="GD182" t="s">
        <v>360</v>
      </c>
      <c r="GE182" t="s">
        <v>371</v>
      </c>
      <c r="GF182" t="s">
        <v>371</v>
      </c>
      <c r="MI182" t="s">
        <v>2607</v>
      </c>
      <c r="MJ182">
        <v>73156009</v>
      </c>
      <c r="MK182" t="s">
        <v>2608</v>
      </c>
      <c r="ML182" s="2">
        <v>44217.541064814817</v>
      </c>
      <c r="MM182">
        <v>183</v>
      </c>
      <c r="MO182">
        <v>-1</v>
      </c>
      <c r="MR182" t="s">
        <v>377</v>
      </c>
      <c r="MS182">
        <v>303</v>
      </c>
      <c r="MT182" t="s">
        <v>405</v>
      </c>
      <c r="MU182">
        <v>569832</v>
      </c>
    </row>
    <row r="183" spans="1:359" x14ac:dyDescent="0.3">
      <c r="A183" t="s">
        <v>2609</v>
      </c>
      <c r="B183" t="s">
        <v>2610</v>
      </c>
      <c r="C183" t="s">
        <v>385</v>
      </c>
      <c r="D183" t="s">
        <v>2580</v>
      </c>
      <c r="E183" t="s">
        <v>844</v>
      </c>
      <c r="G183" s="1">
        <v>44217</v>
      </c>
      <c r="H183" t="s">
        <v>2545</v>
      </c>
      <c r="I183" t="s">
        <v>346</v>
      </c>
      <c r="J183" t="s">
        <v>347</v>
      </c>
      <c r="K183">
        <v>25</v>
      </c>
      <c r="L18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83" t="s">
        <v>348</v>
      </c>
      <c r="N183" t="s">
        <v>349</v>
      </c>
      <c r="O183" t="s">
        <v>350</v>
      </c>
      <c r="P183" s="1">
        <v>41974</v>
      </c>
      <c r="Q183">
        <v>1</v>
      </c>
      <c r="R183">
        <v>0</v>
      </c>
      <c r="S183" t="s">
        <v>347</v>
      </c>
      <c r="T183">
        <v>1</v>
      </c>
      <c r="U183">
        <v>0</v>
      </c>
      <c r="V183">
        <v>0</v>
      </c>
      <c r="W183" t="s">
        <v>385</v>
      </c>
      <c r="X183">
        <v>0</v>
      </c>
      <c r="Y183" t="s">
        <v>351</v>
      </c>
      <c r="Z183">
        <v>0</v>
      </c>
      <c r="AA183" t="s">
        <v>351</v>
      </c>
      <c r="AB183">
        <v>3</v>
      </c>
      <c r="AC183">
        <v>0</v>
      </c>
      <c r="AD183">
        <v>0</v>
      </c>
      <c r="AE183">
        <v>1</v>
      </c>
      <c r="AF183">
        <v>200</v>
      </c>
      <c r="AG183">
        <v>150</v>
      </c>
      <c r="AH183" t="s">
        <v>2611</v>
      </c>
      <c r="AJ183" t="s">
        <v>651</v>
      </c>
      <c r="AQ183" t="b">
        <v>1</v>
      </c>
      <c r="AV183" t="s">
        <v>373</v>
      </c>
      <c r="AW183" t="s">
        <v>2612</v>
      </c>
      <c r="AX183" t="s">
        <v>908</v>
      </c>
      <c r="AY183" t="b">
        <v>1</v>
      </c>
      <c r="BB183" t="b">
        <v>1</v>
      </c>
      <c r="BJ183" t="s">
        <v>360</v>
      </c>
      <c r="BO183" t="s">
        <v>360</v>
      </c>
      <c r="CE183" t="s">
        <v>829</v>
      </c>
      <c r="CF183" t="b">
        <v>1</v>
      </c>
      <c r="CG183" t="b">
        <v>1</v>
      </c>
      <c r="CH183" t="b">
        <v>1</v>
      </c>
      <c r="CN183" t="s">
        <v>360</v>
      </c>
      <c r="CO183" t="s">
        <v>703</v>
      </c>
      <c r="CT183" t="b">
        <v>1</v>
      </c>
      <c r="CX183" t="s">
        <v>851</v>
      </c>
      <c r="DD183" t="b">
        <v>1</v>
      </c>
      <c r="DJ183" t="s">
        <v>360</v>
      </c>
      <c r="DV183" t="s">
        <v>657</v>
      </c>
      <c r="DZ183" t="s">
        <v>2613</v>
      </c>
      <c r="EA183" t="b">
        <v>1</v>
      </c>
      <c r="EB183" t="b">
        <v>1</v>
      </c>
      <c r="EJ183" t="b">
        <v>1</v>
      </c>
      <c r="EK183" t="b">
        <v>1</v>
      </c>
      <c r="EL183" t="s">
        <v>365</v>
      </c>
      <c r="EM183" t="s">
        <v>366</v>
      </c>
      <c r="EZ183" t="s">
        <v>385</v>
      </c>
      <c r="FA183" t="s">
        <v>366</v>
      </c>
      <c r="FB183" t="s">
        <v>347</v>
      </c>
      <c r="FD183" t="s">
        <v>368</v>
      </c>
      <c r="FF183" t="b">
        <v>1</v>
      </c>
      <c r="FM183" t="s">
        <v>347</v>
      </c>
      <c r="FO183" t="s">
        <v>360</v>
      </c>
      <c r="FW183" t="s">
        <v>668</v>
      </c>
      <c r="FX183" t="s">
        <v>360</v>
      </c>
      <c r="FY183" t="s">
        <v>360</v>
      </c>
      <c r="GB183" t="s">
        <v>385</v>
      </c>
      <c r="GC183" t="s">
        <v>351</v>
      </c>
      <c r="GD183" t="s">
        <v>360</v>
      </c>
      <c r="GE183" t="s">
        <v>371</v>
      </c>
      <c r="GF183" t="s">
        <v>371</v>
      </c>
      <c r="MI183" t="s">
        <v>2614</v>
      </c>
      <c r="MJ183">
        <v>73156012</v>
      </c>
      <c r="MK183" t="s">
        <v>2615</v>
      </c>
      <c r="ML183" s="2">
        <v>44217.541076388887</v>
      </c>
      <c r="MM183">
        <v>184</v>
      </c>
      <c r="MO183">
        <v>-1</v>
      </c>
      <c r="MR183" t="s">
        <v>377</v>
      </c>
      <c r="MS183">
        <v>4993</v>
      </c>
      <c r="MT183" t="s">
        <v>405</v>
      </c>
      <c r="MU183">
        <v>569832</v>
      </c>
    </row>
    <row r="184" spans="1:359" x14ac:dyDescent="0.3">
      <c r="A184" t="s">
        <v>2616</v>
      </c>
      <c r="B184" t="s">
        <v>2617</v>
      </c>
      <c r="D184" t="s">
        <v>2580</v>
      </c>
      <c r="E184" t="s">
        <v>844</v>
      </c>
      <c r="G184" s="1">
        <v>44217</v>
      </c>
      <c r="H184" t="s">
        <v>2545</v>
      </c>
      <c r="I184" t="s">
        <v>346</v>
      </c>
      <c r="J184" t="s">
        <v>347</v>
      </c>
      <c r="K184">
        <v>22</v>
      </c>
      <c r="L184"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84" t="s">
        <v>348</v>
      </c>
      <c r="N184" t="s">
        <v>349</v>
      </c>
      <c r="O184" t="s">
        <v>384</v>
      </c>
      <c r="Q184">
        <v>1</v>
      </c>
      <c r="R184">
        <v>0</v>
      </c>
      <c r="S184" t="s">
        <v>347</v>
      </c>
      <c r="T184">
        <v>0</v>
      </c>
      <c r="U184">
        <v>1</v>
      </c>
      <c r="V184">
        <v>0</v>
      </c>
      <c r="W184" t="s">
        <v>351</v>
      </c>
      <c r="X184">
        <v>0</v>
      </c>
      <c r="Y184" t="s">
        <v>351</v>
      </c>
      <c r="Z184">
        <v>0</v>
      </c>
      <c r="AA184" t="s">
        <v>351</v>
      </c>
      <c r="AB184">
        <v>4</v>
      </c>
      <c r="AC184">
        <v>0</v>
      </c>
      <c r="AD184">
        <v>0</v>
      </c>
      <c r="AE184">
        <v>1</v>
      </c>
      <c r="AF184">
        <v>300</v>
      </c>
      <c r="AG184">
        <v>400</v>
      </c>
      <c r="AH184" t="s">
        <v>2618</v>
      </c>
      <c r="AJ184" t="s">
        <v>1439</v>
      </c>
      <c r="AK184" t="b">
        <v>1</v>
      </c>
      <c r="AL184" t="b">
        <v>1</v>
      </c>
      <c r="AN184" t="b">
        <v>1</v>
      </c>
      <c r="AS184">
        <v>30</v>
      </c>
      <c r="AT184" t="s">
        <v>356</v>
      </c>
      <c r="AV184" t="s">
        <v>347</v>
      </c>
      <c r="AW184" t="s">
        <v>2619</v>
      </c>
      <c r="AX184" t="s">
        <v>2620</v>
      </c>
      <c r="BB184" t="b">
        <v>1</v>
      </c>
      <c r="BE184" t="b">
        <v>1</v>
      </c>
      <c r="BJ184" t="s">
        <v>347</v>
      </c>
      <c r="BK184" t="s">
        <v>347</v>
      </c>
      <c r="BL184" t="s">
        <v>2621</v>
      </c>
      <c r="BM184" t="s">
        <v>360</v>
      </c>
      <c r="BO184" t="s">
        <v>347</v>
      </c>
      <c r="BP184" t="s">
        <v>347</v>
      </c>
      <c r="BR184" t="s">
        <v>347</v>
      </c>
      <c r="BS184" t="s">
        <v>347</v>
      </c>
      <c r="CE184" t="s">
        <v>871</v>
      </c>
      <c r="CF184" t="b">
        <v>1</v>
      </c>
      <c r="CI184" t="b">
        <v>1</v>
      </c>
      <c r="CN184" t="s">
        <v>347</v>
      </c>
      <c r="CX184" t="s">
        <v>2622</v>
      </c>
      <c r="DC184" t="b">
        <v>1</v>
      </c>
      <c r="DD184" t="b">
        <v>1</v>
      </c>
      <c r="DE184" t="b">
        <v>1</v>
      </c>
      <c r="DV184" t="s">
        <v>575</v>
      </c>
      <c r="DW184" t="s">
        <v>576</v>
      </c>
      <c r="DX184" t="s">
        <v>577</v>
      </c>
      <c r="DZ184" t="s">
        <v>2623</v>
      </c>
      <c r="EA184" t="b">
        <v>1</v>
      </c>
      <c r="EC184" t="b">
        <v>1</v>
      </c>
      <c r="EE184" t="b">
        <v>1</v>
      </c>
      <c r="EL184" t="s">
        <v>458</v>
      </c>
      <c r="EM184" t="s">
        <v>366</v>
      </c>
      <c r="EN184" t="s">
        <v>2624</v>
      </c>
      <c r="EO184" t="b">
        <v>1</v>
      </c>
      <c r="ES184" t="b">
        <v>1</v>
      </c>
      <c r="ET184" t="b">
        <v>1</v>
      </c>
      <c r="EU184" t="b">
        <v>1</v>
      </c>
      <c r="EY184" t="b">
        <v>1</v>
      </c>
      <c r="EZ184" t="s">
        <v>352</v>
      </c>
      <c r="FA184" t="s">
        <v>367</v>
      </c>
      <c r="FB184" t="s">
        <v>347</v>
      </c>
      <c r="FD184" t="s">
        <v>838</v>
      </c>
      <c r="FF184" t="b">
        <v>1</v>
      </c>
      <c r="FJ184" t="b">
        <v>1</v>
      </c>
      <c r="FM184" t="s">
        <v>347</v>
      </c>
      <c r="FO184" t="s">
        <v>360</v>
      </c>
      <c r="FW184" t="s">
        <v>369</v>
      </c>
      <c r="FX184" t="s">
        <v>347</v>
      </c>
      <c r="GB184" t="s">
        <v>351</v>
      </c>
      <c r="GC184" t="s">
        <v>351</v>
      </c>
      <c r="GD184" t="s">
        <v>360</v>
      </c>
      <c r="GE184" t="s">
        <v>371</v>
      </c>
      <c r="GF184" t="s">
        <v>371</v>
      </c>
      <c r="MI184" t="s">
        <v>2625</v>
      </c>
      <c r="MJ184">
        <v>73156013</v>
      </c>
      <c r="MK184" t="s">
        <v>2626</v>
      </c>
      <c r="ML184" s="2">
        <v>44217.541087962964</v>
      </c>
      <c r="MM184">
        <v>185</v>
      </c>
      <c r="MO184">
        <v>-1</v>
      </c>
      <c r="MR184" t="s">
        <v>377</v>
      </c>
      <c r="MS184">
        <v>552</v>
      </c>
      <c r="MT184" t="s">
        <v>405</v>
      </c>
      <c r="MU184">
        <v>569832</v>
      </c>
    </row>
    <row r="185" spans="1:359" x14ac:dyDescent="0.3">
      <c r="A185" t="s">
        <v>2627</v>
      </c>
      <c r="B185" t="s">
        <v>2628</v>
      </c>
      <c r="D185" t="s">
        <v>2580</v>
      </c>
      <c r="E185" t="s">
        <v>844</v>
      </c>
      <c r="G185" s="1">
        <v>44217</v>
      </c>
      <c r="H185" t="s">
        <v>2545</v>
      </c>
      <c r="I185" t="s">
        <v>346</v>
      </c>
      <c r="J185" t="s">
        <v>347</v>
      </c>
      <c r="K185">
        <v>40</v>
      </c>
      <c r="L18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85" t="s">
        <v>348</v>
      </c>
      <c r="N185" t="s">
        <v>1001</v>
      </c>
      <c r="O185" t="s">
        <v>384</v>
      </c>
      <c r="Q185">
        <v>1</v>
      </c>
      <c r="R185">
        <v>0</v>
      </c>
      <c r="S185" t="s">
        <v>347</v>
      </c>
      <c r="T185">
        <v>0</v>
      </c>
      <c r="U185">
        <v>1</v>
      </c>
      <c r="V185">
        <v>0</v>
      </c>
      <c r="W185" t="s">
        <v>351</v>
      </c>
      <c r="X185">
        <v>0</v>
      </c>
      <c r="Y185" t="s">
        <v>351</v>
      </c>
      <c r="Z185">
        <v>0</v>
      </c>
      <c r="AA185" t="s">
        <v>351</v>
      </c>
      <c r="AB185">
        <v>4</v>
      </c>
      <c r="AC185">
        <v>0</v>
      </c>
      <c r="AD185">
        <v>0</v>
      </c>
      <c r="AE185">
        <v>1</v>
      </c>
      <c r="AF185">
        <v>300</v>
      </c>
      <c r="AG185">
        <v>500</v>
      </c>
      <c r="AH185" t="s">
        <v>2629</v>
      </c>
      <c r="AJ185" t="s">
        <v>2630</v>
      </c>
      <c r="AK185" t="b">
        <v>1</v>
      </c>
      <c r="AM185" t="b">
        <v>1</v>
      </c>
      <c r="AN185" t="b">
        <v>1</v>
      </c>
      <c r="AS185">
        <v>70</v>
      </c>
      <c r="AT185" t="s">
        <v>1385</v>
      </c>
      <c r="AV185" t="s">
        <v>347</v>
      </c>
      <c r="AW185" t="s">
        <v>2631</v>
      </c>
      <c r="AX185" t="s">
        <v>908</v>
      </c>
      <c r="AY185" t="b">
        <v>1</v>
      </c>
      <c r="BB185" t="b">
        <v>1</v>
      </c>
      <c r="BJ185" t="s">
        <v>347</v>
      </c>
      <c r="BK185" t="s">
        <v>347</v>
      </c>
      <c r="BL185" t="s">
        <v>2632</v>
      </c>
      <c r="BM185" t="s">
        <v>360</v>
      </c>
      <c r="BO185" t="s">
        <v>347</v>
      </c>
      <c r="BP185" t="s">
        <v>347</v>
      </c>
      <c r="BR185" t="s">
        <v>347</v>
      </c>
      <c r="BS185" t="s">
        <v>347</v>
      </c>
      <c r="CE185" t="s">
        <v>1146</v>
      </c>
      <c r="CL185" t="b">
        <v>1</v>
      </c>
      <c r="CN185" t="s">
        <v>347</v>
      </c>
      <c r="CX185" t="s">
        <v>362</v>
      </c>
      <c r="DD185" t="b">
        <v>1</v>
      </c>
      <c r="DE185" t="b">
        <v>1</v>
      </c>
      <c r="DV185" t="s">
        <v>486</v>
      </c>
      <c r="DW185" t="s">
        <v>487</v>
      </c>
      <c r="DZ185" t="s">
        <v>2633</v>
      </c>
      <c r="EC185" t="b">
        <v>1</v>
      </c>
      <c r="EE185" t="b">
        <v>1</v>
      </c>
      <c r="EI185" t="b">
        <v>1</v>
      </c>
      <c r="EJ185" t="b">
        <v>1</v>
      </c>
      <c r="EK185" t="b">
        <v>1</v>
      </c>
      <c r="EL185" t="s">
        <v>352</v>
      </c>
      <c r="EM185" t="s">
        <v>367</v>
      </c>
      <c r="EN185" t="s">
        <v>2634</v>
      </c>
      <c r="EQ185" t="b">
        <v>1</v>
      </c>
      <c r="ES185" t="b">
        <v>1</v>
      </c>
      <c r="EU185" t="b">
        <v>1</v>
      </c>
      <c r="EW185" t="b">
        <v>1</v>
      </c>
      <c r="EX185" t="b">
        <v>1</v>
      </c>
      <c r="EZ185" t="s">
        <v>352</v>
      </c>
      <c r="FA185" t="s">
        <v>367</v>
      </c>
      <c r="FB185" t="s">
        <v>347</v>
      </c>
      <c r="FD185" t="s">
        <v>933</v>
      </c>
      <c r="FF185" t="b">
        <v>1</v>
      </c>
      <c r="FH185" t="b">
        <v>1</v>
      </c>
      <c r="FM185" t="s">
        <v>347</v>
      </c>
      <c r="FO185" t="s">
        <v>360</v>
      </c>
      <c r="FW185" t="s">
        <v>369</v>
      </c>
      <c r="FX185" t="s">
        <v>360</v>
      </c>
      <c r="GB185" t="s">
        <v>351</v>
      </c>
      <c r="GC185" t="s">
        <v>351</v>
      </c>
      <c r="GD185" t="s">
        <v>360</v>
      </c>
      <c r="GE185" t="s">
        <v>371</v>
      </c>
      <c r="GF185" t="s">
        <v>371</v>
      </c>
      <c r="MI185" t="s">
        <v>2635</v>
      </c>
      <c r="MJ185">
        <v>73156014</v>
      </c>
      <c r="MK185" t="s">
        <v>2636</v>
      </c>
      <c r="ML185" s="2">
        <v>44217.541087962964</v>
      </c>
      <c r="MM185">
        <v>186</v>
      </c>
      <c r="MO185">
        <v>-1</v>
      </c>
      <c r="MR185" t="s">
        <v>377</v>
      </c>
      <c r="MS185">
        <v>596</v>
      </c>
      <c r="MT185" t="s">
        <v>405</v>
      </c>
      <c r="MU185">
        <v>569832</v>
      </c>
    </row>
    <row r="186" spans="1:359" x14ac:dyDescent="0.3">
      <c r="A186" t="s">
        <v>2637</v>
      </c>
      <c r="B186" t="s">
        <v>2638</v>
      </c>
      <c r="C186" t="s">
        <v>385</v>
      </c>
      <c r="D186" t="s">
        <v>2639</v>
      </c>
      <c r="E186" t="s">
        <v>844</v>
      </c>
      <c r="G186" s="1">
        <v>44217</v>
      </c>
      <c r="H186" t="s">
        <v>2489</v>
      </c>
      <c r="I186" t="s">
        <v>846</v>
      </c>
      <c r="J186" t="s">
        <v>347</v>
      </c>
      <c r="K186">
        <v>66</v>
      </c>
      <c r="L186"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186" t="s">
        <v>408</v>
      </c>
      <c r="N186" t="s">
        <v>349</v>
      </c>
      <c r="O186" t="s">
        <v>350</v>
      </c>
      <c r="P186" s="1">
        <v>43107</v>
      </c>
      <c r="Q186">
        <v>1</v>
      </c>
      <c r="R186">
        <v>1</v>
      </c>
      <c r="S186" t="s">
        <v>347</v>
      </c>
      <c r="T186">
        <v>0</v>
      </c>
      <c r="U186">
        <v>0</v>
      </c>
      <c r="V186">
        <v>0</v>
      </c>
      <c r="W186" t="s">
        <v>385</v>
      </c>
      <c r="X186">
        <v>2</v>
      </c>
      <c r="Y186" t="s">
        <v>409</v>
      </c>
      <c r="Z186">
        <v>0</v>
      </c>
      <c r="AA186" t="s">
        <v>409</v>
      </c>
      <c r="AB186">
        <v>10</v>
      </c>
      <c r="AC186">
        <v>0</v>
      </c>
      <c r="AD186">
        <v>0</v>
      </c>
      <c r="AE186">
        <v>3</v>
      </c>
      <c r="AF186">
        <v>1500</v>
      </c>
      <c r="AG186">
        <v>200</v>
      </c>
      <c r="AH186" t="s">
        <v>2640</v>
      </c>
      <c r="AJ186" t="s">
        <v>355</v>
      </c>
      <c r="AL186" t="b">
        <v>1</v>
      </c>
      <c r="AS186">
        <v>15</v>
      </c>
      <c r="AT186" t="s">
        <v>356</v>
      </c>
      <c r="AV186" t="s">
        <v>347</v>
      </c>
      <c r="AW186" t="s">
        <v>357</v>
      </c>
      <c r="AX186" t="s">
        <v>429</v>
      </c>
      <c r="BB186" t="b">
        <v>1</v>
      </c>
      <c r="BJ186" t="s">
        <v>347</v>
      </c>
      <c r="BK186" t="s">
        <v>347</v>
      </c>
      <c r="BL186" t="s">
        <v>2641</v>
      </c>
      <c r="BM186" t="s">
        <v>347</v>
      </c>
      <c r="BN186" t="s">
        <v>2642</v>
      </c>
      <c r="BO186" t="s">
        <v>347</v>
      </c>
      <c r="BP186" t="s">
        <v>347</v>
      </c>
      <c r="BR186" t="s">
        <v>347</v>
      </c>
      <c r="BS186" t="s">
        <v>347</v>
      </c>
      <c r="CE186" t="s">
        <v>1146</v>
      </c>
      <c r="CL186" t="b">
        <v>1</v>
      </c>
      <c r="CN186" t="s">
        <v>347</v>
      </c>
      <c r="CX186" t="s">
        <v>851</v>
      </c>
      <c r="DD186" t="b">
        <v>1</v>
      </c>
      <c r="DV186" t="s">
        <v>486</v>
      </c>
      <c r="DW186" t="s">
        <v>576</v>
      </c>
      <c r="DX186" t="s">
        <v>2643</v>
      </c>
      <c r="DY186" t="s">
        <v>2644</v>
      </c>
      <c r="DZ186" t="s">
        <v>787</v>
      </c>
      <c r="EA186" t="b">
        <v>1</v>
      </c>
      <c r="EE186" t="b">
        <v>1</v>
      </c>
      <c r="EJ186" t="b">
        <v>1</v>
      </c>
      <c r="EK186" t="b">
        <v>1</v>
      </c>
      <c r="EL186" t="s">
        <v>365</v>
      </c>
      <c r="EM186" t="s">
        <v>366</v>
      </c>
      <c r="EZ186" t="s">
        <v>385</v>
      </c>
      <c r="FA186" t="s">
        <v>366</v>
      </c>
      <c r="FB186" t="s">
        <v>347</v>
      </c>
      <c r="FD186" t="s">
        <v>368</v>
      </c>
      <c r="FF186" t="b">
        <v>1</v>
      </c>
      <c r="FM186" t="s">
        <v>347</v>
      </c>
      <c r="FO186" t="s">
        <v>360</v>
      </c>
      <c r="GB186" t="s">
        <v>385</v>
      </c>
      <c r="GC186" t="s">
        <v>351</v>
      </c>
      <c r="GD186" t="s">
        <v>347</v>
      </c>
      <c r="GG186" t="s">
        <v>934</v>
      </c>
      <c r="GH186" t="s">
        <v>347</v>
      </c>
      <c r="GI186" t="s">
        <v>798</v>
      </c>
      <c r="GK186" t="b">
        <v>1</v>
      </c>
      <c r="GR186" t="s">
        <v>1094</v>
      </c>
      <c r="GT186" t="s">
        <v>2645</v>
      </c>
      <c r="GU186" t="b">
        <v>1</v>
      </c>
      <c r="GV186" t="b">
        <v>1</v>
      </c>
      <c r="HD186" t="b">
        <v>1</v>
      </c>
      <c r="HM186" t="s">
        <v>1008</v>
      </c>
      <c r="HN186" t="b">
        <v>1</v>
      </c>
      <c r="HP186" t="b">
        <v>1</v>
      </c>
      <c r="HR186" t="s">
        <v>2646</v>
      </c>
      <c r="HS186" t="s">
        <v>559</v>
      </c>
      <c r="HT186" t="b">
        <v>1</v>
      </c>
      <c r="HW186" t="b">
        <v>1</v>
      </c>
      <c r="IE186" t="s">
        <v>516</v>
      </c>
      <c r="IJ186" t="b">
        <v>1</v>
      </c>
      <c r="IO186" t="s">
        <v>347</v>
      </c>
      <c r="IQ186" t="s">
        <v>416</v>
      </c>
      <c r="IW186" t="b">
        <v>1</v>
      </c>
      <c r="JA186" t="s">
        <v>416</v>
      </c>
      <c r="JG186" t="b">
        <v>1</v>
      </c>
      <c r="JK186" t="s">
        <v>360</v>
      </c>
      <c r="JL186" t="s">
        <v>2647</v>
      </c>
      <c r="JM186" t="s">
        <v>2236</v>
      </c>
      <c r="JN186" t="b">
        <v>1</v>
      </c>
      <c r="JQ186" t="b">
        <v>1</v>
      </c>
      <c r="KG186" t="s">
        <v>877</v>
      </c>
      <c r="KL186" t="b">
        <v>1</v>
      </c>
      <c r="KM186" t="b">
        <v>1</v>
      </c>
      <c r="KV186" t="s">
        <v>508</v>
      </c>
      <c r="KX186" t="b">
        <v>1</v>
      </c>
      <c r="KY186" t="b">
        <v>1</v>
      </c>
      <c r="LF186" t="s">
        <v>1216</v>
      </c>
      <c r="LK186" t="b">
        <v>1</v>
      </c>
      <c r="LN186" t="s">
        <v>347</v>
      </c>
      <c r="LP186" t="s">
        <v>719</v>
      </c>
      <c r="LY186" t="b">
        <v>1</v>
      </c>
      <c r="MA186" t="s">
        <v>360</v>
      </c>
      <c r="MG186" t="s">
        <v>360</v>
      </c>
      <c r="MI186" t="s">
        <v>2648</v>
      </c>
      <c r="MJ186">
        <v>73156031</v>
      </c>
      <c r="MK186" t="s">
        <v>2649</v>
      </c>
      <c r="ML186" s="2">
        <v>44217.541620370372</v>
      </c>
      <c r="MM186">
        <v>187</v>
      </c>
      <c r="MO186">
        <v>-1</v>
      </c>
      <c r="MR186" t="s">
        <v>377</v>
      </c>
      <c r="MS186">
        <v>4502</v>
      </c>
      <c r="MT186" t="s">
        <v>405</v>
      </c>
      <c r="MU186">
        <v>569832</v>
      </c>
    </row>
    <row r="187" spans="1:359" x14ac:dyDescent="0.3">
      <c r="A187" t="s">
        <v>2650</v>
      </c>
      <c r="B187" t="s">
        <v>2651</v>
      </c>
      <c r="C187" t="s">
        <v>385</v>
      </c>
      <c r="D187" t="s">
        <v>2652</v>
      </c>
      <c r="E187" t="s">
        <v>844</v>
      </c>
      <c r="G187" s="1">
        <v>44217</v>
      </c>
      <c r="H187" t="s">
        <v>2545</v>
      </c>
      <c r="I187" t="s">
        <v>346</v>
      </c>
      <c r="J187" t="s">
        <v>347</v>
      </c>
      <c r="K187">
        <v>26</v>
      </c>
      <c r="L187"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87" t="s">
        <v>348</v>
      </c>
      <c r="N187" t="s">
        <v>349</v>
      </c>
      <c r="O187" t="s">
        <v>350</v>
      </c>
      <c r="P187" s="1">
        <v>43132</v>
      </c>
      <c r="Q187">
        <v>0</v>
      </c>
      <c r="R187">
        <v>1</v>
      </c>
      <c r="S187" t="s">
        <v>347</v>
      </c>
      <c r="T187">
        <v>0</v>
      </c>
      <c r="U187">
        <v>1</v>
      </c>
      <c r="V187">
        <v>0</v>
      </c>
      <c r="W187" t="s">
        <v>351</v>
      </c>
      <c r="X187">
        <v>1</v>
      </c>
      <c r="Y187" t="s">
        <v>409</v>
      </c>
      <c r="Z187">
        <v>0</v>
      </c>
      <c r="AA187" t="s">
        <v>409</v>
      </c>
      <c r="AB187">
        <v>6</v>
      </c>
      <c r="AC187">
        <v>1</v>
      </c>
      <c r="AD187">
        <v>0</v>
      </c>
      <c r="AE187">
        <v>0</v>
      </c>
      <c r="AF187">
        <v>500</v>
      </c>
      <c r="AG187">
        <v>0</v>
      </c>
      <c r="AI187" t="s">
        <v>2653</v>
      </c>
      <c r="AJ187" t="s">
        <v>651</v>
      </c>
      <c r="AQ187" t="b">
        <v>1</v>
      </c>
      <c r="AV187" t="s">
        <v>360</v>
      </c>
      <c r="AW187" t="s">
        <v>2574</v>
      </c>
      <c r="AX187" t="s">
        <v>653</v>
      </c>
      <c r="AY187" t="b">
        <v>1</v>
      </c>
      <c r="BB187" t="b">
        <v>1</v>
      </c>
      <c r="BD187" t="b">
        <v>1</v>
      </c>
      <c r="BJ187" t="s">
        <v>347</v>
      </c>
      <c r="BK187" t="s">
        <v>347</v>
      </c>
      <c r="BL187" t="s">
        <v>2654</v>
      </c>
      <c r="BM187" t="s">
        <v>360</v>
      </c>
      <c r="BO187" t="s">
        <v>347</v>
      </c>
      <c r="BP187" t="s">
        <v>347</v>
      </c>
      <c r="BR187" t="s">
        <v>347</v>
      </c>
      <c r="BS187" t="s">
        <v>347</v>
      </c>
      <c r="CE187" t="s">
        <v>850</v>
      </c>
      <c r="CF187" t="b">
        <v>1</v>
      </c>
      <c r="CN187" t="s">
        <v>347</v>
      </c>
      <c r="CX187" t="s">
        <v>951</v>
      </c>
      <c r="DE187" t="b">
        <v>1</v>
      </c>
      <c r="DV187" t="s">
        <v>657</v>
      </c>
      <c r="EL187" t="s">
        <v>385</v>
      </c>
      <c r="EM187" t="s">
        <v>366</v>
      </c>
      <c r="EN187" t="s">
        <v>2655</v>
      </c>
      <c r="EO187" t="b">
        <v>1</v>
      </c>
      <c r="EP187" t="b">
        <v>1</v>
      </c>
      <c r="EQ187" t="b">
        <v>1</v>
      </c>
      <c r="ET187" t="b">
        <v>1</v>
      </c>
      <c r="EX187" t="b">
        <v>1</v>
      </c>
      <c r="EY187" t="b">
        <v>1</v>
      </c>
      <c r="EZ187" t="s">
        <v>353</v>
      </c>
      <c r="FA187" t="s">
        <v>367</v>
      </c>
      <c r="FB187" t="s">
        <v>347</v>
      </c>
      <c r="FD187" t="s">
        <v>368</v>
      </c>
      <c r="FF187" t="b">
        <v>1</v>
      </c>
      <c r="FM187" t="s">
        <v>347</v>
      </c>
      <c r="FO187" t="s">
        <v>360</v>
      </c>
      <c r="FW187" t="s">
        <v>369</v>
      </c>
      <c r="FX187" t="s">
        <v>360</v>
      </c>
      <c r="GB187" t="s">
        <v>351</v>
      </c>
      <c r="GC187" t="s">
        <v>385</v>
      </c>
      <c r="GD187" t="s">
        <v>360</v>
      </c>
      <c r="GE187" t="s">
        <v>371</v>
      </c>
      <c r="GF187" t="s">
        <v>371</v>
      </c>
      <c r="MI187" t="s">
        <v>2656</v>
      </c>
      <c r="MJ187">
        <v>73156032</v>
      </c>
      <c r="MK187" t="s">
        <v>2657</v>
      </c>
      <c r="ML187" s="2">
        <v>44217.541620370372</v>
      </c>
      <c r="MM187">
        <v>188</v>
      </c>
      <c r="MO187">
        <v>-1</v>
      </c>
      <c r="MR187" t="s">
        <v>377</v>
      </c>
      <c r="MS187">
        <v>9450</v>
      </c>
      <c r="MT187" t="s">
        <v>405</v>
      </c>
      <c r="MU187">
        <v>569832</v>
      </c>
    </row>
    <row r="188" spans="1:359" x14ac:dyDescent="0.3">
      <c r="A188" t="s">
        <v>2658</v>
      </c>
      <c r="B188" t="s">
        <v>2659</v>
      </c>
      <c r="D188" t="s">
        <v>2639</v>
      </c>
      <c r="E188" t="s">
        <v>844</v>
      </c>
      <c r="G188" s="1">
        <v>44217</v>
      </c>
      <c r="H188" t="s">
        <v>2489</v>
      </c>
      <c r="I188" t="s">
        <v>846</v>
      </c>
      <c r="J188" t="s">
        <v>347</v>
      </c>
      <c r="K188">
        <v>52</v>
      </c>
      <c r="L188"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188" t="s">
        <v>408</v>
      </c>
      <c r="N188" t="s">
        <v>349</v>
      </c>
      <c r="O188" t="s">
        <v>350</v>
      </c>
      <c r="P188" s="1">
        <v>43474</v>
      </c>
      <c r="Q188">
        <v>2</v>
      </c>
      <c r="R188">
        <v>0</v>
      </c>
      <c r="S188" t="s">
        <v>347</v>
      </c>
      <c r="T188">
        <v>0</v>
      </c>
      <c r="U188">
        <v>2</v>
      </c>
      <c r="V188">
        <v>4</v>
      </c>
      <c r="W188" t="s">
        <v>353</v>
      </c>
      <c r="X188">
        <v>4</v>
      </c>
      <c r="Y188" t="s">
        <v>1183</v>
      </c>
      <c r="Z188">
        <v>0</v>
      </c>
      <c r="AA188" t="s">
        <v>1183</v>
      </c>
      <c r="AB188">
        <v>15</v>
      </c>
      <c r="AC188">
        <v>0</v>
      </c>
      <c r="AD188">
        <v>0</v>
      </c>
      <c r="AE188">
        <v>1</v>
      </c>
      <c r="AF188">
        <v>500</v>
      </c>
      <c r="AG188">
        <v>250</v>
      </c>
      <c r="AH188" t="s">
        <v>2660</v>
      </c>
      <c r="AJ188" t="s">
        <v>355</v>
      </c>
      <c r="AL188" t="b">
        <v>1</v>
      </c>
      <c r="AS188">
        <v>12</v>
      </c>
      <c r="AT188" t="s">
        <v>356</v>
      </c>
      <c r="AV188" t="s">
        <v>347</v>
      </c>
      <c r="AW188" t="s">
        <v>357</v>
      </c>
      <c r="AX188" t="s">
        <v>429</v>
      </c>
      <c r="BB188" t="b">
        <v>1</v>
      </c>
      <c r="BJ188" t="s">
        <v>347</v>
      </c>
      <c r="BK188" t="s">
        <v>347</v>
      </c>
      <c r="BL188" t="s">
        <v>2661</v>
      </c>
      <c r="BM188" t="s">
        <v>347</v>
      </c>
      <c r="BN188" t="s">
        <v>2662</v>
      </c>
      <c r="BO188" t="s">
        <v>347</v>
      </c>
      <c r="BP188" t="s">
        <v>347</v>
      </c>
      <c r="BR188" t="s">
        <v>347</v>
      </c>
      <c r="BS188" t="s">
        <v>347</v>
      </c>
      <c r="CE188" t="s">
        <v>430</v>
      </c>
      <c r="CK188" t="b">
        <v>1</v>
      </c>
      <c r="CN188" t="s">
        <v>347</v>
      </c>
      <c r="CX188" t="s">
        <v>851</v>
      </c>
      <c r="DD188" t="b">
        <v>1</v>
      </c>
      <c r="DV188" t="s">
        <v>486</v>
      </c>
      <c r="DW188" t="s">
        <v>487</v>
      </c>
      <c r="DZ188" t="s">
        <v>2663</v>
      </c>
      <c r="EB188" t="b">
        <v>1</v>
      </c>
      <c r="EC188" t="b">
        <v>1</v>
      </c>
      <c r="ED188" t="b">
        <v>1</v>
      </c>
      <c r="EG188" t="b">
        <v>1</v>
      </c>
      <c r="EJ188" t="b">
        <v>1</v>
      </c>
      <c r="EK188" t="b">
        <v>1</v>
      </c>
      <c r="EL188" t="s">
        <v>353</v>
      </c>
      <c r="EM188" t="s">
        <v>367</v>
      </c>
      <c r="EN188" t="s">
        <v>2664</v>
      </c>
      <c r="EP188" t="b">
        <v>1</v>
      </c>
      <c r="EQ188" t="b">
        <v>1</v>
      </c>
      <c r="ER188" t="b">
        <v>1</v>
      </c>
      <c r="EX188" t="b">
        <v>1</v>
      </c>
      <c r="EY188" t="b">
        <v>1</v>
      </c>
      <c r="EZ188" t="s">
        <v>352</v>
      </c>
      <c r="FA188" t="s">
        <v>367</v>
      </c>
      <c r="FB188" t="s">
        <v>347</v>
      </c>
      <c r="FD188" t="s">
        <v>368</v>
      </c>
      <c r="FF188" t="b">
        <v>1</v>
      </c>
      <c r="FM188" t="s">
        <v>347</v>
      </c>
      <c r="FO188" t="s">
        <v>360</v>
      </c>
      <c r="FW188" t="s">
        <v>369</v>
      </c>
      <c r="FX188" t="s">
        <v>360</v>
      </c>
      <c r="GB188" t="s">
        <v>409</v>
      </c>
      <c r="GC188" t="s">
        <v>409</v>
      </c>
      <c r="GD188" t="s">
        <v>360</v>
      </c>
      <c r="GE188" t="s">
        <v>371</v>
      </c>
      <c r="GF188" t="s">
        <v>371</v>
      </c>
      <c r="GT188" t="s">
        <v>2665</v>
      </c>
      <c r="GU188" t="b">
        <v>1</v>
      </c>
      <c r="GV188" t="b">
        <v>1</v>
      </c>
      <c r="GY188" t="b">
        <v>1</v>
      </c>
      <c r="HD188" t="b">
        <v>1</v>
      </c>
      <c r="HM188" t="s">
        <v>2666</v>
      </c>
      <c r="HN188" t="b">
        <v>1</v>
      </c>
      <c r="HQ188" t="b">
        <v>1</v>
      </c>
      <c r="HR188" t="s">
        <v>2667</v>
      </c>
      <c r="HS188" t="s">
        <v>992</v>
      </c>
      <c r="HT188" t="b">
        <v>1</v>
      </c>
      <c r="HW188" t="b">
        <v>1</v>
      </c>
      <c r="HZ188" t="b">
        <v>1</v>
      </c>
      <c r="IE188" t="s">
        <v>1762</v>
      </c>
      <c r="IG188" t="b">
        <v>1</v>
      </c>
      <c r="IJ188" t="b">
        <v>1</v>
      </c>
      <c r="IO188" t="s">
        <v>347</v>
      </c>
      <c r="IQ188" t="s">
        <v>416</v>
      </c>
      <c r="IW188" t="b">
        <v>1</v>
      </c>
      <c r="JA188" t="s">
        <v>416</v>
      </c>
      <c r="JG188" t="b">
        <v>1</v>
      </c>
      <c r="JK188" t="s">
        <v>347</v>
      </c>
      <c r="JM188" t="s">
        <v>1194</v>
      </c>
      <c r="JN188" t="b">
        <v>1</v>
      </c>
      <c r="JQ188" t="b">
        <v>1</v>
      </c>
      <c r="JV188" t="b">
        <v>1</v>
      </c>
      <c r="KG188" t="s">
        <v>2044</v>
      </c>
      <c r="KI188" t="b">
        <v>1</v>
      </c>
      <c r="KL188" t="b">
        <v>1</v>
      </c>
      <c r="KM188" t="b">
        <v>1</v>
      </c>
      <c r="KV188" t="s">
        <v>519</v>
      </c>
      <c r="KX188" t="b">
        <v>1</v>
      </c>
      <c r="KY188" t="b">
        <v>1</v>
      </c>
      <c r="LF188" t="s">
        <v>452</v>
      </c>
      <c r="LI188" t="b">
        <v>1</v>
      </c>
      <c r="LN188" t="s">
        <v>347</v>
      </c>
      <c r="LP188" t="s">
        <v>651</v>
      </c>
      <c r="LV188" t="b">
        <v>1</v>
      </c>
      <c r="MA188" t="s">
        <v>360</v>
      </c>
      <c r="MG188" t="s">
        <v>360</v>
      </c>
      <c r="MI188" t="s">
        <v>2668</v>
      </c>
      <c r="MJ188">
        <v>73156033</v>
      </c>
      <c r="MK188" t="s">
        <v>2669</v>
      </c>
      <c r="ML188" s="2">
        <v>44217.541620370372</v>
      </c>
      <c r="MM188">
        <v>189</v>
      </c>
      <c r="MO188">
        <v>-1</v>
      </c>
      <c r="MR188" t="s">
        <v>377</v>
      </c>
      <c r="MS188">
        <v>2989</v>
      </c>
      <c r="MT188" t="s">
        <v>405</v>
      </c>
      <c r="MU188">
        <v>569832</v>
      </c>
    </row>
    <row r="189" spans="1:359" x14ac:dyDescent="0.3">
      <c r="A189" t="s">
        <v>2670</v>
      </c>
      <c r="B189" t="s">
        <v>2671</v>
      </c>
      <c r="C189" t="s">
        <v>385</v>
      </c>
      <c r="D189" t="s">
        <v>2652</v>
      </c>
      <c r="E189" t="s">
        <v>844</v>
      </c>
      <c r="G189" s="1">
        <v>44217</v>
      </c>
      <c r="H189" t="s">
        <v>2545</v>
      </c>
      <c r="I189" t="s">
        <v>346</v>
      </c>
      <c r="J189" t="s">
        <v>347</v>
      </c>
      <c r="K189">
        <v>57</v>
      </c>
      <c r="L189"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189" t="s">
        <v>348</v>
      </c>
      <c r="N189" t="s">
        <v>349</v>
      </c>
      <c r="O189" t="s">
        <v>350</v>
      </c>
      <c r="P189" s="1">
        <v>42527</v>
      </c>
      <c r="Q189">
        <v>0</v>
      </c>
      <c r="R189">
        <v>1</v>
      </c>
      <c r="S189" t="s">
        <v>347</v>
      </c>
      <c r="T189">
        <v>0</v>
      </c>
      <c r="U189">
        <v>0</v>
      </c>
      <c r="V189">
        <v>0</v>
      </c>
      <c r="W189" t="s">
        <v>385</v>
      </c>
      <c r="X189">
        <v>0</v>
      </c>
      <c r="Y189" t="s">
        <v>385</v>
      </c>
      <c r="Z189">
        <v>1</v>
      </c>
      <c r="AA189" t="s">
        <v>351</v>
      </c>
      <c r="AB189">
        <v>3</v>
      </c>
      <c r="AC189">
        <v>2</v>
      </c>
      <c r="AD189">
        <v>0</v>
      </c>
      <c r="AE189">
        <v>0</v>
      </c>
      <c r="AF189">
        <v>1200</v>
      </c>
      <c r="AG189">
        <v>0</v>
      </c>
      <c r="AI189" t="s">
        <v>2672</v>
      </c>
      <c r="AJ189" t="s">
        <v>651</v>
      </c>
      <c r="AQ189" t="b">
        <v>1</v>
      </c>
      <c r="AV189" t="s">
        <v>360</v>
      </c>
      <c r="AW189" t="s">
        <v>2673</v>
      </c>
      <c r="AX189" t="s">
        <v>429</v>
      </c>
      <c r="BB189" t="b">
        <v>1</v>
      </c>
      <c r="BJ189" t="s">
        <v>373</v>
      </c>
      <c r="BO189" t="s">
        <v>347</v>
      </c>
      <c r="BP189" t="s">
        <v>347</v>
      </c>
      <c r="BR189" t="s">
        <v>347</v>
      </c>
      <c r="BS189" t="s">
        <v>347</v>
      </c>
      <c r="CE189" t="s">
        <v>850</v>
      </c>
      <c r="CF189" t="b">
        <v>1</v>
      </c>
      <c r="CN189" t="s">
        <v>347</v>
      </c>
      <c r="CX189" t="s">
        <v>951</v>
      </c>
      <c r="DE189" t="b">
        <v>1</v>
      </c>
      <c r="DV189" t="s">
        <v>430</v>
      </c>
      <c r="EL189" t="s">
        <v>385</v>
      </c>
      <c r="EM189" t="s">
        <v>366</v>
      </c>
      <c r="EZ189" t="s">
        <v>385</v>
      </c>
      <c r="FA189" t="s">
        <v>366</v>
      </c>
      <c r="FB189" t="s">
        <v>373</v>
      </c>
      <c r="FD189" t="s">
        <v>368</v>
      </c>
      <c r="FF189" t="b">
        <v>1</v>
      </c>
      <c r="FM189" t="s">
        <v>347</v>
      </c>
      <c r="FO189" t="s">
        <v>347</v>
      </c>
      <c r="FP189" t="s">
        <v>368</v>
      </c>
      <c r="FQ189" t="b">
        <v>1</v>
      </c>
      <c r="GB189" t="s">
        <v>385</v>
      </c>
      <c r="GC189" t="s">
        <v>385</v>
      </c>
      <c r="GD189" t="s">
        <v>360</v>
      </c>
      <c r="GE189" t="s">
        <v>1526</v>
      </c>
      <c r="GF189" t="s">
        <v>371</v>
      </c>
      <c r="GG189" t="s">
        <v>934</v>
      </c>
      <c r="GH189" t="s">
        <v>360</v>
      </c>
      <c r="GR189" t="s">
        <v>374</v>
      </c>
      <c r="MI189" t="s">
        <v>2674</v>
      </c>
      <c r="MJ189">
        <v>73156034</v>
      </c>
      <c r="MK189" t="s">
        <v>2675</v>
      </c>
      <c r="ML189" s="2">
        <v>44217.541620370372</v>
      </c>
      <c r="MM189">
        <v>190</v>
      </c>
      <c r="MO189">
        <v>-1</v>
      </c>
      <c r="MR189" t="s">
        <v>377</v>
      </c>
      <c r="MS189">
        <v>6657</v>
      </c>
      <c r="MT189" t="s">
        <v>405</v>
      </c>
      <c r="MU189">
        <v>569832</v>
      </c>
    </row>
    <row r="190" spans="1:359" x14ac:dyDescent="0.3">
      <c r="A190" t="s">
        <v>2676</v>
      </c>
      <c r="B190" t="s">
        <v>2677</v>
      </c>
      <c r="D190" t="s">
        <v>2639</v>
      </c>
      <c r="E190" t="s">
        <v>844</v>
      </c>
      <c r="G190" s="1">
        <v>44217</v>
      </c>
      <c r="H190" t="s">
        <v>2489</v>
      </c>
      <c r="I190" t="s">
        <v>846</v>
      </c>
      <c r="J190" t="s">
        <v>347</v>
      </c>
      <c r="K190">
        <v>28</v>
      </c>
      <c r="L190"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90" t="s">
        <v>408</v>
      </c>
      <c r="N190" t="s">
        <v>349</v>
      </c>
      <c r="O190" t="s">
        <v>384</v>
      </c>
      <c r="Q190">
        <v>1</v>
      </c>
      <c r="R190">
        <v>1</v>
      </c>
      <c r="S190" t="s">
        <v>347</v>
      </c>
      <c r="T190">
        <v>0</v>
      </c>
      <c r="U190">
        <v>1</v>
      </c>
      <c r="V190">
        <v>1</v>
      </c>
      <c r="W190" t="s">
        <v>409</v>
      </c>
      <c r="X190">
        <v>0</v>
      </c>
      <c r="Y190" t="s">
        <v>409</v>
      </c>
      <c r="Z190">
        <v>1</v>
      </c>
      <c r="AA190" t="s">
        <v>458</v>
      </c>
      <c r="AB190">
        <v>5</v>
      </c>
      <c r="AC190">
        <v>1</v>
      </c>
      <c r="AD190">
        <v>0</v>
      </c>
      <c r="AE190">
        <v>0</v>
      </c>
      <c r="AF190">
        <v>1000</v>
      </c>
      <c r="AG190">
        <v>400</v>
      </c>
      <c r="AH190" t="s">
        <v>2678</v>
      </c>
      <c r="AJ190" t="s">
        <v>355</v>
      </c>
      <c r="AL190" t="b">
        <v>1</v>
      </c>
      <c r="AS190">
        <v>10</v>
      </c>
      <c r="AT190" t="s">
        <v>356</v>
      </c>
      <c r="AV190" t="s">
        <v>347</v>
      </c>
      <c r="AW190" t="s">
        <v>357</v>
      </c>
      <c r="AX190" t="s">
        <v>429</v>
      </c>
      <c r="BB190" t="b">
        <v>1</v>
      </c>
      <c r="BJ190" t="s">
        <v>347</v>
      </c>
      <c r="BK190" t="s">
        <v>347</v>
      </c>
      <c r="BL190" t="s">
        <v>2679</v>
      </c>
      <c r="BM190" t="s">
        <v>360</v>
      </c>
      <c r="BO190" t="s">
        <v>347</v>
      </c>
      <c r="BP190" t="s">
        <v>360</v>
      </c>
      <c r="BQ190" t="s">
        <v>2680</v>
      </c>
      <c r="CE190" t="s">
        <v>1146</v>
      </c>
      <c r="CL190" t="b">
        <v>1</v>
      </c>
      <c r="CN190" t="s">
        <v>347</v>
      </c>
      <c r="CX190" t="s">
        <v>951</v>
      </c>
      <c r="DE190" t="b">
        <v>1</v>
      </c>
      <c r="DV190" t="s">
        <v>486</v>
      </c>
      <c r="DW190" t="s">
        <v>487</v>
      </c>
      <c r="DZ190" t="s">
        <v>2681</v>
      </c>
      <c r="EB190" t="b">
        <v>1</v>
      </c>
      <c r="EG190" t="b">
        <v>1</v>
      </c>
      <c r="EH190" t="b">
        <v>1</v>
      </c>
      <c r="EJ190" t="b">
        <v>1</v>
      </c>
      <c r="EK190" t="b">
        <v>1</v>
      </c>
      <c r="EL190" t="s">
        <v>352</v>
      </c>
      <c r="EM190" t="s">
        <v>367</v>
      </c>
      <c r="EN190" t="s">
        <v>2682</v>
      </c>
      <c r="EP190" t="b">
        <v>1</v>
      </c>
      <c r="EQ190" t="b">
        <v>1</v>
      </c>
      <c r="EU190" t="b">
        <v>1</v>
      </c>
      <c r="EX190" t="b">
        <v>1</v>
      </c>
      <c r="EZ190" t="s">
        <v>365</v>
      </c>
      <c r="FA190" t="s">
        <v>367</v>
      </c>
      <c r="FB190" t="s">
        <v>347</v>
      </c>
      <c r="FD190" t="s">
        <v>368</v>
      </c>
      <c r="FF190" t="b">
        <v>1</v>
      </c>
      <c r="FM190" t="s">
        <v>347</v>
      </c>
      <c r="FO190" t="s">
        <v>360</v>
      </c>
      <c r="FW190" t="s">
        <v>369</v>
      </c>
      <c r="FX190" t="s">
        <v>347</v>
      </c>
      <c r="GB190" t="s">
        <v>351</v>
      </c>
      <c r="GC190" t="s">
        <v>351</v>
      </c>
      <c r="GD190" t="s">
        <v>347</v>
      </c>
      <c r="GG190" t="s">
        <v>797</v>
      </c>
      <c r="GH190" t="s">
        <v>347</v>
      </c>
      <c r="GI190" t="s">
        <v>798</v>
      </c>
      <c r="GK190" t="b">
        <v>1</v>
      </c>
      <c r="GR190" t="s">
        <v>347</v>
      </c>
      <c r="GS190" t="s">
        <v>347</v>
      </c>
      <c r="GT190" t="s">
        <v>2683</v>
      </c>
      <c r="GU190" t="b">
        <v>1</v>
      </c>
      <c r="GY190" t="b">
        <v>1</v>
      </c>
      <c r="HF190" t="b">
        <v>1</v>
      </c>
      <c r="HM190" t="s">
        <v>2684</v>
      </c>
      <c r="HP190" t="b">
        <v>1</v>
      </c>
      <c r="HQ190" t="b">
        <v>1</v>
      </c>
      <c r="HR190" t="s">
        <v>2685</v>
      </c>
      <c r="HS190" t="s">
        <v>2178</v>
      </c>
      <c r="HT190" t="b">
        <v>1</v>
      </c>
      <c r="HW190" t="b">
        <v>1</v>
      </c>
      <c r="HZ190" t="b">
        <v>1</v>
      </c>
      <c r="IE190" t="s">
        <v>516</v>
      </c>
      <c r="IJ190" t="b">
        <v>1</v>
      </c>
      <c r="IO190" t="s">
        <v>347</v>
      </c>
      <c r="IQ190" t="s">
        <v>416</v>
      </c>
      <c r="IW190" t="b">
        <v>1</v>
      </c>
      <c r="JA190" t="s">
        <v>416</v>
      </c>
      <c r="JG190" t="b">
        <v>1</v>
      </c>
      <c r="JK190" t="s">
        <v>360</v>
      </c>
      <c r="JL190" t="s">
        <v>2686</v>
      </c>
      <c r="JM190" t="s">
        <v>2687</v>
      </c>
      <c r="JN190" t="b">
        <v>1</v>
      </c>
      <c r="JQ190" t="b">
        <v>1</v>
      </c>
      <c r="JV190" t="b">
        <v>1</v>
      </c>
      <c r="JX190" t="b">
        <v>1</v>
      </c>
      <c r="KG190" t="s">
        <v>2688</v>
      </c>
      <c r="KI190" t="b">
        <v>1</v>
      </c>
      <c r="KL190" t="b">
        <v>1</v>
      </c>
      <c r="KO190" t="b">
        <v>1</v>
      </c>
      <c r="KQ190" t="b">
        <v>1</v>
      </c>
      <c r="KV190" t="s">
        <v>901</v>
      </c>
      <c r="KW190" t="b">
        <v>1</v>
      </c>
      <c r="KX190" t="b">
        <v>1</v>
      </c>
      <c r="LA190" t="b">
        <v>1</v>
      </c>
      <c r="LF190" t="s">
        <v>2689</v>
      </c>
      <c r="LI190" t="b">
        <v>1</v>
      </c>
      <c r="LK190" t="b">
        <v>1</v>
      </c>
      <c r="LN190" t="s">
        <v>347</v>
      </c>
      <c r="LP190" t="s">
        <v>651</v>
      </c>
      <c r="LV190" t="b">
        <v>1</v>
      </c>
      <c r="MA190" t="s">
        <v>360</v>
      </c>
      <c r="MD190" t="s">
        <v>360</v>
      </c>
      <c r="MG190" t="s">
        <v>347</v>
      </c>
      <c r="MH190" t="s">
        <v>2690</v>
      </c>
      <c r="MI190" t="s">
        <v>2691</v>
      </c>
      <c r="MJ190">
        <v>73156035</v>
      </c>
      <c r="MK190" t="s">
        <v>2692</v>
      </c>
      <c r="ML190" s="2">
        <v>44217.541631944441</v>
      </c>
      <c r="MM190">
        <v>191</v>
      </c>
      <c r="MO190">
        <v>-1</v>
      </c>
      <c r="MR190" t="s">
        <v>377</v>
      </c>
      <c r="MS190">
        <v>2711</v>
      </c>
      <c r="MT190" t="s">
        <v>405</v>
      </c>
      <c r="MU190">
        <v>569832</v>
      </c>
    </row>
    <row r="191" spans="1:359" x14ac:dyDescent="0.3">
      <c r="A191" t="s">
        <v>2693</v>
      </c>
      <c r="B191" t="s">
        <v>2694</v>
      </c>
      <c r="C191" t="s">
        <v>385</v>
      </c>
      <c r="D191" t="s">
        <v>2652</v>
      </c>
      <c r="E191" t="s">
        <v>844</v>
      </c>
      <c r="G191" s="1">
        <v>44217</v>
      </c>
      <c r="H191" t="s">
        <v>2545</v>
      </c>
      <c r="I191" t="s">
        <v>346</v>
      </c>
      <c r="J191" t="s">
        <v>347</v>
      </c>
      <c r="K191">
        <v>59</v>
      </c>
      <c r="L191"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191" t="s">
        <v>348</v>
      </c>
      <c r="N191" t="s">
        <v>349</v>
      </c>
      <c r="O191" t="s">
        <v>350</v>
      </c>
      <c r="P191" s="1">
        <v>42430</v>
      </c>
      <c r="Q191">
        <v>1</v>
      </c>
      <c r="R191">
        <v>1</v>
      </c>
      <c r="S191" t="s">
        <v>347</v>
      </c>
      <c r="T191">
        <v>0</v>
      </c>
      <c r="U191">
        <v>1</v>
      </c>
      <c r="V191">
        <v>0</v>
      </c>
      <c r="W191" t="s">
        <v>351</v>
      </c>
      <c r="X191">
        <v>1</v>
      </c>
      <c r="Y191" t="s">
        <v>409</v>
      </c>
      <c r="Z191">
        <v>0</v>
      </c>
      <c r="AA191" t="s">
        <v>409</v>
      </c>
      <c r="AB191">
        <v>7</v>
      </c>
      <c r="AC191">
        <v>0</v>
      </c>
      <c r="AD191">
        <v>0</v>
      </c>
      <c r="AE191">
        <v>1</v>
      </c>
      <c r="AF191">
        <v>500</v>
      </c>
      <c r="AG191">
        <v>150</v>
      </c>
      <c r="AH191" t="s">
        <v>2695</v>
      </c>
      <c r="AJ191" t="s">
        <v>651</v>
      </c>
      <c r="AQ191" t="b">
        <v>1</v>
      </c>
      <c r="AV191" t="s">
        <v>360</v>
      </c>
      <c r="AW191" t="s">
        <v>2696</v>
      </c>
      <c r="AX191" t="s">
        <v>358</v>
      </c>
      <c r="AZ191" t="b">
        <v>1</v>
      </c>
      <c r="BB191" t="b">
        <v>1</v>
      </c>
      <c r="BJ191" t="s">
        <v>360</v>
      </c>
      <c r="BO191" t="s">
        <v>347</v>
      </c>
      <c r="BP191" t="s">
        <v>347</v>
      </c>
      <c r="BR191" t="s">
        <v>347</v>
      </c>
      <c r="BS191" t="s">
        <v>360</v>
      </c>
      <c r="BT191" t="s">
        <v>358</v>
      </c>
      <c r="BV191" t="b">
        <v>1</v>
      </c>
      <c r="BX191" t="b">
        <v>1</v>
      </c>
      <c r="CE191" t="s">
        <v>1703</v>
      </c>
      <c r="CI191" t="b">
        <v>1</v>
      </c>
      <c r="CN191" t="s">
        <v>347</v>
      </c>
      <c r="CX191" t="s">
        <v>951</v>
      </c>
      <c r="DE191" t="b">
        <v>1</v>
      </c>
      <c r="DV191" t="s">
        <v>657</v>
      </c>
      <c r="DZ191" t="s">
        <v>2697</v>
      </c>
      <c r="EA191" t="b">
        <v>1</v>
      </c>
      <c r="EB191" t="b">
        <v>1</v>
      </c>
      <c r="EC191" t="b">
        <v>1</v>
      </c>
      <c r="EH191" t="b">
        <v>1</v>
      </c>
      <c r="EI191" t="b">
        <v>1</v>
      </c>
      <c r="EL191" t="s">
        <v>352</v>
      </c>
      <c r="EM191" t="s">
        <v>367</v>
      </c>
      <c r="EN191" t="s">
        <v>2698</v>
      </c>
      <c r="EO191" t="b">
        <v>1</v>
      </c>
      <c r="EP191" t="b">
        <v>1</v>
      </c>
      <c r="EV191" t="b">
        <v>1</v>
      </c>
      <c r="EW191" t="b">
        <v>1</v>
      </c>
      <c r="EX191" t="b">
        <v>1</v>
      </c>
      <c r="EY191" t="b">
        <v>1</v>
      </c>
      <c r="EZ191" t="s">
        <v>353</v>
      </c>
      <c r="FA191" t="s">
        <v>367</v>
      </c>
      <c r="FB191" t="s">
        <v>347</v>
      </c>
      <c r="FD191" t="s">
        <v>1228</v>
      </c>
      <c r="FF191" t="b">
        <v>1</v>
      </c>
      <c r="FG191" t="b">
        <v>1</v>
      </c>
      <c r="FM191" t="s">
        <v>347</v>
      </c>
      <c r="FO191" t="s">
        <v>347</v>
      </c>
      <c r="FP191" t="s">
        <v>432</v>
      </c>
      <c r="FQ191" t="b">
        <v>1</v>
      </c>
      <c r="FR191" t="b">
        <v>1</v>
      </c>
      <c r="FW191" t="s">
        <v>369</v>
      </c>
      <c r="FX191" t="s">
        <v>347</v>
      </c>
      <c r="GB191" t="s">
        <v>351</v>
      </c>
      <c r="GC191" t="s">
        <v>351</v>
      </c>
      <c r="GD191" t="s">
        <v>347</v>
      </c>
      <c r="GG191" t="s">
        <v>934</v>
      </c>
      <c r="GH191" t="s">
        <v>360</v>
      </c>
      <c r="GR191" t="s">
        <v>1094</v>
      </c>
      <c r="MI191" t="s">
        <v>2699</v>
      </c>
      <c r="MJ191">
        <v>73156036</v>
      </c>
      <c r="MK191" t="s">
        <v>2700</v>
      </c>
      <c r="ML191" s="2">
        <v>44217.541631944441</v>
      </c>
      <c r="MM191">
        <v>192</v>
      </c>
      <c r="MO191">
        <v>-1</v>
      </c>
      <c r="MR191" t="s">
        <v>377</v>
      </c>
      <c r="MS191">
        <v>6042</v>
      </c>
      <c r="MT191" t="s">
        <v>405</v>
      </c>
      <c r="MU191">
        <v>569832</v>
      </c>
    </row>
    <row r="192" spans="1:359" x14ac:dyDescent="0.3">
      <c r="A192" t="s">
        <v>2701</v>
      </c>
      <c r="B192" t="s">
        <v>2702</v>
      </c>
      <c r="D192" t="s">
        <v>2639</v>
      </c>
      <c r="E192" t="s">
        <v>844</v>
      </c>
      <c r="G192" s="1">
        <v>44217</v>
      </c>
      <c r="H192" t="s">
        <v>2489</v>
      </c>
      <c r="I192" t="s">
        <v>846</v>
      </c>
      <c r="J192" t="s">
        <v>347</v>
      </c>
      <c r="K192">
        <v>56</v>
      </c>
      <c r="L192"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192" t="s">
        <v>408</v>
      </c>
      <c r="N192" t="s">
        <v>349</v>
      </c>
      <c r="O192" t="s">
        <v>384</v>
      </c>
      <c r="Q192">
        <v>0</v>
      </c>
      <c r="R192">
        <v>0</v>
      </c>
      <c r="S192" t="s">
        <v>347</v>
      </c>
      <c r="T192">
        <v>0</v>
      </c>
      <c r="U192">
        <v>0</v>
      </c>
      <c r="V192">
        <v>0</v>
      </c>
      <c r="W192" t="s">
        <v>385</v>
      </c>
      <c r="X192">
        <v>1</v>
      </c>
      <c r="Y192" t="s">
        <v>351</v>
      </c>
      <c r="Z192">
        <v>0</v>
      </c>
      <c r="AA192" t="s">
        <v>351</v>
      </c>
      <c r="AB192">
        <v>4</v>
      </c>
      <c r="AC192">
        <v>0</v>
      </c>
      <c r="AD192">
        <v>0</v>
      </c>
      <c r="AE192">
        <v>0</v>
      </c>
      <c r="AF192">
        <v>2000</v>
      </c>
      <c r="AG192">
        <v>1500</v>
      </c>
      <c r="AH192" t="s">
        <v>1384</v>
      </c>
      <c r="AJ192" t="s">
        <v>355</v>
      </c>
      <c r="AL192" t="b">
        <v>1</v>
      </c>
      <c r="AS192">
        <v>5</v>
      </c>
      <c r="AT192" t="s">
        <v>356</v>
      </c>
      <c r="AV192" t="s">
        <v>347</v>
      </c>
      <c r="AW192" t="s">
        <v>2703</v>
      </c>
      <c r="AX192" t="s">
        <v>429</v>
      </c>
      <c r="BB192" t="b">
        <v>1</v>
      </c>
      <c r="BJ192" t="s">
        <v>373</v>
      </c>
      <c r="BO192" t="s">
        <v>347</v>
      </c>
      <c r="BP192" t="s">
        <v>347</v>
      </c>
      <c r="BR192" t="s">
        <v>347</v>
      </c>
      <c r="BS192" t="s">
        <v>347</v>
      </c>
      <c r="CE192" t="s">
        <v>430</v>
      </c>
      <c r="CK192" t="b">
        <v>1</v>
      </c>
      <c r="CN192" t="s">
        <v>373</v>
      </c>
      <c r="CX192" t="s">
        <v>951</v>
      </c>
      <c r="DE192" t="b">
        <v>1</v>
      </c>
      <c r="DV192" t="s">
        <v>363</v>
      </c>
      <c r="EL192" t="s">
        <v>385</v>
      </c>
      <c r="EM192" t="s">
        <v>366</v>
      </c>
      <c r="EZ192" t="s">
        <v>385</v>
      </c>
      <c r="FA192" t="s">
        <v>366</v>
      </c>
      <c r="FB192" t="s">
        <v>347</v>
      </c>
      <c r="FD192" t="s">
        <v>368</v>
      </c>
      <c r="FF192" t="b">
        <v>1</v>
      </c>
      <c r="FM192" t="s">
        <v>347</v>
      </c>
      <c r="FO192" t="s">
        <v>373</v>
      </c>
      <c r="GB192" t="s">
        <v>385</v>
      </c>
      <c r="GC192" t="s">
        <v>385</v>
      </c>
      <c r="GD192" t="s">
        <v>347</v>
      </c>
      <c r="GG192" t="s">
        <v>934</v>
      </c>
      <c r="GH192" t="s">
        <v>347</v>
      </c>
      <c r="GI192" t="s">
        <v>798</v>
      </c>
      <c r="GK192" t="b">
        <v>1</v>
      </c>
      <c r="GR192" t="s">
        <v>1094</v>
      </c>
      <c r="GT192" t="s">
        <v>2704</v>
      </c>
      <c r="GU192" t="b">
        <v>1</v>
      </c>
      <c r="GW192" t="b">
        <v>1</v>
      </c>
      <c r="GY192" t="b">
        <v>1</v>
      </c>
      <c r="HG192" t="b">
        <v>1</v>
      </c>
      <c r="HM192" t="s">
        <v>1008</v>
      </c>
      <c r="HN192" t="b">
        <v>1</v>
      </c>
      <c r="HP192" t="b">
        <v>1</v>
      </c>
      <c r="HR192" t="s">
        <v>2646</v>
      </c>
      <c r="HS192" t="s">
        <v>2705</v>
      </c>
      <c r="HT192" t="b">
        <v>1</v>
      </c>
      <c r="HW192" t="b">
        <v>1</v>
      </c>
      <c r="HZ192" t="b">
        <v>1</v>
      </c>
      <c r="IE192" t="s">
        <v>516</v>
      </c>
      <c r="IJ192" t="b">
        <v>1</v>
      </c>
      <c r="IO192" t="s">
        <v>360</v>
      </c>
      <c r="IP192" t="s">
        <v>2706</v>
      </c>
      <c r="IQ192" t="s">
        <v>416</v>
      </c>
      <c r="IW192" t="b">
        <v>1</v>
      </c>
      <c r="JA192" t="s">
        <v>416</v>
      </c>
      <c r="JG192" t="b">
        <v>1</v>
      </c>
      <c r="JK192" t="s">
        <v>347</v>
      </c>
      <c r="JM192" t="s">
        <v>2707</v>
      </c>
      <c r="JN192" t="b">
        <v>1</v>
      </c>
      <c r="JP192" t="b">
        <v>1</v>
      </c>
      <c r="JQ192" t="b">
        <v>1</v>
      </c>
      <c r="JV192" t="b">
        <v>1</v>
      </c>
      <c r="JX192" t="b">
        <v>1</v>
      </c>
      <c r="KA192" t="b">
        <v>1</v>
      </c>
      <c r="KG192" t="s">
        <v>2708</v>
      </c>
      <c r="KH192" t="b">
        <v>1</v>
      </c>
      <c r="KI192" t="b">
        <v>1</v>
      </c>
      <c r="KL192" t="b">
        <v>1</v>
      </c>
      <c r="KQ192" t="b">
        <v>1</v>
      </c>
      <c r="KV192" t="s">
        <v>508</v>
      </c>
      <c r="KX192" t="b">
        <v>1</v>
      </c>
      <c r="KY192" t="b">
        <v>1</v>
      </c>
      <c r="LF192" t="s">
        <v>2689</v>
      </c>
      <c r="LI192" t="b">
        <v>1</v>
      </c>
      <c r="LK192" t="b">
        <v>1</v>
      </c>
      <c r="LN192" t="s">
        <v>347</v>
      </c>
      <c r="LP192" t="s">
        <v>373</v>
      </c>
      <c r="LX192" t="b">
        <v>1</v>
      </c>
      <c r="MA192" t="s">
        <v>360</v>
      </c>
      <c r="MG192" t="s">
        <v>360</v>
      </c>
      <c r="MI192" t="s">
        <v>2709</v>
      </c>
      <c r="MJ192">
        <v>73156037</v>
      </c>
      <c r="MK192" t="s">
        <v>2710</v>
      </c>
      <c r="ML192" s="2">
        <v>44217.541643518518</v>
      </c>
      <c r="MM192">
        <v>193</v>
      </c>
      <c r="MO192">
        <v>-1</v>
      </c>
      <c r="MR192" t="s">
        <v>377</v>
      </c>
      <c r="MS192">
        <v>2021</v>
      </c>
      <c r="MT192" t="s">
        <v>405</v>
      </c>
      <c r="MU192">
        <v>569832</v>
      </c>
    </row>
    <row r="193" spans="1:359" x14ac:dyDescent="0.3">
      <c r="A193" t="s">
        <v>2711</v>
      </c>
      <c r="B193" t="s">
        <v>2712</v>
      </c>
      <c r="C193" t="s">
        <v>385</v>
      </c>
      <c r="D193" t="s">
        <v>2652</v>
      </c>
      <c r="E193" t="s">
        <v>844</v>
      </c>
      <c r="G193" s="1">
        <v>44217</v>
      </c>
      <c r="H193" t="s">
        <v>2545</v>
      </c>
      <c r="I193" t="s">
        <v>346</v>
      </c>
      <c r="J193" t="s">
        <v>347</v>
      </c>
      <c r="K193">
        <v>25</v>
      </c>
      <c r="L19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93" t="s">
        <v>348</v>
      </c>
      <c r="N193" t="s">
        <v>349</v>
      </c>
      <c r="O193" t="s">
        <v>350</v>
      </c>
      <c r="P193" s="1">
        <v>43486</v>
      </c>
      <c r="Q193">
        <v>0</v>
      </c>
      <c r="R193">
        <v>0</v>
      </c>
      <c r="S193" t="s">
        <v>347</v>
      </c>
      <c r="T193">
        <v>0</v>
      </c>
      <c r="U193">
        <v>1</v>
      </c>
      <c r="V193">
        <v>0</v>
      </c>
      <c r="W193" t="s">
        <v>351</v>
      </c>
      <c r="X193">
        <v>1</v>
      </c>
      <c r="Y193" t="s">
        <v>409</v>
      </c>
      <c r="Z193">
        <v>0</v>
      </c>
      <c r="AA193" t="s">
        <v>409</v>
      </c>
      <c r="AB193">
        <v>6</v>
      </c>
      <c r="AC193">
        <v>0</v>
      </c>
      <c r="AD193">
        <v>1</v>
      </c>
      <c r="AE193">
        <v>1</v>
      </c>
      <c r="AF193">
        <v>500</v>
      </c>
      <c r="AG193">
        <v>300</v>
      </c>
      <c r="AH193" t="s">
        <v>2713</v>
      </c>
      <c r="AJ193" t="s">
        <v>651</v>
      </c>
      <c r="AQ193" t="b">
        <v>1</v>
      </c>
      <c r="AV193" t="s">
        <v>360</v>
      </c>
      <c r="AW193" t="s">
        <v>2696</v>
      </c>
      <c r="AX193" t="s">
        <v>429</v>
      </c>
      <c r="BB193" t="b">
        <v>1</v>
      </c>
      <c r="BJ193" t="s">
        <v>360</v>
      </c>
      <c r="BO193" t="s">
        <v>347</v>
      </c>
      <c r="BP193" t="s">
        <v>347</v>
      </c>
      <c r="BR193" t="s">
        <v>347</v>
      </c>
      <c r="BS193" t="s">
        <v>360</v>
      </c>
      <c r="BT193" t="s">
        <v>908</v>
      </c>
      <c r="BU193" t="b">
        <v>1</v>
      </c>
      <c r="BX193" t="b">
        <v>1</v>
      </c>
      <c r="CE193" t="s">
        <v>677</v>
      </c>
      <c r="CF193" t="b">
        <v>1</v>
      </c>
      <c r="CG193" t="b">
        <v>1</v>
      </c>
      <c r="CI193" t="b">
        <v>1</v>
      </c>
      <c r="CN193" t="s">
        <v>347</v>
      </c>
      <c r="CX193" t="s">
        <v>951</v>
      </c>
      <c r="DE193" t="b">
        <v>1</v>
      </c>
      <c r="DV193" t="s">
        <v>657</v>
      </c>
      <c r="EL193" t="s">
        <v>385</v>
      </c>
      <c r="EM193" t="s">
        <v>366</v>
      </c>
      <c r="EN193" t="s">
        <v>2714</v>
      </c>
      <c r="EO193" t="b">
        <v>1</v>
      </c>
      <c r="EP193" t="b">
        <v>1</v>
      </c>
      <c r="EV193" t="b">
        <v>1</v>
      </c>
      <c r="EX193" t="b">
        <v>1</v>
      </c>
      <c r="EZ193" t="s">
        <v>365</v>
      </c>
      <c r="FA193" t="s">
        <v>367</v>
      </c>
      <c r="FB193" t="s">
        <v>347</v>
      </c>
      <c r="FD193" t="s">
        <v>368</v>
      </c>
      <c r="FF193" t="b">
        <v>1</v>
      </c>
      <c r="FM193" t="s">
        <v>347</v>
      </c>
      <c r="FO193" t="s">
        <v>347</v>
      </c>
      <c r="FP193" t="s">
        <v>368</v>
      </c>
      <c r="FQ193" t="b">
        <v>1</v>
      </c>
      <c r="FW193" t="s">
        <v>369</v>
      </c>
      <c r="FX193" t="s">
        <v>347</v>
      </c>
      <c r="GB193" t="s">
        <v>351</v>
      </c>
      <c r="GC193" t="s">
        <v>385</v>
      </c>
      <c r="GD193" t="s">
        <v>347</v>
      </c>
      <c r="GG193" t="s">
        <v>372</v>
      </c>
      <c r="GH193" t="s">
        <v>360</v>
      </c>
      <c r="GR193" t="s">
        <v>347</v>
      </c>
      <c r="GS193" t="s">
        <v>347</v>
      </c>
      <c r="MI193" t="s">
        <v>2715</v>
      </c>
      <c r="MJ193">
        <v>73156038</v>
      </c>
      <c r="MK193" t="s">
        <v>2716</v>
      </c>
      <c r="ML193" s="2">
        <v>44217.541643518518</v>
      </c>
      <c r="MM193">
        <v>194</v>
      </c>
      <c r="MO193">
        <v>-1</v>
      </c>
      <c r="MR193" t="s">
        <v>377</v>
      </c>
      <c r="MS193">
        <v>5066</v>
      </c>
      <c r="MT193" t="s">
        <v>405</v>
      </c>
      <c r="MU193">
        <v>569832</v>
      </c>
    </row>
    <row r="194" spans="1:359" x14ac:dyDescent="0.3">
      <c r="A194" t="s">
        <v>2717</v>
      </c>
      <c r="B194" t="s">
        <v>2718</v>
      </c>
      <c r="C194" t="s">
        <v>385</v>
      </c>
      <c r="D194" t="s">
        <v>2652</v>
      </c>
      <c r="E194" t="s">
        <v>844</v>
      </c>
      <c r="G194" s="1">
        <v>44217</v>
      </c>
      <c r="H194" t="s">
        <v>2545</v>
      </c>
      <c r="I194" t="s">
        <v>346</v>
      </c>
      <c r="J194" t="s">
        <v>347</v>
      </c>
      <c r="K194">
        <v>42</v>
      </c>
      <c r="L19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94" t="s">
        <v>348</v>
      </c>
      <c r="N194" t="s">
        <v>349</v>
      </c>
      <c r="O194" t="s">
        <v>384</v>
      </c>
      <c r="Q194">
        <v>0</v>
      </c>
      <c r="R194">
        <v>0</v>
      </c>
      <c r="S194" t="s">
        <v>347</v>
      </c>
      <c r="T194">
        <v>0</v>
      </c>
      <c r="U194">
        <v>0</v>
      </c>
      <c r="V194">
        <v>1</v>
      </c>
      <c r="W194" t="s">
        <v>351</v>
      </c>
      <c r="X194">
        <v>0</v>
      </c>
      <c r="Y194" t="s">
        <v>351</v>
      </c>
      <c r="Z194">
        <v>3</v>
      </c>
      <c r="AA194" t="s">
        <v>365</v>
      </c>
      <c r="AB194">
        <v>6</v>
      </c>
      <c r="AC194">
        <v>0</v>
      </c>
      <c r="AD194">
        <v>0</v>
      </c>
      <c r="AE194">
        <v>1</v>
      </c>
      <c r="AF194">
        <v>1500</v>
      </c>
      <c r="AG194">
        <v>1000</v>
      </c>
      <c r="AH194" t="s">
        <v>2719</v>
      </c>
      <c r="AJ194" t="s">
        <v>1439</v>
      </c>
      <c r="AK194" t="b">
        <v>1</v>
      </c>
      <c r="AL194" t="b">
        <v>1</v>
      </c>
      <c r="AN194" t="b">
        <v>1</v>
      </c>
      <c r="AS194">
        <v>15</v>
      </c>
      <c r="AT194" t="s">
        <v>356</v>
      </c>
      <c r="AV194" t="s">
        <v>347</v>
      </c>
      <c r="AW194" t="s">
        <v>2720</v>
      </c>
      <c r="AX194" t="s">
        <v>908</v>
      </c>
      <c r="AY194" t="b">
        <v>1</v>
      </c>
      <c r="BB194" t="b">
        <v>1</v>
      </c>
      <c r="BJ194" t="s">
        <v>360</v>
      </c>
      <c r="BO194" t="s">
        <v>347</v>
      </c>
      <c r="BP194" t="s">
        <v>360</v>
      </c>
      <c r="BQ194" t="s">
        <v>2721</v>
      </c>
      <c r="CE194" t="s">
        <v>2119</v>
      </c>
      <c r="CG194" t="b">
        <v>1</v>
      </c>
      <c r="CI194" t="b">
        <v>1</v>
      </c>
      <c r="CN194" t="s">
        <v>347</v>
      </c>
      <c r="CX194" t="s">
        <v>951</v>
      </c>
      <c r="DE194" t="b">
        <v>1</v>
      </c>
      <c r="DV194" t="s">
        <v>363</v>
      </c>
      <c r="EL194" t="s">
        <v>385</v>
      </c>
      <c r="EM194" t="s">
        <v>366</v>
      </c>
      <c r="EN194" t="s">
        <v>2722</v>
      </c>
      <c r="EO194" t="b">
        <v>1</v>
      </c>
      <c r="EP194" t="b">
        <v>1</v>
      </c>
      <c r="EQ194" t="b">
        <v>1</v>
      </c>
      <c r="ES194" t="b">
        <v>1</v>
      </c>
      <c r="EU194" t="b">
        <v>1</v>
      </c>
      <c r="EW194" t="b">
        <v>1</v>
      </c>
      <c r="EX194" t="b">
        <v>1</v>
      </c>
      <c r="EY194" t="b">
        <v>1</v>
      </c>
      <c r="EZ194" t="s">
        <v>526</v>
      </c>
      <c r="FA194" t="s">
        <v>367</v>
      </c>
      <c r="FB194" t="s">
        <v>347</v>
      </c>
      <c r="FD194" t="s">
        <v>368</v>
      </c>
      <c r="FF194" t="b">
        <v>1</v>
      </c>
      <c r="FM194" t="s">
        <v>347</v>
      </c>
      <c r="FO194" t="s">
        <v>360</v>
      </c>
      <c r="FW194" t="s">
        <v>369</v>
      </c>
      <c r="FX194" t="s">
        <v>360</v>
      </c>
      <c r="GB194" t="s">
        <v>385</v>
      </c>
      <c r="GC194" t="s">
        <v>385</v>
      </c>
      <c r="GD194" t="s">
        <v>347</v>
      </c>
      <c r="GG194" t="s">
        <v>372</v>
      </c>
      <c r="GH194" t="s">
        <v>347</v>
      </c>
      <c r="GI194" t="s">
        <v>494</v>
      </c>
      <c r="GP194" t="b">
        <v>1</v>
      </c>
      <c r="GR194" t="s">
        <v>374</v>
      </c>
      <c r="MI194" t="s">
        <v>2723</v>
      </c>
      <c r="MJ194">
        <v>73156039</v>
      </c>
      <c r="MK194" t="s">
        <v>2724</v>
      </c>
      <c r="ML194" s="2">
        <v>44217.541655092587</v>
      </c>
      <c r="MM194">
        <v>195</v>
      </c>
      <c r="MO194">
        <v>-1</v>
      </c>
      <c r="MR194" t="s">
        <v>377</v>
      </c>
      <c r="MS194">
        <v>8190</v>
      </c>
      <c r="MT194" t="s">
        <v>405</v>
      </c>
      <c r="MU194">
        <v>569832</v>
      </c>
    </row>
    <row r="195" spans="1:359" x14ac:dyDescent="0.3">
      <c r="A195" t="s">
        <v>2725</v>
      </c>
      <c r="B195" t="s">
        <v>2726</v>
      </c>
      <c r="C195" t="s">
        <v>385</v>
      </c>
      <c r="D195" t="s">
        <v>2727</v>
      </c>
      <c r="E195" t="s">
        <v>844</v>
      </c>
      <c r="G195" s="1">
        <v>44217</v>
      </c>
      <c r="H195" t="s">
        <v>2545</v>
      </c>
      <c r="I195" t="s">
        <v>346</v>
      </c>
      <c r="J195" t="s">
        <v>347</v>
      </c>
      <c r="K195">
        <v>26</v>
      </c>
      <c r="L19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95" t="s">
        <v>348</v>
      </c>
      <c r="N195" t="s">
        <v>349</v>
      </c>
      <c r="O195" t="s">
        <v>350</v>
      </c>
      <c r="P195" s="1">
        <v>43466</v>
      </c>
      <c r="Q195">
        <v>0</v>
      </c>
      <c r="R195">
        <v>0</v>
      </c>
      <c r="S195" t="s">
        <v>347</v>
      </c>
      <c r="T195">
        <v>0</v>
      </c>
      <c r="U195">
        <v>0</v>
      </c>
      <c r="V195">
        <v>2</v>
      </c>
      <c r="W195" t="s">
        <v>409</v>
      </c>
      <c r="X195">
        <v>0</v>
      </c>
      <c r="Y195" t="s">
        <v>409</v>
      </c>
      <c r="Z195">
        <v>0</v>
      </c>
      <c r="AA195" t="s">
        <v>409</v>
      </c>
      <c r="AB195">
        <v>4</v>
      </c>
      <c r="AC195">
        <v>0</v>
      </c>
      <c r="AD195">
        <v>0</v>
      </c>
      <c r="AE195">
        <v>1</v>
      </c>
      <c r="AF195">
        <v>500</v>
      </c>
      <c r="AG195">
        <v>200</v>
      </c>
      <c r="AH195" t="s">
        <v>2728</v>
      </c>
      <c r="AJ195" t="s">
        <v>786</v>
      </c>
      <c r="AK195" t="b">
        <v>1</v>
      </c>
      <c r="AS195">
        <v>30</v>
      </c>
      <c r="AT195" t="s">
        <v>1385</v>
      </c>
      <c r="AV195" t="s">
        <v>360</v>
      </c>
      <c r="AW195" t="s">
        <v>2729</v>
      </c>
      <c r="AX195" t="s">
        <v>2730</v>
      </c>
      <c r="AY195" t="b">
        <v>1</v>
      </c>
      <c r="AZ195" t="b">
        <v>1</v>
      </c>
      <c r="BD195" t="b">
        <v>1</v>
      </c>
      <c r="BJ195" t="s">
        <v>347</v>
      </c>
      <c r="BK195" t="s">
        <v>347</v>
      </c>
      <c r="BL195" t="s">
        <v>2731</v>
      </c>
      <c r="BM195" t="s">
        <v>347</v>
      </c>
      <c r="BN195" t="s">
        <v>2732</v>
      </c>
      <c r="BO195" t="s">
        <v>347</v>
      </c>
      <c r="BP195" t="s">
        <v>360</v>
      </c>
      <c r="BQ195" t="s">
        <v>2733</v>
      </c>
      <c r="CE195" t="s">
        <v>1355</v>
      </c>
      <c r="CG195" t="b">
        <v>1</v>
      </c>
      <c r="CN195" t="s">
        <v>360</v>
      </c>
      <c r="CO195" t="s">
        <v>1592</v>
      </c>
      <c r="CS195" t="b">
        <v>1</v>
      </c>
      <c r="CX195" t="s">
        <v>1516</v>
      </c>
      <c r="DC195" t="b">
        <v>1</v>
      </c>
      <c r="DD195" t="b">
        <v>1</v>
      </c>
      <c r="DV195" t="s">
        <v>575</v>
      </c>
      <c r="DW195" t="s">
        <v>487</v>
      </c>
      <c r="EL195" t="s">
        <v>385</v>
      </c>
      <c r="EM195" t="s">
        <v>366</v>
      </c>
      <c r="EN195" t="s">
        <v>2734</v>
      </c>
      <c r="EO195" t="b">
        <v>1</v>
      </c>
      <c r="EU195" t="b">
        <v>1</v>
      </c>
      <c r="EZ195" t="s">
        <v>409</v>
      </c>
      <c r="FA195" t="s">
        <v>366</v>
      </c>
      <c r="FB195" t="s">
        <v>347</v>
      </c>
      <c r="FD195" t="s">
        <v>368</v>
      </c>
      <c r="FF195" t="b">
        <v>1</v>
      </c>
      <c r="FM195" t="s">
        <v>347</v>
      </c>
      <c r="FO195" t="s">
        <v>347</v>
      </c>
      <c r="FP195" t="s">
        <v>368</v>
      </c>
      <c r="FQ195" t="b">
        <v>1</v>
      </c>
      <c r="FW195" t="s">
        <v>347</v>
      </c>
      <c r="FX195" t="s">
        <v>347</v>
      </c>
      <c r="GB195" t="s">
        <v>385</v>
      </c>
      <c r="GC195" t="s">
        <v>385</v>
      </c>
      <c r="GD195" t="s">
        <v>347</v>
      </c>
      <c r="GG195" t="s">
        <v>934</v>
      </c>
      <c r="GH195" t="s">
        <v>360</v>
      </c>
      <c r="GR195" t="s">
        <v>1094</v>
      </c>
      <c r="MI195" t="s">
        <v>2735</v>
      </c>
      <c r="MJ195">
        <v>73156049</v>
      </c>
      <c r="MK195" t="s">
        <v>2736</v>
      </c>
      <c r="ML195" s="2">
        <v>44217.541956018518</v>
      </c>
      <c r="MM195">
        <v>196</v>
      </c>
      <c r="MO195">
        <v>-1</v>
      </c>
      <c r="MR195" t="s">
        <v>377</v>
      </c>
      <c r="MS195">
        <v>1497</v>
      </c>
      <c r="MT195" t="s">
        <v>405</v>
      </c>
      <c r="MU195">
        <v>569832</v>
      </c>
    </row>
    <row r="196" spans="1:359" x14ac:dyDescent="0.3">
      <c r="A196" t="s">
        <v>2737</v>
      </c>
      <c r="B196" t="s">
        <v>2738</v>
      </c>
      <c r="C196" t="s">
        <v>385</v>
      </c>
      <c r="D196" t="s">
        <v>2727</v>
      </c>
      <c r="E196" t="s">
        <v>844</v>
      </c>
      <c r="G196" s="1">
        <v>44217</v>
      </c>
      <c r="H196" t="s">
        <v>2545</v>
      </c>
      <c r="I196" t="s">
        <v>346</v>
      </c>
      <c r="J196" t="s">
        <v>347</v>
      </c>
      <c r="K196">
        <v>20</v>
      </c>
      <c r="L19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96" t="s">
        <v>348</v>
      </c>
      <c r="N196" t="s">
        <v>349</v>
      </c>
      <c r="O196" t="s">
        <v>350</v>
      </c>
      <c r="P196" s="1">
        <v>41913</v>
      </c>
      <c r="Q196">
        <v>1</v>
      </c>
      <c r="R196">
        <v>0</v>
      </c>
      <c r="S196" t="s">
        <v>347</v>
      </c>
      <c r="T196">
        <v>1</v>
      </c>
      <c r="U196">
        <v>1</v>
      </c>
      <c r="V196">
        <v>1</v>
      </c>
      <c r="W196" t="s">
        <v>409</v>
      </c>
      <c r="X196">
        <v>1</v>
      </c>
      <c r="Y196" t="s">
        <v>365</v>
      </c>
      <c r="Z196">
        <v>0</v>
      </c>
      <c r="AA196" t="s">
        <v>365</v>
      </c>
      <c r="AB196">
        <v>6</v>
      </c>
      <c r="AC196">
        <v>0</v>
      </c>
      <c r="AD196">
        <v>0</v>
      </c>
      <c r="AE196">
        <v>1</v>
      </c>
      <c r="AF196">
        <v>600</v>
      </c>
      <c r="AG196">
        <v>300</v>
      </c>
      <c r="AH196" t="s">
        <v>2739</v>
      </c>
      <c r="AJ196" t="s">
        <v>675</v>
      </c>
      <c r="AK196" t="b">
        <v>1</v>
      </c>
      <c r="AL196" t="b">
        <v>1</v>
      </c>
      <c r="AS196">
        <v>20</v>
      </c>
      <c r="AT196" t="s">
        <v>1385</v>
      </c>
      <c r="AV196" t="s">
        <v>347</v>
      </c>
      <c r="AW196" t="s">
        <v>2740</v>
      </c>
      <c r="AX196" t="s">
        <v>1323</v>
      </c>
      <c r="AY196" t="b">
        <v>1</v>
      </c>
      <c r="BJ196" t="s">
        <v>347</v>
      </c>
      <c r="BK196" t="s">
        <v>347</v>
      </c>
      <c r="BL196" t="s">
        <v>2741</v>
      </c>
      <c r="BM196" t="s">
        <v>347</v>
      </c>
      <c r="BN196" t="s">
        <v>2742</v>
      </c>
      <c r="BO196" t="s">
        <v>360</v>
      </c>
      <c r="CE196" t="s">
        <v>2119</v>
      </c>
      <c r="CG196" t="b">
        <v>1</v>
      </c>
      <c r="CI196" t="b">
        <v>1</v>
      </c>
      <c r="CN196" t="s">
        <v>347</v>
      </c>
      <c r="CX196" t="s">
        <v>1463</v>
      </c>
      <c r="DB196" t="b">
        <v>1</v>
      </c>
      <c r="DD196" t="b">
        <v>1</v>
      </c>
      <c r="DJ196" t="s">
        <v>360</v>
      </c>
      <c r="DV196" t="s">
        <v>363</v>
      </c>
      <c r="DZ196" t="s">
        <v>2743</v>
      </c>
      <c r="EB196" t="b">
        <v>1</v>
      </c>
      <c r="EC196" t="b">
        <v>1</v>
      </c>
      <c r="ED196" t="b">
        <v>1</v>
      </c>
      <c r="EG196" t="b">
        <v>1</v>
      </c>
      <c r="EL196" t="s">
        <v>365</v>
      </c>
      <c r="EM196" t="s">
        <v>366</v>
      </c>
      <c r="EN196" t="s">
        <v>1826</v>
      </c>
      <c r="EO196" t="b">
        <v>1</v>
      </c>
      <c r="EQ196" t="b">
        <v>1</v>
      </c>
      <c r="ER196" t="b">
        <v>1</v>
      </c>
      <c r="EU196" t="b">
        <v>1</v>
      </c>
      <c r="EZ196" t="s">
        <v>365</v>
      </c>
      <c r="FA196" t="s">
        <v>367</v>
      </c>
      <c r="FB196" t="s">
        <v>347</v>
      </c>
      <c r="FD196" t="s">
        <v>368</v>
      </c>
      <c r="FF196" t="b">
        <v>1</v>
      </c>
      <c r="FM196" t="s">
        <v>347</v>
      </c>
      <c r="FO196" t="s">
        <v>347</v>
      </c>
      <c r="FP196" t="s">
        <v>2120</v>
      </c>
      <c r="FQ196" t="b">
        <v>1</v>
      </c>
      <c r="FT196" t="b">
        <v>1</v>
      </c>
      <c r="FW196" t="s">
        <v>347</v>
      </c>
      <c r="FX196" t="s">
        <v>347</v>
      </c>
      <c r="FY196" t="s">
        <v>360</v>
      </c>
      <c r="GB196" t="s">
        <v>351</v>
      </c>
      <c r="GC196" t="s">
        <v>351</v>
      </c>
      <c r="GD196" t="s">
        <v>360</v>
      </c>
      <c r="GE196" t="s">
        <v>371</v>
      </c>
      <c r="GF196" t="s">
        <v>370</v>
      </c>
      <c r="GG196" t="s">
        <v>372</v>
      </c>
      <c r="GH196" t="s">
        <v>360</v>
      </c>
      <c r="GR196" t="s">
        <v>374</v>
      </c>
      <c r="MI196" t="s">
        <v>2744</v>
      </c>
      <c r="MJ196">
        <v>73156050</v>
      </c>
      <c r="MK196" t="s">
        <v>2745</v>
      </c>
      <c r="ML196" s="2">
        <v>44217.541967592602</v>
      </c>
      <c r="MM196">
        <v>197</v>
      </c>
      <c r="MO196">
        <v>-1</v>
      </c>
      <c r="MR196" t="s">
        <v>377</v>
      </c>
      <c r="MS196">
        <v>16667</v>
      </c>
      <c r="MT196" t="s">
        <v>405</v>
      </c>
      <c r="MU196">
        <v>569832</v>
      </c>
    </row>
    <row r="197" spans="1:359" x14ac:dyDescent="0.3">
      <c r="A197" t="s">
        <v>2747</v>
      </c>
      <c r="B197" t="s">
        <v>2748</v>
      </c>
      <c r="D197" t="s">
        <v>2727</v>
      </c>
      <c r="E197" t="s">
        <v>844</v>
      </c>
      <c r="G197" s="1">
        <v>44217</v>
      </c>
      <c r="H197" t="s">
        <v>2545</v>
      </c>
      <c r="I197" t="s">
        <v>346</v>
      </c>
      <c r="J197" t="s">
        <v>347</v>
      </c>
      <c r="K197">
        <v>35</v>
      </c>
      <c r="L19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97" t="s">
        <v>348</v>
      </c>
      <c r="N197" t="s">
        <v>349</v>
      </c>
      <c r="O197" t="s">
        <v>384</v>
      </c>
      <c r="Q197">
        <v>0</v>
      </c>
      <c r="R197">
        <v>0</v>
      </c>
      <c r="S197" t="s">
        <v>347</v>
      </c>
      <c r="T197">
        <v>0</v>
      </c>
      <c r="U197">
        <v>0</v>
      </c>
      <c r="V197">
        <v>2</v>
      </c>
      <c r="W197" t="s">
        <v>409</v>
      </c>
      <c r="X197">
        <v>2</v>
      </c>
      <c r="Y197" t="s">
        <v>365</v>
      </c>
      <c r="Z197">
        <v>1</v>
      </c>
      <c r="AA197" t="s">
        <v>352</v>
      </c>
      <c r="AB197">
        <v>8</v>
      </c>
      <c r="AC197">
        <v>0</v>
      </c>
      <c r="AD197">
        <v>0</v>
      </c>
      <c r="AE197">
        <v>1</v>
      </c>
      <c r="AF197">
        <v>1000</v>
      </c>
      <c r="AG197">
        <v>1200</v>
      </c>
      <c r="AH197" t="s">
        <v>2749</v>
      </c>
      <c r="AJ197" t="s">
        <v>1439</v>
      </c>
      <c r="AK197" t="b">
        <v>1</v>
      </c>
      <c r="AL197" t="b">
        <v>1</v>
      </c>
      <c r="AN197" t="b">
        <v>1</v>
      </c>
      <c r="AS197">
        <v>5</v>
      </c>
      <c r="AT197" t="s">
        <v>356</v>
      </c>
      <c r="AV197" t="s">
        <v>347</v>
      </c>
      <c r="AW197" t="s">
        <v>2750</v>
      </c>
      <c r="AX197" t="s">
        <v>1323</v>
      </c>
      <c r="AY197" t="b">
        <v>1</v>
      </c>
      <c r="BJ197" t="s">
        <v>360</v>
      </c>
      <c r="BO197" t="s">
        <v>360</v>
      </c>
      <c r="CE197" t="s">
        <v>361</v>
      </c>
      <c r="CG197" t="b">
        <v>1</v>
      </c>
      <c r="CI197" t="b">
        <v>1</v>
      </c>
      <c r="CN197" t="s">
        <v>347</v>
      </c>
      <c r="CX197" t="s">
        <v>1516</v>
      </c>
      <c r="DC197" t="b">
        <v>1</v>
      </c>
      <c r="DD197" t="b">
        <v>1</v>
      </c>
      <c r="DV197" t="s">
        <v>575</v>
      </c>
      <c r="DW197" t="s">
        <v>487</v>
      </c>
      <c r="EL197" t="s">
        <v>385</v>
      </c>
      <c r="EM197" t="s">
        <v>366</v>
      </c>
      <c r="EN197" t="s">
        <v>971</v>
      </c>
      <c r="EO197" t="b">
        <v>1</v>
      </c>
      <c r="EQ197" t="b">
        <v>1</v>
      </c>
      <c r="ER197" t="b">
        <v>1</v>
      </c>
      <c r="EU197" t="b">
        <v>1</v>
      </c>
      <c r="EZ197" t="s">
        <v>365</v>
      </c>
      <c r="FA197" t="s">
        <v>367</v>
      </c>
      <c r="FB197" t="s">
        <v>347</v>
      </c>
      <c r="FD197" t="s">
        <v>1023</v>
      </c>
      <c r="FE197" t="b">
        <v>1</v>
      </c>
      <c r="FM197" t="s">
        <v>347</v>
      </c>
      <c r="FO197" t="s">
        <v>360</v>
      </c>
      <c r="FW197" t="s">
        <v>369</v>
      </c>
      <c r="FX197" t="s">
        <v>360</v>
      </c>
      <c r="GB197" t="s">
        <v>385</v>
      </c>
      <c r="GC197" t="s">
        <v>385</v>
      </c>
      <c r="GD197" t="s">
        <v>360</v>
      </c>
      <c r="GE197" t="s">
        <v>371</v>
      </c>
      <c r="GF197" t="s">
        <v>371</v>
      </c>
      <c r="MI197" t="s">
        <v>2751</v>
      </c>
      <c r="MJ197">
        <v>73156056</v>
      </c>
      <c r="MK197" t="s">
        <v>2752</v>
      </c>
      <c r="ML197" s="2">
        <v>44217.541979166657</v>
      </c>
      <c r="MM197">
        <v>198</v>
      </c>
      <c r="MO197">
        <v>-1</v>
      </c>
      <c r="MR197" t="s">
        <v>377</v>
      </c>
      <c r="MS197">
        <v>816</v>
      </c>
      <c r="MT197" t="s">
        <v>405</v>
      </c>
      <c r="MU197">
        <v>569832</v>
      </c>
    </row>
    <row r="198" spans="1:359" x14ac:dyDescent="0.3">
      <c r="A198" t="s">
        <v>2753</v>
      </c>
      <c r="B198" t="s">
        <v>2754</v>
      </c>
      <c r="D198" t="s">
        <v>2755</v>
      </c>
      <c r="E198" t="s">
        <v>844</v>
      </c>
      <c r="G198" s="1">
        <v>44217</v>
      </c>
      <c r="H198" t="s">
        <v>2756</v>
      </c>
      <c r="I198" t="s">
        <v>846</v>
      </c>
      <c r="J198" t="s">
        <v>347</v>
      </c>
      <c r="K198">
        <v>35</v>
      </c>
      <c r="L19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98" t="s">
        <v>408</v>
      </c>
      <c r="N198" t="s">
        <v>349</v>
      </c>
      <c r="O198" t="s">
        <v>350</v>
      </c>
      <c r="P198" s="1">
        <v>43845</v>
      </c>
      <c r="Q198">
        <v>1</v>
      </c>
      <c r="R198">
        <v>0</v>
      </c>
      <c r="S198" t="s">
        <v>347</v>
      </c>
      <c r="T198">
        <v>0</v>
      </c>
      <c r="U198">
        <v>1</v>
      </c>
      <c r="V198">
        <v>1</v>
      </c>
      <c r="W198" t="s">
        <v>409</v>
      </c>
      <c r="X198">
        <v>1</v>
      </c>
      <c r="Y198" t="s">
        <v>458</v>
      </c>
      <c r="Z198">
        <v>0</v>
      </c>
      <c r="AA198" t="s">
        <v>458</v>
      </c>
      <c r="AB198">
        <v>5</v>
      </c>
      <c r="AC198">
        <v>0</v>
      </c>
      <c r="AD198">
        <v>0</v>
      </c>
      <c r="AE198">
        <v>1</v>
      </c>
      <c r="AF198">
        <v>3000</v>
      </c>
      <c r="AG198">
        <v>0</v>
      </c>
      <c r="AH198" t="s">
        <v>652</v>
      </c>
      <c r="AI198" t="s">
        <v>2640</v>
      </c>
      <c r="AJ198" t="s">
        <v>675</v>
      </c>
      <c r="AK198" t="b">
        <v>1</v>
      </c>
      <c r="AL198" t="b">
        <v>1</v>
      </c>
      <c r="AS198">
        <v>999</v>
      </c>
      <c r="AT198" t="s">
        <v>356</v>
      </c>
      <c r="AV198" t="s">
        <v>373</v>
      </c>
      <c r="AW198" t="s">
        <v>652</v>
      </c>
      <c r="AX198" t="s">
        <v>2757</v>
      </c>
      <c r="BB198" t="b">
        <v>1</v>
      </c>
      <c r="BC198" t="b">
        <v>1</v>
      </c>
      <c r="BJ198" t="s">
        <v>360</v>
      </c>
      <c r="BO198" t="s">
        <v>347</v>
      </c>
      <c r="BP198" t="s">
        <v>347</v>
      </c>
      <c r="BR198" t="s">
        <v>347</v>
      </c>
      <c r="BS198" t="s">
        <v>360</v>
      </c>
      <c r="BT198" t="s">
        <v>1546</v>
      </c>
      <c r="BX198" t="b">
        <v>1</v>
      </c>
      <c r="BZ198" t="b">
        <v>1</v>
      </c>
      <c r="CE198" t="s">
        <v>850</v>
      </c>
      <c r="CF198" t="b">
        <v>1</v>
      </c>
      <c r="CN198" t="s">
        <v>360</v>
      </c>
      <c r="CO198" t="s">
        <v>1592</v>
      </c>
      <c r="CS198" t="b">
        <v>1</v>
      </c>
      <c r="CX198" t="s">
        <v>851</v>
      </c>
      <c r="DD198" t="b">
        <v>1</v>
      </c>
      <c r="DV198" t="s">
        <v>657</v>
      </c>
      <c r="DZ198" t="s">
        <v>2758</v>
      </c>
      <c r="EC198" t="b">
        <v>1</v>
      </c>
      <c r="EG198" t="b">
        <v>1</v>
      </c>
      <c r="EL198" t="s">
        <v>409</v>
      </c>
      <c r="EM198" t="s">
        <v>366</v>
      </c>
      <c r="EN198" t="s">
        <v>2759</v>
      </c>
      <c r="EU198" t="b">
        <v>1</v>
      </c>
      <c r="EZ198" t="s">
        <v>351</v>
      </c>
      <c r="FA198" t="s">
        <v>366</v>
      </c>
      <c r="FB198" t="s">
        <v>347</v>
      </c>
      <c r="FD198" t="s">
        <v>432</v>
      </c>
      <c r="FF198" t="b">
        <v>1</v>
      </c>
      <c r="FG198" t="b">
        <v>1</v>
      </c>
      <c r="FM198" t="s">
        <v>347</v>
      </c>
      <c r="FO198" t="s">
        <v>347</v>
      </c>
      <c r="FP198" t="s">
        <v>432</v>
      </c>
      <c r="FQ198" t="b">
        <v>1</v>
      </c>
      <c r="FR198" t="b">
        <v>1</v>
      </c>
      <c r="FW198" t="s">
        <v>668</v>
      </c>
      <c r="FX198" t="s">
        <v>360</v>
      </c>
      <c r="GB198" t="s">
        <v>351</v>
      </c>
      <c r="GC198" t="s">
        <v>351</v>
      </c>
      <c r="GD198" t="s">
        <v>360</v>
      </c>
      <c r="GE198" t="s">
        <v>371</v>
      </c>
      <c r="GF198" t="s">
        <v>371</v>
      </c>
      <c r="GT198" t="s">
        <v>2760</v>
      </c>
      <c r="GV198" t="b">
        <v>1</v>
      </c>
      <c r="GY198" t="b">
        <v>1</v>
      </c>
      <c r="HM198" t="s">
        <v>388</v>
      </c>
      <c r="HP198" t="b">
        <v>1</v>
      </c>
      <c r="HR198" t="s">
        <v>2761</v>
      </c>
      <c r="HS198" t="s">
        <v>634</v>
      </c>
      <c r="HT198" t="b">
        <v>1</v>
      </c>
      <c r="IE198" t="s">
        <v>373</v>
      </c>
      <c r="IL198" t="b">
        <v>1</v>
      </c>
      <c r="IO198" t="s">
        <v>445</v>
      </c>
      <c r="IQ198" t="s">
        <v>1290</v>
      </c>
      <c r="IR198" t="b">
        <v>1</v>
      </c>
      <c r="IS198" t="b">
        <v>1</v>
      </c>
      <c r="IZ198" t="s">
        <v>2762</v>
      </c>
      <c r="JA198" t="s">
        <v>1290</v>
      </c>
      <c r="JB198" t="b">
        <v>1</v>
      </c>
      <c r="JC198" t="b">
        <v>1</v>
      </c>
      <c r="JJ198" t="s">
        <v>2763</v>
      </c>
      <c r="JK198" t="s">
        <v>360</v>
      </c>
      <c r="JL198" t="s">
        <v>2764</v>
      </c>
      <c r="JM198" t="s">
        <v>2765</v>
      </c>
      <c r="JQ198" t="b">
        <v>1</v>
      </c>
      <c r="JV198" t="b">
        <v>1</v>
      </c>
      <c r="KA198" t="b">
        <v>1</v>
      </c>
      <c r="KG198" t="s">
        <v>450</v>
      </c>
      <c r="KL198" t="b">
        <v>1</v>
      </c>
      <c r="KV198" t="s">
        <v>563</v>
      </c>
      <c r="KY198" t="b">
        <v>1</v>
      </c>
      <c r="LA198" t="b">
        <v>1</v>
      </c>
      <c r="LF198" t="s">
        <v>430</v>
      </c>
      <c r="LM198" t="b">
        <v>1</v>
      </c>
      <c r="LN198" t="s">
        <v>360</v>
      </c>
      <c r="LO198" t="s">
        <v>2766</v>
      </c>
      <c r="LP198" t="s">
        <v>535</v>
      </c>
      <c r="LS198" t="b">
        <v>1</v>
      </c>
      <c r="MA198" t="s">
        <v>347</v>
      </c>
      <c r="MB198">
        <v>3</v>
      </c>
      <c r="MC198" t="s">
        <v>2767</v>
      </c>
      <c r="MG198" t="s">
        <v>360</v>
      </c>
      <c r="MI198" t="s">
        <v>2768</v>
      </c>
      <c r="MJ198">
        <v>73156140</v>
      </c>
      <c r="MK198" t="s">
        <v>2769</v>
      </c>
      <c r="ML198" s="2">
        <v>44217.543020833327</v>
      </c>
      <c r="MM198">
        <v>199</v>
      </c>
      <c r="MO198">
        <v>-1</v>
      </c>
      <c r="MR198" t="s">
        <v>377</v>
      </c>
      <c r="MS198">
        <v>2714</v>
      </c>
      <c r="MT198" t="s">
        <v>405</v>
      </c>
      <c r="MU198">
        <v>569832</v>
      </c>
    </row>
    <row r="199" spans="1:359" x14ac:dyDescent="0.3">
      <c r="A199" t="s">
        <v>2770</v>
      </c>
      <c r="B199" t="s">
        <v>2771</v>
      </c>
      <c r="D199" t="s">
        <v>2755</v>
      </c>
      <c r="E199" t="s">
        <v>844</v>
      </c>
      <c r="G199" s="1">
        <v>44217</v>
      </c>
      <c r="H199" t="s">
        <v>2756</v>
      </c>
      <c r="I199" t="s">
        <v>846</v>
      </c>
      <c r="J199" t="s">
        <v>347</v>
      </c>
      <c r="K199">
        <v>45</v>
      </c>
      <c r="L19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99" t="s">
        <v>348</v>
      </c>
      <c r="N199" t="s">
        <v>1001</v>
      </c>
      <c r="O199" t="s">
        <v>350</v>
      </c>
      <c r="P199" s="1">
        <v>43817</v>
      </c>
      <c r="Q199">
        <v>0</v>
      </c>
      <c r="R199">
        <v>0</v>
      </c>
      <c r="S199" t="s">
        <v>347</v>
      </c>
      <c r="T199">
        <v>0</v>
      </c>
      <c r="U199">
        <v>0</v>
      </c>
      <c r="V199">
        <v>0</v>
      </c>
      <c r="W199" t="s">
        <v>385</v>
      </c>
      <c r="X199">
        <v>0</v>
      </c>
      <c r="Y199" t="s">
        <v>385</v>
      </c>
      <c r="Z199">
        <v>3</v>
      </c>
      <c r="AA199" t="s">
        <v>458</v>
      </c>
      <c r="AB199">
        <v>4</v>
      </c>
      <c r="AC199">
        <v>0</v>
      </c>
      <c r="AD199">
        <v>0</v>
      </c>
      <c r="AE199">
        <v>0</v>
      </c>
      <c r="AF199">
        <v>1000</v>
      </c>
      <c r="AG199">
        <v>0</v>
      </c>
      <c r="AI199" t="s">
        <v>2772</v>
      </c>
      <c r="AJ199" t="s">
        <v>675</v>
      </c>
      <c r="AK199" t="b">
        <v>1</v>
      </c>
      <c r="AL199" t="b">
        <v>1</v>
      </c>
      <c r="AS199">
        <v>999</v>
      </c>
      <c r="AT199" t="s">
        <v>1385</v>
      </c>
      <c r="AV199" t="s">
        <v>373</v>
      </c>
      <c r="AW199" t="s">
        <v>652</v>
      </c>
      <c r="AX199" t="s">
        <v>429</v>
      </c>
      <c r="BB199" t="b">
        <v>1</v>
      </c>
      <c r="BJ199" t="s">
        <v>347</v>
      </c>
      <c r="BK199" t="s">
        <v>347</v>
      </c>
      <c r="BL199" t="s">
        <v>2773</v>
      </c>
      <c r="BM199" t="s">
        <v>373</v>
      </c>
      <c r="BO199" t="s">
        <v>347</v>
      </c>
      <c r="BP199" t="s">
        <v>360</v>
      </c>
      <c r="BQ199" t="s">
        <v>2774</v>
      </c>
      <c r="CE199" t="s">
        <v>888</v>
      </c>
      <c r="CF199" t="b">
        <v>1</v>
      </c>
      <c r="CG199" t="b">
        <v>1</v>
      </c>
      <c r="CN199" t="s">
        <v>347</v>
      </c>
      <c r="CX199" t="s">
        <v>851</v>
      </c>
      <c r="DD199" t="b">
        <v>1</v>
      </c>
      <c r="DV199" t="s">
        <v>657</v>
      </c>
      <c r="EL199" t="s">
        <v>385</v>
      </c>
      <c r="EM199" t="s">
        <v>366</v>
      </c>
      <c r="EZ199" t="s">
        <v>385</v>
      </c>
      <c r="FA199" t="s">
        <v>366</v>
      </c>
      <c r="FB199" t="s">
        <v>347</v>
      </c>
      <c r="FD199" t="s">
        <v>432</v>
      </c>
      <c r="FF199" t="b">
        <v>1</v>
      </c>
      <c r="FG199" t="b">
        <v>1</v>
      </c>
      <c r="FM199" t="s">
        <v>347</v>
      </c>
      <c r="FO199" t="s">
        <v>347</v>
      </c>
      <c r="FP199" t="s">
        <v>432</v>
      </c>
      <c r="FQ199" t="b">
        <v>1</v>
      </c>
      <c r="FR199" t="b">
        <v>1</v>
      </c>
      <c r="GB199" t="s">
        <v>385</v>
      </c>
      <c r="GC199" t="s">
        <v>385</v>
      </c>
      <c r="GD199" t="s">
        <v>360</v>
      </c>
      <c r="GE199" t="s">
        <v>371</v>
      </c>
      <c r="GF199" t="s">
        <v>371</v>
      </c>
      <c r="GT199" t="s">
        <v>2775</v>
      </c>
      <c r="GV199" t="b">
        <v>1</v>
      </c>
      <c r="GW199" t="b">
        <v>1</v>
      </c>
      <c r="GY199" t="b">
        <v>1</v>
      </c>
      <c r="HM199" t="s">
        <v>388</v>
      </c>
      <c r="HP199" t="b">
        <v>1</v>
      </c>
      <c r="HR199" t="s">
        <v>2776</v>
      </c>
      <c r="HS199" t="s">
        <v>559</v>
      </c>
      <c r="HT199" t="b">
        <v>1</v>
      </c>
      <c r="HW199" t="b">
        <v>1</v>
      </c>
      <c r="IE199" t="s">
        <v>2777</v>
      </c>
      <c r="IH199" t="b">
        <v>1</v>
      </c>
      <c r="IJ199" t="b">
        <v>1</v>
      </c>
      <c r="IO199" t="s">
        <v>445</v>
      </c>
      <c r="IQ199" t="s">
        <v>446</v>
      </c>
      <c r="IS199" t="b">
        <v>1</v>
      </c>
      <c r="IZ199" t="s">
        <v>2778</v>
      </c>
      <c r="JA199" t="s">
        <v>1290</v>
      </c>
      <c r="JB199" t="b">
        <v>1</v>
      </c>
      <c r="JC199" t="b">
        <v>1</v>
      </c>
      <c r="JJ199" t="s">
        <v>2779</v>
      </c>
      <c r="JK199" t="s">
        <v>360</v>
      </c>
      <c r="JL199" t="s">
        <v>2780</v>
      </c>
      <c r="JM199" t="s">
        <v>2765</v>
      </c>
      <c r="JQ199" t="b">
        <v>1</v>
      </c>
      <c r="JV199" t="b">
        <v>1</v>
      </c>
      <c r="KA199" t="b">
        <v>1</v>
      </c>
      <c r="KG199" t="s">
        <v>450</v>
      </c>
      <c r="KL199" t="b">
        <v>1</v>
      </c>
      <c r="KV199" t="s">
        <v>1752</v>
      </c>
      <c r="LA199" t="b">
        <v>1</v>
      </c>
      <c r="LB199" t="b">
        <v>1</v>
      </c>
      <c r="LF199" t="s">
        <v>452</v>
      </c>
      <c r="LI199" t="b">
        <v>1</v>
      </c>
      <c r="LN199" t="s">
        <v>360</v>
      </c>
      <c r="LO199" t="s">
        <v>2781</v>
      </c>
      <c r="LP199" t="s">
        <v>400</v>
      </c>
      <c r="LR199" t="b">
        <v>1</v>
      </c>
      <c r="LS199" t="b">
        <v>1</v>
      </c>
      <c r="MD199" t="s">
        <v>347</v>
      </c>
      <c r="ME199">
        <v>4</v>
      </c>
      <c r="MF199" t="s">
        <v>2782</v>
      </c>
      <c r="MG199" t="s">
        <v>360</v>
      </c>
      <c r="MI199" t="s">
        <v>2783</v>
      </c>
      <c r="MJ199">
        <v>73156142</v>
      </c>
      <c r="MK199" t="s">
        <v>2784</v>
      </c>
      <c r="ML199" s="2">
        <v>44217.543032407397</v>
      </c>
      <c r="MM199">
        <v>200</v>
      </c>
      <c r="MO199">
        <v>-1</v>
      </c>
      <c r="MR199" t="s">
        <v>377</v>
      </c>
      <c r="MS199">
        <v>1026</v>
      </c>
      <c r="MT199" t="s">
        <v>405</v>
      </c>
      <c r="MU199">
        <v>569832</v>
      </c>
    </row>
    <row r="200" spans="1:359" x14ac:dyDescent="0.3">
      <c r="A200" t="s">
        <v>2785</v>
      </c>
      <c r="B200" t="s">
        <v>2786</v>
      </c>
      <c r="D200" t="s">
        <v>2755</v>
      </c>
      <c r="E200" t="s">
        <v>844</v>
      </c>
      <c r="G200" s="1">
        <v>44217</v>
      </c>
      <c r="H200" t="s">
        <v>2756</v>
      </c>
      <c r="I200" t="s">
        <v>846</v>
      </c>
      <c r="J200" t="s">
        <v>347</v>
      </c>
      <c r="K200">
        <v>60</v>
      </c>
      <c r="L200"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200" t="s">
        <v>348</v>
      </c>
      <c r="N200" t="s">
        <v>1001</v>
      </c>
      <c r="O200" t="s">
        <v>350</v>
      </c>
      <c r="P200" s="1">
        <v>43836</v>
      </c>
      <c r="Q200">
        <v>1</v>
      </c>
      <c r="R200">
        <v>1</v>
      </c>
      <c r="S200" t="s">
        <v>347</v>
      </c>
      <c r="T200">
        <v>0</v>
      </c>
      <c r="U200">
        <v>1</v>
      </c>
      <c r="V200">
        <v>0</v>
      </c>
      <c r="W200" t="s">
        <v>351</v>
      </c>
      <c r="X200">
        <v>2</v>
      </c>
      <c r="Y200" t="s">
        <v>458</v>
      </c>
      <c r="Z200">
        <v>1</v>
      </c>
      <c r="AA200" t="s">
        <v>365</v>
      </c>
      <c r="AB200">
        <v>6</v>
      </c>
      <c r="AC200">
        <v>0</v>
      </c>
      <c r="AD200">
        <v>0</v>
      </c>
      <c r="AE200">
        <v>0</v>
      </c>
      <c r="AF200">
        <v>2000</v>
      </c>
      <c r="AG200">
        <v>500</v>
      </c>
      <c r="AH200" t="s">
        <v>2787</v>
      </c>
      <c r="AJ200" t="s">
        <v>675</v>
      </c>
      <c r="AK200" t="b">
        <v>1</v>
      </c>
      <c r="AL200" t="b">
        <v>1</v>
      </c>
      <c r="AS200">
        <v>999</v>
      </c>
      <c r="AT200" t="s">
        <v>1385</v>
      </c>
      <c r="AV200" t="s">
        <v>360</v>
      </c>
      <c r="AW200" t="s">
        <v>652</v>
      </c>
      <c r="AX200" t="s">
        <v>2788</v>
      </c>
      <c r="AZ200" t="b">
        <v>1</v>
      </c>
      <c r="BB200" t="b">
        <v>1</v>
      </c>
      <c r="BD200" t="b">
        <v>1</v>
      </c>
      <c r="BJ200" t="s">
        <v>360</v>
      </c>
      <c r="BO200" t="s">
        <v>347</v>
      </c>
      <c r="BP200" t="s">
        <v>360</v>
      </c>
      <c r="BQ200" t="s">
        <v>2789</v>
      </c>
      <c r="CE200" t="s">
        <v>888</v>
      </c>
      <c r="CF200" t="b">
        <v>1</v>
      </c>
      <c r="CG200" t="b">
        <v>1</v>
      </c>
      <c r="CN200" t="s">
        <v>347</v>
      </c>
      <c r="CX200" t="s">
        <v>851</v>
      </c>
      <c r="DD200" t="b">
        <v>1</v>
      </c>
      <c r="DV200" t="s">
        <v>657</v>
      </c>
      <c r="DZ200" t="s">
        <v>988</v>
      </c>
      <c r="EC200" t="b">
        <v>1</v>
      </c>
      <c r="EG200" t="b">
        <v>1</v>
      </c>
      <c r="EL200" t="s">
        <v>409</v>
      </c>
      <c r="EM200" t="s">
        <v>366</v>
      </c>
      <c r="EN200" t="s">
        <v>988</v>
      </c>
      <c r="EQ200" t="b">
        <v>1</v>
      </c>
      <c r="EU200" t="b">
        <v>1</v>
      </c>
      <c r="EZ200" t="s">
        <v>409</v>
      </c>
      <c r="FA200" t="s">
        <v>366</v>
      </c>
      <c r="FB200" t="s">
        <v>347</v>
      </c>
      <c r="FD200" t="s">
        <v>432</v>
      </c>
      <c r="FF200" t="b">
        <v>1</v>
      </c>
      <c r="FG200" t="b">
        <v>1</v>
      </c>
      <c r="FM200" t="s">
        <v>347</v>
      </c>
      <c r="FO200" t="s">
        <v>347</v>
      </c>
      <c r="FP200" t="s">
        <v>432</v>
      </c>
      <c r="FQ200" t="b">
        <v>1</v>
      </c>
      <c r="FR200" t="b">
        <v>1</v>
      </c>
      <c r="FW200" t="s">
        <v>369</v>
      </c>
      <c r="FX200" t="s">
        <v>360</v>
      </c>
      <c r="GB200" t="s">
        <v>351</v>
      </c>
      <c r="GC200" t="s">
        <v>351</v>
      </c>
      <c r="GD200" t="s">
        <v>360</v>
      </c>
      <c r="GE200" t="s">
        <v>371</v>
      </c>
      <c r="GF200" t="s">
        <v>371</v>
      </c>
      <c r="GT200" t="s">
        <v>2790</v>
      </c>
      <c r="GV200" t="b">
        <v>1</v>
      </c>
      <c r="GW200" t="b">
        <v>1</v>
      </c>
      <c r="GY200" t="b">
        <v>1</v>
      </c>
      <c r="HM200" t="s">
        <v>388</v>
      </c>
      <c r="HP200" t="b">
        <v>1</v>
      </c>
      <c r="HR200" t="s">
        <v>2791</v>
      </c>
      <c r="HS200" t="s">
        <v>559</v>
      </c>
      <c r="HT200" t="b">
        <v>1</v>
      </c>
      <c r="HW200" t="b">
        <v>1</v>
      </c>
      <c r="IE200" t="s">
        <v>516</v>
      </c>
      <c r="IJ200" t="b">
        <v>1</v>
      </c>
      <c r="IO200" t="s">
        <v>445</v>
      </c>
      <c r="IQ200" t="s">
        <v>545</v>
      </c>
      <c r="IS200" t="b">
        <v>1</v>
      </c>
      <c r="IT200" t="b">
        <v>1</v>
      </c>
      <c r="IZ200" t="s">
        <v>2792</v>
      </c>
      <c r="JA200" t="s">
        <v>545</v>
      </c>
      <c r="JC200" t="b">
        <v>1</v>
      </c>
      <c r="JD200" t="b">
        <v>1</v>
      </c>
      <c r="JJ200" t="s">
        <v>2793</v>
      </c>
      <c r="JK200" t="s">
        <v>360</v>
      </c>
      <c r="JL200" t="s">
        <v>464</v>
      </c>
      <c r="JM200" t="s">
        <v>2794</v>
      </c>
      <c r="JQ200" t="b">
        <v>1</v>
      </c>
      <c r="JU200" t="b">
        <v>1</v>
      </c>
      <c r="JV200" t="b">
        <v>1</v>
      </c>
      <c r="KA200" t="b">
        <v>1</v>
      </c>
      <c r="KG200" t="s">
        <v>450</v>
      </c>
      <c r="KL200" t="b">
        <v>1</v>
      </c>
      <c r="KV200" t="s">
        <v>2286</v>
      </c>
      <c r="KY200" t="b">
        <v>1</v>
      </c>
      <c r="LA200" t="b">
        <v>1</v>
      </c>
      <c r="LF200" t="s">
        <v>550</v>
      </c>
      <c r="LI200" t="b">
        <v>1</v>
      </c>
      <c r="LJ200" t="b">
        <v>1</v>
      </c>
      <c r="LN200" t="s">
        <v>360</v>
      </c>
      <c r="LO200" t="s">
        <v>2795</v>
      </c>
      <c r="LP200" t="s">
        <v>535</v>
      </c>
      <c r="LS200" t="b">
        <v>1</v>
      </c>
      <c r="MA200" t="s">
        <v>347</v>
      </c>
      <c r="MB200">
        <v>5</v>
      </c>
      <c r="MC200" t="s">
        <v>2796</v>
      </c>
      <c r="MD200" t="s">
        <v>347</v>
      </c>
      <c r="ME200">
        <v>3</v>
      </c>
      <c r="MF200" t="s">
        <v>2767</v>
      </c>
      <c r="MG200" t="s">
        <v>360</v>
      </c>
      <c r="MI200" t="s">
        <v>2797</v>
      </c>
      <c r="MJ200">
        <v>73156144</v>
      </c>
      <c r="MK200" t="s">
        <v>2798</v>
      </c>
      <c r="ML200" s="2">
        <v>44217.543043981481</v>
      </c>
      <c r="MM200">
        <v>201</v>
      </c>
      <c r="MO200">
        <v>-1</v>
      </c>
      <c r="MR200" t="s">
        <v>377</v>
      </c>
      <c r="MS200">
        <v>2063</v>
      </c>
      <c r="MT200" t="s">
        <v>405</v>
      </c>
      <c r="MU200">
        <v>569832</v>
      </c>
    </row>
    <row r="201" spans="1:359" x14ac:dyDescent="0.3">
      <c r="A201" t="s">
        <v>2799</v>
      </c>
      <c r="B201" t="s">
        <v>2800</v>
      </c>
      <c r="D201" t="s">
        <v>2755</v>
      </c>
      <c r="E201" t="s">
        <v>844</v>
      </c>
      <c r="G201" s="1">
        <v>44217</v>
      </c>
      <c r="H201" t="s">
        <v>2756</v>
      </c>
      <c r="I201" t="s">
        <v>846</v>
      </c>
      <c r="J201" t="s">
        <v>347</v>
      </c>
      <c r="K201">
        <v>31</v>
      </c>
      <c r="L20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01" t="s">
        <v>348</v>
      </c>
      <c r="N201" t="s">
        <v>1001</v>
      </c>
      <c r="O201" t="s">
        <v>384</v>
      </c>
      <c r="Q201">
        <v>0</v>
      </c>
      <c r="R201">
        <v>0</v>
      </c>
      <c r="S201" t="s">
        <v>347</v>
      </c>
      <c r="T201">
        <v>0</v>
      </c>
      <c r="U201">
        <v>1</v>
      </c>
      <c r="V201">
        <v>1</v>
      </c>
      <c r="W201" t="s">
        <v>409</v>
      </c>
      <c r="X201">
        <v>0</v>
      </c>
      <c r="Y201" t="s">
        <v>409</v>
      </c>
      <c r="Z201">
        <v>0</v>
      </c>
      <c r="AA201" t="s">
        <v>409</v>
      </c>
      <c r="AB201">
        <v>4</v>
      </c>
      <c r="AC201">
        <v>1</v>
      </c>
      <c r="AD201">
        <v>0</v>
      </c>
      <c r="AE201">
        <v>0</v>
      </c>
      <c r="AF201">
        <v>2000</v>
      </c>
      <c r="AG201">
        <v>1500</v>
      </c>
      <c r="AH201" t="s">
        <v>1803</v>
      </c>
      <c r="AJ201" t="s">
        <v>675</v>
      </c>
      <c r="AK201" t="b">
        <v>1</v>
      </c>
      <c r="AL201" t="b">
        <v>1</v>
      </c>
      <c r="AS201">
        <v>999</v>
      </c>
      <c r="AT201" t="s">
        <v>356</v>
      </c>
      <c r="AV201" t="s">
        <v>347</v>
      </c>
      <c r="AW201" t="s">
        <v>652</v>
      </c>
      <c r="AX201" t="s">
        <v>1019</v>
      </c>
      <c r="BH201" t="b">
        <v>1</v>
      </c>
      <c r="BJ201" t="s">
        <v>347</v>
      </c>
      <c r="BK201" t="s">
        <v>347</v>
      </c>
      <c r="BL201" t="s">
        <v>2801</v>
      </c>
      <c r="BM201" t="s">
        <v>347</v>
      </c>
      <c r="BN201" t="s">
        <v>2802</v>
      </c>
      <c r="BO201" t="s">
        <v>347</v>
      </c>
      <c r="BP201" t="s">
        <v>347</v>
      </c>
      <c r="BR201" t="s">
        <v>347</v>
      </c>
      <c r="BS201" t="s">
        <v>347</v>
      </c>
      <c r="CE201" t="s">
        <v>888</v>
      </c>
      <c r="CF201" t="b">
        <v>1</v>
      </c>
      <c r="CG201" t="b">
        <v>1</v>
      </c>
      <c r="CN201" t="s">
        <v>347</v>
      </c>
      <c r="CX201" t="s">
        <v>1463</v>
      </c>
      <c r="DB201" t="b">
        <v>1</v>
      </c>
      <c r="DD201" t="b">
        <v>1</v>
      </c>
      <c r="DV201" t="s">
        <v>657</v>
      </c>
      <c r="EL201" t="s">
        <v>385</v>
      </c>
      <c r="EM201" t="s">
        <v>366</v>
      </c>
      <c r="EN201" t="s">
        <v>1408</v>
      </c>
      <c r="EQ201" t="b">
        <v>1</v>
      </c>
      <c r="ER201" t="b">
        <v>1</v>
      </c>
      <c r="EU201" t="b">
        <v>1</v>
      </c>
      <c r="EZ201" t="s">
        <v>458</v>
      </c>
      <c r="FA201" t="s">
        <v>366</v>
      </c>
      <c r="FB201" t="s">
        <v>347</v>
      </c>
      <c r="FD201" t="s">
        <v>368</v>
      </c>
      <c r="FF201" t="b">
        <v>1</v>
      </c>
      <c r="FM201" t="s">
        <v>347</v>
      </c>
      <c r="FO201" t="s">
        <v>347</v>
      </c>
      <c r="FP201" t="s">
        <v>368</v>
      </c>
      <c r="FQ201" t="b">
        <v>1</v>
      </c>
      <c r="FW201" t="s">
        <v>369</v>
      </c>
      <c r="FX201" t="s">
        <v>360</v>
      </c>
      <c r="GB201" t="s">
        <v>351</v>
      </c>
      <c r="GC201" t="s">
        <v>385</v>
      </c>
      <c r="GD201" t="s">
        <v>360</v>
      </c>
      <c r="GE201" t="s">
        <v>371</v>
      </c>
      <c r="GF201" t="s">
        <v>371</v>
      </c>
      <c r="GT201" t="s">
        <v>2085</v>
      </c>
      <c r="GV201" t="b">
        <v>1</v>
      </c>
      <c r="GY201" t="b">
        <v>1</v>
      </c>
      <c r="HM201" t="s">
        <v>388</v>
      </c>
      <c r="HP201" t="b">
        <v>1</v>
      </c>
      <c r="HR201" t="s">
        <v>2803</v>
      </c>
      <c r="HS201" t="s">
        <v>559</v>
      </c>
      <c r="HT201" t="b">
        <v>1</v>
      </c>
      <c r="HW201" t="b">
        <v>1</v>
      </c>
      <c r="IE201" t="s">
        <v>516</v>
      </c>
      <c r="IJ201" t="b">
        <v>1</v>
      </c>
      <c r="IO201" t="s">
        <v>347</v>
      </c>
      <c r="IQ201" t="s">
        <v>504</v>
      </c>
      <c r="IT201" t="b">
        <v>1</v>
      </c>
      <c r="IZ201" t="s">
        <v>875</v>
      </c>
      <c r="JA201" t="s">
        <v>504</v>
      </c>
      <c r="JD201" t="b">
        <v>1</v>
      </c>
      <c r="JJ201" t="s">
        <v>2804</v>
      </c>
      <c r="JK201" t="s">
        <v>347</v>
      </c>
      <c r="JM201" t="s">
        <v>2805</v>
      </c>
      <c r="JQ201" t="b">
        <v>1</v>
      </c>
      <c r="JR201" t="b">
        <v>1</v>
      </c>
      <c r="JT201" t="b">
        <v>1</v>
      </c>
      <c r="KF201" t="s">
        <v>2806</v>
      </c>
      <c r="KG201" t="s">
        <v>533</v>
      </c>
      <c r="KK201" t="b">
        <v>1</v>
      </c>
      <c r="KL201" t="b">
        <v>1</v>
      </c>
      <c r="KV201" t="s">
        <v>2807</v>
      </c>
      <c r="KX201" t="b">
        <v>1</v>
      </c>
      <c r="KY201" t="b">
        <v>1</v>
      </c>
      <c r="LA201" t="b">
        <v>1</v>
      </c>
      <c r="LF201" t="s">
        <v>733</v>
      </c>
      <c r="LG201" t="b">
        <v>1</v>
      </c>
      <c r="LI201" t="b">
        <v>1</v>
      </c>
      <c r="LN201" t="s">
        <v>360</v>
      </c>
      <c r="LO201" t="s">
        <v>2808</v>
      </c>
      <c r="LP201" t="s">
        <v>1317</v>
      </c>
      <c r="LQ201" t="b">
        <v>1</v>
      </c>
      <c r="LS201" t="b">
        <v>1</v>
      </c>
      <c r="MA201" t="s">
        <v>347</v>
      </c>
      <c r="MB201">
        <v>3</v>
      </c>
      <c r="MC201" t="s">
        <v>2809</v>
      </c>
      <c r="MG201" t="s">
        <v>360</v>
      </c>
      <c r="MI201" t="s">
        <v>2810</v>
      </c>
      <c r="MJ201">
        <v>73156145</v>
      </c>
      <c r="MK201" t="s">
        <v>2811</v>
      </c>
      <c r="ML201" s="2">
        <v>44217.543043981481</v>
      </c>
      <c r="MM201">
        <v>202</v>
      </c>
      <c r="MO201">
        <v>-1</v>
      </c>
      <c r="MR201" t="s">
        <v>377</v>
      </c>
      <c r="MS201">
        <v>2851</v>
      </c>
      <c r="MT201" t="s">
        <v>405</v>
      </c>
      <c r="MU201">
        <v>569832</v>
      </c>
    </row>
    <row r="202" spans="1:359" x14ac:dyDescent="0.3">
      <c r="A202" t="s">
        <v>2812</v>
      </c>
      <c r="B202" t="s">
        <v>2813</v>
      </c>
      <c r="D202" t="s">
        <v>2814</v>
      </c>
      <c r="E202" t="s">
        <v>844</v>
      </c>
      <c r="G202" s="1">
        <v>44217</v>
      </c>
      <c r="H202" t="s">
        <v>2756</v>
      </c>
      <c r="I202" t="s">
        <v>846</v>
      </c>
      <c r="J202" t="s">
        <v>347</v>
      </c>
      <c r="K202">
        <v>55</v>
      </c>
      <c r="L202"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202" t="s">
        <v>408</v>
      </c>
      <c r="N202" t="s">
        <v>349</v>
      </c>
      <c r="O202" t="s">
        <v>350</v>
      </c>
      <c r="P202" s="1">
        <v>44217</v>
      </c>
      <c r="Q202">
        <v>0</v>
      </c>
      <c r="R202">
        <v>0</v>
      </c>
      <c r="S202" t="s">
        <v>347</v>
      </c>
      <c r="T202">
        <v>0</v>
      </c>
      <c r="U202">
        <v>1</v>
      </c>
      <c r="V202">
        <v>2</v>
      </c>
      <c r="W202" t="s">
        <v>458</v>
      </c>
      <c r="X202">
        <v>2</v>
      </c>
      <c r="Y202" t="s">
        <v>352</v>
      </c>
      <c r="Z202">
        <v>2</v>
      </c>
      <c r="AA202" t="s">
        <v>489</v>
      </c>
      <c r="AB202">
        <v>12</v>
      </c>
      <c r="AC202">
        <v>1</v>
      </c>
      <c r="AD202">
        <v>0</v>
      </c>
      <c r="AE202">
        <v>0</v>
      </c>
      <c r="AF202">
        <v>2000</v>
      </c>
      <c r="AG202">
        <v>0</v>
      </c>
      <c r="AI202" t="s">
        <v>2815</v>
      </c>
      <c r="AJ202" t="s">
        <v>675</v>
      </c>
      <c r="AK202" t="b">
        <v>1</v>
      </c>
      <c r="AL202" t="b">
        <v>1</v>
      </c>
      <c r="AS202">
        <v>999</v>
      </c>
      <c r="AT202" t="s">
        <v>1385</v>
      </c>
      <c r="AV202" t="s">
        <v>373</v>
      </c>
      <c r="AW202" t="s">
        <v>1714</v>
      </c>
      <c r="AX202" t="s">
        <v>2816</v>
      </c>
      <c r="AY202" t="b">
        <v>1</v>
      </c>
      <c r="BD202" t="b">
        <v>1</v>
      </c>
      <c r="BJ202" t="s">
        <v>347</v>
      </c>
      <c r="BK202" t="s">
        <v>347</v>
      </c>
      <c r="BL202" t="s">
        <v>2817</v>
      </c>
      <c r="BM202" t="s">
        <v>360</v>
      </c>
      <c r="BO202" t="s">
        <v>347</v>
      </c>
      <c r="BP202" t="s">
        <v>360</v>
      </c>
      <c r="BQ202" t="s">
        <v>2818</v>
      </c>
      <c r="CE202" t="s">
        <v>888</v>
      </c>
      <c r="CF202" t="b">
        <v>1</v>
      </c>
      <c r="CG202" t="b">
        <v>1</v>
      </c>
      <c r="CN202" t="s">
        <v>347</v>
      </c>
      <c r="CX202" t="s">
        <v>851</v>
      </c>
      <c r="DD202" t="b">
        <v>1</v>
      </c>
      <c r="DV202" t="s">
        <v>657</v>
      </c>
      <c r="EL202" t="s">
        <v>385</v>
      </c>
      <c r="EM202" t="s">
        <v>366</v>
      </c>
      <c r="EN202" t="s">
        <v>2819</v>
      </c>
      <c r="EQ202" t="b">
        <v>1</v>
      </c>
      <c r="EZ202" t="s">
        <v>351</v>
      </c>
      <c r="FA202" t="s">
        <v>366</v>
      </c>
      <c r="FB202" t="s">
        <v>347</v>
      </c>
      <c r="FD202" t="s">
        <v>368</v>
      </c>
      <c r="FF202" t="b">
        <v>1</v>
      </c>
      <c r="FM202" t="s">
        <v>347</v>
      </c>
      <c r="FO202" t="s">
        <v>347</v>
      </c>
      <c r="FP202" t="s">
        <v>368</v>
      </c>
      <c r="FQ202" t="b">
        <v>1</v>
      </c>
      <c r="FW202" t="s">
        <v>373</v>
      </c>
      <c r="FX202" t="s">
        <v>360</v>
      </c>
      <c r="GB202" t="s">
        <v>351</v>
      </c>
      <c r="GC202" t="s">
        <v>385</v>
      </c>
      <c r="GD202" t="s">
        <v>360</v>
      </c>
      <c r="GE202" t="s">
        <v>371</v>
      </c>
      <c r="GF202" t="s">
        <v>371</v>
      </c>
      <c r="GT202" t="s">
        <v>2820</v>
      </c>
      <c r="GV202" t="b">
        <v>1</v>
      </c>
      <c r="GW202" t="b">
        <v>1</v>
      </c>
      <c r="GX202" t="b">
        <v>1</v>
      </c>
      <c r="GY202" t="b">
        <v>1</v>
      </c>
      <c r="GZ202" t="b">
        <v>1</v>
      </c>
      <c r="HB202" t="b">
        <v>1</v>
      </c>
      <c r="HD202" t="b">
        <v>1</v>
      </c>
      <c r="HF202" t="b">
        <v>1</v>
      </c>
      <c r="HM202" t="s">
        <v>388</v>
      </c>
      <c r="HP202" t="b">
        <v>1</v>
      </c>
      <c r="HR202" t="s">
        <v>2821</v>
      </c>
      <c r="HS202" t="s">
        <v>2822</v>
      </c>
      <c r="HZ202" t="b">
        <v>1</v>
      </c>
      <c r="IE202" t="s">
        <v>1193</v>
      </c>
      <c r="IH202" t="b">
        <v>1</v>
      </c>
      <c r="IO202" t="s">
        <v>347</v>
      </c>
      <c r="IQ202" t="s">
        <v>462</v>
      </c>
      <c r="IR202" t="b">
        <v>1</v>
      </c>
      <c r="IZ202" t="s">
        <v>2823</v>
      </c>
      <c r="JA202" t="s">
        <v>462</v>
      </c>
      <c r="JB202" t="b">
        <v>1</v>
      </c>
      <c r="JJ202" t="s">
        <v>2823</v>
      </c>
      <c r="JK202" t="s">
        <v>360</v>
      </c>
      <c r="JL202" t="s">
        <v>2824</v>
      </c>
      <c r="JM202" t="s">
        <v>2825</v>
      </c>
      <c r="JQ202" t="b">
        <v>1</v>
      </c>
      <c r="KA202" t="b">
        <v>1</v>
      </c>
      <c r="KG202" t="s">
        <v>2044</v>
      </c>
      <c r="KI202" t="b">
        <v>1</v>
      </c>
      <c r="KL202" t="b">
        <v>1</v>
      </c>
      <c r="KM202" t="b">
        <v>1</v>
      </c>
      <c r="KV202" t="s">
        <v>1679</v>
      </c>
      <c r="KX202" t="b">
        <v>1</v>
      </c>
      <c r="LA202" t="b">
        <v>1</v>
      </c>
      <c r="LB202" t="b">
        <v>1</v>
      </c>
      <c r="LF202" t="s">
        <v>430</v>
      </c>
      <c r="LM202" t="b">
        <v>1</v>
      </c>
      <c r="LN202" t="s">
        <v>347</v>
      </c>
      <c r="LP202" t="s">
        <v>535</v>
      </c>
      <c r="LS202" t="b">
        <v>1</v>
      </c>
      <c r="MA202" t="s">
        <v>360</v>
      </c>
      <c r="MD202" t="s">
        <v>360</v>
      </c>
      <c r="MG202" t="s">
        <v>360</v>
      </c>
      <c r="MI202" t="s">
        <v>2826</v>
      </c>
      <c r="MJ202">
        <v>73156242</v>
      </c>
      <c r="MK202" t="s">
        <v>2827</v>
      </c>
      <c r="ML202" s="2">
        <v>44217.544108796297</v>
      </c>
      <c r="MM202">
        <v>203</v>
      </c>
      <c r="MO202">
        <v>-1</v>
      </c>
      <c r="MR202" t="s">
        <v>377</v>
      </c>
      <c r="MS202">
        <v>3295</v>
      </c>
      <c r="MT202" t="s">
        <v>405</v>
      </c>
      <c r="MU202">
        <v>569832</v>
      </c>
    </row>
    <row r="203" spans="1:359" x14ac:dyDescent="0.3">
      <c r="A203" t="s">
        <v>2828</v>
      </c>
      <c r="B203" t="s">
        <v>2829</v>
      </c>
      <c r="D203" t="s">
        <v>2814</v>
      </c>
      <c r="E203" t="s">
        <v>844</v>
      </c>
      <c r="G203" s="1">
        <v>44217</v>
      </c>
      <c r="H203" t="s">
        <v>2756</v>
      </c>
      <c r="I203" t="s">
        <v>846</v>
      </c>
      <c r="J203" t="s">
        <v>347</v>
      </c>
      <c r="K203">
        <v>21</v>
      </c>
      <c r="L20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03" t="s">
        <v>408</v>
      </c>
      <c r="N203" t="s">
        <v>1459</v>
      </c>
      <c r="O203" t="s">
        <v>350</v>
      </c>
      <c r="P203" s="1">
        <v>44217</v>
      </c>
      <c r="Q203">
        <v>1</v>
      </c>
      <c r="R203">
        <v>1</v>
      </c>
      <c r="S203" t="s">
        <v>347</v>
      </c>
      <c r="T203">
        <v>1</v>
      </c>
      <c r="U203">
        <v>3</v>
      </c>
      <c r="V203">
        <v>1</v>
      </c>
      <c r="W203" t="s">
        <v>365</v>
      </c>
      <c r="X203">
        <v>0</v>
      </c>
      <c r="Y203" t="s">
        <v>352</v>
      </c>
      <c r="Z203">
        <v>2</v>
      </c>
      <c r="AA203" t="s">
        <v>489</v>
      </c>
      <c r="AB203">
        <v>9</v>
      </c>
      <c r="AC203">
        <v>1</v>
      </c>
      <c r="AD203">
        <v>0</v>
      </c>
      <c r="AE203">
        <v>3</v>
      </c>
      <c r="AF203">
        <v>2500</v>
      </c>
      <c r="AG203">
        <v>300</v>
      </c>
      <c r="AH203" t="s">
        <v>929</v>
      </c>
      <c r="AJ203" t="s">
        <v>786</v>
      </c>
      <c r="AK203" t="b">
        <v>1</v>
      </c>
      <c r="AS203">
        <v>999</v>
      </c>
      <c r="AT203" t="s">
        <v>1385</v>
      </c>
      <c r="AV203" t="s">
        <v>360</v>
      </c>
      <c r="AW203" t="s">
        <v>1714</v>
      </c>
      <c r="AX203" t="s">
        <v>2068</v>
      </c>
      <c r="AZ203" t="b">
        <v>1</v>
      </c>
      <c r="BB203" t="b">
        <v>1</v>
      </c>
      <c r="BD203" t="b">
        <v>1</v>
      </c>
      <c r="BJ203" t="s">
        <v>360</v>
      </c>
      <c r="BO203" t="s">
        <v>347</v>
      </c>
      <c r="BP203" t="s">
        <v>360</v>
      </c>
      <c r="BQ203" t="s">
        <v>2830</v>
      </c>
      <c r="CE203" t="s">
        <v>888</v>
      </c>
      <c r="CF203" t="b">
        <v>1</v>
      </c>
      <c r="CG203" t="b">
        <v>1</v>
      </c>
      <c r="CN203" t="s">
        <v>347</v>
      </c>
      <c r="CX203" t="s">
        <v>851</v>
      </c>
      <c r="DD203" t="b">
        <v>1</v>
      </c>
      <c r="DJ203" t="s">
        <v>360</v>
      </c>
      <c r="DV203" t="s">
        <v>657</v>
      </c>
      <c r="DZ203" t="s">
        <v>2819</v>
      </c>
      <c r="EC203" t="b">
        <v>1</v>
      </c>
      <c r="EL203" t="s">
        <v>351</v>
      </c>
      <c r="EM203" t="s">
        <v>366</v>
      </c>
      <c r="EN203" t="s">
        <v>2819</v>
      </c>
      <c r="EQ203" t="b">
        <v>1</v>
      </c>
      <c r="EZ203" t="s">
        <v>351</v>
      </c>
      <c r="FA203" t="s">
        <v>366</v>
      </c>
      <c r="FB203" t="s">
        <v>347</v>
      </c>
      <c r="FD203" t="s">
        <v>1228</v>
      </c>
      <c r="FF203" t="b">
        <v>1</v>
      </c>
      <c r="FG203" t="b">
        <v>1</v>
      </c>
      <c r="FM203" t="s">
        <v>347</v>
      </c>
      <c r="FO203" t="s">
        <v>347</v>
      </c>
      <c r="FP203" t="s">
        <v>432</v>
      </c>
      <c r="FQ203" t="b">
        <v>1</v>
      </c>
      <c r="FR203" t="b">
        <v>1</v>
      </c>
      <c r="FW203" t="s">
        <v>369</v>
      </c>
      <c r="FX203" t="s">
        <v>360</v>
      </c>
      <c r="FY203" t="s">
        <v>360</v>
      </c>
      <c r="GB203" t="s">
        <v>458</v>
      </c>
      <c r="GC203" t="s">
        <v>351</v>
      </c>
      <c r="GD203" t="s">
        <v>360</v>
      </c>
      <c r="GE203" t="s">
        <v>371</v>
      </c>
      <c r="GF203" t="s">
        <v>371</v>
      </c>
      <c r="GT203" t="s">
        <v>2831</v>
      </c>
      <c r="GV203" t="b">
        <v>1</v>
      </c>
      <c r="GW203" t="b">
        <v>1</v>
      </c>
      <c r="GY203" t="b">
        <v>1</v>
      </c>
      <c r="HB203" t="b">
        <v>1</v>
      </c>
      <c r="HD203" t="b">
        <v>1</v>
      </c>
      <c r="HM203" t="s">
        <v>501</v>
      </c>
      <c r="HO203" t="b">
        <v>1</v>
      </c>
      <c r="HR203" t="s">
        <v>447</v>
      </c>
      <c r="HS203" t="s">
        <v>503</v>
      </c>
      <c r="HU203" t="b">
        <v>1</v>
      </c>
      <c r="IE203" t="s">
        <v>516</v>
      </c>
      <c r="IJ203" t="b">
        <v>1</v>
      </c>
      <c r="IO203" t="s">
        <v>347</v>
      </c>
      <c r="IQ203" t="s">
        <v>373</v>
      </c>
      <c r="IX203" t="b">
        <v>1</v>
      </c>
      <c r="JA203" t="s">
        <v>373</v>
      </c>
      <c r="JH203" t="b">
        <v>1</v>
      </c>
      <c r="JK203" t="s">
        <v>360</v>
      </c>
      <c r="JL203" t="s">
        <v>2832</v>
      </c>
      <c r="JM203" t="s">
        <v>449</v>
      </c>
      <c r="JQ203" t="b">
        <v>1</v>
      </c>
      <c r="KG203" t="s">
        <v>2044</v>
      </c>
      <c r="KI203" t="b">
        <v>1</v>
      </c>
      <c r="KL203" t="b">
        <v>1</v>
      </c>
      <c r="KM203" t="b">
        <v>1</v>
      </c>
      <c r="KV203" t="s">
        <v>1752</v>
      </c>
      <c r="LA203" t="b">
        <v>1</v>
      </c>
      <c r="LB203" t="b">
        <v>1</v>
      </c>
      <c r="LF203" t="s">
        <v>452</v>
      </c>
      <c r="LI203" t="b">
        <v>1</v>
      </c>
      <c r="LN203" t="s">
        <v>360</v>
      </c>
      <c r="LO203" t="s">
        <v>2833</v>
      </c>
      <c r="LP203" t="s">
        <v>1317</v>
      </c>
      <c r="LQ203" t="b">
        <v>1</v>
      </c>
      <c r="LS203" t="b">
        <v>1</v>
      </c>
      <c r="MA203" t="s">
        <v>360</v>
      </c>
      <c r="MD203" t="s">
        <v>360</v>
      </c>
      <c r="MG203" t="s">
        <v>360</v>
      </c>
      <c r="MI203" t="s">
        <v>2834</v>
      </c>
      <c r="MJ203">
        <v>73156244</v>
      </c>
      <c r="MK203" t="s">
        <v>2835</v>
      </c>
      <c r="ML203" s="2">
        <v>44217.544131944444</v>
      </c>
      <c r="MM203">
        <v>204</v>
      </c>
      <c r="MO203">
        <v>-1</v>
      </c>
      <c r="MR203" t="s">
        <v>377</v>
      </c>
      <c r="MS203">
        <v>1448</v>
      </c>
      <c r="MT203" t="s">
        <v>405</v>
      </c>
      <c r="MU203">
        <v>569832</v>
      </c>
    </row>
    <row r="204" spans="1:359" x14ac:dyDescent="0.3">
      <c r="A204" t="s">
        <v>2836</v>
      </c>
      <c r="B204" t="s">
        <v>2837</v>
      </c>
      <c r="D204" t="s">
        <v>2814</v>
      </c>
      <c r="E204" t="s">
        <v>844</v>
      </c>
      <c r="G204" s="1">
        <v>44217</v>
      </c>
      <c r="H204" t="s">
        <v>2756</v>
      </c>
      <c r="I204" t="s">
        <v>846</v>
      </c>
      <c r="J204" t="s">
        <v>347</v>
      </c>
      <c r="K204">
        <v>31</v>
      </c>
      <c r="L20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04" t="s">
        <v>408</v>
      </c>
      <c r="N204" t="s">
        <v>349</v>
      </c>
      <c r="O204" t="s">
        <v>384</v>
      </c>
      <c r="Q204">
        <v>0</v>
      </c>
      <c r="R204">
        <v>1</v>
      </c>
      <c r="S204" t="s">
        <v>347</v>
      </c>
      <c r="T204">
        <v>0</v>
      </c>
      <c r="U204">
        <v>0</v>
      </c>
      <c r="V204">
        <v>2</v>
      </c>
      <c r="W204" t="s">
        <v>409</v>
      </c>
      <c r="X204">
        <v>0</v>
      </c>
      <c r="Y204" t="s">
        <v>409</v>
      </c>
      <c r="Z204">
        <v>0</v>
      </c>
      <c r="AA204" t="s">
        <v>409</v>
      </c>
      <c r="AB204">
        <v>6</v>
      </c>
      <c r="AC204">
        <v>0</v>
      </c>
      <c r="AD204">
        <v>0</v>
      </c>
      <c r="AE204">
        <v>1</v>
      </c>
      <c r="AF204">
        <v>3000</v>
      </c>
      <c r="AG204">
        <v>2000</v>
      </c>
      <c r="AH204" t="s">
        <v>929</v>
      </c>
      <c r="AJ204" t="s">
        <v>1461</v>
      </c>
      <c r="AK204" t="b">
        <v>1</v>
      </c>
      <c r="AL204" t="b">
        <v>1</v>
      </c>
      <c r="AM204" t="b">
        <v>1</v>
      </c>
      <c r="AN204" t="b">
        <v>1</v>
      </c>
      <c r="AS204">
        <v>10</v>
      </c>
      <c r="AT204" t="s">
        <v>356</v>
      </c>
      <c r="AV204" t="s">
        <v>360</v>
      </c>
      <c r="AW204" t="s">
        <v>2838</v>
      </c>
      <c r="AX204" t="s">
        <v>1323</v>
      </c>
      <c r="AY204" t="b">
        <v>1</v>
      </c>
      <c r="BJ204" t="s">
        <v>360</v>
      </c>
      <c r="BO204" t="s">
        <v>347</v>
      </c>
      <c r="BP204" t="s">
        <v>347</v>
      </c>
      <c r="BR204" t="s">
        <v>347</v>
      </c>
      <c r="BS204" t="s">
        <v>347</v>
      </c>
      <c r="CE204" t="s">
        <v>574</v>
      </c>
      <c r="CF204" t="b">
        <v>1</v>
      </c>
      <c r="CG204" t="b">
        <v>1</v>
      </c>
      <c r="CH204" t="b">
        <v>1</v>
      </c>
      <c r="CI204" t="b">
        <v>1</v>
      </c>
      <c r="CN204" t="s">
        <v>347</v>
      </c>
      <c r="CX204" t="s">
        <v>851</v>
      </c>
      <c r="DD204" t="b">
        <v>1</v>
      </c>
      <c r="DV204" t="s">
        <v>657</v>
      </c>
      <c r="EL204" t="s">
        <v>385</v>
      </c>
      <c r="EM204" t="s">
        <v>366</v>
      </c>
      <c r="EN204" t="s">
        <v>2839</v>
      </c>
      <c r="EP204" t="b">
        <v>1</v>
      </c>
      <c r="EQ204" t="b">
        <v>1</v>
      </c>
      <c r="ER204" t="b">
        <v>1</v>
      </c>
      <c r="EZ204" t="s">
        <v>458</v>
      </c>
      <c r="FA204" t="s">
        <v>366</v>
      </c>
      <c r="FB204" t="s">
        <v>347</v>
      </c>
      <c r="FD204" t="s">
        <v>432</v>
      </c>
      <c r="FF204" t="b">
        <v>1</v>
      </c>
      <c r="FG204" t="b">
        <v>1</v>
      </c>
      <c r="FM204" t="s">
        <v>347</v>
      </c>
      <c r="FO204" t="s">
        <v>347</v>
      </c>
      <c r="FP204" t="s">
        <v>1343</v>
      </c>
      <c r="FR204" t="b">
        <v>1</v>
      </c>
      <c r="FT204" t="b">
        <v>1</v>
      </c>
      <c r="FW204" t="s">
        <v>668</v>
      </c>
      <c r="FX204" t="s">
        <v>360</v>
      </c>
      <c r="GB204" t="s">
        <v>385</v>
      </c>
      <c r="GC204" t="s">
        <v>385</v>
      </c>
      <c r="GD204" t="s">
        <v>360</v>
      </c>
      <c r="GE204" t="s">
        <v>371</v>
      </c>
      <c r="GF204" t="s">
        <v>371</v>
      </c>
      <c r="GT204" t="s">
        <v>2840</v>
      </c>
      <c r="GU204" t="b">
        <v>1</v>
      </c>
      <c r="GV204" t="b">
        <v>1</v>
      </c>
      <c r="GW204" t="b">
        <v>1</v>
      </c>
      <c r="GX204" t="b">
        <v>1</v>
      </c>
      <c r="GY204" t="b">
        <v>1</v>
      </c>
      <c r="GZ204" t="b">
        <v>1</v>
      </c>
      <c r="HA204" t="b">
        <v>1</v>
      </c>
      <c r="HB204" t="b">
        <v>1</v>
      </c>
      <c r="HC204" t="b">
        <v>1</v>
      </c>
      <c r="HD204" t="b">
        <v>1</v>
      </c>
      <c r="HE204" t="b">
        <v>1</v>
      </c>
      <c r="HF204" t="b">
        <v>1</v>
      </c>
      <c r="HG204" t="b">
        <v>1</v>
      </c>
      <c r="HM204" t="s">
        <v>616</v>
      </c>
      <c r="HN204" t="b">
        <v>1</v>
      </c>
      <c r="HO204" t="b">
        <v>1</v>
      </c>
      <c r="HP204" t="b">
        <v>1</v>
      </c>
      <c r="HQ204" t="b">
        <v>1</v>
      </c>
      <c r="HR204" t="s">
        <v>2841</v>
      </c>
      <c r="HS204" t="s">
        <v>2842</v>
      </c>
      <c r="HT204" t="b">
        <v>1</v>
      </c>
      <c r="HU204" t="b">
        <v>1</v>
      </c>
      <c r="HV204" t="b">
        <v>1</v>
      </c>
      <c r="HW204" t="b">
        <v>1</v>
      </c>
      <c r="HX204" t="b">
        <v>1</v>
      </c>
      <c r="HZ204" t="b">
        <v>1</v>
      </c>
      <c r="IE204" t="s">
        <v>896</v>
      </c>
      <c r="IF204" t="b">
        <v>1</v>
      </c>
      <c r="IJ204" t="b">
        <v>1</v>
      </c>
      <c r="IO204" t="s">
        <v>347</v>
      </c>
      <c r="IQ204" t="s">
        <v>416</v>
      </c>
      <c r="IW204" t="b">
        <v>1</v>
      </c>
      <c r="JA204" t="s">
        <v>416</v>
      </c>
      <c r="JG204" t="b">
        <v>1</v>
      </c>
      <c r="JK204" t="s">
        <v>347</v>
      </c>
      <c r="JM204" t="s">
        <v>2843</v>
      </c>
      <c r="JN204" t="b">
        <v>1</v>
      </c>
      <c r="JQ204" t="b">
        <v>1</v>
      </c>
      <c r="JR204" t="b">
        <v>1</v>
      </c>
      <c r="JS204" t="b">
        <v>1</v>
      </c>
      <c r="JT204" t="b">
        <v>1</v>
      </c>
      <c r="JU204" t="b">
        <v>1</v>
      </c>
      <c r="JV204" t="b">
        <v>1</v>
      </c>
      <c r="JW204" t="b">
        <v>1</v>
      </c>
      <c r="JZ204" t="b">
        <v>1</v>
      </c>
      <c r="KA204" t="b">
        <v>1</v>
      </c>
      <c r="KF204" t="s">
        <v>2844</v>
      </c>
      <c r="KG204" t="s">
        <v>2845</v>
      </c>
      <c r="KH204" t="b">
        <v>1</v>
      </c>
      <c r="KI204" t="b">
        <v>1</v>
      </c>
      <c r="KJ204" t="b">
        <v>1</v>
      </c>
      <c r="KK204" t="b">
        <v>1</v>
      </c>
      <c r="KL204" t="b">
        <v>1</v>
      </c>
      <c r="KM204" t="b">
        <v>1</v>
      </c>
      <c r="KO204" t="b">
        <v>1</v>
      </c>
      <c r="KV204" t="s">
        <v>717</v>
      </c>
      <c r="KW204" t="b">
        <v>1</v>
      </c>
      <c r="KX204" t="b">
        <v>1</v>
      </c>
      <c r="KY204" t="b">
        <v>1</v>
      </c>
      <c r="KZ204" t="b">
        <v>1</v>
      </c>
      <c r="LA204" t="b">
        <v>1</v>
      </c>
      <c r="LB204" t="b">
        <v>1</v>
      </c>
      <c r="LF204" t="s">
        <v>399</v>
      </c>
      <c r="LG204" t="b">
        <v>1</v>
      </c>
      <c r="LH204" t="b">
        <v>1</v>
      </c>
      <c r="LI204" t="b">
        <v>1</v>
      </c>
      <c r="LJ204" t="b">
        <v>1</v>
      </c>
      <c r="LK204" t="b">
        <v>1</v>
      </c>
      <c r="LN204" t="s">
        <v>347</v>
      </c>
      <c r="LP204" t="s">
        <v>1894</v>
      </c>
      <c r="LQ204" t="b">
        <v>1</v>
      </c>
      <c r="LR204" t="b">
        <v>1</v>
      </c>
      <c r="LS204" t="b">
        <v>1</v>
      </c>
      <c r="LT204" t="b">
        <v>1</v>
      </c>
      <c r="LU204" t="b">
        <v>1</v>
      </c>
      <c r="MA204" t="s">
        <v>360</v>
      </c>
      <c r="MG204" t="s">
        <v>360</v>
      </c>
      <c r="MI204" t="s">
        <v>2846</v>
      </c>
      <c r="MJ204">
        <v>73156246</v>
      </c>
      <c r="MK204" t="s">
        <v>2847</v>
      </c>
      <c r="ML204" s="2">
        <v>44217.544131944444</v>
      </c>
      <c r="MM204">
        <v>205</v>
      </c>
      <c r="MO204">
        <v>-1</v>
      </c>
      <c r="MR204" t="s">
        <v>377</v>
      </c>
      <c r="MS204">
        <v>1314</v>
      </c>
      <c r="MT204" t="s">
        <v>405</v>
      </c>
      <c r="MU204">
        <v>569832</v>
      </c>
    </row>
    <row r="205" spans="1:359" x14ac:dyDescent="0.3">
      <c r="A205" t="s">
        <v>2848</v>
      </c>
      <c r="B205" t="s">
        <v>2849</v>
      </c>
      <c r="D205" t="s">
        <v>2850</v>
      </c>
      <c r="E205" t="s">
        <v>844</v>
      </c>
      <c r="G205" s="1">
        <v>44217</v>
      </c>
      <c r="H205" t="s">
        <v>2756</v>
      </c>
      <c r="I205" t="s">
        <v>846</v>
      </c>
      <c r="J205" t="s">
        <v>347</v>
      </c>
      <c r="K205">
        <v>20</v>
      </c>
      <c r="L20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05" t="s">
        <v>348</v>
      </c>
      <c r="N205" t="s">
        <v>349</v>
      </c>
      <c r="O205" t="s">
        <v>350</v>
      </c>
      <c r="P205" s="1">
        <v>43751</v>
      </c>
      <c r="Q205">
        <v>1</v>
      </c>
      <c r="R205">
        <v>1</v>
      </c>
      <c r="S205" t="s">
        <v>347</v>
      </c>
      <c r="T205">
        <v>1</v>
      </c>
      <c r="U205">
        <v>0</v>
      </c>
      <c r="V205">
        <v>1</v>
      </c>
      <c r="W205" t="s">
        <v>351</v>
      </c>
      <c r="X205">
        <v>0</v>
      </c>
      <c r="Y205" t="s">
        <v>409</v>
      </c>
      <c r="Z205">
        <v>0</v>
      </c>
      <c r="AA205" t="s">
        <v>409</v>
      </c>
      <c r="AB205">
        <v>5</v>
      </c>
      <c r="AC205">
        <v>1</v>
      </c>
      <c r="AD205">
        <v>0</v>
      </c>
      <c r="AE205">
        <v>1</v>
      </c>
      <c r="AF205">
        <v>1500</v>
      </c>
      <c r="AG205">
        <v>800</v>
      </c>
      <c r="AH205" t="s">
        <v>386</v>
      </c>
      <c r="AJ205" t="s">
        <v>786</v>
      </c>
      <c r="AK205" t="b">
        <v>1</v>
      </c>
      <c r="AS205">
        <v>60</v>
      </c>
      <c r="AT205" t="s">
        <v>2851</v>
      </c>
      <c r="AV205" t="s">
        <v>360</v>
      </c>
      <c r="AW205" t="s">
        <v>357</v>
      </c>
      <c r="AX205" t="s">
        <v>484</v>
      </c>
      <c r="AY205" t="b">
        <v>1</v>
      </c>
      <c r="BB205" t="b">
        <v>1</v>
      </c>
      <c r="BJ205" t="s">
        <v>360</v>
      </c>
      <c r="BO205" t="s">
        <v>360</v>
      </c>
      <c r="CE205" t="s">
        <v>1282</v>
      </c>
      <c r="CG205" t="b">
        <v>1</v>
      </c>
      <c r="CH205" t="b">
        <v>1</v>
      </c>
      <c r="CN205" t="s">
        <v>360</v>
      </c>
      <c r="CO205" t="s">
        <v>2852</v>
      </c>
      <c r="CP205" t="b">
        <v>1</v>
      </c>
      <c r="CQ205" t="b">
        <v>1</v>
      </c>
      <c r="CX205" t="s">
        <v>1901</v>
      </c>
      <c r="DB205" t="b">
        <v>1</v>
      </c>
      <c r="DJ205" t="s">
        <v>360</v>
      </c>
      <c r="DV205" t="s">
        <v>657</v>
      </c>
      <c r="DZ205" t="s">
        <v>579</v>
      </c>
      <c r="EA205" t="b">
        <v>1</v>
      </c>
      <c r="EL205" t="s">
        <v>351</v>
      </c>
      <c r="EM205" t="s">
        <v>366</v>
      </c>
      <c r="EN205" t="s">
        <v>579</v>
      </c>
      <c r="EO205" t="b">
        <v>1</v>
      </c>
      <c r="EZ205" t="s">
        <v>351</v>
      </c>
      <c r="FA205" t="s">
        <v>366</v>
      </c>
      <c r="FB205" t="s">
        <v>360</v>
      </c>
      <c r="FC205" t="s">
        <v>2853</v>
      </c>
      <c r="FD205" t="s">
        <v>368</v>
      </c>
      <c r="FF205" t="b">
        <v>1</v>
      </c>
      <c r="FM205" t="s">
        <v>347</v>
      </c>
      <c r="FO205" t="s">
        <v>347</v>
      </c>
      <c r="FP205" t="s">
        <v>2120</v>
      </c>
      <c r="FQ205" t="b">
        <v>1</v>
      </c>
      <c r="FT205" t="b">
        <v>1</v>
      </c>
      <c r="FW205" t="s">
        <v>668</v>
      </c>
      <c r="FX205" t="s">
        <v>360</v>
      </c>
      <c r="FY205" t="s">
        <v>360</v>
      </c>
      <c r="GB205" t="s">
        <v>385</v>
      </c>
      <c r="GC205" t="s">
        <v>351</v>
      </c>
      <c r="GD205" t="s">
        <v>360</v>
      </c>
      <c r="GE205" t="s">
        <v>370</v>
      </c>
      <c r="GF205" t="s">
        <v>370</v>
      </c>
      <c r="GG205" t="s">
        <v>372</v>
      </c>
      <c r="GH205" t="s">
        <v>360</v>
      </c>
      <c r="GR205" t="s">
        <v>1094</v>
      </c>
      <c r="GT205" t="s">
        <v>2854</v>
      </c>
      <c r="GV205" t="b">
        <v>1</v>
      </c>
      <c r="GX205" t="b">
        <v>1</v>
      </c>
      <c r="GY205" t="b">
        <v>1</v>
      </c>
      <c r="GZ205" t="b">
        <v>1</v>
      </c>
      <c r="HD205" t="b">
        <v>1</v>
      </c>
      <c r="HM205" t="s">
        <v>2855</v>
      </c>
      <c r="HN205" t="b">
        <v>1</v>
      </c>
      <c r="HO205" t="b">
        <v>1</v>
      </c>
      <c r="HQ205" t="b">
        <v>1</v>
      </c>
      <c r="HR205" t="s">
        <v>2856</v>
      </c>
      <c r="HS205" t="s">
        <v>634</v>
      </c>
      <c r="HT205" t="b">
        <v>1</v>
      </c>
      <c r="IE205" t="s">
        <v>516</v>
      </c>
      <c r="IJ205" t="b">
        <v>1</v>
      </c>
      <c r="IO205" t="s">
        <v>347</v>
      </c>
      <c r="IQ205" t="s">
        <v>1290</v>
      </c>
      <c r="IR205" t="b">
        <v>1</v>
      </c>
      <c r="IS205" t="b">
        <v>1</v>
      </c>
      <c r="IZ205" t="s">
        <v>2249</v>
      </c>
      <c r="JA205" t="s">
        <v>1290</v>
      </c>
      <c r="JB205" t="b">
        <v>1</v>
      </c>
      <c r="JC205" t="b">
        <v>1</v>
      </c>
      <c r="JJ205" t="s">
        <v>2856</v>
      </c>
      <c r="JK205" t="s">
        <v>360</v>
      </c>
      <c r="JL205" t="s">
        <v>2856</v>
      </c>
      <c r="JM205" t="s">
        <v>1026</v>
      </c>
      <c r="JN205" t="b">
        <v>1</v>
      </c>
      <c r="JV205" t="b">
        <v>1</v>
      </c>
      <c r="JX205" t="b">
        <v>1</v>
      </c>
      <c r="KG205" t="s">
        <v>877</v>
      </c>
      <c r="KL205" t="b">
        <v>1</v>
      </c>
      <c r="KM205" t="b">
        <v>1</v>
      </c>
      <c r="KV205" t="s">
        <v>2857</v>
      </c>
      <c r="KZ205" t="b">
        <v>1</v>
      </c>
      <c r="LA205" t="b">
        <v>1</v>
      </c>
      <c r="LB205" t="b">
        <v>1</v>
      </c>
      <c r="LF205" t="s">
        <v>2858</v>
      </c>
      <c r="LG205" t="b">
        <v>1</v>
      </c>
      <c r="LH205" t="b">
        <v>1</v>
      </c>
      <c r="LJ205" t="b">
        <v>1</v>
      </c>
      <c r="LN205" t="s">
        <v>360</v>
      </c>
      <c r="LO205" t="s">
        <v>2859</v>
      </c>
      <c r="LP205" t="s">
        <v>400</v>
      </c>
      <c r="LR205" t="b">
        <v>1</v>
      </c>
      <c r="LS205" t="b">
        <v>1</v>
      </c>
      <c r="MA205" t="s">
        <v>347</v>
      </c>
      <c r="MB205">
        <v>8</v>
      </c>
      <c r="MC205" t="s">
        <v>2860</v>
      </c>
      <c r="MG205" t="s">
        <v>360</v>
      </c>
      <c r="MI205" t="s">
        <v>2861</v>
      </c>
      <c r="MJ205">
        <v>73156278</v>
      </c>
      <c r="MK205" t="s">
        <v>2862</v>
      </c>
      <c r="ML205" s="2">
        <v>44217.544652777768</v>
      </c>
      <c r="MM205">
        <v>206</v>
      </c>
      <c r="MO205">
        <v>-1</v>
      </c>
      <c r="MR205" t="s">
        <v>377</v>
      </c>
      <c r="MS205">
        <v>1758</v>
      </c>
      <c r="MT205" t="s">
        <v>405</v>
      </c>
      <c r="MU205">
        <v>569832</v>
      </c>
    </row>
    <row r="206" spans="1:359" x14ac:dyDescent="0.3">
      <c r="A206" t="s">
        <v>2863</v>
      </c>
      <c r="B206" t="s">
        <v>2864</v>
      </c>
      <c r="D206" t="s">
        <v>2850</v>
      </c>
      <c r="E206" t="s">
        <v>844</v>
      </c>
      <c r="G206" s="1">
        <v>44217</v>
      </c>
      <c r="H206" t="s">
        <v>2756</v>
      </c>
      <c r="I206" t="s">
        <v>846</v>
      </c>
      <c r="J206" t="s">
        <v>347</v>
      </c>
      <c r="K206">
        <v>31</v>
      </c>
      <c r="L20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06" t="s">
        <v>348</v>
      </c>
      <c r="N206" t="s">
        <v>349</v>
      </c>
      <c r="O206" t="s">
        <v>350</v>
      </c>
      <c r="P206" s="1">
        <v>42626</v>
      </c>
      <c r="Q206">
        <v>1</v>
      </c>
      <c r="R206">
        <v>0</v>
      </c>
      <c r="S206" t="s">
        <v>347</v>
      </c>
      <c r="T206">
        <v>0</v>
      </c>
      <c r="U206">
        <v>0</v>
      </c>
      <c r="V206">
        <v>1</v>
      </c>
      <c r="W206" t="s">
        <v>351</v>
      </c>
      <c r="X206">
        <v>4</v>
      </c>
      <c r="Y206" t="s">
        <v>352</v>
      </c>
      <c r="Z206">
        <v>1</v>
      </c>
      <c r="AA206" t="s">
        <v>353</v>
      </c>
      <c r="AB206">
        <v>8</v>
      </c>
      <c r="AC206">
        <v>1</v>
      </c>
      <c r="AD206">
        <v>1</v>
      </c>
      <c r="AE206">
        <v>1</v>
      </c>
      <c r="AF206">
        <v>1000</v>
      </c>
      <c r="AG206">
        <v>500</v>
      </c>
      <c r="AH206" t="s">
        <v>652</v>
      </c>
      <c r="AJ206" t="s">
        <v>786</v>
      </c>
      <c r="AK206" t="b">
        <v>1</v>
      </c>
      <c r="AS206">
        <v>60</v>
      </c>
      <c r="AT206" t="s">
        <v>2851</v>
      </c>
      <c r="AV206" t="s">
        <v>360</v>
      </c>
      <c r="AW206" t="s">
        <v>357</v>
      </c>
      <c r="AX206" t="s">
        <v>429</v>
      </c>
      <c r="BB206" t="b">
        <v>1</v>
      </c>
      <c r="BJ206" t="s">
        <v>360</v>
      </c>
      <c r="BO206" t="s">
        <v>360</v>
      </c>
      <c r="CE206" t="s">
        <v>950</v>
      </c>
      <c r="CF206" t="b">
        <v>1</v>
      </c>
      <c r="CH206" t="b">
        <v>1</v>
      </c>
      <c r="CN206" t="s">
        <v>360</v>
      </c>
      <c r="CO206" t="s">
        <v>2852</v>
      </c>
      <c r="CP206" t="b">
        <v>1</v>
      </c>
      <c r="CQ206" t="b">
        <v>1</v>
      </c>
      <c r="CX206" t="s">
        <v>1901</v>
      </c>
      <c r="DB206" t="b">
        <v>1</v>
      </c>
      <c r="DV206" t="s">
        <v>486</v>
      </c>
      <c r="DW206" t="s">
        <v>487</v>
      </c>
      <c r="DZ206" t="s">
        <v>579</v>
      </c>
      <c r="EA206" t="b">
        <v>1</v>
      </c>
      <c r="EL206" t="s">
        <v>351</v>
      </c>
      <c r="EM206" t="s">
        <v>366</v>
      </c>
      <c r="EN206" t="s">
        <v>579</v>
      </c>
      <c r="EO206" t="b">
        <v>1</v>
      </c>
      <c r="EZ206" t="s">
        <v>351</v>
      </c>
      <c r="FA206" t="s">
        <v>366</v>
      </c>
      <c r="FB206" t="s">
        <v>360</v>
      </c>
      <c r="FC206" t="s">
        <v>2865</v>
      </c>
      <c r="FD206" t="s">
        <v>2120</v>
      </c>
      <c r="FF206" t="b">
        <v>1</v>
      </c>
      <c r="FI206" t="b">
        <v>1</v>
      </c>
      <c r="FM206" t="s">
        <v>347</v>
      </c>
      <c r="FO206" t="s">
        <v>347</v>
      </c>
      <c r="FP206" t="s">
        <v>2120</v>
      </c>
      <c r="FQ206" t="b">
        <v>1</v>
      </c>
      <c r="FT206" t="b">
        <v>1</v>
      </c>
      <c r="FW206" t="s">
        <v>668</v>
      </c>
      <c r="FX206" t="s">
        <v>360</v>
      </c>
      <c r="GB206" t="s">
        <v>385</v>
      </c>
      <c r="GC206" t="s">
        <v>351</v>
      </c>
      <c r="GD206" t="s">
        <v>360</v>
      </c>
      <c r="GE206" t="s">
        <v>371</v>
      </c>
      <c r="GF206" t="s">
        <v>370</v>
      </c>
      <c r="GG206" t="s">
        <v>372</v>
      </c>
      <c r="GH206" t="s">
        <v>360</v>
      </c>
      <c r="GR206" t="s">
        <v>1094</v>
      </c>
      <c r="GT206" t="s">
        <v>2866</v>
      </c>
      <c r="GV206" t="b">
        <v>1</v>
      </c>
      <c r="GW206" t="b">
        <v>1</v>
      </c>
      <c r="GX206" t="b">
        <v>1</v>
      </c>
      <c r="HM206" t="s">
        <v>2867</v>
      </c>
      <c r="HN206" t="b">
        <v>1</v>
      </c>
      <c r="HP206" t="b">
        <v>1</v>
      </c>
      <c r="HQ206" t="b">
        <v>1</v>
      </c>
      <c r="HR206" t="s">
        <v>2868</v>
      </c>
      <c r="HS206" t="s">
        <v>503</v>
      </c>
      <c r="HU206" t="b">
        <v>1</v>
      </c>
      <c r="IE206" t="s">
        <v>444</v>
      </c>
      <c r="IG206" t="b">
        <v>1</v>
      </c>
      <c r="IO206" t="s">
        <v>347</v>
      </c>
      <c r="IQ206" t="s">
        <v>1290</v>
      </c>
      <c r="IR206" t="b">
        <v>1</v>
      </c>
      <c r="IS206" t="b">
        <v>1</v>
      </c>
      <c r="IZ206" t="s">
        <v>2869</v>
      </c>
      <c r="JA206" t="s">
        <v>1288</v>
      </c>
      <c r="JB206" t="b">
        <v>1</v>
      </c>
      <c r="JC206" t="b">
        <v>1</v>
      </c>
      <c r="JD206" t="b">
        <v>1</v>
      </c>
      <c r="JJ206" t="s">
        <v>2869</v>
      </c>
      <c r="JK206" t="s">
        <v>360</v>
      </c>
      <c r="JL206" t="s">
        <v>2856</v>
      </c>
      <c r="JM206" t="s">
        <v>2236</v>
      </c>
      <c r="JN206" t="b">
        <v>1</v>
      </c>
      <c r="JQ206" t="b">
        <v>1</v>
      </c>
      <c r="KG206" t="s">
        <v>2000</v>
      </c>
      <c r="KL206" t="b">
        <v>1</v>
      </c>
      <c r="KO206" t="b">
        <v>1</v>
      </c>
      <c r="KQ206" t="b">
        <v>1</v>
      </c>
      <c r="KV206" t="s">
        <v>2870</v>
      </c>
      <c r="KY206" t="b">
        <v>1</v>
      </c>
      <c r="LA206" t="b">
        <v>1</v>
      </c>
      <c r="LB206" t="b">
        <v>1</v>
      </c>
      <c r="LF206" t="s">
        <v>733</v>
      </c>
      <c r="LG206" t="b">
        <v>1</v>
      </c>
      <c r="LI206" t="b">
        <v>1</v>
      </c>
      <c r="LN206" t="s">
        <v>347</v>
      </c>
      <c r="LP206" t="s">
        <v>623</v>
      </c>
      <c r="LQ206" t="b">
        <v>1</v>
      </c>
      <c r="LR206" t="b">
        <v>1</v>
      </c>
      <c r="LS206" t="b">
        <v>1</v>
      </c>
      <c r="MA206" t="s">
        <v>347</v>
      </c>
      <c r="MB206">
        <v>8</v>
      </c>
      <c r="MC206" t="s">
        <v>2871</v>
      </c>
      <c r="MD206" t="s">
        <v>347</v>
      </c>
      <c r="ME206">
        <v>9</v>
      </c>
      <c r="MF206" t="s">
        <v>2871</v>
      </c>
      <c r="MG206" t="s">
        <v>360</v>
      </c>
      <c r="MI206" t="s">
        <v>2872</v>
      </c>
      <c r="MJ206">
        <v>73156280</v>
      </c>
      <c r="MK206" t="s">
        <v>2873</v>
      </c>
      <c r="ML206" s="2">
        <v>44217.544675925928</v>
      </c>
      <c r="MM206">
        <v>207</v>
      </c>
      <c r="MO206">
        <v>-1</v>
      </c>
      <c r="MR206" t="s">
        <v>377</v>
      </c>
      <c r="MS206">
        <v>2025</v>
      </c>
      <c r="MT206" t="s">
        <v>405</v>
      </c>
      <c r="MU206">
        <v>569832</v>
      </c>
    </row>
    <row r="207" spans="1:359" x14ac:dyDescent="0.3">
      <c r="A207" t="s">
        <v>2874</v>
      </c>
      <c r="B207" t="s">
        <v>2875</v>
      </c>
      <c r="D207" t="s">
        <v>2850</v>
      </c>
      <c r="E207" t="s">
        <v>844</v>
      </c>
      <c r="G207" s="1">
        <v>44217</v>
      </c>
      <c r="H207" t="s">
        <v>2756</v>
      </c>
      <c r="I207" t="s">
        <v>846</v>
      </c>
      <c r="J207" t="s">
        <v>347</v>
      </c>
      <c r="K207">
        <v>35</v>
      </c>
      <c r="L20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07" t="s">
        <v>348</v>
      </c>
      <c r="N207" t="s">
        <v>349</v>
      </c>
      <c r="O207" t="s">
        <v>384</v>
      </c>
      <c r="Q207">
        <v>0</v>
      </c>
      <c r="R207">
        <v>0</v>
      </c>
      <c r="S207" t="s">
        <v>347</v>
      </c>
      <c r="T207">
        <v>0</v>
      </c>
      <c r="U207">
        <v>0</v>
      </c>
      <c r="V207">
        <v>1</v>
      </c>
      <c r="W207" t="s">
        <v>351</v>
      </c>
      <c r="X207">
        <v>1</v>
      </c>
      <c r="Y207" t="s">
        <v>409</v>
      </c>
      <c r="Z207">
        <v>1</v>
      </c>
      <c r="AA207" t="s">
        <v>458</v>
      </c>
      <c r="AB207">
        <v>5</v>
      </c>
      <c r="AC207">
        <v>0</v>
      </c>
      <c r="AD207">
        <v>0</v>
      </c>
      <c r="AE207">
        <v>1</v>
      </c>
      <c r="AF207">
        <v>2000</v>
      </c>
      <c r="AG207">
        <v>1500</v>
      </c>
      <c r="AH207" t="s">
        <v>2876</v>
      </c>
      <c r="AJ207" t="s">
        <v>786</v>
      </c>
      <c r="AK207" t="b">
        <v>1</v>
      </c>
      <c r="AS207">
        <v>999</v>
      </c>
      <c r="AT207" t="s">
        <v>1186</v>
      </c>
      <c r="AV207" t="s">
        <v>360</v>
      </c>
      <c r="AW207" t="s">
        <v>357</v>
      </c>
      <c r="AX207" t="s">
        <v>2173</v>
      </c>
      <c r="AZ207" t="b">
        <v>1</v>
      </c>
      <c r="BJ207" t="s">
        <v>360</v>
      </c>
      <c r="BO207" t="s">
        <v>360</v>
      </c>
      <c r="CE207" t="s">
        <v>850</v>
      </c>
      <c r="CF207" t="b">
        <v>1</v>
      </c>
      <c r="CN207" t="s">
        <v>360</v>
      </c>
      <c r="CO207" t="s">
        <v>2877</v>
      </c>
      <c r="CP207" t="b">
        <v>1</v>
      </c>
      <c r="CX207" t="s">
        <v>1020</v>
      </c>
      <c r="DC207" t="b">
        <v>1</v>
      </c>
      <c r="DV207" t="s">
        <v>486</v>
      </c>
      <c r="DW207" t="s">
        <v>487</v>
      </c>
      <c r="EL207" t="s">
        <v>385</v>
      </c>
      <c r="EM207" t="s">
        <v>366</v>
      </c>
      <c r="EN207" t="s">
        <v>1006</v>
      </c>
      <c r="EO207" t="b">
        <v>1</v>
      </c>
      <c r="EP207" t="b">
        <v>1</v>
      </c>
      <c r="EZ207" t="s">
        <v>409</v>
      </c>
      <c r="FA207" t="s">
        <v>366</v>
      </c>
      <c r="FB207" t="s">
        <v>347</v>
      </c>
      <c r="FD207" t="s">
        <v>2120</v>
      </c>
      <c r="FF207" t="b">
        <v>1</v>
      </c>
      <c r="FI207" t="b">
        <v>1</v>
      </c>
      <c r="FM207" t="s">
        <v>347</v>
      </c>
      <c r="FO207" t="s">
        <v>347</v>
      </c>
      <c r="FP207" t="s">
        <v>933</v>
      </c>
      <c r="FQ207" t="b">
        <v>1</v>
      </c>
      <c r="FS207" t="b">
        <v>1</v>
      </c>
      <c r="FW207" t="s">
        <v>369</v>
      </c>
      <c r="FX207" t="s">
        <v>360</v>
      </c>
      <c r="GB207" t="s">
        <v>385</v>
      </c>
      <c r="GC207" t="s">
        <v>385</v>
      </c>
      <c r="GD207" t="s">
        <v>360</v>
      </c>
      <c r="GE207" t="s">
        <v>370</v>
      </c>
      <c r="GF207" t="s">
        <v>371</v>
      </c>
      <c r="GG207" t="s">
        <v>372</v>
      </c>
      <c r="GH207" t="s">
        <v>360</v>
      </c>
      <c r="GR207" t="s">
        <v>374</v>
      </c>
      <c r="GT207" t="s">
        <v>2878</v>
      </c>
      <c r="GU207" t="b">
        <v>1</v>
      </c>
      <c r="GV207" t="b">
        <v>1</v>
      </c>
      <c r="GX207" t="b">
        <v>1</v>
      </c>
      <c r="HB207" t="b">
        <v>1</v>
      </c>
      <c r="HM207" t="s">
        <v>2867</v>
      </c>
      <c r="HN207" t="b">
        <v>1</v>
      </c>
      <c r="HP207" t="b">
        <v>1</v>
      </c>
      <c r="HQ207" t="b">
        <v>1</v>
      </c>
      <c r="HR207" t="s">
        <v>2879</v>
      </c>
      <c r="HS207" t="s">
        <v>1734</v>
      </c>
      <c r="HT207" t="b">
        <v>1</v>
      </c>
      <c r="HU207" t="b">
        <v>1</v>
      </c>
      <c r="IE207" t="s">
        <v>1331</v>
      </c>
      <c r="IH207" t="b">
        <v>1</v>
      </c>
      <c r="IJ207" t="b">
        <v>1</v>
      </c>
      <c r="IO207" t="s">
        <v>347</v>
      </c>
      <c r="IQ207" t="s">
        <v>2880</v>
      </c>
      <c r="IR207" t="b">
        <v>1</v>
      </c>
      <c r="IT207" t="b">
        <v>1</v>
      </c>
      <c r="IZ207" t="s">
        <v>2856</v>
      </c>
      <c r="JA207" t="s">
        <v>504</v>
      </c>
      <c r="JD207" t="b">
        <v>1</v>
      </c>
      <c r="JJ207" t="s">
        <v>2856</v>
      </c>
      <c r="JK207" t="s">
        <v>347</v>
      </c>
      <c r="JM207" t="s">
        <v>2881</v>
      </c>
      <c r="JN207" t="b">
        <v>1</v>
      </c>
      <c r="JP207" t="b">
        <v>1</v>
      </c>
      <c r="KG207" t="s">
        <v>2882</v>
      </c>
      <c r="KO207" t="b">
        <v>1</v>
      </c>
      <c r="KQ207" t="b">
        <v>1</v>
      </c>
      <c r="KV207" t="s">
        <v>2883</v>
      </c>
      <c r="KZ207" t="b">
        <v>1</v>
      </c>
      <c r="LA207" t="b">
        <v>1</v>
      </c>
      <c r="LB207" t="b">
        <v>1</v>
      </c>
      <c r="LF207" t="s">
        <v>1957</v>
      </c>
      <c r="LH207" t="b">
        <v>1</v>
      </c>
      <c r="LN207" t="s">
        <v>347</v>
      </c>
      <c r="LP207" t="s">
        <v>521</v>
      </c>
      <c r="LQ207" t="b">
        <v>1</v>
      </c>
      <c r="MA207" t="s">
        <v>360</v>
      </c>
      <c r="MD207" t="s">
        <v>360</v>
      </c>
      <c r="MG207" t="s">
        <v>360</v>
      </c>
      <c r="MI207" t="s">
        <v>2884</v>
      </c>
      <c r="MJ207">
        <v>73156281</v>
      </c>
      <c r="MK207" t="s">
        <v>2885</v>
      </c>
      <c r="ML207" s="2">
        <v>44217.544675925928</v>
      </c>
      <c r="MM207">
        <v>208</v>
      </c>
      <c r="MO207">
        <v>-1</v>
      </c>
      <c r="MR207" t="s">
        <v>377</v>
      </c>
      <c r="MS207">
        <v>1237</v>
      </c>
      <c r="MT207" t="s">
        <v>405</v>
      </c>
      <c r="MU207">
        <v>569832</v>
      </c>
    </row>
    <row r="208" spans="1:359" x14ac:dyDescent="0.3">
      <c r="A208" t="s">
        <v>2886</v>
      </c>
      <c r="B208" t="s">
        <v>2887</v>
      </c>
      <c r="D208" t="s">
        <v>2888</v>
      </c>
      <c r="E208" t="s">
        <v>844</v>
      </c>
      <c r="G208" s="1">
        <v>44217</v>
      </c>
      <c r="H208" t="s">
        <v>2756</v>
      </c>
      <c r="I208" t="s">
        <v>846</v>
      </c>
      <c r="J208" t="s">
        <v>347</v>
      </c>
      <c r="K208">
        <v>34</v>
      </c>
      <c r="L20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08" t="s">
        <v>348</v>
      </c>
      <c r="N208" t="s">
        <v>349</v>
      </c>
      <c r="O208" t="s">
        <v>350</v>
      </c>
      <c r="P208" s="1">
        <v>42373</v>
      </c>
      <c r="Q208">
        <v>0</v>
      </c>
      <c r="R208">
        <v>2</v>
      </c>
      <c r="S208" t="s">
        <v>347</v>
      </c>
      <c r="T208">
        <v>0</v>
      </c>
      <c r="U208">
        <v>0</v>
      </c>
      <c r="V208">
        <v>1</v>
      </c>
      <c r="W208" t="s">
        <v>351</v>
      </c>
      <c r="X208">
        <v>4</v>
      </c>
      <c r="Y208" t="s">
        <v>352</v>
      </c>
      <c r="Z208">
        <v>0</v>
      </c>
      <c r="AA208" t="s">
        <v>352</v>
      </c>
      <c r="AB208">
        <v>10</v>
      </c>
      <c r="AC208">
        <v>2</v>
      </c>
      <c r="AD208">
        <v>0</v>
      </c>
      <c r="AE208">
        <v>1</v>
      </c>
      <c r="AF208">
        <v>1500</v>
      </c>
      <c r="AG208">
        <v>300</v>
      </c>
      <c r="AH208" t="s">
        <v>2889</v>
      </c>
      <c r="AJ208" t="s">
        <v>786</v>
      </c>
      <c r="AK208" t="b">
        <v>1</v>
      </c>
      <c r="AS208">
        <v>300</v>
      </c>
      <c r="AT208" t="s">
        <v>2851</v>
      </c>
      <c r="AV208" t="s">
        <v>360</v>
      </c>
      <c r="AW208" t="s">
        <v>357</v>
      </c>
      <c r="AX208" t="s">
        <v>484</v>
      </c>
      <c r="AY208" t="b">
        <v>1</v>
      </c>
      <c r="BB208" t="b">
        <v>1</v>
      </c>
      <c r="BJ208" t="s">
        <v>360</v>
      </c>
      <c r="BO208" t="s">
        <v>360</v>
      </c>
      <c r="CE208" t="s">
        <v>829</v>
      </c>
      <c r="CF208" t="b">
        <v>1</v>
      </c>
      <c r="CG208" t="b">
        <v>1</v>
      </c>
      <c r="CH208" t="b">
        <v>1</v>
      </c>
      <c r="CN208" t="s">
        <v>360</v>
      </c>
      <c r="CO208" t="s">
        <v>2890</v>
      </c>
      <c r="CS208" t="b">
        <v>1</v>
      </c>
      <c r="CT208" t="b">
        <v>1</v>
      </c>
      <c r="CX208" t="s">
        <v>851</v>
      </c>
      <c r="DD208" t="b">
        <v>1</v>
      </c>
      <c r="DV208" t="s">
        <v>430</v>
      </c>
      <c r="EL208" t="s">
        <v>385</v>
      </c>
      <c r="EM208" t="s">
        <v>366</v>
      </c>
      <c r="EN208" t="s">
        <v>579</v>
      </c>
      <c r="EO208" t="b">
        <v>1</v>
      </c>
      <c r="EZ208" t="s">
        <v>351</v>
      </c>
      <c r="FA208" t="s">
        <v>366</v>
      </c>
      <c r="FB208" t="s">
        <v>347</v>
      </c>
      <c r="FD208" t="s">
        <v>838</v>
      </c>
      <c r="FF208" t="b">
        <v>1</v>
      </c>
      <c r="FJ208" t="b">
        <v>1</v>
      </c>
      <c r="FM208" t="s">
        <v>347</v>
      </c>
      <c r="FO208" t="s">
        <v>347</v>
      </c>
      <c r="FP208" t="s">
        <v>2120</v>
      </c>
      <c r="FQ208" t="b">
        <v>1</v>
      </c>
      <c r="FT208" t="b">
        <v>1</v>
      </c>
      <c r="FW208" t="s">
        <v>668</v>
      </c>
      <c r="FX208" t="s">
        <v>360</v>
      </c>
      <c r="GB208" t="s">
        <v>385</v>
      </c>
      <c r="GC208" t="s">
        <v>385</v>
      </c>
      <c r="GD208" t="s">
        <v>347</v>
      </c>
      <c r="GG208" t="s">
        <v>797</v>
      </c>
      <c r="GH208" t="s">
        <v>360</v>
      </c>
      <c r="GR208" t="s">
        <v>1094</v>
      </c>
      <c r="GT208" t="s">
        <v>2891</v>
      </c>
      <c r="GV208" t="b">
        <v>1</v>
      </c>
      <c r="GW208" t="b">
        <v>1</v>
      </c>
      <c r="GX208" t="b">
        <v>1</v>
      </c>
      <c r="GY208" t="b">
        <v>1</v>
      </c>
      <c r="HA208" t="b">
        <v>1</v>
      </c>
      <c r="HB208" t="b">
        <v>1</v>
      </c>
      <c r="HD208" t="b">
        <v>1</v>
      </c>
      <c r="HM208" t="s">
        <v>2867</v>
      </c>
      <c r="HN208" t="b">
        <v>1</v>
      </c>
      <c r="HP208" t="b">
        <v>1</v>
      </c>
      <c r="HQ208" t="b">
        <v>1</v>
      </c>
      <c r="HR208" t="s">
        <v>2892</v>
      </c>
      <c r="HS208" t="s">
        <v>1467</v>
      </c>
      <c r="HW208" t="b">
        <v>1</v>
      </c>
      <c r="IB208" t="b">
        <v>1</v>
      </c>
      <c r="IE208" t="s">
        <v>373</v>
      </c>
      <c r="IL208" t="b">
        <v>1</v>
      </c>
      <c r="IO208" t="s">
        <v>347</v>
      </c>
      <c r="IQ208" t="s">
        <v>1290</v>
      </c>
      <c r="IR208" t="b">
        <v>1</v>
      </c>
      <c r="IS208" t="b">
        <v>1</v>
      </c>
      <c r="IZ208" t="s">
        <v>2893</v>
      </c>
      <c r="JA208" t="s">
        <v>1288</v>
      </c>
      <c r="JB208" t="b">
        <v>1</v>
      </c>
      <c r="JC208" t="b">
        <v>1</v>
      </c>
      <c r="JD208" t="b">
        <v>1</v>
      </c>
      <c r="JJ208" t="s">
        <v>2893</v>
      </c>
      <c r="JK208" t="s">
        <v>360</v>
      </c>
      <c r="JL208" t="s">
        <v>2894</v>
      </c>
      <c r="JM208" t="s">
        <v>2236</v>
      </c>
      <c r="JN208" t="b">
        <v>1</v>
      </c>
      <c r="JQ208" t="b">
        <v>1</v>
      </c>
      <c r="KG208" t="s">
        <v>450</v>
      </c>
      <c r="KL208" t="b">
        <v>1</v>
      </c>
      <c r="KV208" t="s">
        <v>2895</v>
      </c>
      <c r="KX208" t="b">
        <v>1</v>
      </c>
      <c r="KY208" t="b">
        <v>1</v>
      </c>
      <c r="LA208" t="b">
        <v>1</v>
      </c>
      <c r="LB208" t="b">
        <v>1</v>
      </c>
      <c r="LF208" t="s">
        <v>733</v>
      </c>
      <c r="LG208" t="b">
        <v>1</v>
      </c>
      <c r="LI208" t="b">
        <v>1</v>
      </c>
      <c r="LN208" t="s">
        <v>360</v>
      </c>
      <c r="LO208" t="s">
        <v>2896</v>
      </c>
      <c r="LP208" t="s">
        <v>535</v>
      </c>
      <c r="LS208" t="b">
        <v>1</v>
      </c>
      <c r="MA208" t="s">
        <v>347</v>
      </c>
      <c r="MB208">
        <v>8</v>
      </c>
      <c r="MC208" t="s">
        <v>2897</v>
      </c>
      <c r="MG208" t="s">
        <v>360</v>
      </c>
      <c r="MI208" t="s">
        <v>2898</v>
      </c>
      <c r="MJ208">
        <v>73156287</v>
      </c>
      <c r="MK208" t="s">
        <v>2899</v>
      </c>
      <c r="ML208" s="2">
        <v>44217.54478009259</v>
      </c>
      <c r="MM208">
        <v>209</v>
      </c>
      <c r="MO208">
        <v>-1</v>
      </c>
      <c r="MR208" t="s">
        <v>377</v>
      </c>
      <c r="MS208">
        <v>1980</v>
      </c>
      <c r="MT208" t="s">
        <v>405</v>
      </c>
      <c r="MU208">
        <v>569832</v>
      </c>
    </row>
    <row r="209" spans="1:359" x14ac:dyDescent="0.3">
      <c r="A209" t="s">
        <v>2900</v>
      </c>
      <c r="B209" t="s">
        <v>2901</v>
      </c>
      <c r="D209" t="s">
        <v>2888</v>
      </c>
      <c r="E209" t="s">
        <v>844</v>
      </c>
      <c r="G209" s="1">
        <v>44217</v>
      </c>
      <c r="H209" t="s">
        <v>2756</v>
      </c>
      <c r="I209" t="s">
        <v>846</v>
      </c>
      <c r="J209" t="s">
        <v>347</v>
      </c>
      <c r="K209">
        <v>26</v>
      </c>
      <c r="L209"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09" t="s">
        <v>348</v>
      </c>
      <c r="N209" t="s">
        <v>349</v>
      </c>
      <c r="O209" t="s">
        <v>350</v>
      </c>
      <c r="P209" s="1">
        <v>43487</v>
      </c>
      <c r="Q209">
        <v>1</v>
      </c>
      <c r="R209">
        <v>0</v>
      </c>
      <c r="S209" t="s">
        <v>347</v>
      </c>
      <c r="T209">
        <v>0</v>
      </c>
      <c r="U209">
        <v>1</v>
      </c>
      <c r="V209">
        <v>1</v>
      </c>
      <c r="W209" t="s">
        <v>409</v>
      </c>
      <c r="X209">
        <v>0</v>
      </c>
      <c r="Y209" t="s">
        <v>409</v>
      </c>
      <c r="Z209">
        <v>0</v>
      </c>
      <c r="AA209" t="s">
        <v>409</v>
      </c>
      <c r="AB209">
        <v>6</v>
      </c>
      <c r="AC209">
        <v>0</v>
      </c>
      <c r="AD209">
        <v>0</v>
      </c>
      <c r="AE209">
        <v>1</v>
      </c>
      <c r="AF209">
        <v>1500</v>
      </c>
      <c r="AG209">
        <v>300</v>
      </c>
      <c r="AH209" t="s">
        <v>2889</v>
      </c>
      <c r="AJ209" t="s">
        <v>786</v>
      </c>
      <c r="AK209" t="b">
        <v>1</v>
      </c>
      <c r="AS209">
        <v>60</v>
      </c>
      <c r="AT209" t="s">
        <v>356</v>
      </c>
      <c r="AV209" t="s">
        <v>360</v>
      </c>
      <c r="AW209" t="s">
        <v>986</v>
      </c>
      <c r="AX209" t="s">
        <v>429</v>
      </c>
      <c r="BB209" t="b">
        <v>1</v>
      </c>
      <c r="BJ209" t="s">
        <v>360</v>
      </c>
      <c r="BO209" t="s">
        <v>360</v>
      </c>
      <c r="CE209" t="s">
        <v>1355</v>
      </c>
      <c r="CG209" t="b">
        <v>1</v>
      </c>
      <c r="CN209" t="s">
        <v>360</v>
      </c>
      <c r="CO209" t="s">
        <v>2877</v>
      </c>
      <c r="CP209" t="b">
        <v>1</v>
      </c>
      <c r="CX209" t="s">
        <v>851</v>
      </c>
      <c r="DD209" t="b">
        <v>1</v>
      </c>
      <c r="DV209" t="s">
        <v>363</v>
      </c>
      <c r="DZ209" t="s">
        <v>579</v>
      </c>
      <c r="EA209" t="b">
        <v>1</v>
      </c>
      <c r="EL209" t="s">
        <v>351</v>
      </c>
      <c r="EM209" t="s">
        <v>366</v>
      </c>
      <c r="EN209" t="s">
        <v>579</v>
      </c>
      <c r="EO209" t="b">
        <v>1</v>
      </c>
      <c r="EZ209" t="s">
        <v>351</v>
      </c>
      <c r="FA209" t="s">
        <v>366</v>
      </c>
      <c r="FB209" t="s">
        <v>347</v>
      </c>
      <c r="FD209" t="s">
        <v>368</v>
      </c>
      <c r="FF209" t="b">
        <v>1</v>
      </c>
      <c r="FM209" t="s">
        <v>347</v>
      </c>
      <c r="FO209" t="s">
        <v>347</v>
      </c>
      <c r="FP209" t="s">
        <v>368</v>
      </c>
      <c r="FQ209" t="b">
        <v>1</v>
      </c>
      <c r="FW209" t="s">
        <v>668</v>
      </c>
      <c r="FX209" t="s">
        <v>360</v>
      </c>
      <c r="GB209" t="s">
        <v>351</v>
      </c>
      <c r="GC209" t="s">
        <v>351</v>
      </c>
      <c r="GD209" t="s">
        <v>360</v>
      </c>
      <c r="GE209" t="s">
        <v>371</v>
      </c>
      <c r="GF209" t="s">
        <v>371</v>
      </c>
      <c r="GT209" t="s">
        <v>2902</v>
      </c>
      <c r="GV209" t="b">
        <v>1</v>
      </c>
      <c r="GX209" t="b">
        <v>1</v>
      </c>
      <c r="HA209" t="b">
        <v>1</v>
      </c>
      <c r="HM209" t="s">
        <v>501</v>
      </c>
      <c r="HO209" t="b">
        <v>1</v>
      </c>
      <c r="HR209" t="s">
        <v>2903</v>
      </c>
      <c r="HS209" t="s">
        <v>634</v>
      </c>
      <c r="HT209" t="b">
        <v>1</v>
      </c>
      <c r="IE209" t="s">
        <v>1762</v>
      </c>
      <c r="IG209" t="b">
        <v>1</v>
      </c>
      <c r="IJ209" t="b">
        <v>1</v>
      </c>
      <c r="IO209" t="s">
        <v>445</v>
      </c>
      <c r="IQ209" t="s">
        <v>1290</v>
      </c>
      <c r="IR209" t="b">
        <v>1</v>
      </c>
      <c r="IS209" t="b">
        <v>1</v>
      </c>
      <c r="IZ209" t="s">
        <v>2904</v>
      </c>
      <c r="JA209" t="s">
        <v>392</v>
      </c>
      <c r="JB209" t="b">
        <v>1</v>
      </c>
      <c r="JC209" t="b">
        <v>1</v>
      </c>
      <c r="JJ209" t="s">
        <v>2905</v>
      </c>
      <c r="JK209" t="s">
        <v>360</v>
      </c>
      <c r="JL209" t="s">
        <v>2906</v>
      </c>
      <c r="JM209" t="s">
        <v>2907</v>
      </c>
      <c r="JN209" t="b">
        <v>1</v>
      </c>
      <c r="JV209" t="b">
        <v>1</v>
      </c>
      <c r="KA209" t="b">
        <v>1</v>
      </c>
      <c r="KG209" t="s">
        <v>1097</v>
      </c>
      <c r="KM209" t="b">
        <v>1</v>
      </c>
      <c r="KV209" t="s">
        <v>2251</v>
      </c>
      <c r="KW209" t="b">
        <v>1</v>
      </c>
      <c r="LB209" t="b">
        <v>1</v>
      </c>
      <c r="LF209" t="s">
        <v>1315</v>
      </c>
      <c r="LG209" t="b">
        <v>1</v>
      </c>
      <c r="LN209" t="s">
        <v>360</v>
      </c>
      <c r="LO209" t="s">
        <v>2908</v>
      </c>
      <c r="LP209" t="s">
        <v>623</v>
      </c>
      <c r="LQ209" t="b">
        <v>1</v>
      </c>
      <c r="LR209" t="b">
        <v>1</v>
      </c>
      <c r="LS209" t="b">
        <v>1</v>
      </c>
      <c r="MA209" t="s">
        <v>360</v>
      </c>
      <c r="MG209" t="s">
        <v>360</v>
      </c>
      <c r="MI209" t="s">
        <v>2909</v>
      </c>
      <c r="MJ209">
        <v>73156289</v>
      </c>
      <c r="MK209" t="s">
        <v>2910</v>
      </c>
      <c r="ML209" s="2">
        <v>44217.54478009259</v>
      </c>
      <c r="MM209">
        <v>210</v>
      </c>
      <c r="MO209">
        <v>-1</v>
      </c>
      <c r="MR209" t="s">
        <v>377</v>
      </c>
      <c r="MS209">
        <v>1678</v>
      </c>
      <c r="MT209" t="s">
        <v>405</v>
      </c>
      <c r="MU209">
        <v>569832</v>
      </c>
    </row>
    <row r="210" spans="1:359" x14ac:dyDescent="0.3">
      <c r="A210" t="s">
        <v>2911</v>
      </c>
      <c r="B210" t="s">
        <v>2912</v>
      </c>
      <c r="D210" t="s">
        <v>2913</v>
      </c>
      <c r="E210" t="s">
        <v>844</v>
      </c>
      <c r="G210" s="1">
        <v>44217</v>
      </c>
      <c r="H210" t="s">
        <v>2914</v>
      </c>
      <c r="I210" t="s">
        <v>846</v>
      </c>
      <c r="J210" t="s">
        <v>347</v>
      </c>
      <c r="K210">
        <v>41</v>
      </c>
      <c r="L21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10" t="s">
        <v>408</v>
      </c>
      <c r="N210" t="s">
        <v>349</v>
      </c>
      <c r="O210" t="s">
        <v>350</v>
      </c>
      <c r="P210" s="1">
        <v>41730</v>
      </c>
      <c r="Q210">
        <v>0</v>
      </c>
      <c r="R210">
        <v>0</v>
      </c>
      <c r="S210" t="s">
        <v>347</v>
      </c>
      <c r="T210">
        <v>0</v>
      </c>
      <c r="U210">
        <v>0</v>
      </c>
      <c r="V210">
        <v>2</v>
      </c>
      <c r="W210" t="s">
        <v>409</v>
      </c>
      <c r="X210">
        <v>1</v>
      </c>
      <c r="Y210" t="s">
        <v>458</v>
      </c>
      <c r="Z210">
        <v>2</v>
      </c>
      <c r="AA210" t="s">
        <v>352</v>
      </c>
      <c r="AB210">
        <v>9</v>
      </c>
      <c r="AC210">
        <v>1</v>
      </c>
      <c r="AD210">
        <v>0</v>
      </c>
      <c r="AE210">
        <v>1</v>
      </c>
      <c r="AF210">
        <v>2500</v>
      </c>
      <c r="AG210">
        <v>1500</v>
      </c>
      <c r="AH210" t="s">
        <v>2915</v>
      </c>
      <c r="AJ210" t="s">
        <v>355</v>
      </c>
      <c r="AL210" t="b">
        <v>1</v>
      </c>
      <c r="AS210">
        <v>15</v>
      </c>
      <c r="AT210" t="s">
        <v>356</v>
      </c>
      <c r="AV210" t="s">
        <v>360</v>
      </c>
      <c r="AW210" t="s">
        <v>2916</v>
      </c>
      <c r="AX210" t="s">
        <v>653</v>
      </c>
      <c r="AY210" t="b">
        <v>1</v>
      </c>
      <c r="BB210" t="b">
        <v>1</v>
      </c>
      <c r="BD210" t="b">
        <v>1</v>
      </c>
      <c r="BJ210" t="s">
        <v>360</v>
      </c>
      <c r="BO210" t="s">
        <v>360</v>
      </c>
      <c r="CE210" t="s">
        <v>829</v>
      </c>
      <c r="CF210" t="b">
        <v>1</v>
      </c>
      <c r="CG210" t="b">
        <v>1</v>
      </c>
      <c r="CH210" t="b">
        <v>1</v>
      </c>
      <c r="CN210" t="s">
        <v>347</v>
      </c>
      <c r="CX210" t="s">
        <v>851</v>
      </c>
      <c r="DD210" t="b">
        <v>1</v>
      </c>
      <c r="DV210" t="s">
        <v>430</v>
      </c>
      <c r="EL210" t="s">
        <v>385</v>
      </c>
      <c r="EM210" t="s">
        <v>366</v>
      </c>
      <c r="EN210" t="s">
        <v>1157</v>
      </c>
      <c r="EO210" t="b">
        <v>1</v>
      </c>
      <c r="EQ210" t="b">
        <v>1</v>
      </c>
      <c r="EZ210" t="s">
        <v>409</v>
      </c>
      <c r="FA210" t="s">
        <v>366</v>
      </c>
      <c r="FB210" t="s">
        <v>347</v>
      </c>
      <c r="FD210" t="s">
        <v>368</v>
      </c>
      <c r="FF210" t="b">
        <v>1</v>
      </c>
      <c r="FM210" t="s">
        <v>347</v>
      </c>
      <c r="FO210" t="s">
        <v>347</v>
      </c>
      <c r="FP210" t="s">
        <v>368</v>
      </c>
      <c r="FQ210" t="b">
        <v>1</v>
      </c>
      <c r="FW210" t="s">
        <v>369</v>
      </c>
      <c r="FX210" t="s">
        <v>347</v>
      </c>
      <c r="GB210" t="s">
        <v>385</v>
      </c>
      <c r="GC210" t="s">
        <v>385</v>
      </c>
      <c r="GD210" t="s">
        <v>360</v>
      </c>
      <c r="GE210" t="s">
        <v>371</v>
      </c>
      <c r="GF210" t="s">
        <v>371</v>
      </c>
      <c r="GT210" t="s">
        <v>1344</v>
      </c>
      <c r="GU210" t="b">
        <v>1</v>
      </c>
      <c r="GY210" t="b">
        <v>1</v>
      </c>
      <c r="HM210" t="s">
        <v>616</v>
      </c>
      <c r="HN210" t="b">
        <v>1</v>
      </c>
      <c r="HO210" t="b">
        <v>1</v>
      </c>
      <c r="HP210" t="b">
        <v>1</v>
      </c>
      <c r="HQ210" t="b">
        <v>1</v>
      </c>
      <c r="HR210" t="s">
        <v>2917</v>
      </c>
      <c r="HS210" t="s">
        <v>443</v>
      </c>
      <c r="HW210" t="b">
        <v>1</v>
      </c>
      <c r="IE210" t="s">
        <v>1193</v>
      </c>
      <c r="IH210" t="b">
        <v>1</v>
      </c>
      <c r="IO210" t="s">
        <v>445</v>
      </c>
      <c r="IQ210" t="s">
        <v>446</v>
      </c>
      <c r="IS210" t="b">
        <v>1</v>
      </c>
      <c r="IZ210" t="s">
        <v>2918</v>
      </c>
      <c r="JA210" t="s">
        <v>446</v>
      </c>
      <c r="JC210" t="b">
        <v>1</v>
      </c>
      <c r="JJ210" t="s">
        <v>2919</v>
      </c>
      <c r="JK210" t="s">
        <v>347</v>
      </c>
      <c r="JM210" t="s">
        <v>449</v>
      </c>
      <c r="JQ210" t="b">
        <v>1</v>
      </c>
      <c r="KG210" t="s">
        <v>533</v>
      </c>
      <c r="KK210" t="b">
        <v>1</v>
      </c>
      <c r="KL210" t="b">
        <v>1</v>
      </c>
      <c r="KV210" t="s">
        <v>2327</v>
      </c>
      <c r="KW210" t="b">
        <v>1</v>
      </c>
      <c r="KX210" t="b">
        <v>1</v>
      </c>
      <c r="KY210" t="b">
        <v>1</v>
      </c>
      <c r="LF210" t="s">
        <v>1315</v>
      </c>
      <c r="LG210" t="b">
        <v>1</v>
      </c>
      <c r="LN210" t="s">
        <v>347</v>
      </c>
      <c r="LP210" t="s">
        <v>2920</v>
      </c>
      <c r="LQ210" t="b">
        <v>1</v>
      </c>
      <c r="LR210" t="b">
        <v>1</v>
      </c>
      <c r="LS210" t="b">
        <v>1</v>
      </c>
      <c r="MA210" t="s">
        <v>360</v>
      </c>
      <c r="MD210" t="s">
        <v>347</v>
      </c>
      <c r="ME210">
        <v>4</v>
      </c>
      <c r="MF210" t="s">
        <v>2921</v>
      </c>
      <c r="MG210" t="s">
        <v>360</v>
      </c>
      <c r="MI210" t="s">
        <v>2922</v>
      </c>
      <c r="MJ210">
        <v>73156354</v>
      </c>
      <c r="MK210" t="s">
        <v>2923</v>
      </c>
      <c r="ML210" s="2">
        <v>44217.545289351852</v>
      </c>
      <c r="MM210">
        <v>211</v>
      </c>
      <c r="MO210">
        <v>-1</v>
      </c>
      <c r="MR210" t="s">
        <v>377</v>
      </c>
      <c r="MS210">
        <v>1113</v>
      </c>
      <c r="MT210" t="s">
        <v>405</v>
      </c>
      <c r="MU210">
        <v>569832</v>
      </c>
    </row>
    <row r="211" spans="1:359" x14ac:dyDescent="0.3">
      <c r="A211" t="s">
        <v>2924</v>
      </c>
      <c r="B211" t="s">
        <v>2925</v>
      </c>
      <c r="D211" t="s">
        <v>2913</v>
      </c>
      <c r="E211" t="s">
        <v>844</v>
      </c>
      <c r="G211" s="1">
        <v>44217</v>
      </c>
      <c r="H211" t="s">
        <v>2914</v>
      </c>
      <c r="I211" t="s">
        <v>846</v>
      </c>
      <c r="J211" t="s">
        <v>347</v>
      </c>
      <c r="K211">
        <v>47</v>
      </c>
      <c r="L21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11" t="s">
        <v>408</v>
      </c>
      <c r="N211" t="s">
        <v>349</v>
      </c>
      <c r="O211" t="s">
        <v>350</v>
      </c>
      <c r="P211" s="1">
        <v>40909</v>
      </c>
      <c r="Q211">
        <v>0</v>
      </c>
      <c r="R211">
        <v>0</v>
      </c>
      <c r="S211" t="s">
        <v>347</v>
      </c>
      <c r="T211">
        <v>0</v>
      </c>
      <c r="U211">
        <v>0</v>
      </c>
      <c r="V211">
        <v>1</v>
      </c>
      <c r="W211" t="s">
        <v>351</v>
      </c>
      <c r="X211">
        <v>3</v>
      </c>
      <c r="Y211" t="s">
        <v>365</v>
      </c>
      <c r="Z211">
        <v>0</v>
      </c>
      <c r="AA211" t="s">
        <v>365</v>
      </c>
      <c r="AB211">
        <v>7</v>
      </c>
      <c r="AC211">
        <v>1</v>
      </c>
      <c r="AD211">
        <v>0</v>
      </c>
      <c r="AE211">
        <v>1</v>
      </c>
      <c r="AF211">
        <v>2000</v>
      </c>
      <c r="AG211">
        <v>1000</v>
      </c>
      <c r="AH211" t="s">
        <v>2926</v>
      </c>
      <c r="AJ211" t="s">
        <v>355</v>
      </c>
      <c r="AL211" t="b">
        <v>1</v>
      </c>
      <c r="AS211">
        <v>10</v>
      </c>
      <c r="AT211" t="s">
        <v>356</v>
      </c>
      <c r="AV211" t="s">
        <v>360</v>
      </c>
      <c r="AW211" t="s">
        <v>2927</v>
      </c>
      <c r="AX211" t="s">
        <v>1019</v>
      </c>
      <c r="BH211" t="b">
        <v>1</v>
      </c>
      <c r="BJ211" t="s">
        <v>360</v>
      </c>
      <c r="BO211" t="s">
        <v>360</v>
      </c>
      <c r="CE211" t="s">
        <v>430</v>
      </c>
      <c r="CK211" t="b">
        <v>1</v>
      </c>
      <c r="CN211" t="s">
        <v>347</v>
      </c>
      <c r="CX211" t="s">
        <v>851</v>
      </c>
      <c r="DD211" t="b">
        <v>1</v>
      </c>
      <c r="DV211" t="s">
        <v>363</v>
      </c>
      <c r="EL211" t="s">
        <v>385</v>
      </c>
      <c r="EM211" t="s">
        <v>366</v>
      </c>
      <c r="EN211" t="s">
        <v>1006</v>
      </c>
      <c r="EO211" t="b">
        <v>1</v>
      </c>
      <c r="EP211" t="b">
        <v>1</v>
      </c>
      <c r="EZ211" t="s">
        <v>409</v>
      </c>
      <c r="FA211" t="s">
        <v>366</v>
      </c>
      <c r="FB211" t="s">
        <v>347</v>
      </c>
      <c r="FD211" t="s">
        <v>368</v>
      </c>
      <c r="FF211" t="b">
        <v>1</v>
      </c>
      <c r="FM211" t="s">
        <v>347</v>
      </c>
      <c r="FO211" t="s">
        <v>360</v>
      </c>
      <c r="FW211" t="s">
        <v>369</v>
      </c>
      <c r="FX211" t="s">
        <v>347</v>
      </c>
      <c r="GB211" t="s">
        <v>385</v>
      </c>
      <c r="GC211" t="s">
        <v>385</v>
      </c>
      <c r="GD211" t="s">
        <v>360</v>
      </c>
      <c r="GE211" t="s">
        <v>371</v>
      </c>
      <c r="GF211" t="s">
        <v>371</v>
      </c>
      <c r="GT211" t="s">
        <v>1600</v>
      </c>
      <c r="GV211" t="b">
        <v>1</v>
      </c>
      <c r="HM211" t="s">
        <v>501</v>
      </c>
      <c r="HO211" t="b">
        <v>1</v>
      </c>
      <c r="HR211" t="s">
        <v>2928</v>
      </c>
      <c r="HS211" t="s">
        <v>443</v>
      </c>
      <c r="HW211" t="b">
        <v>1</v>
      </c>
      <c r="IE211" t="s">
        <v>1123</v>
      </c>
      <c r="IM211" t="b">
        <v>1</v>
      </c>
      <c r="IO211" t="s">
        <v>347</v>
      </c>
      <c r="IQ211" t="s">
        <v>416</v>
      </c>
      <c r="IW211" t="b">
        <v>1</v>
      </c>
      <c r="JA211" t="s">
        <v>373</v>
      </c>
      <c r="JH211" t="b">
        <v>1</v>
      </c>
      <c r="JK211" t="s">
        <v>347</v>
      </c>
      <c r="JM211" t="s">
        <v>466</v>
      </c>
      <c r="JN211" t="b">
        <v>1</v>
      </c>
      <c r="KG211" t="s">
        <v>1867</v>
      </c>
      <c r="KK211" t="b">
        <v>1</v>
      </c>
      <c r="KL211" t="b">
        <v>1</v>
      </c>
      <c r="KV211" t="s">
        <v>508</v>
      </c>
      <c r="KX211" t="b">
        <v>1</v>
      </c>
      <c r="KY211" t="b">
        <v>1</v>
      </c>
      <c r="LF211" t="s">
        <v>1098</v>
      </c>
      <c r="LG211" t="b">
        <v>1</v>
      </c>
      <c r="LH211" t="b">
        <v>1</v>
      </c>
      <c r="LN211" t="s">
        <v>347</v>
      </c>
      <c r="LP211" t="s">
        <v>1317</v>
      </c>
      <c r="LQ211" t="b">
        <v>1</v>
      </c>
      <c r="LS211" t="b">
        <v>1</v>
      </c>
      <c r="MA211" t="s">
        <v>360</v>
      </c>
      <c r="MG211" t="s">
        <v>360</v>
      </c>
      <c r="MI211" t="s">
        <v>2929</v>
      </c>
      <c r="MJ211">
        <v>73156358</v>
      </c>
      <c r="MK211" t="s">
        <v>2930</v>
      </c>
      <c r="ML211" s="2">
        <v>44217.545300925929</v>
      </c>
      <c r="MM211">
        <v>212</v>
      </c>
      <c r="MO211">
        <v>-1</v>
      </c>
      <c r="MR211" t="s">
        <v>377</v>
      </c>
      <c r="MS211">
        <v>1485</v>
      </c>
      <c r="MT211" t="s">
        <v>405</v>
      </c>
      <c r="MU211">
        <v>569832</v>
      </c>
    </row>
    <row r="212" spans="1:359" x14ac:dyDescent="0.3">
      <c r="A212" t="s">
        <v>2931</v>
      </c>
      <c r="B212" t="s">
        <v>2932</v>
      </c>
      <c r="D212" t="s">
        <v>2913</v>
      </c>
      <c r="E212" t="s">
        <v>844</v>
      </c>
      <c r="G212" s="1">
        <v>44217</v>
      </c>
      <c r="H212" t="s">
        <v>2914</v>
      </c>
      <c r="I212" t="s">
        <v>846</v>
      </c>
      <c r="J212" t="s">
        <v>347</v>
      </c>
      <c r="K212">
        <v>30</v>
      </c>
      <c r="L21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12" t="s">
        <v>408</v>
      </c>
      <c r="N212" t="s">
        <v>349</v>
      </c>
      <c r="O212" t="s">
        <v>350</v>
      </c>
      <c r="P212" s="1">
        <v>43586</v>
      </c>
      <c r="Q212">
        <v>1</v>
      </c>
      <c r="R212">
        <v>0</v>
      </c>
      <c r="S212" t="s">
        <v>347</v>
      </c>
      <c r="T212">
        <v>0</v>
      </c>
      <c r="U212">
        <v>1</v>
      </c>
      <c r="V212">
        <v>2</v>
      </c>
      <c r="W212" t="s">
        <v>458</v>
      </c>
      <c r="X212">
        <v>0</v>
      </c>
      <c r="Y212" t="s">
        <v>458</v>
      </c>
      <c r="Z212">
        <v>0</v>
      </c>
      <c r="AA212" t="s">
        <v>458</v>
      </c>
      <c r="AB212">
        <v>5</v>
      </c>
      <c r="AC212">
        <v>0</v>
      </c>
      <c r="AD212">
        <v>1</v>
      </c>
      <c r="AE212">
        <v>1</v>
      </c>
      <c r="AF212">
        <v>1500</v>
      </c>
      <c r="AG212">
        <v>500</v>
      </c>
      <c r="AH212" t="s">
        <v>2933</v>
      </c>
      <c r="AJ212" t="s">
        <v>355</v>
      </c>
      <c r="AL212" t="b">
        <v>1</v>
      </c>
      <c r="AS212">
        <v>20</v>
      </c>
      <c r="AT212" t="s">
        <v>1385</v>
      </c>
      <c r="AV212" t="s">
        <v>360</v>
      </c>
      <c r="AW212" t="s">
        <v>2934</v>
      </c>
      <c r="AX212" t="s">
        <v>429</v>
      </c>
      <c r="BB212" t="b">
        <v>1</v>
      </c>
      <c r="BJ212" t="s">
        <v>360</v>
      </c>
      <c r="BO212" t="s">
        <v>360</v>
      </c>
      <c r="CE212" t="s">
        <v>888</v>
      </c>
      <c r="CF212" t="b">
        <v>1</v>
      </c>
      <c r="CG212" t="b">
        <v>1</v>
      </c>
      <c r="CN212" t="s">
        <v>360</v>
      </c>
      <c r="CO212" t="s">
        <v>1592</v>
      </c>
      <c r="CS212" t="b">
        <v>1</v>
      </c>
      <c r="CX212" t="s">
        <v>851</v>
      </c>
      <c r="DD212" t="b">
        <v>1</v>
      </c>
      <c r="DV212" t="s">
        <v>575</v>
      </c>
      <c r="DW212" t="s">
        <v>487</v>
      </c>
      <c r="DZ212" t="s">
        <v>1059</v>
      </c>
      <c r="EA212" t="b">
        <v>1</v>
      </c>
      <c r="EB212" t="b">
        <v>1</v>
      </c>
      <c r="EC212" t="b">
        <v>1</v>
      </c>
      <c r="EL212" t="s">
        <v>458</v>
      </c>
      <c r="EM212" t="s">
        <v>366</v>
      </c>
      <c r="EN212" t="s">
        <v>1059</v>
      </c>
      <c r="EO212" t="b">
        <v>1</v>
      </c>
      <c r="EP212" t="b">
        <v>1</v>
      </c>
      <c r="EQ212" t="b">
        <v>1</v>
      </c>
      <c r="EZ212" t="s">
        <v>458</v>
      </c>
      <c r="FA212" t="s">
        <v>366</v>
      </c>
      <c r="FB212" t="s">
        <v>347</v>
      </c>
      <c r="FD212" t="s">
        <v>368</v>
      </c>
      <c r="FF212" t="b">
        <v>1</v>
      </c>
      <c r="FM212" t="s">
        <v>347</v>
      </c>
      <c r="FO212" t="s">
        <v>347</v>
      </c>
      <c r="FP212" t="s">
        <v>368</v>
      </c>
      <c r="FQ212" t="b">
        <v>1</v>
      </c>
      <c r="FW212" t="s">
        <v>369</v>
      </c>
      <c r="FX212" t="s">
        <v>347</v>
      </c>
      <c r="GB212" t="s">
        <v>351</v>
      </c>
      <c r="GC212" t="s">
        <v>351</v>
      </c>
      <c r="GD212" t="s">
        <v>360</v>
      </c>
      <c r="GE212" t="s">
        <v>371</v>
      </c>
      <c r="GF212" t="s">
        <v>371</v>
      </c>
      <c r="GT212" t="s">
        <v>1427</v>
      </c>
      <c r="GX212" t="b">
        <v>1</v>
      </c>
      <c r="HM212" t="s">
        <v>726</v>
      </c>
      <c r="HN212" t="b">
        <v>1</v>
      </c>
      <c r="HO212" t="b">
        <v>1</v>
      </c>
      <c r="HR212" t="s">
        <v>2935</v>
      </c>
      <c r="HS212" t="s">
        <v>1497</v>
      </c>
      <c r="HT212" t="b">
        <v>1</v>
      </c>
      <c r="HU212" t="b">
        <v>1</v>
      </c>
      <c r="HW212" t="b">
        <v>1</v>
      </c>
      <c r="IE212" t="s">
        <v>373</v>
      </c>
      <c r="IL212" t="b">
        <v>1</v>
      </c>
      <c r="IO212" t="s">
        <v>445</v>
      </c>
      <c r="IQ212" t="s">
        <v>2212</v>
      </c>
      <c r="IS212" t="b">
        <v>1</v>
      </c>
      <c r="IT212" t="b">
        <v>1</v>
      </c>
      <c r="IU212" t="b">
        <v>1</v>
      </c>
      <c r="IZ212" t="s">
        <v>2936</v>
      </c>
      <c r="JA212" t="s">
        <v>416</v>
      </c>
      <c r="JG212" t="b">
        <v>1</v>
      </c>
      <c r="JK212" t="s">
        <v>360</v>
      </c>
      <c r="JL212" t="s">
        <v>2937</v>
      </c>
      <c r="JM212" t="s">
        <v>2938</v>
      </c>
      <c r="JN212" t="b">
        <v>1</v>
      </c>
      <c r="JQ212" t="b">
        <v>1</v>
      </c>
      <c r="JS212" t="b">
        <v>1</v>
      </c>
      <c r="JX212" t="b">
        <v>1</v>
      </c>
      <c r="KA212" t="b">
        <v>1</v>
      </c>
      <c r="KG212" t="s">
        <v>2939</v>
      </c>
      <c r="KH212" t="b">
        <v>1</v>
      </c>
      <c r="KK212" t="b">
        <v>1</v>
      </c>
      <c r="KL212" t="b">
        <v>1</v>
      </c>
      <c r="KV212" t="s">
        <v>2940</v>
      </c>
      <c r="KW212" t="b">
        <v>1</v>
      </c>
      <c r="KX212" t="b">
        <v>1</v>
      </c>
      <c r="KY212" t="b">
        <v>1</v>
      </c>
      <c r="KZ212" t="b">
        <v>1</v>
      </c>
      <c r="LB212" t="b">
        <v>1</v>
      </c>
      <c r="LF212" t="s">
        <v>1080</v>
      </c>
      <c r="LG212" t="b">
        <v>1</v>
      </c>
      <c r="LH212" t="b">
        <v>1</v>
      </c>
      <c r="LI212" t="b">
        <v>1</v>
      </c>
      <c r="LJ212" t="b">
        <v>1</v>
      </c>
      <c r="LN212" t="s">
        <v>360</v>
      </c>
      <c r="LO212" t="s">
        <v>2941</v>
      </c>
      <c r="LP212" t="s">
        <v>623</v>
      </c>
      <c r="LQ212" t="b">
        <v>1</v>
      </c>
      <c r="LR212" t="b">
        <v>1</v>
      </c>
      <c r="LS212" t="b">
        <v>1</v>
      </c>
      <c r="MA212" t="s">
        <v>360</v>
      </c>
      <c r="MG212" t="s">
        <v>360</v>
      </c>
      <c r="MI212" t="s">
        <v>2942</v>
      </c>
      <c r="MJ212">
        <v>73156359</v>
      </c>
      <c r="MK212" t="s">
        <v>2943</v>
      </c>
      <c r="ML212" s="2">
        <v>44217.545312499999</v>
      </c>
      <c r="MM212">
        <v>213</v>
      </c>
      <c r="MO212">
        <v>-1</v>
      </c>
      <c r="MR212" t="s">
        <v>377</v>
      </c>
      <c r="MS212">
        <v>2140</v>
      </c>
      <c r="MT212" t="s">
        <v>405</v>
      </c>
      <c r="MU212">
        <v>569832</v>
      </c>
    </row>
    <row r="213" spans="1:359" x14ac:dyDescent="0.3">
      <c r="A213" t="s">
        <v>2944</v>
      </c>
      <c r="B213" t="s">
        <v>2945</v>
      </c>
      <c r="D213" t="s">
        <v>2913</v>
      </c>
      <c r="E213" t="s">
        <v>844</v>
      </c>
      <c r="G213" s="1">
        <v>44217</v>
      </c>
      <c r="H213" t="s">
        <v>2914</v>
      </c>
      <c r="I213" t="s">
        <v>846</v>
      </c>
      <c r="J213" t="s">
        <v>347</v>
      </c>
      <c r="K213">
        <v>27</v>
      </c>
      <c r="L21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13" t="s">
        <v>408</v>
      </c>
      <c r="N213" t="s">
        <v>349</v>
      </c>
      <c r="O213" t="s">
        <v>350</v>
      </c>
      <c r="P213" s="1">
        <v>43101</v>
      </c>
      <c r="Q213">
        <v>1</v>
      </c>
      <c r="R213">
        <v>2</v>
      </c>
      <c r="S213" t="s">
        <v>347</v>
      </c>
      <c r="T213">
        <v>0</v>
      </c>
      <c r="U213">
        <v>1</v>
      </c>
      <c r="V213">
        <v>2</v>
      </c>
      <c r="W213" t="s">
        <v>458</v>
      </c>
      <c r="X213">
        <v>0</v>
      </c>
      <c r="Y213" t="s">
        <v>458</v>
      </c>
      <c r="Z213">
        <v>0</v>
      </c>
      <c r="AA213" t="s">
        <v>458</v>
      </c>
      <c r="AB213">
        <v>7</v>
      </c>
      <c r="AC213">
        <v>0</v>
      </c>
      <c r="AD213">
        <v>0</v>
      </c>
      <c r="AE213">
        <v>1</v>
      </c>
      <c r="AF213">
        <v>2000</v>
      </c>
      <c r="AG213">
        <v>500</v>
      </c>
      <c r="AH213" t="s">
        <v>2946</v>
      </c>
      <c r="AJ213" t="s">
        <v>355</v>
      </c>
      <c r="AL213" t="b">
        <v>1</v>
      </c>
      <c r="AS213">
        <v>15</v>
      </c>
      <c r="AT213" t="s">
        <v>356</v>
      </c>
      <c r="AV213" t="s">
        <v>360</v>
      </c>
      <c r="AW213" t="s">
        <v>2947</v>
      </c>
      <c r="AX213" t="s">
        <v>484</v>
      </c>
      <c r="AY213" t="b">
        <v>1</v>
      </c>
      <c r="BB213" t="b">
        <v>1</v>
      </c>
      <c r="BJ213" t="s">
        <v>347</v>
      </c>
      <c r="BK213" t="s">
        <v>373</v>
      </c>
      <c r="BM213" t="s">
        <v>347</v>
      </c>
      <c r="BN213" t="s">
        <v>2948</v>
      </c>
      <c r="BO213" t="s">
        <v>360</v>
      </c>
      <c r="CE213" t="s">
        <v>888</v>
      </c>
      <c r="CF213" t="b">
        <v>1</v>
      </c>
      <c r="CG213" t="b">
        <v>1</v>
      </c>
      <c r="CN213" t="s">
        <v>347</v>
      </c>
      <c r="CX213" t="s">
        <v>851</v>
      </c>
      <c r="DD213" t="b">
        <v>1</v>
      </c>
      <c r="DV213" t="s">
        <v>430</v>
      </c>
      <c r="DZ213" t="s">
        <v>1059</v>
      </c>
      <c r="EA213" t="b">
        <v>1</v>
      </c>
      <c r="EB213" t="b">
        <v>1</v>
      </c>
      <c r="EC213" t="b">
        <v>1</v>
      </c>
      <c r="EL213" t="s">
        <v>458</v>
      </c>
      <c r="EM213" t="s">
        <v>366</v>
      </c>
      <c r="EN213" t="s">
        <v>2949</v>
      </c>
      <c r="EQ213" t="b">
        <v>1</v>
      </c>
      <c r="ER213" t="b">
        <v>1</v>
      </c>
      <c r="EZ213" t="s">
        <v>409</v>
      </c>
      <c r="FA213" t="s">
        <v>366</v>
      </c>
      <c r="FB213" t="s">
        <v>347</v>
      </c>
      <c r="FD213" t="s">
        <v>368</v>
      </c>
      <c r="FF213" t="b">
        <v>1</v>
      </c>
      <c r="FM213" t="s">
        <v>347</v>
      </c>
      <c r="FO213" t="s">
        <v>347</v>
      </c>
      <c r="FP213" t="s">
        <v>368</v>
      </c>
      <c r="FQ213" t="b">
        <v>1</v>
      </c>
      <c r="FW213" t="s">
        <v>347</v>
      </c>
      <c r="FX213" t="s">
        <v>347</v>
      </c>
      <c r="GB213" t="s">
        <v>351</v>
      </c>
      <c r="GC213" t="s">
        <v>351</v>
      </c>
      <c r="GD213" t="s">
        <v>360</v>
      </c>
      <c r="GE213" t="s">
        <v>371</v>
      </c>
      <c r="GF213" t="s">
        <v>371</v>
      </c>
      <c r="GT213" t="s">
        <v>2950</v>
      </c>
      <c r="GU213" t="b">
        <v>1</v>
      </c>
      <c r="GV213" t="b">
        <v>1</v>
      </c>
      <c r="GW213" t="b">
        <v>1</v>
      </c>
      <c r="GX213" t="b">
        <v>1</v>
      </c>
      <c r="HM213" t="s">
        <v>2951</v>
      </c>
      <c r="HN213" t="b">
        <v>1</v>
      </c>
      <c r="HO213" t="b">
        <v>1</v>
      </c>
      <c r="HP213" t="b">
        <v>1</v>
      </c>
      <c r="HQ213" t="b">
        <v>1</v>
      </c>
      <c r="HR213" t="s">
        <v>2952</v>
      </c>
      <c r="HS213" t="s">
        <v>559</v>
      </c>
      <c r="HT213" t="b">
        <v>1</v>
      </c>
      <c r="HW213" t="b">
        <v>1</v>
      </c>
      <c r="IE213" t="s">
        <v>1123</v>
      </c>
      <c r="IM213" t="b">
        <v>1</v>
      </c>
      <c r="IO213" t="s">
        <v>347</v>
      </c>
      <c r="IQ213" t="s">
        <v>416</v>
      </c>
      <c r="IW213" t="b">
        <v>1</v>
      </c>
      <c r="JA213" t="s">
        <v>416</v>
      </c>
      <c r="JG213" t="b">
        <v>1</v>
      </c>
      <c r="JK213" t="s">
        <v>347</v>
      </c>
      <c r="JM213" t="s">
        <v>2953</v>
      </c>
      <c r="JN213" t="b">
        <v>1</v>
      </c>
      <c r="JP213" t="b">
        <v>1</v>
      </c>
      <c r="JQ213" t="b">
        <v>1</v>
      </c>
      <c r="JR213" t="b">
        <v>1</v>
      </c>
      <c r="JS213" t="b">
        <v>1</v>
      </c>
      <c r="JT213" t="b">
        <v>1</v>
      </c>
      <c r="JX213" t="b">
        <v>1</v>
      </c>
      <c r="KF213" t="s">
        <v>2954</v>
      </c>
      <c r="KG213" t="s">
        <v>533</v>
      </c>
      <c r="KK213" t="b">
        <v>1</v>
      </c>
      <c r="KL213" t="b">
        <v>1</v>
      </c>
      <c r="KV213" t="s">
        <v>717</v>
      </c>
      <c r="KW213" t="b">
        <v>1</v>
      </c>
      <c r="KX213" t="b">
        <v>1</v>
      </c>
      <c r="KY213" t="b">
        <v>1</v>
      </c>
      <c r="KZ213" t="b">
        <v>1</v>
      </c>
      <c r="LA213" t="b">
        <v>1</v>
      </c>
      <c r="LB213" t="b">
        <v>1</v>
      </c>
      <c r="LF213" t="s">
        <v>399</v>
      </c>
      <c r="LG213" t="b">
        <v>1</v>
      </c>
      <c r="LH213" t="b">
        <v>1</v>
      </c>
      <c r="LI213" t="b">
        <v>1</v>
      </c>
      <c r="LJ213" t="b">
        <v>1</v>
      </c>
      <c r="LK213" t="b">
        <v>1</v>
      </c>
      <c r="LN213" t="s">
        <v>347</v>
      </c>
      <c r="LP213" t="s">
        <v>719</v>
      </c>
      <c r="LY213" t="b">
        <v>1</v>
      </c>
      <c r="MA213" t="s">
        <v>360</v>
      </c>
      <c r="MG213" t="s">
        <v>360</v>
      </c>
      <c r="MI213" t="s">
        <v>2955</v>
      </c>
      <c r="MJ213">
        <v>73156360</v>
      </c>
      <c r="MK213" t="s">
        <v>2956</v>
      </c>
      <c r="ML213" s="2">
        <v>44217.545312499999</v>
      </c>
      <c r="MM213">
        <v>214</v>
      </c>
      <c r="MO213">
        <v>-1</v>
      </c>
      <c r="MR213" t="s">
        <v>377</v>
      </c>
      <c r="MS213">
        <v>2531</v>
      </c>
      <c r="MT213" t="s">
        <v>405</v>
      </c>
      <c r="MU213">
        <v>569832</v>
      </c>
    </row>
    <row r="214" spans="1:359" x14ac:dyDescent="0.3">
      <c r="A214" t="s">
        <v>2957</v>
      </c>
      <c r="B214" t="s">
        <v>2958</v>
      </c>
      <c r="C214" t="s">
        <v>385</v>
      </c>
      <c r="D214" t="s">
        <v>2959</v>
      </c>
      <c r="E214" t="s">
        <v>844</v>
      </c>
      <c r="G214" s="1">
        <v>44217</v>
      </c>
      <c r="H214" t="s">
        <v>2914</v>
      </c>
      <c r="I214" t="s">
        <v>846</v>
      </c>
      <c r="J214" t="s">
        <v>347</v>
      </c>
      <c r="K214">
        <v>22</v>
      </c>
      <c r="L214"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14" t="s">
        <v>348</v>
      </c>
      <c r="N214" t="s">
        <v>349</v>
      </c>
      <c r="O214" t="s">
        <v>350</v>
      </c>
      <c r="P214" s="1">
        <v>43682</v>
      </c>
      <c r="Q214">
        <v>1</v>
      </c>
      <c r="R214">
        <v>0</v>
      </c>
      <c r="S214" t="s">
        <v>347</v>
      </c>
      <c r="T214">
        <v>0</v>
      </c>
      <c r="U214">
        <v>1</v>
      </c>
      <c r="V214">
        <v>0</v>
      </c>
      <c r="W214" t="s">
        <v>351</v>
      </c>
      <c r="X214">
        <v>0</v>
      </c>
      <c r="Y214" t="s">
        <v>351</v>
      </c>
      <c r="Z214">
        <v>0</v>
      </c>
      <c r="AA214" t="s">
        <v>351</v>
      </c>
      <c r="AB214">
        <v>3</v>
      </c>
      <c r="AC214">
        <v>0</v>
      </c>
      <c r="AD214">
        <v>0</v>
      </c>
      <c r="AE214">
        <v>1</v>
      </c>
      <c r="AF214">
        <v>800</v>
      </c>
      <c r="AG214">
        <v>350</v>
      </c>
      <c r="AH214" t="s">
        <v>2960</v>
      </c>
      <c r="AJ214" t="s">
        <v>2407</v>
      </c>
      <c r="AK214" t="b">
        <v>1</v>
      </c>
      <c r="AL214" t="b">
        <v>1</v>
      </c>
      <c r="AN214" t="b">
        <v>1</v>
      </c>
      <c r="AS214">
        <v>25</v>
      </c>
      <c r="AT214" t="s">
        <v>356</v>
      </c>
      <c r="AV214" t="s">
        <v>347</v>
      </c>
      <c r="AW214" t="s">
        <v>357</v>
      </c>
      <c r="AX214" t="s">
        <v>1019</v>
      </c>
      <c r="BH214" t="b">
        <v>1</v>
      </c>
      <c r="BJ214" t="s">
        <v>347</v>
      </c>
      <c r="BK214" t="s">
        <v>347</v>
      </c>
      <c r="BL214" t="s">
        <v>2961</v>
      </c>
      <c r="BM214" t="s">
        <v>347</v>
      </c>
      <c r="BN214" t="s">
        <v>2962</v>
      </c>
      <c r="BO214" t="s">
        <v>347</v>
      </c>
      <c r="BP214" t="s">
        <v>347</v>
      </c>
      <c r="BR214" t="s">
        <v>347</v>
      </c>
      <c r="BS214" t="s">
        <v>347</v>
      </c>
      <c r="CE214" t="s">
        <v>1146</v>
      </c>
      <c r="CL214" t="b">
        <v>1</v>
      </c>
      <c r="CN214" t="s">
        <v>347</v>
      </c>
      <c r="CX214" t="s">
        <v>1621</v>
      </c>
      <c r="DC214" t="b">
        <v>1</v>
      </c>
      <c r="DD214" t="b">
        <v>1</v>
      </c>
      <c r="DV214" t="s">
        <v>575</v>
      </c>
      <c r="DW214" t="s">
        <v>487</v>
      </c>
      <c r="DZ214" t="s">
        <v>431</v>
      </c>
      <c r="EA214" t="b">
        <v>1</v>
      </c>
      <c r="EJ214" t="b">
        <v>1</v>
      </c>
      <c r="EL214" t="s">
        <v>409</v>
      </c>
      <c r="EM214" t="s">
        <v>366</v>
      </c>
      <c r="EN214" t="s">
        <v>2963</v>
      </c>
      <c r="EP214" t="b">
        <v>1</v>
      </c>
      <c r="EQ214" t="b">
        <v>1</v>
      </c>
      <c r="ER214" t="b">
        <v>1</v>
      </c>
      <c r="EZ214" t="s">
        <v>458</v>
      </c>
      <c r="FA214" t="s">
        <v>366</v>
      </c>
      <c r="FB214" t="s">
        <v>360</v>
      </c>
      <c r="FC214" t="s">
        <v>2964</v>
      </c>
      <c r="FD214" t="s">
        <v>368</v>
      </c>
      <c r="FF214" t="b">
        <v>1</v>
      </c>
      <c r="FM214" t="s">
        <v>347</v>
      </c>
      <c r="FO214" t="s">
        <v>347</v>
      </c>
      <c r="FP214" t="s">
        <v>368</v>
      </c>
      <c r="FQ214" t="b">
        <v>1</v>
      </c>
      <c r="FW214" t="s">
        <v>347</v>
      </c>
      <c r="FX214" t="s">
        <v>347</v>
      </c>
      <c r="GB214" t="s">
        <v>351</v>
      </c>
      <c r="GC214" t="s">
        <v>351</v>
      </c>
      <c r="GD214" t="s">
        <v>360</v>
      </c>
      <c r="GE214" t="s">
        <v>371</v>
      </c>
      <c r="GF214" t="s">
        <v>371</v>
      </c>
      <c r="GT214" t="s">
        <v>2965</v>
      </c>
      <c r="GU214" t="b">
        <v>1</v>
      </c>
      <c r="HB214" t="b">
        <v>1</v>
      </c>
      <c r="HD214" t="b">
        <v>1</v>
      </c>
      <c r="HM214" t="s">
        <v>441</v>
      </c>
      <c r="HN214" t="b">
        <v>1</v>
      </c>
      <c r="HR214" t="s">
        <v>2966</v>
      </c>
      <c r="HS214" t="s">
        <v>2967</v>
      </c>
      <c r="HU214" t="b">
        <v>1</v>
      </c>
      <c r="HV214" t="b">
        <v>1</v>
      </c>
      <c r="HW214" t="b">
        <v>1</v>
      </c>
      <c r="HX214" t="b">
        <v>1</v>
      </c>
      <c r="IE214" t="s">
        <v>461</v>
      </c>
      <c r="IF214" t="b">
        <v>1</v>
      </c>
      <c r="IO214" t="s">
        <v>347</v>
      </c>
      <c r="IQ214" t="s">
        <v>416</v>
      </c>
      <c r="IW214" t="b">
        <v>1</v>
      </c>
      <c r="JA214" t="s">
        <v>416</v>
      </c>
      <c r="JG214" t="b">
        <v>1</v>
      </c>
      <c r="JK214" t="s">
        <v>360</v>
      </c>
      <c r="JL214" t="s">
        <v>2968</v>
      </c>
      <c r="JM214" t="s">
        <v>2969</v>
      </c>
      <c r="JN214" t="b">
        <v>1</v>
      </c>
      <c r="JR214" t="b">
        <v>1</v>
      </c>
      <c r="JU214" t="b">
        <v>1</v>
      </c>
      <c r="KF214" t="s">
        <v>2970</v>
      </c>
      <c r="KG214" t="s">
        <v>2971</v>
      </c>
      <c r="KI214" t="b">
        <v>1</v>
      </c>
      <c r="KK214" t="b">
        <v>1</v>
      </c>
      <c r="KL214" t="b">
        <v>1</v>
      </c>
      <c r="KM214" t="b">
        <v>1</v>
      </c>
      <c r="KO214" t="b">
        <v>1</v>
      </c>
      <c r="KV214" t="s">
        <v>2972</v>
      </c>
      <c r="KW214" t="b">
        <v>1</v>
      </c>
      <c r="KX214" t="b">
        <v>1</v>
      </c>
      <c r="KY214" t="b">
        <v>1</v>
      </c>
      <c r="KZ214" t="b">
        <v>1</v>
      </c>
      <c r="LA214" t="b">
        <v>1</v>
      </c>
      <c r="LF214" t="s">
        <v>772</v>
      </c>
      <c r="LG214" t="b">
        <v>1</v>
      </c>
      <c r="LI214" t="b">
        <v>1</v>
      </c>
      <c r="LK214" t="b">
        <v>1</v>
      </c>
      <c r="LN214" t="s">
        <v>360</v>
      </c>
      <c r="LO214" t="s">
        <v>2973</v>
      </c>
      <c r="LP214" t="s">
        <v>719</v>
      </c>
      <c r="LY214" t="b">
        <v>1</v>
      </c>
      <c r="MA214" t="s">
        <v>360</v>
      </c>
      <c r="MG214" t="s">
        <v>360</v>
      </c>
      <c r="MI214" t="s">
        <v>2974</v>
      </c>
      <c r="MJ214">
        <v>73156451</v>
      </c>
      <c r="MK214" t="s">
        <v>2975</v>
      </c>
      <c r="ML214" s="2">
        <v>44217.546620370369</v>
      </c>
      <c r="MM214">
        <v>215</v>
      </c>
      <c r="MO214">
        <v>-1</v>
      </c>
      <c r="MR214" t="s">
        <v>377</v>
      </c>
      <c r="MS214">
        <v>17778</v>
      </c>
      <c r="MT214" t="s">
        <v>405</v>
      </c>
      <c r="MU214">
        <v>569832</v>
      </c>
    </row>
    <row r="215" spans="1:359" x14ac:dyDescent="0.3">
      <c r="A215" t="s">
        <v>2976</v>
      </c>
      <c r="B215" t="s">
        <v>2977</v>
      </c>
      <c r="C215" t="s">
        <v>385</v>
      </c>
      <c r="D215" t="s">
        <v>2959</v>
      </c>
      <c r="E215" t="s">
        <v>844</v>
      </c>
      <c r="G215" s="1">
        <v>44217</v>
      </c>
      <c r="H215" t="s">
        <v>2914</v>
      </c>
      <c r="I215" t="s">
        <v>846</v>
      </c>
      <c r="J215" t="s">
        <v>347</v>
      </c>
      <c r="K215">
        <v>19</v>
      </c>
      <c r="L21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15" t="s">
        <v>348</v>
      </c>
      <c r="N215" t="s">
        <v>349</v>
      </c>
      <c r="O215" t="s">
        <v>350</v>
      </c>
      <c r="P215" s="1">
        <v>41888</v>
      </c>
      <c r="Q215">
        <v>1</v>
      </c>
      <c r="R215">
        <v>0</v>
      </c>
      <c r="S215" t="s">
        <v>347</v>
      </c>
      <c r="T215">
        <v>0</v>
      </c>
      <c r="U215">
        <v>1</v>
      </c>
      <c r="V215">
        <v>1</v>
      </c>
      <c r="W215" t="s">
        <v>409</v>
      </c>
      <c r="X215">
        <v>0</v>
      </c>
      <c r="Y215" t="s">
        <v>409</v>
      </c>
      <c r="Z215">
        <v>0</v>
      </c>
      <c r="AA215" t="s">
        <v>409</v>
      </c>
      <c r="AB215">
        <v>4</v>
      </c>
      <c r="AC215">
        <v>0</v>
      </c>
      <c r="AD215">
        <v>1</v>
      </c>
      <c r="AE215">
        <v>1</v>
      </c>
      <c r="AF215">
        <v>1000</v>
      </c>
      <c r="AG215">
        <v>500</v>
      </c>
      <c r="AH215" t="s">
        <v>2978</v>
      </c>
      <c r="AJ215" t="s">
        <v>2746</v>
      </c>
      <c r="AK215" t="b">
        <v>1</v>
      </c>
      <c r="AL215" t="b">
        <v>1</v>
      </c>
      <c r="AN215" t="b">
        <v>1</v>
      </c>
      <c r="AS215">
        <v>30</v>
      </c>
      <c r="AT215" t="s">
        <v>356</v>
      </c>
      <c r="AV215" t="s">
        <v>347</v>
      </c>
      <c r="AW215" t="s">
        <v>357</v>
      </c>
      <c r="AX215" t="s">
        <v>1546</v>
      </c>
      <c r="BB215" t="b">
        <v>1</v>
      </c>
      <c r="BD215" t="b">
        <v>1</v>
      </c>
      <c r="BJ215" t="s">
        <v>347</v>
      </c>
      <c r="BK215" t="s">
        <v>347</v>
      </c>
      <c r="BL215" t="s">
        <v>2979</v>
      </c>
      <c r="BM215" t="s">
        <v>347</v>
      </c>
      <c r="BN215" t="s">
        <v>2980</v>
      </c>
      <c r="BO215" t="s">
        <v>347</v>
      </c>
      <c r="BP215" t="s">
        <v>347</v>
      </c>
      <c r="BR215" t="s">
        <v>347</v>
      </c>
      <c r="BS215" t="s">
        <v>347</v>
      </c>
      <c r="CE215" t="s">
        <v>1146</v>
      </c>
      <c r="CL215" t="b">
        <v>1</v>
      </c>
      <c r="CN215" t="s">
        <v>347</v>
      </c>
      <c r="CX215" t="s">
        <v>2981</v>
      </c>
      <c r="DA215" t="b">
        <v>1</v>
      </c>
      <c r="DD215" t="b">
        <v>1</v>
      </c>
      <c r="DE215" t="b">
        <v>1</v>
      </c>
      <c r="DI215" t="s">
        <v>2982</v>
      </c>
      <c r="DV215" t="s">
        <v>575</v>
      </c>
      <c r="DW215" t="s">
        <v>576</v>
      </c>
      <c r="DX215" t="s">
        <v>577</v>
      </c>
      <c r="DZ215" t="s">
        <v>1174</v>
      </c>
      <c r="EA215" t="b">
        <v>1</v>
      </c>
      <c r="EJ215" t="b">
        <v>1</v>
      </c>
      <c r="EK215" t="b">
        <v>1</v>
      </c>
      <c r="EL215" t="s">
        <v>458</v>
      </c>
      <c r="EM215" t="s">
        <v>366</v>
      </c>
      <c r="EN215" t="s">
        <v>2983</v>
      </c>
      <c r="EP215" t="b">
        <v>1</v>
      </c>
      <c r="EQ215" t="b">
        <v>1</v>
      </c>
      <c r="ER215" t="b">
        <v>1</v>
      </c>
      <c r="EZ215" t="s">
        <v>458</v>
      </c>
      <c r="FA215" t="s">
        <v>366</v>
      </c>
      <c r="FB215" t="s">
        <v>360</v>
      </c>
      <c r="FC215" t="s">
        <v>2984</v>
      </c>
      <c r="FD215" t="s">
        <v>368</v>
      </c>
      <c r="FF215" t="b">
        <v>1</v>
      </c>
      <c r="FM215" t="s">
        <v>347</v>
      </c>
      <c r="FO215" t="s">
        <v>347</v>
      </c>
      <c r="FP215" t="s">
        <v>368</v>
      </c>
      <c r="FQ215" t="b">
        <v>1</v>
      </c>
      <c r="FW215" t="s">
        <v>347</v>
      </c>
      <c r="FX215" t="s">
        <v>347</v>
      </c>
      <c r="GB215" t="s">
        <v>351</v>
      </c>
      <c r="GC215" t="s">
        <v>351</v>
      </c>
      <c r="GD215" t="s">
        <v>360</v>
      </c>
      <c r="GE215" t="s">
        <v>371</v>
      </c>
      <c r="GF215" t="s">
        <v>371</v>
      </c>
      <c r="GT215" t="s">
        <v>2985</v>
      </c>
      <c r="GU215" t="b">
        <v>1</v>
      </c>
      <c r="GV215" t="b">
        <v>1</v>
      </c>
      <c r="GW215" t="b">
        <v>1</v>
      </c>
      <c r="HB215" t="b">
        <v>1</v>
      </c>
      <c r="HM215" t="s">
        <v>2867</v>
      </c>
      <c r="HN215" t="b">
        <v>1</v>
      </c>
      <c r="HP215" t="b">
        <v>1</v>
      </c>
      <c r="HQ215" t="b">
        <v>1</v>
      </c>
      <c r="HR215" t="s">
        <v>2986</v>
      </c>
      <c r="HS215" t="s">
        <v>2987</v>
      </c>
      <c r="HU215" t="b">
        <v>1</v>
      </c>
      <c r="HV215" t="b">
        <v>1</v>
      </c>
      <c r="HW215" t="b">
        <v>1</v>
      </c>
      <c r="HX215" t="b">
        <v>1</v>
      </c>
      <c r="IE215" t="s">
        <v>461</v>
      </c>
      <c r="IF215" t="b">
        <v>1</v>
      </c>
      <c r="IO215" t="s">
        <v>347</v>
      </c>
      <c r="IQ215" t="s">
        <v>1210</v>
      </c>
      <c r="IT215" t="b">
        <v>1</v>
      </c>
      <c r="IU215" t="b">
        <v>1</v>
      </c>
      <c r="IZ215" t="s">
        <v>2988</v>
      </c>
      <c r="JA215" t="s">
        <v>975</v>
      </c>
      <c r="JC215" t="b">
        <v>1</v>
      </c>
      <c r="JD215" t="b">
        <v>1</v>
      </c>
      <c r="JE215" t="b">
        <v>1</v>
      </c>
      <c r="JJ215" t="s">
        <v>2989</v>
      </c>
      <c r="JK215" t="s">
        <v>360</v>
      </c>
      <c r="JL215" t="s">
        <v>2990</v>
      </c>
      <c r="JM215" t="s">
        <v>2991</v>
      </c>
      <c r="JN215" t="b">
        <v>1</v>
      </c>
      <c r="JQ215" t="b">
        <v>1</v>
      </c>
      <c r="JR215" t="b">
        <v>1</v>
      </c>
      <c r="JT215" t="b">
        <v>1</v>
      </c>
      <c r="JU215" t="b">
        <v>1</v>
      </c>
      <c r="JW215" t="b">
        <v>1</v>
      </c>
      <c r="JZ215" t="b">
        <v>1</v>
      </c>
      <c r="KF215" t="s">
        <v>2992</v>
      </c>
      <c r="KG215" t="s">
        <v>2993</v>
      </c>
      <c r="KK215" t="b">
        <v>1</v>
      </c>
      <c r="KM215" t="b">
        <v>1</v>
      </c>
      <c r="KO215" t="b">
        <v>1</v>
      </c>
      <c r="KQ215" t="b">
        <v>1</v>
      </c>
      <c r="KV215" t="s">
        <v>2994</v>
      </c>
      <c r="KX215" t="b">
        <v>1</v>
      </c>
      <c r="KY215" t="b">
        <v>1</v>
      </c>
      <c r="KZ215" t="b">
        <v>1</v>
      </c>
      <c r="LA215" t="b">
        <v>1</v>
      </c>
      <c r="LB215" t="b">
        <v>1</v>
      </c>
      <c r="LF215" t="s">
        <v>550</v>
      </c>
      <c r="LI215" t="b">
        <v>1</v>
      </c>
      <c r="LJ215" t="b">
        <v>1</v>
      </c>
      <c r="LN215" t="s">
        <v>360</v>
      </c>
      <c r="LO215" t="s">
        <v>2995</v>
      </c>
      <c r="LP215" t="s">
        <v>535</v>
      </c>
      <c r="LS215" t="b">
        <v>1</v>
      </c>
      <c r="MA215" t="s">
        <v>360</v>
      </c>
      <c r="MG215" t="s">
        <v>360</v>
      </c>
      <c r="MI215" t="s">
        <v>2996</v>
      </c>
      <c r="MJ215">
        <v>73156453</v>
      </c>
      <c r="MK215" t="s">
        <v>2997</v>
      </c>
      <c r="ML215" s="2">
        <v>44217.546631944453</v>
      </c>
      <c r="MM215">
        <v>216</v>
      </c>
      <c r="MO215">
        <v>-1</v>
      </c>
      <c r="MR215" t="s">
        <v>377</v>
      </c>
      <c r="MS215">
        <v>16512</v>
      </c>
      <c r="MT215" t="s">
        <v>405</v>
      </c>
      <c r="MU215">
        <v>569832</v>
      </c>
    </row>
    <row r="216" spans="1:359" x14ac:dyDescent="0.3">
      <c r="A216" t="s">
        <v>2998</v>
      </c>
      <c r="B216" t="s">
        <v>2999</v>
      </c>
      <c r="C216" t="s">
        <v>385</v>
      </c>
      <c r="D216" t="s">
        <v>2959</v>
      </c>
      <c r="E216" t="s">
        <v>844</v>
      </c>
      <c r="G216" s="1">
        <v>44217</v>
      </c>
      <c r="H216" t="s">
        <v>2914</v>
      </c>
      <c r="I216" t="s">
        <v>846</v>
      </c>
      <c r="J216" t="s">
        <v>347</v>
      </c>
      <c r="K216">
        <v>44</v>
      </c>
      <c r="L21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16" t="s">
        <v>348</v>
      </c>
      <c r="N216" t="s">
        <v>349</v>
      </c>
      <c r="O216" t="s">
        <v>350</v>
      </c>
      <c r="P216" s="1">
        <v>41098</v>
      </c>
      <c r="Q216">
        <v>1</v>
      </c>
      <c r="R216">
        <v>0</v>
      </c>
      <c r="S216" t="s">
        <v>347</v>
      </c>
      <c r="T216">
        <v>0</v>
      </c>
      <c r="U216">
        <v>1</v>
      </c>
      <c r="V216">
        <v>0</v>
      </c>
      <c r="W216" t="s">
        <v>351</v>
      </c>
      <c r="X216">
        <v>1</v>
      </c>
      <c r="Y216" t="s">
        <v>409</v>
      </c>
      <c r="Z216">
        <v>4</v>
      </c>
      <c r="AA216" t="s">
        <v>353</v>
      </c>
      <c r="AB216">
        <v>8</v>
      </c>
      <c r="AC216">
        <v>0</v>
      </c>
      <c r="AD216">
        <v>0</v>
      </c>
      <c r="AE216">
        <v>1</v>
      </c>
      <c r="AF216">
        <v>2500</v>
      </c>
      <c r="AG216">
        <v>1200</v>
      </c>
      <c r="AH216" t="s">
        <v>3000</v>
      </c>
      <c r="AJ216" t="s">
        <v>1439</v>
      </c>
      <c r="AK216" t="b">
        <v>1</v>
      </c>
      <c r="AL216" t="b">
        <v>1</v>
      </c>
      <c r="AN216" t="b">
        <v>1</v>
      </c>
      <c r="AS216">
        <v>50</v>
      </c>
      <c r="AT216" t="s">
        <v>356</v>
      </c>
      <c r="AV216" t="s">
        <v>347</v>
      </c>
      <c r="AW216" t="s">
        <v>357</v>
      </c>
      <c r="AX216" t="s">
        <v>1019</v>
      </c>
      <c r="BH216" t="b">
        <v>1</v>
      </c>
      <c r="BJ216" t="s">
        <v>347</v>
      </c>
      <c r="BK216" t="s">
        <v>347</v>
      </c>
      <c r="BL216" t="s">
        <v>3001</v>
      </c>
      <c r="BM216" t="s">
        <v>360</v>
      </c>
      <c r="BO216" t="s">
        <v>347</v>
      </c>
      <c r="BP216" t="s">
        <v>347</v>
      </c>
      <c r="BR216" t="s">
        <v>347</v>
      </c>
      <c r="BS216" t="s">
        <v>360</v>
      </c>
      <c r="BT216" t="s">
        <v>1019</v>
      </c>
      <c r="CD216" t="b">
        <v>1</v>
      </c>
      <c r="CE216" t="s">
        <v>1146</v>
      </c>
      <c r="CL216" t="b">
        <v>1</v>
      </c>
      <c r="CN216" t="s">
        <v>347</v>
      </c>
      <c r="CX216" t="s">
        <v>362</v>
      </c>
      <c r="DD216" t="b">
        <v>1</v>
      </c>
      <c r="DE216" t="b">
        <v>1</v>
      </c>
      <c r="DV216" t="s">
        <v>575</v>
      </c>
      <c r="DW216" t="s">
        <v>576</v>
      </c>
      <c r="DX216" t="s">
        <v>2233</v>
      </c>
      <c r="DZ216" t="s">
        <v>1174</v>
      </c>
      <c r="EA216" t="b">
        <v>1</v>
      </c>
      <c r="EJ216" t="b">
        <v>1</v>
      </c>
      <c r="EK216" t="b">
        <v>1</v>
      </c>
      <c r="EL216" t="s">
        <v>458</v>
      </c>
      <c r="EM216" t="s">
        <v>366</v>
      </c>
      <c r="EN216" t="s">
        <v>2949</v>
      </c>
      <c r="EQ216" t="b">
        <v>1</v>
      </c>
      <c r="ER216" t="b">
        <v>1</v>
      </c>
      <c r="EZ216" t="s">
        <v>409</v>
      </c>
      <c r="FA216" t="s">
        <v>366</v>
      </c>
      <c r="FB216" t="s">
        <v>360</v>
      </c>
      <c r="FC216" t="s">
        <v>3002</v>
      </c>
      <c r="FD216" t="s">
        <v>432</v>
      </c>
      <c r="FF216" t="b">
        <v>1</v>
      </c>
      <c r="FG216" t="b">
        <v>1</v>
      </c>
      <c r="FM216" t="s">
        <v>347</v>
      </c>
      <c r="FO216" t="s">
        <v>347</v>
      </c>
      <c r="FP216" t="s">
        <v>432</v>
      </c>
      <c r="FQ216" t="b">
        <v>1</v>
      </c>
      <c r="FR216" t="b">
        <v>1</v>
      </c>
      <c r="FW216" t="s">
        <v>347</v>
      </c>
      <c r="FX216" t="s">
        <v>347</v>
      </c>
      <c r="GB216" t="s">
        <v>351</v>
      </c>
      <c r="GC216" t="s">
        <v>351</v>
      </c>
      <c r="GD216" t="s">
        <v>360</v>
      </c>
      <c r="GE216" t="s">
        <v>371</v>
      </c>
      <c r="GF216" t="s">
        <v>371</v>
      </c>
      <c r="GT216" t="s">
        <v>3003</v>
      </c>
      <c r="GU216" t="b">
        <v>1</v>
      </c>
      <c r="GW216" t="b">
        <v>1</v>
      </c>
      <c r="GX216" t="b">
        <v>1</v>
      </c>
      <c r="HB216" t="b">
        <v>1</v>
      </c>
      <c r="HD216" t="b">
        <v>1</v>
      </c>
      <c r="HG216" t="b">
        <v>1</v>
      </c>
      <c r="HM216" t="s">
        <v>441</v>
      </c>
      <c r="HN216" t="b">
        <v>1</v>
      </c>
      <c r="HR216" t="s">
        <v>3004</v>
      </c>
      <c r="HS216" t="s">
        <v>3005</v>
      </c>
      <c r="HV216" t="b">
        <v>1</v>
      </c>
      <c r="HW216" t="b">
        <v>1</v>
      </c>
      <c r="IE216" t="s">
        <v>461</v>
      </c>
      <c r="IF216" t="b">
        <v>1</v>
      </c>
      <c r="IO216" t="s">
        <v>347</v>
      </c>
      <c r="IQ216" t="s">
        <v>416</v>
      </c>
      <c r="IW216" t="b">
        <v>1</v>
      </c>
      <c r="JA216" t="s">
        <v>416</v>
      </c>
      <c r="JG216" t="b">
        <v>1</v>
      </c>
      <c r="JK216" t="s">
        <v>360</v>
      </c>
      <c r="JL216" t="s">
        <v>3006</v>
      </c>
      <c r="JM216" t="s">
        <v>3007</v>
      </c>
      <c r="JN216" t="b">
        <v>1</v>
      </c>
      <c r="JO216" t="b">
        <v>1</v>
      </c>
      <c r="JQ216" t="b">
        <v>1</v>
      </c>
      <c r="JR216" t="b">
        <v>1</v>
      </c>
      <c r="JS216" t="b">
        <v>1</v>
      </c>
      <c r="JT216" t="b">
        <v>1</v>
      </c>
      <c r="JU216" t="b">
        <v>1</v>
      </c>
      <c r="JV216" t="b">
        <v>1</v>
      </c>
      <c r="JW216" t="b">
        <v>1</v>
      </c>
      <c r="JX216" t="b">
        <v>1</v>
      </c>
      <c r="JZ216" t="b">
        <v>1</v>
      </c>
      <c r="KA216" t="b">
        <v>1</v>
      </c>
      <c r="KF216" t="s">
        <v>3008</v>
      </c>
      <c r="KG216" t="s">
        <v>3009</v>
      </c>
      <c r="KK216" t="b">
        <v>1</v>
      </c>
      <c r="KL216" t="b">
        <v>1</v>
      </c>
      <c r="KM216" t="b">
        <v>1</v>
      </c>
      <c r="KO216" t="b">
        <v>1</v>
      </c>
      <c r="KQ216" t="b">
        <v>1</v>
      </c>
      <c r="KV216" t="s">
        <v>717</v>
      </c>
      <c r="KW216" t="b">
        <v>1</v>
      </c>
      <c r="KX216" t="b">
        <v>1</v>
      </c>
      <c r="KY216" t="b">
        <v>1</v>
      </c>
      <c r="KZ216" t="b">
        <v>1</v>
      </c>
      <c r="LA216" t="b">
        <v>1</v>
      </c>
      <c r="LB216" t="b">
        <v>1</v>
      </c>
      <c r="LF216" t="s">
        <v>622</v>
      </c>
      <c r="LG216" t="b">
        <v>1</v>
      </c>
      <c r="LI216" t="b">
        <v>1</v>
      </c>
      <c r="LJ216" t="b">
        <v>1</v>
      </c>
      <c r="LK216" t="b">
        <v>1</v>
      </c>
      <c r="LN216" t="s">
        <v>347</v>
      </c>
      <c r="LP216" t="s">
        <v>719</v>
      </c>
      <c r="LY216" t="b">
        <v>1</v>
      </c>
      <c r="MA216" t="s">
        <v>360</v>
      </c>
      <c r="MD216" t="s">
        <v>360</v>
      </c>
      <c r="MG216" t="s">
        <v>360</v>
      </c>
      <c r="MI216" t="s">
        <v>3010</v>
      </c>
      <c r="MJ216">
        <v>73156454</v>
      </c>
      <c r="MK216" t="s">
        <v>3011</v>
      </c>
      <c r="ML216" s="2">
        <v>44217.546643518523</v>
      </c>
      <c r="MM216">
        <v>217</v>
      </c>
      <c r="MO216">
        <v>-1</v>
      </c>
      <c r="MR216" t="s">
        <v>377</v>
      </c>
      <c r="MS216">
        <v>15468</v>
      </c>
      <c r="MT216" t="s">
        <v>405</v>
      </c>
      <c r="MU216">
        <v>569832</v>
      </c>
    </row>
    <row r="217" spans="1:359" x14ac:dyDescent="0.3">
      <c r="A217" t="s">
        <v>3012</v>
      </c>
      <c r="B217" t="s">
        <v>3013</v>
      </c>
      <c r="C217" t="s">
        <v>385</v>
      </c>
      <c r="D217" t="s">
        <v>2959</v>
      </c>
      <c r="E217" t="s">
        <v>844</v>
      </c>
      <c r="G217" s="1">
        <v>44217</v>
      </c>
      <c r="H217" t="s">
        <v>2914</v>
      </c>
      <c r="I217" t="s">
        <v>846</v>
      </c>
      <c r="J217" t="s">
        <v>347</v>
      </c>
      <c r="K217">
        <v>25</v>
      </c>
      <c r="L217"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17" t="s">
        <v>348</v>
      </c>
      <c r="N217" t="s">
        <v>349</v>
      </c>
      <c r="O217" t="s">
        <v>350</v>
      </c>
      <c r="P217" s="1">
        <v>41167</v>
      </c>
      <c r="Q217">
        <v>1</v>
      </c>
      <c r="R217">
        <v>0</v>
      </c>
      <c r="S217" t="s">
        <v>347</v>
      </c>
      <c r="T217">
        <v>0</v>
      </c>
      <c r="U217">
        <v>0</v>
      </c>
      <c r="V217">
        <v>1</v>
      </c>
      <c r="W217" t="s">
        <v>351</v>
      </c>
      <c r="X217">
        <v>1</v>
      </c>
      <c r="Y217" t="s">
        <v>409</v>
      </c>
      <c r="Z217">
        <v>0</v>
      </c>
      <c r="AA217" t="s">
        <v>409</v>
      </c>
      <c r="AB217">
        <v>4</v>
      </c>
      <c r="AC217">
        <v>0</v>
      </c>
      <c r="AD217">
        <v>0</v>
      </c>
      <c r="AE217">
        <v>1</v>
      </c>
      <c r="AF217">
        <v>700</v>
      </c>
      <c r="AG217">
        <v>170</v>
      </c>
      <c r="AH217" t="s">
        <v>3014</v>
      </c>
      <c r="AJ217" t="s">
        <v>2407</v>
      </c>
      <c r="AK217" t="b">
        <v>1</v>
      </c>
      <c r="AL217" t="b">
        <v>1</v>
      </c>
      <c r="AN217" t="b">
        <v>1</v>
      </c>
      <c r="AS217">
        <v>60</v>
      </c>
      <c r="AT217" t="s">
        <v>356</v>
      </c>
      <c r="AV217" t="s">
        <v>347</v>
      </c>
      <c r="AW217" t="s">
        <v>357</v>
      </c>
      <c r="AX217" t="s">
        <v>1546</v>
      </c>
      <c r="BB217" t="b">
        <v>1</v>
      </c>
      <c r="BD217" t="b">
        <v>1</v>
      </c>
      <c r="BJ217" t="s">
        <v>347</v>
      </c>
      <c r="BK217" t="s">
        <v>347</v>
      </c>
      <c r="BL217" t="s">
        <v>3015</v>
      </c>
      <c r="BM217" t="s">
        <v>347</v>
      </c>
      <c r="BN217" t="s">
        <v>3016</v>
      </c>
      <c r="BO217" t="s">
        <v>347</v>
      </c>
      <c r="BP217" t="s">
        <v>347</v>
      </c>
      <c r="BR217" t="s">
        <v>347</v>
      </c>
      <c r="BS217" t="s">
        <v>347</v>
      </c>
      <c r="CE217" t="s">
        <v>1146</v>
      </c>
      <c r="CL217" t="b">
        <v>1</v>
      </c>
      <c r="CN217" t="s">
        <v>347</v>
      </c>
      <c r="CX217" t="s">
        <v>3017</v>
      </c>
      <c r="CZ217" t="b">
        <v>1</v>
      </c>
      <c r="DD217" t="b">
        <v>1</v>
      </c>
      <c r="DE217" t="b">
        <v>1</v>
      </c>
      <c r="DI217" t="s">
        <v>3018</v>
      </c>
      <c r="DV217" t="s">
        <v>575</v>
      </c>
      <c r="DW217" t="s">
        <v>576</v>
      </c>
      <c r="DX217" t="s">
        <v>577</v>
      </c>
      <c r="DZ217" t="s">
        <v>3019</v>
      </c>
      <c r="EA217" t="b">
        <v>1</v>
      </c>
      <c r="EG217" t="b">
        <v>1</v>
      </c>
      <c r="EJ217" t="b">
        <v>1</v>
      </c>
      <c r="EL217" t="s">
        <v>458</v>
      </c>
      <c r="EM217" t="s">
        <v>366</v>
      </c>
      <c r="EN217" t="s">
        <v>3020</v>
      </c>
      <c r="EQ217" t="b">
        <v>1</v>
      </c>
      <c r="ES217" t="b">
        <v>1</v>
      </c>
      <c r="EZ217" t="s">
        <v>409</v>
      </c>
      <c r="FA217" t="s">
        <v>366</v>
      </c>
      <c r="FB217" t="s">
        <v>360</v>
      </c>
      <c r="FC217" t="s">
        <v>3021</v>
      </c>
      <c r="FD217" t="s">
        <v>3022</v>
      </c>
      <c r="FF217" t="b">
        <v>1</v>
      </c>
      <c r="FG217" t="b">
        <v>1</v>
      </c>
      <c r="FK217" t="b">
        <v>1</v>
      </c>
      <c r="FL217" t="s">
        <v>3023</v>
      </c>
      <c r="FM217" t="s">
        <v>347</v>
      </c>
      <c r="FO217" t="s">
        <v>347</v>
      </c>
      <c r="FP217" t="s">
        <v>432</v>
      </c>
      <c r="FQ217" t="b">
        <v>1</v>
      </c>
      <c r="FR217" t="b">
        <v>1</v>
      </c>
      <c r="FW217" t="s">
        <v>347</v>
      </c>
      <c r="FX217" t="s">
        <v>347</v>
      </c>
      <c r="GB217" t="s">
        <v>385</v>
      </c>
      <c r="GC217" t="s">
        <v>351</v>
      </c>
      <c r="GD217" t="s">
        <v>347</v>
      </c>
      <c r="GG217" t="s">
        <v>372</v>
      </c>
      <c r="GH217" t="s">
        <v>347</v>
      </c>
      <c r="GI217" t="s">
        <v>665</v>
      </c>
      <c r="GK217" t="b">
        <v>1</v>
      </c>
      <c r="GL217" t="b">
        <v>1</v>
      </c>
      <c r="GR217" t="s">
        <v>374</v>
      </c>
      <c r="GT217" t="s">
        <v>3024</v>
      </c>
      <c r="GU217" t="b">
        <v>1</v>
      </c>
      <c r="GX217" t="b">
        <v>1</v>
      </c>
      <c r="HA217" t="b">
        <v>1</v>
      </c>
      <c r="HB217" t="b">
        <v>1</v>
      </c>
      <c r="HC217" t="b">
        <v>1</v>
      </c>
      <c r="HD217" t="b">
        <v>1</v>
      </c>
      <c r="HG217" t="b">
        <v>1</v>
      </c>
      <c r="HM217" t="s">
        <v>3025</v>
      </c>
      <c r="HN217" t="b">
        <v>1</v>
      </c>
      <c r="HP217" t="b">
        <v>1</v>
      </c>
      <c r="HQ217" t="b">
        <v>1</v>
      </c>
      <c r="HR217" t="s">
        <v>3026</v>
      </c>
      <c r="HS217" t="s">
        <v>3027</v>
      </c>
      <c r="HU217" t="b">
        <v>1</v>
      </c>
      <c r="HW217" t="b">
        <v>1</v>
      </c>
      <c r="HX217" t="b">
        <v>1</v>
      </c>
      <c r="HY217" t="b">
        <v>1</v>
      </c>
      <c r="IE217" t="s">
        <v>2266</v>
      </c>
      <c r="IF217" t="b">
        <v>1</v>
      </c>
      <c r="IH217" t="b">
        <v>1</v>
      </c>
      <c r="IO217" t="s">
        <v>347</v>
      </c>
      <c r="IQ217" t="s">
        <v>975</v>
      </c>
      <c r="IS217" t="b">
        <v>1</v>
      </c>
      <c r="IT217" t="b">
        <v>1</v>
      </c>
      <c r="IU217" t="b">
        <v>1</v>
      </c>
      <c r="IZ217" t="s">
        <v>3028</v>
      </c>
      <c r="JA217" t="s">
        <v>975</v>
      </c>
      <c r="JC217" t="b">
        <v>1</v>
      </c>
      <c r="JD217" t="b">
        <v>1</v>
      </c>
      <c r="JE217" t="b">
        <v>1</v>
      </c>
      <c r="JJ217" t="s">
        <v>3029</v>
      </c>
      <c r="JK217" t="s">
        <v>360</v>
      </c>
      <c r="JL217" t="s">
        <v>3030</v>
      </c>
      <c r="JM217" t="s">
        <v>3031</v>
      </c>
      <c r="JN217" t="b">
        <v>1</v>
      </c>
      <c r="JO217" t="b">
        <v>1</v>
      </c>
      <c r="JQ217" t="b">
        <v>1</v>
      </c>
      <c r="JR217" t="b">
        <v>1</v>
      </c>
      <c r="JS217" t="b">
        <v>1</v>
      </c>
      <c r="JT217" t="b">
        <v>1</v>
      </c>
      <c r="JU217" t="b">
        <v>1</v>
      </c>
      <c r="JV217" t="b">
        <v>1</v>
      </c>
      <c r="JW217" t="b">
        <v>1</v>
      </c>
      <c r="JX217" t="b">
        <v>1</v>
      </c>
      <c r="JZ217" t="b">
        <v>1</v>
      </c>
      <c r="KF217" t="s">
        <v>3032</v>
      </c>
      <c r="KG217" t="s">
        <v>3009</v>
      </c>
      <c r="KK217" t="b">
        <v>1</v>
      </c>
      <c r="KL217" t="b">
        <v>1</v>
      </c>
      <c r="KM217" t="b">
        <v>1</v>
      </c>
      <c r="KO217" t="b">
        <v>1</v>
      </c>
      <c r="KQ217" t="b">
        <v>1</v>
      </c>
      <c r="KV217" t="s">
        <v>2184</v>
      </c>
      <c r="KW217" t="b">
        <v>1</v>
      </c>
      <c r="KX217" t="b">
        <v>1</v>
      </c>
      <c r="KY217" t="b">
        <v>1</v>
      </c>
      <c r="KZ217" t="b">
        <v>1</v>
      </c>
      <c r="LA217" t="b">
        <v>1</v>
      </c>
      <c r="LB217" t="b">
        <v>1</v>
      </c>
      <c r="LF217" t="s">
        <v>1722</v>
      </c>
      <c r="LG217" t="b">
        <v>1</v>
      </c>
      <c r="LJ217" t="b">
        <v>1</v>
      </c>
      <c r="LK217" t="b">
        <v>1</v>
      </c>
      <c r="LN217" t="s">
        <v>360</v>
      </c>
      <c r="LO217" t="s">
        <v>3033</v>
      </c>
      <c r="LP217" t="s">
        <v>3034</v>
      </c>
      <c r="LQ217" t="b">
        <v>1</v>
      </c>
      <c r="LS217" t="b">
        <v>1</v>
      </c>
      <c r="LW217" t="b">
        <v>1</v>
      </c>
      <c r="LZ217" t="s">
        <v>3035</v>
      </c>
      <c r="MA217" t="s">
        <v>360</v>
      </c>
      <c r="MG217" t="s">
        <v>347</v>
      </c>
      <c r="MH217" t="s">
        <v>3036</v>
      </c>
      <c r="MI217" t="s">
        <v>3037</v>
      </c>
      <c r="MJ217">
        <v>73156456</v>
      </c>
      <c r="MK217" t="s">
        <v>3038</v>
      </c>
      <c r="ML217" s="2">
        <v>44217.546655092592</v>
      </c>
      <c r="MM217">
        <v>218</v>
      </c>
      <c r="MO217">
        <v>-1</v>
      </c>
      <c r="MR217" t="s">
        <v>377</v>
      </c>
      <c r="MS217">
        <v>12796</v>
      </c>
      <c r="MT217" t="s">
        <v>405</v>
      </c>
      <c r="MU217">
        <v>569832</v>
      </c>
    </row>
    <row r="218" spans="1:359" x14ac:dyDescent="0.3">
      <c r="A218" t="s">
        <v>3039</v>
      </c>
      <c r="B218" t="s">
        <v>3040</v>
      </c>
      <c r="C218" t="s">
        <v>385</v>
      </c>
      <c r="D218" t="s">
        <v>2959</v>
      </c>
      <c r="E218" t="s">
        <v>844</v>
      </c>
      <c r="G218" s="1">
        <v>44217</v>
      </c>
      <c r="H218" t="s">
        <v>2914</v>
      </c>
      <c r="I218" t="s">
        <v>846</v>
      </c>
      <c r="J218" t="s">
        <v>347</v>
      </c>
      <c r="K218">
        <v>41</v>
      </c>
      <c r="L21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18" t="s">
        <v>348</v>
      </c>
      <c r="N218" t="s">
        <v>349</v>
      </c>
      <c r="O218" t="s">
        <v>350</v>
      </c>
      <c r="P218" s="1">
        <v>41283</v>
      </c>
      <c r="Q218">
        <v>1</v>
      </c>
      <c r="R218">
        <v>1</v>
      </c>
      <c r="S218" t="s">
        <v>347</v>
      </c>
      <c r="T218">
        <v>0</v>
      </c>
      <c r="U218">
        <v>1</v>
      </c>
      <c r="V218">
        <v>1</v>
      </c>
      <c r="W218" t="s">
        <v>409</v>
      </c>
      <c r="X218">
        <v>2</v>
      </c>
      <c r="Y218" t="s">
        <v>365</v>
      </c>
      <c r="Z218">
        <v>4</v>
      </c>
      <c r="AA218" t="s">
        <v>526</v>
      </c>
      <c r="AB218">
        <v>11</v>
      </c>
      <c r="AC218">
        <v>1</v>
      </c>
      <c r="AD218">
        <v>0</v>
      </c>
      <c r="AE218">
        <v>2</v>
      </c>
      <c r="AF218">
        <v>3500</v>
      </c>
      <c r="AG218">
        <v>2000</v>
      </c>
      <c r="AH218" t="s">
        <v>3041</v>
      </c>
      <c r="AJ218" t="s">
        <v>2407</v>
      </c>
      <c r="AK218" t="b">
        <v>1</v>
      </c>
      <c r="AL218" t="b">
        <v>1</v>
      </c>
      <c r="AN218" t="b">
        <v>1</v>
      </c>
      <c r="AS218">
        <v>60</v>
      </c>
      <c r="AT218" t="s">
        <v>1385</v>
      </c>
      <c r="AV218" t="s">
        <v>347</v>
      </c>
      <c r="AW218" t="s">
        <v>357</v>
      </c>
      <c r="AX218" t="s">
        <v>3042</v>
      </c>
      <c r="BB218" t="b">
        <v>1</v>
      </c>
      <c r="BD218" t="b">
        <v>1</v>
      </c>
      <c r="BJ218" t="s">
        <v>347</v>
      </c>
      <c r="BK218" t="s">
        <v>347</v>
      </c>
      <c r="BL218" t="s">
        <v>3043</v>
      </c>
      <c r="BM218" t="s">
        <v>347</v>
      </c>
      <c r="BN218" t="s">
        <v>3044</v>
      </c>
      <c r="BO218" t="s">
        <v>347</v>
      </c>
      <c r="BP218" t="s">
        <v>347</v>
      </c>
      <c r="BR218" t="s">
        <v>347</v>
      </c>
      <c r="BS218" t="s">
        <v>347</v>
      </c>
      <c r="CE218" t="s">
        <v>1146</v>
      </c>
      <c r="CL218" t="b">
        <v>1</v>
      </c>
      <c r="CN218" t="s">
        <v>347</v>
      </c>
      <c r="CX218" t="s">
        <v>362</v>
      </c>
      <c r="DD218" t="b">
        <v>1</v>
      </c>
      <c r="DE218" t="b">
        <v>1</v>
      </c>
      <c r="DV218" t="s">
        <v>575</v>
      </c>
      <c r="DW218" t="s">
        <v>487</v>
      </c>
      <c r="DZ218" t="s">
        <v>3045</v>
      </c>
      <c r="EA218" t="b">
        <v>1</v>
      </c>
      <c r="EG218" t="b">
        <v>1</v>
      </c>
      <c r="EJ218" t="b">
        <v>1</v>
      </c>
      <c r="EK218" t="b">
        <v>1</v>
      </c>
      <c r="EL218" t="s">
        <v>365</v>
      </c>
      <c r="EM218" t="s">
        <v>366</v>
      </c>
      <c r="EN218" t="s">
        <v>3046</v>
      </c>
      <c r="EP218" t="b">
        <v>1</v>
      </c>
      <c r="EQ218" t="b">
        <v>1</v>
      </c>
      <c r="EU218" t="b">
        <v>1</v>
      </c>
      <c r="EZ218" t="s">
        <v>458</v>
      </c>
      <c r="FA218" t="s">
        <v>366</v>
      </c>
      <c r="FB218" t="s">
        <v>360</v>
      </c>
      <c r="FC218" t="s">
        <v>3047</v>
      </c>
      <c r="FD218" t="s">
        <v>3048</v>
      </c>
      <c r="FF218" t="b">
        <v>1</v>
      </c>
      <c r="FG218" t="b">
        <v>1</v>
      </c>
      <c r="FK218" t="b">
        <v>1</v>
      </c>
      <c r="FL218" t="s">
        <v>3049</v>
      </c>
      <c r="FM218" t="s">
        <v>347</v>
      </c>
      <c r="FO218" t="s">
        <v>347</v>
      </c>
      <c r="FP218" t="s">
        <v>432</v>
      </c>
      <c r="FQ218" t="b">
        <v>1</v>
      </c>
      <c r="FR218" t="b">
        <v>1</v>
      </c>
      <c r="FW218" t="s">
        <v>347</v>
      </c>
      <c r="FX218" t="s">
        <v>347</v>
      </c>
      <c r="GB218" t="s">
        <v>351</v>
      </c>
      <c r="GC218" t="s">
        <v>351</v>
      </c>
      <c r="GD218" t="s">
        <v>347</v>
      </c>
      <c r="GG218" t="s">
        <v>934</v>
      </c>
      <c r="GH218" t="s">
        <v>373</v>
      </c>
      <c r="GR218" t="s">
        <v>1107</v>
      </c>
      <c r="GT218" t="s">
        <v>3050</v>
      </c>
      <c r="GU218" t="b">
        <v>1</v>
      </c>
      <c r="GV218" t="b">
        <v>1</v>
      </c>
      <c r="GW218" t="b">
        <v>1</v>
      </c>
      <c r="HA218" t="b">
        <v>1</v>
      </c>
      <c r="HB218" t="b">
        <v>1</v>
      </c>
      <c r="HD218" t="b">
        <v>1</v>
      </c>
      <c r="HG218" t="b">
        <v>1</v>
      </c>
      <c r="HM218" t="s">
        <v>3051</v>
      </c>
      <c r="HN218" t="b">
        <v>1</v>
      </c>
      <c r="HO218" t="b">
        <v>1</v>
      </c>
      <c r="HP218" t="b">
        <v>1</v>
      </c>
      <c r="HR218" t="s">
        <v>3052</v>
      </c>
      <c r="HS218" t="s">
        <v>3053</v>
      </c>
      <c r="HT218" t="b">
        <v>1</v>
      </c>
      <c r="HU218" t="b">
        <v>1</v>
      </c>
      <c r="HV218" t="b">
        <v>1</v>
      </c>
      <c r="HW218" t="b">
        <v>1</v>
      </c>
      <c r="IB218" t="b">
        <v>1</v>
      </c>
      <c r="IE218" t="s">
        <v>461</v>
      </c>
      <c r="IF218" t="b">
        <v>1</v>
      </c>
      <c r="IO218" t="s">
        <v>347</v>
      </c>
      <c r="IQ218" t="s">
        <v>2212</v>
      </c>
      <c r="IS218" t="b">
        <v>1</v>
      </c>
      <c r="IT218" t="b">
        <v>1</v>
      </c>
      <c r="IU218" t="b">
        <v>1</v>
      </c>
      <c r="IZ218" t="s">
        <v>3054</v>
      </c>
      <c r="JA218" t="s">
        <v>975</v>
      </c>
      <c r="JC218" t="b">
        <v>1</v>
      </c>
      <c r="JD218" t="b">
        <v>1</v>
      </c>
      <c r="JE218" t="b">
        <v>1</v>
      </c>
      <c r="JJ218" t="s">
        <v>3055</v>
      </c>
      <c r="JK218" t="s">
        <v>360</v>
      </c>
      <c r="JL218" t="s">
        <v>3056</v>
      </c>
      <c r="JM218" t="s">
        <v>3007</v>
      </c>
      <c r="JN218" t="b">
        <v>1</v>
      </c>
      <c r="JO218" t="b">
        <v>1</v>
      </c>
      <c r="JQ218" t="b">
        <v>1</v>
      </c>
      <c r="JR218" t="b">
        <v>1</v>
      </c>
      <c r="JS218" t="b">
        <v>1</v>
      </c>
      <c r="JT218" t="b">
        <v>1</v>
      </c>
      <c r="JU218" t="b">
        <v>1</v>
      </c>
      <c r="JV218" t="b">
        <v>1</v>
      </c>
      <c r="JW218" t="b">
        <v>1</v>
      </c>
      <c r="JX218" t="b">
        <v>1</v>
      </c>
      <c r="JZ218" t="b">
        <v>1</v>
      </c>
      <c r="KA218" t="b">
        <v>1</v>
      </c>
      <c r="KF218" t="s">
        <v>3057</v>
      </c>
      <c r="KG218" t="s">
        <v>3009</v>
      </c>
      <c r="KK218" t="b">
        <v>1</v>
      </c>
      <c r="KL218" t="b">
        <v>1</v>
      </c>
      <c r="KM218" t="b">
        <v>1</v>
      </c>
      <c r="KO218" t="b">
        <v>1</v>
      </c>
      <c r="KQ218" t="b">
        <v>1</v>
      </c>
      <c r="KV218" t="s">
        <v>717</v>
      </c>
      <c r="KW218" t="b">
        <v>1</v>
      </c>
      <c r="KX218" t="b">
        <v>1</v>
      </c>
      <c r="KY218" t="b">
        <v>1</v>
      </c>
      <c r="KZ218" t="b">
        <v>1</v>
      </c>
      <c r="LA218" t="b">
        <v>1</v>
      </c>
      <c r="LB218" t="b">
        <v>1</v>
      </c>
      <c r="LF218" t="s">
        <v>399</v>
      </c>
      <c r="LG218" t="b">
        <v>1</v>
      </c>
      <c r="LH218" t="b">
        <v>1</v>
      </c>
      <c r="LI218" t="b">
        <v>1</v>
      </c>
      <c r="LJ218" t="b">
        <v>1</v>
      </c>
      <c r="LK218" t="b">
        <v>1</v>
      </c>
      <c r="LN218" t="s">
        <v>360</v>
      </c>
      <c r="LO218" t="s">
        <v>3058</v>
      </c>
      <c r="LP218" t="s">
        <v>3034</v>
      </c>
      <c r="LQ218" t="b">
        <v>1</v>
      </c>
      <c r="LS218" t="b">
        <v>1</v>
      </c>
      <c r="LW218" t="b">
        <v>1</v>
      </c>
      <c r="LZ218" t="s">
        <v>3059</v>
      </c>
      <c r="MA218" t="s">
        <v>360</v>
      </c>
      <c r="MD218" t="s">
        <v>360</v>
      </c>
      <c r="MG218" t="s">
        <v>347</v>
      </c>
      <c r="MH218" t="s">
        <v>3060</v>
      </c>
      <c r="MI218" t="s">
        <v>3061</v>
      </c>
      <c r="MJ218">
        <v>73156458</v>
      </c>
      <c r="MK218" t="s">
        <v>3062</v>
      </c>
      <c r="ML218" s="2">
        <v>44217.546655092592</v>
      </c>
      <c r="MM218">
        <v>219</v>
      </c>
      <c r="MO218">
        <v>-1</v>
      </c>
      <c r="MR218" t="s">
        <v>377</v>
      </c>
      <c r="MS218">
        <v>11306</v>
      </c>
      <c r="MT218" t="s">
        <v>405</v>
      </c>
      <c r="MU218">
        <v>569832</v>
      </c>
    </row>
    <row r="219" spans="1:359" x14ac:dyDescent="0.3">
      <c r="A219" t="s">
        <v>3063</v>
      </c>
      <c r="B219" t="s">
        <v>3064</v>
      </c>
      <c r="D219" t="s">
        <v>3065</v>
      </c>
      <c r="E219" t="s">
        <v>844</v>
      </c>
      <c r="G219" s="1">
        <v>44217</v>
      </c>
      <c r="H219" t="s">
        <v>2033</v>
      </c>
      <c r="I219" t="s">
        <v>846</v>
      </c>
      <c r="J219" t="s">
        <v>347</v>
      </c>
      <c r="K219">
        <v>47</v>
      </c>
      <c r="L21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19" t="s">
        <v>348</v>
      </c>
      <c r="N219" t="s">
        <v>349</v>
      </c>
      <c r="O219" t="s">
        <v>350</v>
      </c>
      <c r="P219" s="1">
        <v>43486</v>
      </c>
      <c r="Q219">
        <v>1</v>
      </c>
      <c r="R219">
        <v>0</v>
      </c>
      <c r="S219" t="s">
        <v>347</v>
      </c>
      <c r="T219">
        <v>0</v>
      </c>
      <c r="U219">
        <v>2</v>
      </c>
      <c r="V219">
        <v>2</v>
      </c>
      <c r="W219" t="s">
        <v>365</v>
      </c>
      <c r="X219">
        <v>0</v>
      </c>
      <c r="Y219" t="s">
        <v>365</v>
      </c>
      <c r="Z219">
        <v>1</v>
      </c>
      <c r="AA219" t="s">
        <v>352</v>
      </c>
      <c r="AB219">
        <v>11</v>
      </c>
      <c r="AC219">
        <v>2</v>
      </c>
      <c r="AD219">
        <v>0</v>
      </c>
      <c r="AE219">
        <v>2</v>
      </c>
      <c r="AF219">
        <v>1500</v>
      </c>
      <c r="AG219">
        <v>800</v>
      </c>
      <c r="AH219" t="s">
        <v>3066</v>
      </c>
      <c r="AJ219" t="s">
        <v>355</v>
      </c>
      <c r="AL219" t="b">
        <v>1</v>
      </c>
      <c r="AS219">
        <v>10</v>
      </c>
      <c r="AT219" t="s">
        <v>356</v>
      </c>
      <c r="AV219" t="s">
        <v>347</v>
      </c>
      <c r="AW219" t="s">
        <v>3067</v>
      </c>
      <c r="AX219" t="s">
        <v>1323</v>
      </c>
      <c r="AY219" t="b">
        <v>1</v>
      </c>
      <c r="BJ219" t="s">
        <v>360</v>
      </c>
      <c r="BO219" t="s">
        <v>360</v>
      </c>
      <c r="CE219" t="s">
        <v>3068</v>
      </c>
      <c r="CG219" t="b">
        <v>1</v>
      </c>
      <c r="CJ219" t="b">
        <v>1</v>
      </c>
      <c r="CM219" t="s">
        <v>3069</v>
      </c>
      <c r="CN219" t="s">
        <v>347</v>
      </c>
      <c r="CX219" t="s">
        <v>851</v>
      </c>
      <c r="DD219" t="b">
        <v>1</v>
      </c>
      <c r="DV219" t="s">
        <v>657</v>
      </c>
      <c r="DZ219" t="s">
        <v>579</v>
      </c>
      <c r="EA219" t="b">
        <v>1</v>
      </c>
      <c r="EL219" t="s">
        <v>351</v>
      </c>
      <c r="EM219" t="s">
        <v>366</v>
      </c>
      <c r="EN219" t="s">
        <v>579</v>
      </c>
      <c r="EO219" t="b">
        <v>1</v>
      </c>
      <c r="EZ219" t="s">
        <v>351</v>
      </c>
      <c r="FA219" t="s">
        <v>366</v>
      </c>
      <c r="FB219" t="s">
        <v>347</v>
      </c>
      <c r="FD219" t="s">
        <v>368</v>
      </c>
      <c r="FF219" t="b">
        <v>1</v>
      </c>
      <c r="FM219" t="s">
        <v>347</v>
      </c>
      <c r="FO219" t="s">
        <v>347</v>
      </c>
      <c r="FP219" t="s">
        <v>368</v>
      </c>
      <c r="FQ219" t="b">
        <v>1</v>
      </c>
      <c r="FW219" t="s">
        <v>369</v>
      </c>
      <c r="FX219" t="s">
        <v>347</v>
      </c>
      <c r="GB219" t="s">
        <v>409</v>
      </c>
      <c r="GC219" t="s">
        <v>351</v>
      </c>
      <c r="GD219" t="s">
        <v>347</v>
      </c>
      <c r="GG219" t="s">
        <v>934</v>
      </c>
      <c r="GH219" t="s">
        <v>360</v>
      </c>
      <c r="GR219" t="s">
        <v>1094</v>
      </c>
      <c r="GT219" t="s">
        <v>3070</v>
      </c>
      <c r="GU219" t="b">
        <v>1</v>
      </c>
      <c r="HI219" t="b">
        <v>1</v>
      </c>
      <c r="HL219" t="s">
        <v>3071</v>
      </c>
      <c r="HM219" t="s">
        <v>914</v>
      </c>
      <c r="HN219" t="b">
        <v>1</v>
      </c>
      <c r="HP219" t="b">
        <v>1</v>
      </c>
      <c r="HR219" t="s">
        <v>3072</v>
      </c>
      <c r="HS219" t="s">
        <v>443</v>
      </c>
      <c r="HW219" t="b">
        <v>1</v>
      </c>
      <c r="IE219" t="s">
        <v>516</v>
      </c>
      <c r="IJ219" t="b">
        <v>1</v>
      </c>
      <c r="IO219" t="s">
        <v>347</v>
      </c>
      <c r="IQ219" t="s">
        <v>1412</v>
      </c>
      <c r="IS219" t="b">
        <v>1</v>
      </c>
      <c r="IU219" t="b">
        <v>1</v>
      </c>
      <c r="IZ219" t="s">
        <v>3073</v>
      </c>
      <c r="JA219" t="s">
        <v>1412</v>
      </c>
      <c r="JC219" t="b">
        <v>1</v>
      </c>
      <c r="JE219" t="b">
        <v>1</v>
      </c>
      <c r="JJ219" t="s">
        <v>3074</v>
      </c>
      <c r="JK219" t="s">
        <v>360</v>
      </c>
      <c r="JL219" t="s">
        <v>3075</v>
      </c>
      <c r="JM219" t="s">
        <v>3076</v>
      </c>
      <c r="JN219" t="b">
        <v>1</v>
      </c>
      <c r="JU219" t="b">
        <v>1</v>
      </c>
      <c r="KG219" t="s">
        <v>450</v>
      </c>
      <c r="KL219" t="b">
        <v>1</v>
      </c>
      <c r="KV219" t="s">
        <v>1077</v>
      </c>
      <c r="LC219" t="b">
        <v>1</v>
      </c>
      <c r="LE219" t="s">
        <v>3077</v>
      </c>
      <c r="LF219" t="s">
        <v>452</v>
      </c>
      <c r="LI219" t="b">
        <v>1</v>
      </c>
      <c r="LN219" t="s">
        <v>360</v>
      </c>
      <c r="LO219" t="s">
        <v>3073</v>
      </c>
      <c r="LP219" t="s">
        <v>535</v>
      </c>
      <c r="LS219" t="b">
        <v>1</v>
      </c>
      <c r="MA219" t="s">
        <v>360</v>
      </c>
      <c r="MD219" t="s">
        <v>360</v>
      </c>
      <c r="MG219" t="s">
        <v>360</v>
      </c>
      <c r="MI219" t="s">
        <v>3078</v>
      </c>
      <c r="MJ219">
        <v>73156557</v>
      </c>
      <c r="MK219" t="s">
        <v>3079</v>
      </c>
      <c r="ML219" s="2">
        <v>44217.547881944447</v>
      </c>
      <c r="MM219">
        <v>220</v>
      </c>
      <c r="MO219">
        <v>-1</v>
      </c>
      <c r="MR219" t="s">
        <v>377</v>
      </c>
      <c r="MS219">
        <v>2292</v>
      </c>
      <c r="MT219" t="s">
        <v>405</v>
      </c>
      <c r="MU219">
        <v>569832</v>
      </c>
    </row>
    <row r="220" spans="1:359" x14ac:dyDescent="0.3">
      <c r="A220" t="s">
        <v>3080</v>
      </c>
      <c r="B220" t="s">
        <v>3081</v>
      </c>
      <c r="D220" t="s">
        <v>3065</v>
      </c>
      <c r="E220" t="s">
        <v>844</v>
      </c>
      <c r="G220" s="1">
        <v>44217</v>
      </c>
      <c r="H220" t="s">
        <v>2033</v>
      </c>
      <c r="I220" t="s">
        <v>846</v>
      </c>
      <c r="J220" t="s">
        <v>347</v>
      </c>
      <c r="K220">
        <v>35</v>
      </c>
      <c r="L22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20" t="s">
        <v>348</v>
      </c>
      <c r="N220" t="s">
        <v>349</v>
      </c>
      <c r="O220" t="s">
        <v>350</v>
      </c>
      <c r="P220" s="1">
        <v>42025</v>
      </c>
      <c r="Q220">
        <v>0</v>
      </c>
      <c r="R220">
        <v>0</v>
      </c>
      <c r="S220" t="s">
        <v>347</v>
      </c>
      <c r="T220">
        <v>0</v>
      </c>
      <c r="U220">
        <v>0</v>
      </c>
      <c r="V220">
        <v>0</v>
      </c>
      <c r="W220" t="s">
        <v>385</v>
      </c>
      <c r="X220">
        <v>1</v>
      </c>
      <c r="Y220" t="s">
        <v>351</v>
      </c>
      <c r="Z220">
        <v>1</v>
      </c>
      <c r="AA220" t="s">
        <v>409</v>
      </c>
      <c r="AB220">
        <v>4</v>
      </c>
      <c r="AC220">
        <v>0</v>
      </c>
      <c r="AD220">
        <v>0</v>
      </c>
      <c r="AE220">
        <v>1</v>
      </c>
      <c r="AF220">
        <v>1500</v>
      </c>
      <c r="AG220">
        <v>700</v>
      </c>
      <c r="AH220" t="s">
        <v>386</v>
      </c>
      <c r="AJ220" t="s">
        <v>355</v>
      </c>
      <c r="AL220" t="b">
        <v>1</v>
      </c>
      <c r="AS220">
        <v>10</v>
      </c>
      <c r="AT220" t="s">
        <v>356</v>
      </c>
      <c r="AV220" t="s">
        <v>347</v>
      </c>
      <c r="AW220" t="s">
        <v>652</v>
      </c>
      <c r="AX220" t="s">
        <v>1323</v>
      </c>
      <c r="AY220" t="b">
        <v>1</v>
      </c>
      <c r="BJ220" t="s">
        <v>360</v>
      </c>
      <c r="BO220" t="s">
        <v>347</v>
      </c>
      <c r="BP220" t="s">
        <v>360</v>
      </c>
      <c r="BQ220" t="s">
        <v>3082</v>
      </c>
      <c r="CE220" t="s">
        <v>1355</v>
      </c>
      <c r="CG220" t="b">
        <v>1</v>
      </c>
      <c r="CN220" t="s">
        <v>347</v>
      </c>
      <c r="CX220" t="s">
        <v>851</v>
      </c>
      <c r="DD220" t="b">
        <v>1</v>
      </c>
      <c r="DV220" t="s">
        <v>363</v>
      </c>
      <c r="EL220" t="s">
        <v>385</v>
      </c>
      <c r="EM220" t="s">
        <v>366</v>
      </c>
      <c r="EZ220" t="s">
        <v>385</v>
      </c>
      <c r="FA220" t="s">
        <v>366</v>
      </c>
      <c r="FB220" t="s">
        <v>347</v>
      </c>
      <c r="FD220" t="s">
        <v>368</v>
      </c>
      <c r="FF220" t="b">
        <v>1</v>
      </c>
      <c r="FM220" t="s">
        <v>347</v>
      </c>
      <c r="FO220" t="s">
        <v>347</v>
      </c>
      <c r="FP220" t="s">
        <v>368</v>
      </c>
      <c r="FQ220" t="b">
        <v>1</v>
      </c>
      <c r="GB220" t="s">
        <v>385</v>
      </c>
      <c r="GC220" t="s">
        <v>385</v>
      </c>
      <c r="GD220" t="s">
        <v>360</v>
      </c>
      <c r="GE220" t="s">
        <v>371</v>
      </c>
      <c r="GF220" t="s">
        <v>371</v>
      </c>
      <c r="GT220" t="s">
        <v>3083</v>
      </c>
      <c r="GU220" t="b">
        <v>1</v>
      </c>
      <c r="HD220" t="b">
        <v>1</v>
      </c>
      <c r="HM220" t="s">
        <v>1008</v>
      </c>
      <c r="HN220" t="b">
        <v>1</v>
      </c>
      <c r="HP220" t="b">
        <v>1</v>
      </c>
      <c r="HR220" t="s">
        <v>3084</v>
      </c>
      <c r="HS220" t="s">
        <v>443</v>
      </c>
      <c r="HW220" t="b">
        <v>1</v>
      </c>
      <c r="IE220" t="s">
        <v>516</v>
      </c>
      <c r="IJ220" t="b">
        <v>1</v>
      </c>
      <c r="IO220" t="s">
        <v>360</v>
      </c>
      <c r="IP220" t="s">
        <v>3085</v>
      </c>
      <c r="IQ220" t="s">
        <v>1412</v>
      </c>
      <c r="IS220" t="b">
        <v>1</v>
      </c>
      <c r="IU220" t="b">
        <v>1</v>
      </c>
      <c r="IZ220" t="s">
        <v>3074</v>
      </c>
      <c r="JA220" t="s">
        <v>1412</v>
      </c>
      <c r="JC220" t="b">
        <v>1</v>
      </c>
      <c r="JE220" t="b">
        <v>1</v>
      </c>
      <c r="JJ220" t="s">
        <v>464</v>
      </c>
      <c r="JK220" t="s">
        <v>360</v>
      </c>
      <c r="JL220" t="s">
        <v>464</v>
      </c>
      <c r="JM220" t="s">
        <v>466</v>
      </c>
      <c r="JN220" t="b">
        <v>1</v>
      </c>
      <c r="KG220" t="s">
        <v>450</v>
      </c>
      <c r="KL220" t="b">
        <v>1</v>
      </c>
      <c r="KV220" t="s">
        <v>3086</v>
      </c>
      <c r="KY220" t="b">
        <v>1</v>
      </c>
      <c r="KZ220" t="b">
        <v>1</v>
      </c>
      <c r="LF220" t="s">
        <v>509</v>
      </c>
      <c r="LL220" t="b">
        <v>1</v>
      </c>
      <c r="LN220" t="s">
        <v>360</v>
      </c>
      <c r="LO220" t="s">
        <v>652</v>
      </c>
      <c r="LP220" t="s">
        <v>651</v>
      </c>
      <c r="LV220" t="b">
        <v>1</v>
      </c>
      <c r="MA220" t="s">
        <v>360</v>
      </c>
      <c r="MD220" t="s">
        <v>360</v>
      </c>
      <c r="MG220" t="s">
        <v>360</v>
      </c>
      <c r="MI220" t="s">
        <v>3087</v>
      </c>
      <c r="MJ220">
        <v>73156558</v>
      </c>
      <c r="MK220" t="s">
        <v>3088</v>
      </c>
      <c r="ML220" s="2">
        <v>44217.547893518517</v>
      </c>
      <c r="MM220">
        <v>221</v>
      </c>
      <c r="MO220">
        <v>-1</v>
      </c>
      <c r="MR220" t="s">
        <v>377</v>
      </c>
      <c r="MS220">
        <v>774</v>
      </c>
      <c r="MT220" t="s">
        <v>405</v>
      </c>
      <c r="MU220">
        <v>569832</v>
      </c>
    </row>
    <row r="221" spans="1:359" x14ac:dyDescent="0.3">
      <c r="A221" t="s">
        <v>3089</v>
      </c>
      <c r="B221" t="s">
        <v>3090</v>
      </c>
      <c r="D221" t="s">
        <v>3065</v>
      </c>
      <c r="E221" t="s">
        <v>844</v>
      </c>
      <c r="G221" s="1">
        <v>44217</v>
      </c>
      <c r="H221" t="s">
        <v>2033</v>
      </c>
      <c r="I221" t="s">
        <v>846</v>
      </c>
      <c r="J221" t="s">
        <v>347</v>
      </c>
      <c r="K221">
        <v>55</v>
      </c>
      <c r="L221"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221" t="s">
        <v>348</v>
      </c>
      <c r="N221" t="s">
        <v>1001</v>
      </c>
      <c r="O221" t="s">
        <v>350</v>
      </c>
      <c r="P221" s="1">
        <v>42025</v>
      </c>
      <c r="Q221">
        <v>0</v>
      </c>
      <c r="R221">
        <v>0</v>
      </c>
      <c r="S221" t="s">
        <v>360</v>
      </c>
      <c r="AB221">
        <v>3</v>
      </c>
      <c r="AC221">
        <v>2</v>
      </c>
      <c r="AE221">
        <v>0</v>
      </c>
      <c r="AF221">
        <v>1500</v>
      </c>
      <c r="AG221">
        <v>200</v>
      </c>
      <c r="AH221" t="s">
        <v>3091</v>
      </c>
      <c r="AJ221" t="s">
        <v>355</v>
      </c>
      <c r="AL221" t="b">
        <v>1</v>
      </c>
      <c r="AS221">
        <v>5</v>
      </c>
      <c r="AT221" t="s">
        <v>356</v>
      </c>
      <c r="AV221" t="s">
        <v>347</v>
      </c>
      <c r="AW221" t="s">
        <v>3092</v>
      </c>
      <c r="AX221" t="s">
        <v>484</v>
      </c>
      <c r="AY221" t="b">
        <v>1</v>
      </c>
      <c r="BB221" t="b">
        <v>1</v>
      </c>
      <c r="BJ221" t="s">
        <v>360</v>
      </c>
      <c r="BO221" t="s">
        <v>360</v>
      </c>
      <c r="CE221" t="s">
        <v>1514</v>
      </c>
      <c r="CF221" t="b">
        <v>1</v>
      </c>
      <c r="CJ221" t="b">
        <v>1</v>
      </c>
      <c r="CM221" t="s">
        <v>3093</v>
      </c>
      <c r="CN221" t="s">
        <v>347</v>
      </c>
      <c r="CX221" t="s">
        <v>851</v>
      </c>
      <c r="DD221" t="b">
        <v>1</v>
      </c>
      <c r="DV221" t="s">
        <v>363</v>
      </c>
      <c r="EL221" t="s">
        <v>385</v>
      </c>
      <c r="EM221" t="s">
        <v>366</v>
      </c>
      <c r="EZ221" t="s">
        <v>385</v>
      </c>
      <c r="FA221" t="s">
        <v>366</v>
      </c>
      <c r="FB221" t="s">
        <v>347</v>
      </c>
      <c r="FD221" t="s">
        <v>368</v>
      </c>
      <c r="FF221" t="b">
        <v>1</v>
      </c>
      <c r="FM221" t="s">
        <v>347</v>
      </c>
      <c r="FO221" t="s">
        <v>347</v>
      </c>
      <c r="FP221" t="s">
        <v>368</v>
      </c>
      <c r="FQ221" t="b">
        <v>1</v>
      </c>
      <c r="GC221" t="s">
        <v>385</v>
      </c>
      <c r="GD221" t="s">
        <v>360</v>
      </c>
      <c r="GE221" t="s">
        <v>370</v>
      </c>
      <c r="GF221" t="s">
        <v>371</v>
      </c>
      <c r="GG221" t="s">
        <v>493</v>
      </c>
      <c r="GH221" t="s">
        <v>347</v>
      </c>
      <c r="GI221" t="s">
        <v>651</v>
      </c>
      <c r="GM221" t="b">
        <v>1</v>
      </c>
      <c r="GR221" t="s">
        <v>1094</v>
      </c>
      <c r="GT221" t="s">
        <v>3094</v>
      </c>
      <c r="GV221" t="b">
        <v>1</v>
      </c>
      <c r="HA221" t="b">
        <v>1</v>
      </c>
      <c r="HM221" t="s">
        <v>501</v>
      </c>
      <c r="HO221" t="b">
        <v>1</v>
      </c>
      <c r="HR221" t="s">
        <v>3095</v>
      </c>
      <c r="HS221" t="s">
        <v>443</v>
      </c>
      <c r="HW221" t="b">
        <v>1</v>
      </c>
      <c r="IE221" t="s">
        <v>373</v>
      </c>
      <c r="IL221" t="b">
        <v>1</v>
      </c>
      <c r="IO221" t="s">
        <v>347</v>
      </c>
      <c r="IQ221" t="s">
        <v>1210</v>
      </c>
      <c r="IT221" t="b">
        <v>1</v>
      </c>
      <c r="IU221" t="b">
        <v>1</v>
      </c>
      <c r="IZ221" t="s">
        <v>3073</v>
      </c>
      <c r="JA221" t="s">
        <v>1010</v>
      </c>
      <c r="JC221" t="b">
        <v>1</v>
      </c>
      <c r="JD221" t="b">
        <v>1</v>
      </c>
      <c r="JJ221" t="s">
        <v>3073</v>
      </c>
      <c r="JK221" t="s">
        <v>360</v>
      </c>
      <c r="JL221" t="s">
        <v>3096</v>
      </c>
      <c r="JM221" t="s">
        <v>466</v>
      </c>
      <c r="JN221" t="b">
        <v>1</v>
      </c>
      <c r="KG221" t="s">
        <v>877</v>
      </c>
      <c r="KL221" t="b">
        <v>1</v>
      </c>
      <c r="KM221" t="b">
        <v>1</v>
      </c>
      <c r="KV221" t="s">
        <v>508</v>
      </c>
      <c r="KX221" t="b">
        <v>1</v>
      </c>
      <c r="KY221" t="b">
        <v>1</v>
      </c>
      <c r="LF221" t="s">
        <v>1315</v>
      </c>
      <c r="LG221" t="b">
        <v>1</v>
      </c>
      <c r="MI221" t="s">
        <v>3097</v>
      </c>
      <c r="MJ221">
        <v>73156560</v>
      </c>
      <c r="MK221" t="s">
        <v>3098</v>
      </c>
      <c r="ML221" s="2">
        <v>44217.547893518517</v>
      </c>
      <c r="MM221">
        <v>222</v>
      </c>
      <c r="MO221">
        <v>-1</v>
      </c>
      <c r="MR221" t="s">
        <v>377</v>
      </c>
      <c r="MS221">
        <v>1175</v>
      </c>
      <c r="MT221" t="s">
        <v>405</v>
      </c>
      <c r="MU221">
        <v>569832</v>
      </c>
    </row>
    <row r="222" spans="1:359" x14ac:dyDescent="0.3">
      <c r="A222" t="s">
        <v>3100</v>
      </c>
      <c r="B222" t="s">
        <v>3101</v>
      </c>
      <c r="C222" t="s">
        <v>385</v>
      </c>
      <c r="D222" t="s">
        <v>3102</v>
      </c>
      <c r="E222" t="s">
        <v>844</v>
      </c>
      <c r="G222" s="1">
        <v>44217</v>
      </c>
      <c r="H222" t="s">
        <v>2914</v>
      </c>
      <c r="I222" t="s">
        <v>846</v>
      </c>
      <c r="J222" t="s">
        <v>347</v>
      </c>
      <c r="K222">
        <v>33</v>
      </c>
      <c r="L22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22" t="s">
        <v>348</v>
      </c>
      <c r="N222" t="s">
        <v>349</v>
      </c>
      <c r="O222" t="s">
        <v>350</v>
      </c>
      <c r="P222" s="1">
        <v>42928</v>
      </c>
      <c r="Q222">
        <v>1</v>
      </c>
      <c r="R222">
        <v>1</v>
      </c>
      <c r="S222" t="s">
        <v>347</v>
      </c>
      <c r="T222">
        <v>0</v>
      </c>
      <c r="U222">
        <v>1</v>
      </c>
      <c r="V222">
        <v>1</v>
      </c>
      <c r="W222" t="s">
        <v>409</v>
      </c>
      <c r="X222">
        <v>0</v>
      </c>
      <c r="Y222" t="s">
        <v>409</v>
      </c>
      <c r="Z222">
        <v>1</v>
      </c>
      <c r="AA222" t="s">
        <v>458</v>
      </c>
      <c r="AB222">
        <v>6</v>
      </c>
      <c r="AC222">
        <v>1</v>
      </c>
      <c r="AD222">
        <v>0</v>
      </c>
      <c r="AE222">
        <v>1</v>
      </c>
      <c r="AF222">
        <v>1700</v>
      </c>
      <c r="AG222">
        <v>600</v>
      </c>
      <c r="AH222" t="s">
        <v>3103</v>
      </c>
      <c r="AJ222" t="s">
        <v>3104</v>
      </c>
      <c r="AK222" t="b">
        <v>1</v>
      </c>
      <c r="AL222" t="b">
        <v>1</v>
      </c>
      <c r="AM222" t="b">
        <v>1</v>
      </c>
      <c r="AN222" t="b">
        <v>1</v>
      </c>
      <c r="AS222">
        <v>20</v>
      </c>
      <c r="AT222" t="s">
        <v>356</v>
      </c>
      <c r="AV222" t="s">
        <v>347</v>
      </c>
      <c r="AW222" t="s">
        <v>3105</v>
      </c>
      <c r="AX222" t="s">
        <v>484</v>
      </c>
      <c r="AY222" t="b">
        <v>1</v>
      </c>
      <c r="BB222" t="b">
        <v>1</v>
      </c>
      <c r="BJ222" t="s">
        <v>347</v>
      </c>
      <c r="BK222" t="s">
        <v>347</v>
      </c>
      <c r="BL222" t="s">
        <v>3106</v>
      </c>
      <c r="BM222" t="s">
        <v>347</v>
      </c>
      <c r="BN222" t="s">
        <v>3107</v>
      </c>
      <c r="BO222" t="s">
        <v>347</v>
      </c>
      <c r="BP222" t="s">
        <v>347</v>
      </c>
      <c r="BR222" t="s">
        <v>347</v>
      </c>
      <c r="BS222" t="s">
        <v>347</v>
      </c>
      <c r="CE222" t="s">
        <v>1077</v>
      </c>
      <c r="CJ222" t="b">
        <v>1</v>
      </c>
      <c r="CM222" t="s">
        <v>3108</v>
      </c>
      <c r="CN222" t="s">
        <v>347</v>
      </c>
      <c r="CX222" t="s">
        <v>1559</v>
      </c>
      <c r="DD222" t="b">
        <v>1</v>
      </c>
      <c r="DE222" t="b">
        <v>1</v>
      </c>
      <c r="DV222" t="s">
        <v>486</v>
      </c>
      <c r="DW222" t="s">
        <v>487</v>
      </c>
      <c r="DZ222" t="s">
        <v>579</v>
      </c>
      <c r="EA222" t="b">
        <v>1</v>
      </c>
      <c r="EL222" t="s">
        <v>351</v>
      </c>
      <c r="EM222" t="s">
        <v>366</v>
      </c>
      <c r="EN222" t="s">
        <v>1239</v>
      </c>
      <c r="EP222" t="b">
        <v>1</v>
      </c>
      <c r="EZ222" t="s">
        <v>351</v>
      </c>
      <c r="FA222" t="s">
        <v>366</v>
      </c>
      <c r="FB222" t="s">
        <v>360</v>
      </c>
      <c r="FC222" t="s">
        <v>3109</v>
      </c>
      <c r="FD222" t="s">
        <v>368</v>
      </c>
      <c r="FF222" t="b">
        <v>1</v>
      </c>
      <c r="FM222" t="s">
        <v>347</v>
      </c>
      <c r="FO222" t="s">
        <v>373</v>
      </c>
      <c r="FW222" t="s">
        <v>347</v>
      </c>
      <c r="FX222" t="s">
        <v>347</v>
      </c>
      <c r="GB222" t="s">
        <v>351</v>
      </c>
      <c r="GC222" t="s">
        <v>351</v>
      </c>
      <c r="GD222" t="s">
        <v>360</v>
      </c>
      <c r="GE222" t="s">
        <v>371</v>
      </c>
      <c r="GF222" t="s">
        <v>371</v>
      </c>
      <c r="GT222" t="s">
        <v>3110</v>
      </c>
      <c r="GU222" t="b">
        <v>1</v>
      </c>
      <c r="GV222" t="b">
        <v>1</v>
      </c>
      <c r="GW222" t="b">
        <v>1</v>
      </c>
      <c r="GZ222" t="b">
        <v>1</v>
      </c>
      <c r="HA222" t="b">
        <v>1</v>
      </c>
      <c r="HM222" t="s">
        <v>2666</v>
      </c>
      <c r="HN222" t="b">
        <v>1</v>
      </c>
      <c r="HQ222" t="b">
        <v>1</v>
      </c>
      <c r="HR222" t="s">
        <v>3111</v>
      </c>
      <c r="HS222" t="s">
        <v>559</v>
      </c>
      <c r="HT222" t="b">
        <v>1</v>
      </c>
      <c r="HW222" t="b">
        <v>1</v>
      </c>
      <c r="IE222" t="s">
        <v>373</v>
      </c>
      <c r="IL222" t="b">
        <v>1</v>
      </c>
      <c r="IO222" t="s">
        <v>445</v>
      </c>
      <c r="IQ222" t="s">
        <v>446</v>
      </c>
      <c r="IS222" t="b">
        <v>1</v>
      </c>
      <c r="IZ222" t="s">
        <v>3112</v>
      </c>
      <c r="JA222" t="s">
        <v>394</v>
      </c>
      <c r="JE222" t="b">
        <v>1</v>
      </c>
      <c r="JJ222" t="s">
        <v>3113</v>
      </c>
      <c r="JK222" t="s">
        <v>360</v>
      </c>
      <c r="JL222" t="s">
        <v>3114</v>
      </c>
      <c r="JM222" t="s">
        <v>3115</v>
      </c>
      <c r="JN222" t="b">
        <v>1</v>
      </c>
      <c r="JQ222" t="b">
        <v>1</v>
      </c>
      <c r="JV222" t="b">
        <v>1</v>
      </c>
      <c r="JX222" t="b">
        <v>1</v>
      </c>
      <c r="KG222" t="s">
        <v>3116</v>
      </c>
      <c r="KK222" t="b">
        <v>1</v>
      </c>
      <c r="KL222" t="b">
        <v>1</v>
      </c>
      <c r="KM222" t="b">
        <v>1</v>
      </c>
      <c r="KV222" t="s">
        <v>3117</v>
      </c>
      <c r="KW222" t="b">
        <v>1</v>
      </c>
      <c r="KY222" t="b">
        <v>1</v>
      </c>
      <c r="LA222" t="b">
        <v>1</v>
      </c>
      <c r="LB222" t="b">
        <v>1</v>
      </c>
      <c r="LF222" t="s">
        <v>733</v>
      </c>
      <c r="LG222" t="b">
        <v>1</v>
      </c>
      <c r="LI222" t="b">
        <v>1</v>
      </c>
      <c r="LN222" t="s">
        <v>347</v>
      </c>
      <c r="LP222" t="s">
        <v>1141</v>
      </c>
      <c r="LT222" t="b">
        <v>1</v>
      </c>
      <c r="MA222" t="s">
        <v>360</v>
      </c>
      <c r="MD222" t="s">
        <v>360</v>
      </c>
      <c r="MG222" t="s">
        <v>360</v>
      </c>
      <c r="MI222" t="s">
        <v>3118</v>
      </c>
      <c r="MJ222">
        <v>73156637</v>
      </c>
      <c r="MK222" t="s">
        <v>3119</v>
      </c>
      <c r="ML222" s="2">
        <v>44217.548611111109</v>
      </c>
      <c r="MM222">
        <v>223</v>
      </c>
      <c r="MO222">
        <v>-1</v>
      </c>
      <c r="MR222" t="s">
        <v>377</v>
      </c>
      <c r="MS222">
        <v>16237</v>
      </c>
      <c r="MT222" t="s">
        <v>405</v>
      </c>
      <c r="MU222">
        <v>569832</v>
      </c>
    </row>
    <row r="223" spans="1:359" x14ac:dyDescent="0.3">
      <c r="A223" t="s">
        <v>3120</v>
      </c>
      <c r="B223" t="s">
        <v>3121</v>
      </c>
      <c r="C223" t="s">
        <v>385</v>
      </c>
      <c r="D223" t="s">
        <v>3102</v>
      </c>
      <c r="E223" t="s">
        <v>844</v>
      </c>
      <c r="G223" s="1">
        <v>44217</v>
      </c>
      <c r="H223" t="s">
        <v>2914</v>
      </c>
      <c r="I223" t="s">
        <v>846</v>
      </c>
      <c r="J223" t="s">
        <v>347</v>
      </c>
      <c r="K223">
        <v>30</v>
      </c>
      <c r="L22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23" t="s">
        <v>348</v>
      </c>
      <c r="N223" t="s">
        <v>349</v>
      </c>
      <c r="O223" t="s">
        <v>350</v>
      </c>
      <c r="P223" s="1">
        <v>41487</v>
      </c>
      <c r="Q223">
        <v>1</v>
      </c>
      <c r="R223">
        <v>0</v>
      </c>
      <c r="S223" t="s">
        <v>347</v>
      </c>
      <c r="T223">
        <v>1</v>
      </c>
      <c r="U223">
        <v>0</v>
      </c>
      <c r="V223">
        <v>2</v>
      </c>
      <c r="W223" t="s">
        <v>409</v>
      </c>
      <c r="X223">
        <v>2</v>
      </c>
      <c r="Y223" t="s">
        <v>352</v>
      </c>
      <c r="Z223">
        <v>0</v>
      </c>
      <c r="AA223" t="s">
        <v>352</v>
      </c>
      <c r="AB223">
        <v>8</v>
      </c>
      <c r="AC223">
        <v>1</v>
      </c>
      <c r="AD223">
        <v>1</v>
      </c>
      <c r="AE223">
        <v>1</v>
      </c>
      <c r="AF223">
        <v>1800</v>
      </c>
      <c r="AG223">
        <v>800</v>
      </c>
      <c r="AH223" t="s">
        <v>3122</v>
      </c>
      <c r="AJ223" t="s">
        <v>1461</v>
      </c>
      <c r="AK223" t="b">
        <v>1</v>
      </c>
      <c r="AL223" t="b">
        <v>1</v>
      </c>
      <c r="AM223" t="b">
        <v>1</v>
      </c>
      <c r="AN223" t="b">
        <v>1</v>
      </c>
      <c r="AS223">
        <v>20</v>
      </c>
      <c r="AT223" t="s">
        <v>1385</v>
      </c>
      <c r="AV223" t="s">
        <v>347</v>
      </c>
      <c r="AW223" t="s">
        <v>3123</v>
      </c>
      <c r="AX223" t="s">
        <v>908</v>
      </c>
      <c r="AY223" t="b">
        <v>1</v>
      </c>
      <c r="BB223" t="b">
        <v>1</v>
      </c>
      <c r="BJ223" t="s">
        <v>347</v>
      </c>
      <c r="BK223" t="s">
        <v>347</v>
      </c>
      <c r="BL223" t="s">
        <v>3124</v>
      </c>
      <c r="BM223" t="s">
        <v>347</v>
      </c>
      <c r="BN223" t="s">
        <v>3125</v>
      </c>
      <c r="BO223" t="s">
        <v>347</v>
      </c>
      <c r="BP223" t="s">
        <v>347</v>
      </c>
      <c r="BR223" t="s">
        <v>347</v>
      </c>
      <c r="BS223" t="s">
        <v>347</v>
      </c>
      <c r="CE223" t="s">
        <v>1146</v>
      </c>
      <c r="CL223" t="b">
        <v>1</v>
      </c>
      <c r="CN223" t="s">
        <v>347</v>
      </c>
      <c r="CX223" t="s">
        <v>3126</v>
      </c>
      <c r="DC223" t="b">
        <v>1</v>
      </c>
      <c r="DD223" t="b">
        <v>1</v>
      </c>
      <c r="DE223" t="b">
        <v>1</v>
      </c>
      <c r="DJ223" t="s">
        <v>347</v>
      </c>
      <c r="DK223" t="s">
        <v>1005</v>
      </c>
      <c r="DO223" t="b">
        <v>1</v>
      </c>
      <c r="DV223" t="s">
        <v>486</v>
      </c>
      <c r="DW223" t="s">
        <v>576</v>
      </c>
      <c r="DX223" t="s">
        <v>577</v>
      </c>
      <c r="DZ223" t="s">
        <v>2208</v>
      </c>
      <c r="EB223" t="b">
        <v>1</v>
      </c>
      <c r="EC223" t="b">
        <v>1</v>
      </c>
      <c r="EL223" t="s">
        <v>409</v>
      </c>
      <c r="EM223" t="s">
        <v>366</v>
      </c>
      <c r="EN223" t="s">
        <v>2052</v>
      </c>
      <c r="EO223" t="b">
        <v>1</v>
      </c>
      <c r="EV223" t="b">
        <v>1</v>
      </c>
      <c r="EZ223" t="s">
        <v>409</v>
      </c>
      <c r="FA223" t="s">
        <v>366</v>
      </c>
      <c r="FB223" t="s">
        <v>347</v>
      </c>
      <c r="FD223" t="s">
        <v>432</v>
      </c>
      <c r="FF223" t="b">
        <v>1</v>
      </c>
      <c r="FG223" t="b">
        <v>1</v>
      </c>
      <c r="FM223" t="s">
        <v>347</v>
      </c>
      <c r="FO223" t="s">
        <v>373</v>
      </c>
      <c r="FW223" t="s">
        <v>369</v>
      </c>
      <c r="FX223" t="s">
        <v>347</v>
      </c>
      <c r="FY223" t="s">
        <v>360</v>
      </c>
      <c r="GB223" t="s">
        <v>385</v>
      </c>
      <c r="GC223" t="s">
        <v>351</v>
      </c>
      <c r="GD223" t="s">
        <v>360</v>
      </c>
      <c r="GE223" t="s">
        <v>371</v>
      </c>
      <c r="GF223" t="s">
        <v>371</v>
      </c>
      <c r="GT223" t="s">
        <v>3127</v>
      </c>
      <c r="GU223" t="b">
        <v>1</v>
      </c>
      <c r="GV223" t="b">
        <v>1</v>
      </c>
      <c r="GW223" t="b">
        <v>1</v>
      </c>
      <c r="GZ223" t="b">
        <v>1</v>
      </c>
      <c r="HA223" t="b">
        <v>1</v>
      </c>
      <c r="HD223" t="b">
        <v>1</v>
      </c>
      <c r="HM223" t="s">
        <v>441</v>
      </c>
      <c r="HN223" t="b">
        <v>1</v>
      </c>
      <c r="HR223" t="s">
        <v>3128</v>
      </c>
      <c r="HS223" t="s">
        <v>3129</v>
      </c>
      <c r="HT223" t="b">
        <v>1</v>
      </c>
      <c r="HU223" t="b">
        <v>1</v>
      </c>
      <c r="HV223" t="b">
        <v>1</v>
      </c>
      <c r="HW223" t="b">
        <v>1</v>
      </c>
      <c r="IE223" t="s">
        <v>373</v>
      </c>
      <c r="IL223" t="b">
        <v>1</v>
      </c>
      <c r="IO223" t="s">
        <v>347</v>
      </c>
      <c r="IQ223" t="s">
        <v>1412</v>
      </c>
      <c r="IS223" t="b">
        <v>1</v>
      </c>
      <c r="IU223" t="b">
        <v>1</v>
      </c>
      <c r="IZ223" t="s">
        <v>3130</v>
      </c>
      <c r="JA223" t="s">
        <v>1412</v>
      </c>
      <c r="JC223" t="b">
        <v>1</v>
      </c>
      <c r="JE223" t="b">
        <v>1</v>
      </c>
      <c r="JJ223" t="s">
        <v>3131</v>
      </c>
      <c r="JK223" t="s">
        <v>360</v>
      </c>
      <c r="JL223" t="s">
        <v>3132</v>
      </c>
      <c r="JM223" t="s">
        <v>3133</v>
      </c>
      <c r="JN223" t="b">
        <v>1</v>
      </c>
      <c r="JQ223" t="b">
        <v>1</v>
      </c>
      <c r="JV223" t="b">
        <v>1</v>
      </c>
      <c r="JX223" t="b">
        <v>1</v>
      </c>
      <c r="KA223" t="b">
        <v>1</v>
      </c>
      <c r="KG223" t="s">
        <v>3134</v>
      </c>
      <c r="KL223" t="b">
        <v>1</v>
      </c>
      <c r="KM223" t="b">
        <v>1</v>
      </c>
      <c r="KO223" t="b">
        <v>1</v>
      </c>
      <c r="KV223" t="s">
        <v>3135</v>
      </c>
      <c r="KX223" t="b">
        <v>1</v>
      </c>
      <c r="LA223" t="b">
        <v>1</v>
      </c>
      <c r="LB223" t="b">
        <v>1</v>
      </c>
      <c r="LF223" t="s">
        <v>550</v>
      </c>
      <c r="LI223" t="b">
        <v>1</v>
      </c>
      <c r="LJ223" t="b">
        <v>1</v>
      </c>
      <c r="LN223" t="s">
        <v>347</v>
      </c>
      <c r="LP223" t="s">
        <v>373</v>
      </c>
      <c r="LX223" t="b">
        <v>1</v>
      </c>
      <c r="MA223" t="s">
        <v>360</v>
      </c>
      <c r="MG223" t="s">
        <v>360</v>
      </c>
      <c r="MI223" t="s">
        <v>3136</v>
      </c>
      <c r="MJ223">
        <v>73156638</v>
      </c>
      <c r="MK223" t="s">
        <v>3137</v>
      </c>
      <c r="ML223" s="2">
        <v>44217.548622685194</v>
      </c>
      <c r="MM223">
        <v>224</v>
      </c>
      <c r="MO223">
        <v>-1</v>
      </c>
      <c r="MR223" t="s">
        <v>377</v>
      </c>
      <c r="MS223">
        <v>15799</v>
      </c>
      <c r="MT223" t="s">
        <v>405</v>
      </c>
      <c r="MU223">
        <v>569832</v>
      </c>
    </row>
    <row r="224" spans="1:359" x14ac:dyDescent="0.3">
      <c r="A224" t="s">
        <v>3138</v>
      </c>
      <c r="B224" t="s">
        <v>3139</v>
      </c>
      <c r="C224" t="s">
        <v>385</v>
      </c>
      <c r="D224" t="s">
        <v>3102</v>
      </c>
      <c r="E224" t="s">
        <v>844</v>
      </c>
      <c r="G224" s="1">
        <v>44217</v>
      </c>
      <c r="H224" t="s">
        <v>2914</v>
      </c>
      <c r="I224" t="s">
        <v>846</v>
      </c>
      <c r="J224" t="s">
        <v>347</v>
      </c>
      <c r="K224">
        <v>25</v>
      </c>
      <c r="L224"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24" t="s">
        <v>348</v>
      </c>
      <c r="N224" t="s">
        <v>1001</v>
      </c>
      <c r="O224" t="s">
        <v>350</v>
      </c>
      <c r="P224" s="1">
        <v>42202</v>
      </c>
      <c r="Q224">
        <v>1</v>
      </c>
      <c r="R224">
        <v>1</v>
      </c>
      <c r="S224" t="s">
        <v>347</v>
      </c>
      <c r="T224">
        <v>0</v>
      </c>
      <c r="U224">
        <v>1</v>
      </c>
      <c r="V224">
        <v>1</v>
      </c>
      <c r="W224" t="s">
        <v>409</v>
      </c>
      <c r="X224">
        <v>0</v>
      </c>
      <c r="Y224" t="s">
        <v>409</v>
      </c>
      <c r="Z224">
        <v>0</v>
      </c>
      <c r="AA224" t="s">
        <v>409</v>
      </c>
      <c r="AB224">
        <v>4</v>
      </c>
      <c r="AC224">
        <v>1</v>
      </c>
      <c r="AD224">
        <v>0</v>
      </c>
      <c r="AE224">
        <v>0</v>
      </c>
      <c r="AF224">
        <v>600</v>
      </c>
      <c r="AG224">
        <v>300</v>
      </c>
      <c r="AH224" t="s">
        <v>3140</v>
      </c>
      <c r="AJ224" t="s">
        <v>3141</v>
      </c>
      <c r="AK224" t="b">
        <v>1</v>
      </c>
      <c r="AL224" t="b">
        <v>1</v>
      </c>
      <c r="AM224" t="b">
        <v>1</v>
      </c>
      <c r="AN224" t="b">
        <v>1</v>
      </c>
      <c r="AS224">
        <v>999</v>
      </c>
      <c r="AT224" t="s">
        <v>356</v>
      </c>
      <c r="AV224" t="s">
        <v>347</v>
      </c>
      <c r="AW224" t="s">
        <v>5438</v>
      </c>
      <c r="AX224" t="s">
        <v>3142</v>
      </c>
      <c r="AY224" t="b">
        <v>1</v>
      </c>
      <c r="BB224" t="b">
        <v>1</v>
      </c>
      <c r="BD224" t="b">
        <v>1</v>
      </c>
      <c r="BJ224" t="s">
        <v>347</v>
      </c>
      <c r="BK224" t="s">
        <v>347</v>
      </c>
      <c r="BL224" t="s">
        <v>3143</v>
      </c>
      <c r="BM224" t="s">
        <v>373</v>
      </c>
      <c r="BO224" t="s">
        <v>347</v>
      </c>
      <c r="BP224" t="s">
        <v>347</v>
      </c>
      <c r="BR224" t="s">
        <v>347</v>
      </c>
      <c r="BS224" t="s">
        <v>347</v>
      </c>
      <c r="CE224" t="s">
        <v>1146</v>
      </c>
      <c r="CL224" t="b">
        <v>1</v>
      </c>
      <c r="CN224" t="s">
        <v>347</v>
      </c>
      <c r="CX224" t="s">
        <v>3126</v>
      </c>
      <c r="DC224" t="b">
        <v>1</v>
      </c>
      <c r="DD224" t="b">
        <v>1</v>
      </c>
      <c r="DE224" t="b">
        <v>1</v>
      </c>
      <c r="DV224" t="s">
        <v>575</v>
      </c>
      <c r="DW224" t="s">
        <v>576</v>
      </c>
      <c r="DX224" t="s">
        <v>1270</v>
      </c>
      <c r="DZ224" t="s">
        <v>3144</v>
      </c>
      <c r="EA224" t="b">
        <v>1</v>
      </c>
      <c r="EB224" t="b">
        <v>1</v>
      </c>
      <c r="EH224" t="b">
        <v>1</v>
      </c>
      <c r="EL224" t="s">
        <v>458</v>
      </c>
      <c r="EM224" t="s">
        <v>366</v>
      </c>
      <c r="EN224" t="s">
        <v>1157</v>
      </c>
      <c r="EO224" t="b">
        <v>1</v>
      </c>
      <c r="EQ224" t="b">
        <v>1</v>
      </c>
      <c r="EZ224" t="s">
        <v>409</v>
      </c>
      <c r="FA224" t="s">
        <v>366</v>
      </c>
      <c r="FB224" t="s">
        <v>347</v>
      </c>
      <c r="FD224" t="s">
        <v>368</v>
      </c>
      <c r="FF224" t="b">
        <v>1</v>
      </c>
      <c r="FM224" t="s">
        <v>347</v>
      </c>
      <c r="FO224" t="s">
        <v>347</v>
      </c>
      <c r="FP224" t="s">
        <v>368</v>
      </c>
      <c r="FQ224" t="b">
        <v>1</v>
      </c>
      <c r="FW224" t="s">
        <v>369</v>
      </c>
      <c r="FX224" t="s">
        <v>347</v>
      </c>
      <c r="GB224" t="s">
        <v>351</v>
      </c>
      <c r="GC224" t="s">
        <v>351</v>
      </c>
      <c r="GD224" t="s">
        <v>360</v>
      </c>
      <c r="GE224" t="s">
        <v>371</v>
      </c>
      <c r="GF224" t="s">
        <v>371</v>
      </c>
      <c r="GT224" t="s">
        <v>3145</v>
      </c>
      <c r="GU224" t="b">
        <v>1</v>
      </c>
      <c r="GW224" t="b">
        <v>1</v>
      </c>
      <c r="GZ224" t="b">
        <v>1</v>
      </c>
      <c r="HD224" t="b">
        <v>1</v>
      </c>
      <c r="HF224" t="b">
        <v>1</v>
      </c>
      <c r="HM224" t="s">
        <v>441</v>
      </c>
      <c r="HN224" t="b">
        <v>1</v>
      </c>
      <c r="HR224" t="s">
        <v>3146</v>
      </c>
      <c r="HS224" t="s">
        <v>955</v>
      </c>
      <c r="HU224" t="b">
        <v>1</v>
      </c>
      <c r="HW224" t="b">
        <v>1</v>
      </c>
      <c r="IE224" t="s">
        <v>461</v>
      </c>
      <c r="IF224" t="b">
        <v>1</v>
      </c>
      <c r="IO224" t="s">
        <v>347</v>
      </c>
      <c r="IQ224" t="s">
        <v>957</v>
      </c>
      <c r="IT224" t="b">
        <v>1</v>
      </c>
      <c r="IU224" t="b">
        <v>1</v>
      </c>
      <c r="IZ224" t="s">
        <v>3147</v>
      </c>
      <c r="JA224" t="s">
        <v>1412</v>
      </c>
      <c r="JC224" t="b">
        <v>1</v>
      </c>
      <c r="JE224" t="b">
        <v>1</v>
      </c>
      <c r="JJ224" t="s">
        <v>547</v>
      </c>
      <c r="JK224" t="s">
        <v>360</v>
      </c>
      <c r="JL224" t="s">
        <v>3148</v>
      </c>
      <c r="JM224" t="s">
        <v>3149</v>
      </c>
      <c r="JN224" t="b">
        <v>1</v>
      </c>
      <c r="JQ224" t="b">
        <v>1</v>
      </c>
      <c r="JU224" t="b">
        <v>1</v>
      </c>
      <c r="JV224" t="b">
        <v>1</v>
      </c>
      <c r="KG224" t="s">
        <v>3150</v>
      </c>
      <c r="KH224" t="b">
        <v>1</v>
      </c>
      <c r="KM224" t="b">
        <v>1</v>
      </c>
      <c r="KV224" t="s">
        <v>2870</v>
      </c>
      <c r="KY224" t="b">
        <v>1</v>
      </c>
      <c r="LA224" t="b">
        <v>1</v>
      </c>
      <c r="LB224" t="b">
        <v>1</v>
      </c>
      <c r="LF224" t="s">
        <v>452</v>
      </c>
      <c r="LI224" t="b">
        <v>1</v>
      </c>
      <c r="LN224" t="s">
        <v>360</v>
      </c>
      <c r="LO224" t="s">
        <v>3151</v>
      </c>
      <c r="LP224" t="s">
        <v>535</v>
      </c>
      <c r="LS224" t="b">
        <v>1</v>
      </c>
      <c r="MA224" t="s">
        <v>360</v>
      </c>
      <c r="MG224" t="s">
        <v>360</v>
      </c>
      <c r="MI224" t="s">
        <v>3152</v>
      </c>
      <c r="MJ224">
        <v>73156639</v>
      </c>
      <c r="MK224" t="s">
        <v>3153</v>
      </c>
      <c r="ML224" s="2">
        <v>44217.548622685194</v>
      </c>
      <c r="MM224">
        <v>225</v>
      </c>
      <c r="MO224">
        <v>-1</v>
      </c>
      <c r="MR224" t="s">
        <v>377</v>
      </c>
      <c r="MS224">
        <v>13368</v>
      </c>
      <c r="MT224" t="s">
        <v>405</v>
      </c>
      <c r="MU224">
        <v>569832</v>
      </c>
    </row>
    <row r="225" spans="1:359" x14ac:dyDescent="0.3">
      <c r="A225" t="s">
        <v>3154</v>
      </c>
      <c r="B225" t="s">
        <v>3155</v>
      </c>
      <c r="C225" t="s">
        <v>385</v>
      </c>
      <c r="D225" t="s">
        <v>3102</v>
      </c>
      <c r="E225" t="s">
        <v>844</v>
      </c>
      <c r="G225" s="1">
        <v>44217</v>
      </c>
      <c r="H225" t="s">
        <v>2914</v>
      </c>
      <c r="I225" t="s">
        <v>846</v>
      </c>
      <c r="J225" t="s">
        <v>347</v>
      </c>
      <c r="K225">
        <v>19</v>
      </c>
      <c r="L22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25" t="s">
        <v>348</v>
      </c>
      <c r="N225" t="s">
        <v>349</v>
      </c>
      <c r="O225" t="s">
        <v>350</v>
      </c>
      <c r="P225" s="1">
        <v>43047</v>
      </c>
      <c r="Q225">
        <v>1</v>
      </c>
      <c r="R225">
        <v>0</v>
      </c>
      <c r="S225" t="s">
        <v>360</v>
      </c>
      <c r="AB225">
        <v>4</v>
      </c>
      <c r="AC225">
        <v>0</v>
      </c>
      <c r="AE225">
        <v>1</v>
      </c>
      <c r="AF225">
        <v>600</v>
      </c>
      <c r="AG225">
        <v>300</v>
      </c>
      <c r="AH225" t="s">
        <v>3156</v>
      </c>
      <c r="AJ225" t="s">
        <v>3104</v>
      </c>
      <c r="AK225" t="b">
        <v>1</v>
      </c>
      <c r="AL225" t="b">
        <v>1</v>
      </c>
      <c r="AM225" t="b">
        <v>1</v>
      </c>
      <c r="AN225" t="b">
        <v>1</v>
      </c>
      <c r="AS225">
        <v>10</v>
      </c>
      <c r="AT225" t="s">
        <v>1385</v>
      </c>
      <c r="AV225" t="s">
        <v>347</v>
      </c>
      <c r="AW225" t="s">
        <v>357</v>
      </c>
      <c r="AX225" t="s">
        <v>429</v>
      </c>
      <c r="BB225" t="b">
        <v>1</v>
      </c>
      <c r="BJ225" t="s">
        <v>347</v>
      </c>
      <c r="BK225" t="s">
        <v>347</v>
      </c>
      <c r="BL225" t="s">
        <v>3157</v>
      </c>
      <c r="BM225" t="s">
        <v>360</v>
      </c>
      <c r="BO225" t="s">
        <v>347</v>
      </c>
      <c r="BP225" t="s">
        <v>347</v>
      </c>
      <c r="BR225" t="s">
        <v>347</v>
      </c>
      <c r="BS225" t="s">
        <v>347</v>
      </c>
      <c r="CE225" t="s">
        <v>1146</v>
      </c>
      <c r="CL225" t="b">
        <v>1</v>
      </c>
      <c r="CN225" t="s">
        <v>347</v>
      </c>
      <c r="CX225" t="s">
        <v>3126</v>
      </c>
      <c r="DC225" t="b">
        <v>1</v>
      </c>
      <c r="DD225" t="b">
        <v>1</v>
      </c>
      <c r="DE225" t="b">
        <v>1</v>
      </c>
      <c r="DV225" t="s">
        <v>486</v>
      </c>
      <c r="DW225" t="s">
        <v>487</v>
      </c>
      <c r="DZ225" t="s">
        <v>3046</v>
      </c>
      <c r="EB225" t="b">
        <v>1</v>
      </c>
      <c r="EC225" t="b">
        <v>1</v>
      </c>
      <c r="EG225" t="b">
        <v>1</v>
      </c>
      <c r="EL225" t="s">
        <v>458</v>
      </c>
      <c r="EM225" t="s">
        <v>366</v>
      </c>
      <c r="EZ225" t="s">
        <v>385</v>
      </c>
      <c r="FA225" t="s">
        <v>366</v>
      </c>
      <c r="FB225" t="s">
        <v>373</v>
      </c>
      <c r="FD225" t="s">
        <v>368</v>
      </c>
      <c r="FF225" t="b">
        <v>1</v>
      </c>
      <c r="FM225" t="s">
        <v>347</v>
      </c>
      <c r="FO225" t="s">
        <v>360</v>
      </c>
      <c r="GC225" t="s">
        <v>351</v>
      </c>
      <c r="GD225" t="s">
        <v>360</v>
      </c>
      <c r="GE225" t="s">
        <v>371</v>
      </c>
      <c r="GF225" t="s">
        <v>371</v>
      </c>
      <c r="GT225" t="s">
        <v>3158</v>
      </c>
      <c r="GU225" t="b">
        <v>1</v>
      </c>
      <c r="GV225" t="b">
        <v>1</v>
      </c>
      <c r="GW225" t="b">
        <v>1</v>
      </c>
      <c r="GY225" t="b">
        <v>1</v>
      </c>
      <c r="GZ225" t="b">
        <v>1</v>
      </c>
      <c r="HA225" t="b">
        <v>1</v>
      </c>
      <c r="HM225" t="s">
        <v>501</v>
      </c>
      <c r="HO225" t="b">
        <v>1</v>
      </c>
      <c r="HR225" t="s">
        <v>3159</v>
      </c>
      <c r="HS225" t="s">
        <v>559</v>
      </c>
      <c r="HT225" t="b">
        <v>1</v>
      </c>
      <c r="HW225" t="b">
        <v>1</v>
      </c>
      <c r="IE225" t="s">
        <v>3160</v>
      </c>
      <c r="IF225" t="b">
        <v>1</v>
      </c>
      <c r="IG225" t="b">
        <v>1</v>
      </c>
      <c r="IO225" t="s">
        <v>445</v>
      </c>
      <c r="IQ225" t="s">
        <v>394</v>
      </c>
      <c r="IU225" t="b">
        <v>1</v>
      </c>
      <c r="IZ225" t="s">
        <v>3161</v>
      </c>
      <c r="JA225" t="s">
        <v>373</v>
      </c>
      <c r="JH225" t="b">
        <v>1</v>
      </c>
      <c r="JK225" t="s">
        <v>360</v>
      </c>
      <c r="JL225" t="s">
        <v>3148</v>
      </c>
      <c r="JM225" t="s">
        <v>3162</v>
      </c>
      <c r="JN225" t="b">
        <v>1</v>
      </c>
      <c r="JP225" t="b">
        <v>1</v>
      </c>
      <c r="JV225" t="b">
        <v>1</v>
      </c>
      <c r="JX225" t="b">
        <v>1</v>
      </c>
      <c r="JZ225" t="b">
        <v>1</v>
      </c>
      <c r="KG225" t="s">
        <v>3163</v>
      </c>
      <c r="KK225" t="b">
        <v>1</v>
      </c>
      <c r="KL225" t="b">
        <v>1</v>
      </c>
      <c r="KO225" t="b">
        <v>1</v>
      </c>
      <c r="KV225" t="s">
        <v>3164</v>
      </c>
      <c r="KW225" t="b">
        <v>1</v>
      </c>
      <c r="KY225" t="b">
        <v>1</v>
      </c>
      <c r="LB225" t="b">
        <v>1</v>
      </c>
      <c r="LF225" t="s">
        <v>3165</v>
      </c>
      <c r="LH225" t="b">
        <v>1</v>
      </c>
      <c r="LI225" t="b">
        <v>1</v>
      </c>
      <c r="LK225" t="b">
        <v>1</v>
      </c>
      <c r="MI225" t="s">
        <v>3166</v>
      </c>
      <c r="MJ225">
        <v>73156641</v>
      </c>
      <c r="MK225" t="s">
        <v>3167</v>
      </c>
      <c r="ML225" s="2">
        <v>44217.548634259263</v>
      </c>
      <c r="MM225">
        <v>226</v>
      </c>
      <c r="MO225">
        <v>-1</v>
      </c>
      <c r="MR225" t="s">
        <v>377</v>
      </c>
      <c r="MS225">
        <v>12467</v>
      </c>
      <c r="MT225" t="s">
        <v>405</v>
      </c>
      <c r="MU225">
        <v>569832</v>
      </c>
    </row>
    <row r="226" spans="1:359" x14ac:dyDescent="0.3">
      <c r="A226" t="s">
        <v>3168</v>
      </c>
      <c r="B226" t="s">
        <v>3169</v>
      </c>
      <c r="D226" t="s">
        <v>3170</v>
      </c>
      <c r="E226" t="s">
        <v>844</v>
      </c>
      <c r="G226" s="1">
        <v>44217</v>
      </c>
      <c r="H226" t="s">
        <v>2033</v>
      </c>
      <c r="I226" t="s">
        <v>846</v>
      </c>
      <c r="J226" t="s">
        <v>347</v>
      </c>
      <c r="K226">
        <v>25</v>
      </c>
      <c r="L22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26" t="s">
        <v>348</v>
      </c>
      <c r="N226" t="s">
        <v>349</v>
      </c>
      <c r="O226" t="s">
        <v>350</v>
      </c>
      <c r="P226" s="1">
        <v>43121</v>
      </c>
      <c r="Q226">
        <v>1</v>
      </c>
      <c r="R226">
        <v>0</v>
      </c>
      <c r="S226" t="s">
        <v>347</v>
      </c>
      <c r="T226">
        <v>0</v>
      </c>
      <c r="U226">
        <v>0</v>
      </c>
      <c r="V226">
        <v>2</v>
      </c>
      <c r="W226" t="s">
        <v>409</v>
      </c>
      <c r="X226">
        <v>0</v>
      </c>
      <c r="Y226" t="s">
        <v>409</v>
      </c>
      <c r="Z226">
        <v>0</v>
      </c>
      <c r="AA226" t="s">
        <v>409</v>
      </c>
      <c r="AB226">
        <v>4</v>
      </c>
      <c r="AC226">
        <v>0</v>
      </c>
      <c r="AD226">
        <v>0</v>
      </c>
      <c r="AE226">
        <v>1</v>
      </c>
      <c r="AF226">
        <v>1500</v>
      </c>
      <c r="AG226">
        <v>500</v>
      </c>
      <c r="AH226" t="s">
        <v>3171</v>
      </c>
      <c r="AJ226" t="s">
        <v>355</v>
      </c>
      <c r="AL226" t="b">
        <v>1</v>
      </c>
      <c r="AS226">
        <v>20</v>
      </c>
      <c r="AT226" t="s">
        <v>356</v>
      </c>
      <c r="AV226" t="s">
        <v>347</v>
      </c>
      <c r="AW226" t="s">
        <v>3172</v>
      </c>
      <c r="AX226" t="s">
        <v>484</v>
      </c>
      <c r="AY226" t="b">
        <v>1</v>
      </c>
      <c r="BB226" t="b">
        <v>1</v>
      </c>
      <c r="BJ226" t="s">
        <v>347</v>
      </c>
      <c r="BK226" t="s">
        <v>347</v>
      </c>
      <c r="BL226" t="s">
        <v>3173</v>
      </c>
      <c r="BM226" t="s">
        <v>347</v>
      </c>
      <c r="BN226" t="s">
        <v>3174</v>
      </c>
      <c r="BO226" t="s">
        <v>360</v>
      </c>
      <c r="CE226" t="s">
        <v>1659</v>
      </c>
      <c r="CH226" t="b">
        <v>1</v>
      </c>
      <c r="CI226" t="b">
        <v>1</v>
      </c>
      <c r="CN226" t="s">
        <v>347</v>
      </c>
      <c r="CX226" t="s">
        <v>851</v>
      </c>
      <c r="DD226" t="b">
        <v>1</v>
      </c>
      <c r="DV226" t="s">
        <v>657</v>
      </c>
      <c r="DZ226" t="s">
        <v>1646</v>
      </c>
      <c r="EA226" t="b">
        <v>1</v>
      </c>
      <c r="EC226" t="b">
        <v>1</v>
      </c>
      <c r="EL226" t="s">
        <v>409</v>
      </c>
      <c r="EM226" t="s">
        <v>366</v>
      </c>
      <c r="EN226" t="s">
        <v>1157</v>
      </c>
      <c r="EO226" t="b">
        <v>1</v>
      </c>
      <c r="EQ226" t="b">
        <v>1</v>
      </c>
      <c r="EZ226" t="s">
        <v>409</v>
      </c>
      <c r="FA226" t="s">
        <v>366</v>
      </c>
      <c r="FB226" t="s">
        <v>347</v>
      </c>
      <c r="FD226" t="s">
        <v>1135</v>
      </c>
      <c r="FF226" t="b">
        <v>1</v>
      </c>
      <c r="FK226" t="b">
        <v>1</v>
      </c>
      <c r="FL226" t="s">
        <v>3175</v>
      </c>
      <c r="FM226" t="s">
        <v>347</v>
      </c>
      <c r="FO226" t="s">
        <v>347</v>
      </c>
      <c r="FP226" t="s">
        <v>1135</v>
      </c>
      <c r="FQ226" t="b">
        <v>1</v>
      </c>
      <c r="FU226" t="b">
        <v>1</v>
      </c>
      <c r="FV226" t="s">
        <v>3176</v>
      </c>
      <c r="FW226" t="s">
        <v>369</v>
      </c>
      <c r="FX226" t="s">
        <v>360</v>
      </c>
      <c r="GB226" t="s">
        <v>385</v>
      </c>
      <c r="GC226" t="s">
        <v>351</v>
      </c>
      <c r="GD226" t="s">
        <v>360</v>
      </c>
      <c r="GE226" t="s">
        <v>371</v>
      </c>
      <c r="GF226" t="s">
        <v>371</v>
      </c>
      <c r="GT226" t="s">
        <v>3177</v>
      </c>
      <c r="GU226" t="b">
        <v>1</v>
      </c>
      <c r="GY226" t="b">
        <v>1</v>
      </c>
      <c r="HD226" t="b">
        <v>1</v>
      </c>
      <c r="HM226" t="s">
        <v>2353</v>
      </c>
      <c r="HN226" t="b">
        <v>1</v>
      </c>
      <c r="HO226" t="b">
        <v>1</v>
      </c>
      <c r="HR226" t="s">
        <v>3178</v>
      </c>
      <c r="HS226" t="s">
        <v>1308</v>
      </c>
      <c r="HT226" t="b">
        <v>1</v>
      </c>
      <c r="IC226" t="b">
        <v>1</v>
      </c>
      <c r="ID226" t="s">
        <v>3179</v>
      </c>
      <c r="IE226" t="s">
        <v>516</v>
      </c>
      <c r="IJ226" t="b">
        <v>1</v>
      </c>
      <c r="IO226" t="s">
        <v>347</v>
      </c>
      <c r="IQ226" t="s">
        <v>3180</v>
      </c>
      <c r="IR226" t="b">
        <v>1</v>
      </c>
      <c r="IT226" t="b">
        <v>1</v>
      </c>
      <c r="IZ226" t="s">
        <v>3181</v>
      </c>
      <c r="JA226" t="s">
        <v>373</v>
      </c>
      <c r="JH226" t="b">
        <v>1</v>
      </c>
      <c r="JK226" t="s">
        <v>360</v>
      </c>
      <c r="JL226" t="s">
        <v>3182</v>
      </c>
      <c r="JM226" t="s">
        <v>2386</v>
      </c>
      <c r="JN226" t="b">
        <v>1</v>
      </c>
      <c r="JU226" t="b">
        <v>1</v>
      </c>
      <c r="KB226" t="b">
        <v>1</v>
      </c>
      <c r="KE226" t="s">
        <v>3183</v>
      </c>
      <c r="KG226" t="s">
        <v>1570</v>
      </c>
      <c r="KL226" t="b">
        <v>1</v>
      </c>
      <c r="KM226" t="b">
        <v>1</v>
      </c>
      <c r="KV226" t="s">
        <v>1215</v>
      </c>
      <c r="KX226" t="b">
        <v>1</v>
      </c>
      <c r="LB226" t="b">
        <v>1</v>
      </c>
      <c r="LF226" t="s">
        <v>550</v>
      </c>
      <c r="LI226" t="b">
        <v>1</v>
      </c>
      <c r="LJ226" t="b">
        <v>1</v>
      </c>
      <c r="LN226" t="s">
        <v>347</v>
      </c>
      <c r="LP226" t="s">
        <v>535</v>
      </c>
      <c r="LS226" t="b">
        <v>1</v>
      </c>
      <c r="MA226" t="s">
        <v>360</v>
      </c>
      <c r="MG226" t="s">
        <v>360</v>
      </c>
      <c r="MI226" t="s">
        <v>3184</v>
      </c>
      <c r="MJ226">
        <v>73156718</v>
      </c>
      <c r="MK226" t="s">
        <v>3185</v>
      </c>
      <c r="ML226" s="2">
        <v>44217.549074074072</v>
      </c>
      <c r="MM226">
        <v>227</v>
      </c>
      <c r="MO226">
        <v>-1</v>
      </c>
      <c r="MR226" t="s">
        <v>377</v>
      </c>
      <c r="MS226">
        <v>1932</v>
      </c>
      <c r="MT226" t="s">
        <v>405</v>
      </c>
      <c r="MU226">
        <v>569832</v>
      </c>
    </row>
    <row r="227" spans="1:359" x14ac:dyDescent="0.3">
      <c r="A227" t="s">
        <v>3186</v>
      </c>
      <c r="B227" t="s">
        <v>3187</v>
      </c>
      <c r="D227" t="s">
        <v>3170</v>
      </c>
      <c r="E227" t="s">
        <v>844</v>
      </c>
      <c r="G227" s="1">
        <v>44217</v>
      </c>
      <c r="H227" t="s">
        <v>2033</v>
      </c>
      <c r="I227" t="s">
        <v>846</v>
      </c>
      <c r="J227" t="s">
        <v>347</v>
      </c>
      <c r="K227">
        <v>27</v>
      </c>
      <c r="L227"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27" t="s">
        <v>348</v>
      </c>
      <c r="N227" t="s">
        <v>349</v>
      </c>
      <c r="O227" t="s">
        <v>350</v>
      </c>
      <c r="P227" s="1">
        <v>42756</v>
      </c>
      <c r="Q227">
        <v>0</v>
      </c>
      <c r="R227">
        <v>1</v>
      </c>
      <c r="S227" t="s">
        <v>347</v>
      </c>
      <c r="T227">
        <v>0</v>
      </c>
      <c r="U227">
        <v>1</v>
      </c>
      <c r="V227">
        <v>0</v>
      </c>
      <c r="W227" t="s">
        <v>351</v>
      </c>
      <c r="X227">
        <v>2</v>
      </c>
      <c r="Y227" t="s">
        <v>458</v>
      </c>
      <c r="Z227">
        <v>0</v>
      </c>
      <c r="AA227" t="s">
        <v>458</v>
      </c>
      <c r="AB227">
        <v>6</v>
      </c>
      <c r="AC227">
        <v>0</v>
      </c>
      <c r="AD227">
        <v>0</v>
      </c>
      <c r="AE227">
        <v>1</v>
      </c>
      <c r="AF227">
        <v>2000</v>
      </c>
      <c r="AG227">
        <v>700</v>
      </c>
      <c r="AH227" t="s">
        <v>3188</v>
      </c>
      <c r="AJ227" t="s">
        <v>355</v>
      </c>
      <c r="AL227" t="b">
        <v>1</v>
      </c>
      <c r="AS227">
        <v>15</v>
      </c>
      <c r="AT227" t="s">
        <v>356</v>
      </c>
      <c r="AV227" t="s">
        <v>347</v>
      </c>
      <c r="AW227" t="s">
        <v>3189</v>
      </c>
      <c r="AX227" t="s">
        <v>3190</v>
      </c>
      <c r="AY227" t="b">
        <v>1</v>
      </c>
      <c r="BB227" t="b">
        <v>1</v>
      </c>
      <c r="BF227" t="b">
        <v>1</v>
      </c>
      <c r="BI227" t="s">
        <v>3191</v>
      </c>
      <c r="BJ227" t="s">
        <v>360</v>
      </c>
      <c r="BO227" t="s">
        <v>347</v>
      </c>
      <c r="BP227" t="s">
        <v>347</v>
      </c>
      <c r="BR227" t="s">
        <v>347</v>
      </c>
      <c r="BS227" t="s">
        <v>347</v>
      </c>
      <c r="CE227" t="s">
        <v>2558</v>
      </c>
      <c r="CF227" t="b">
        <v>1</v>
      </c>
      <c r="CG227" t="b">
        <v>1</v>
      </c>
      <c r="CI227" t="b">
        <v>1</v>
      </c>
      <c r="CN227" t="s">
        <v>347</v>
      </c>
      <c r="CX227" t="s">
        <v>851</v>
      </c>
      <c r="DD227" t="b">
        <v>1</v>
      </c>
      <c r="DV227" t="s">
        <v>657</v>
      </c>
      <c r="EL227" t="s">
        <v>385</v>
      </c>
      <c r="EM227" t="s">
        <v>366</v>
      </c>
      <c r="EN227" t="s">
        <v>578</v>
      </c>
      <c r="EO227" t="b">
        <v>1</v>
      </c>
      <c r="EU227" t="b">
        <v>1</v>
      </c>
      <c r="EZ227" t="s">
        <v>409</v>
      </c>
      <c r="FA227" t="s">
        <v>366</v>
      </c>
      <c r="FB227" t="s">
        <v>347</v>
      </c>
      <c r="FD227" t="s">
        <v>368</v>
      </c>
      <c r="FF227" t="b">
        <v>1</v>
      </c>
      <c r="FM227" t="s">
        <v>347</v>
      </c>
      <c r="FO227" t="s">
        <v>347</v>
      </c>
      <c r="FP227" t="s">
        <v>368</v>
      </c>
      <c r="FQ227" t="b">
        <v>1</v>
      </c>
      <c r="FW227" t="s">
        <v>668</v>
      </c>
      <c r="FX227" t="s">
        <v>347</v>
      </c>
      <c r="GB227" t="s">
        <v>351</v>
      </c>
      <c r="GC227" t="s">
        <v>385</v>
      </c>
      <c r="GD227" t="s">
        <v>360</v>
      </c>
      <c r="GE227" t="s">
        <v>370</v>
      </c>
      <c r="GF227" t="s">
        <v>371</v>
      </c>
      <c r="GG227" t="s">
        <v>372</v>
      </c>
      <c r="GH227" t="s">
        <v>360</v>
      </c>
      <c r="GR227" t="s">
        <v>374</v>
      </c>
      <c r="GT227" t="s">
        <v>3192</v>
      </c>
      <c r="GV227" t="b">
        <v>1</v>
      </c>
      <c r="HA227" t="b">
        <v>1</v>
      </c>
      <c r="HE227" t="b">
        <v>1</v>
      </c>
      <c r="HM227" t="s">
        <v>726</v>
      </c>
      <c r="HN227" t="b">
        <v>1</v>
      </c>
      <c r="HO227" t="b">
        <v>1</v>
      </c>
      <c r="HR227" t="s">
        <v>3193</v>
      </c>
      <c r="HS227" t="s">
        <v>3194</v>
      </c>
      <c r="HT227" t="b">
        <v>1</v>
      </c>
      <c r="HW227" t="b">
        <v>1</v>
      </c>
      <c r="HZ227" t="b">
        <v>1</v>
      </c>
      <c r="IE227" t="s">
        <v>3195</v>
      </c>
      <c r="IH227" t="b">
        <v>1</v>
      </c>
      <c r="IK227" t="b">
        <v>1</v>
      </c>
      <c r="IN227" t="s">
        <v>3196</v>
      </c>
      <c r="IO227" t="s">
        <v>347</v>
      </c>
      <c r="IQ227" t="s">
        <v>394</v>
      </c>
      <c r="IU227" t="b">
        <v>1</v>
      </c>
      <c r="IZ227" t="s">
        <v>3197</v>
      </c>
      <c r="JA227" t="s">
        <v>373</v>
      </c>
      <c r="JH227" t="b">
        <v>1</v>
      </c>
      <c r="JK227" t="s">
        <v>360</v>
      </c>
      <c r="JL227" t="s">
        <v>3198</v>
      </c>
      <c r="JM227" t="s">
        <v>3199</v>
      </c>
      <c r="JN227" t="b">
        <v>1</v>
      </c>
      <c r="JU227" t="b">
        <v>1</v>
      </c>
      <c r="JW227" t="b">
        <v>1</v>
      </c>
      <c r="JX227" t="b">
        <v>1</v>
      </c>
      <c r="KG227" t="s">
        <v>1867</v>
      </c>
      <c r="KK227" t="b">
        <v>1</v>
      </c>
      <c r="KL227" t="b">
        <v>1</v>
      </c>
      <c r="KV227" t="s">
        <v>3200</v>
      </c>
      <c r="KY227" t="b">
        <v>1</v>
      </c>
      <c r="LA227" t="b">
        <v>1</v>
      </c>
      <c r="LB227" t="b">
        <v>1</v>
      </c>
      <c r="LF227" t="s">
        <v>622</v>
      </c>
      <c r="LG227" t="b">
        <v>1</v>
      </c>
      <c r="LI227" t="b">
        <v>1</v>
      </c>
      <c r="LJ227" t="b">
        <v>1</v>
      </c>
      <c r="LK227" t="b">
        <v>1</v>
      </c>
      <c r="LN227" t="s">
        <v>347</v>
      </c>
      <c r="LP227" t="s">
        <v>651</v>
      </c>
      <c r="LV227" t="b">
        <v>1</v>
      </c>
      <c r="MA227" t="s">
        <v>360</v>
      </c>
      <c r="MG227" t="s">
        <v>360</v>
      </c>
      <c r="MI227" t="s">
        <v>3201</v>
      </c>
      <c r="MJ227">
        <v>73156719</v>
      </c>
      <c r="MK227" t="s">
        <v>3202</v>
      </c>
      <c r="ML227" s="2">
        <v>44217.549085648148</v>
      </c>
      <c r="MM227">
        <v>228</v>
      </c>
      <c r="MO227">
        <v>-1</v>
      </c>
      <c r="MR227" t="s">
        <v>377</v>
      </c>
      <c r="MS227">
        <v>1817</v>
      </c>
      <c r="MT227" t="s">
        <v>405</v>
      </c>
      <c r="MU227">
        <v>569832</v>
      </c>
    </row>
    <row r="228" spans="1:359" x14ac:dyDescent="0.3">
      <c r="A228" t="s">
        <v>3203</v>
      </c>
      <c r="B228" t="s">
        <v>3204</v>
      </c>
      <c r="D228" t="s">
        <v>3170</v>
      </c>
      <c r="E228" t="s">
        <v>844</v>
      </c>
      <c r="G228" s="1">
        <v>44217</v>
      </c>
      <c r="H228" t="s">
        <v>2033</v>
      </c>
      <c r="I228" t="s">
        <v>846</v>
      </c>
      <c r="J228" t="s">
        <v>347</v>
      </c>
      <c r="K228">
        <v>40</v>
      </c>
      <c r="L22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28" t="s">
        <v>348</v>
      </c>
      <c r="N228" t="s">
        <v>1001</v>
      </c>
      <c r="O228" t="s">
        <v>350</v>
      </c>
      <c r="P228" s="1">
        <v>42390</v>
      </c>
      <c r="Q228">
        <v>0</v>
      </c>
      <c r="R228">
        <v>1</v>
      </c>
      <c r="S228" t="s">
        <v>347</v>
      </c>
      <c r="T228">
        <v>0</v>
      </c>
      <c r="U228">
        <v>0</v>
      </c>
      <c r="V228">
        <v>0</v>
      </c>
      <c r="W228" t="s">
        <v>385</v>
      </c>
      <c r="X228">
        <v>2</v>
      </c>
      <c r="Y228" t="s">
        <v>409</v>
      </c>
      <c r="Z228">
        <v>2</v>
      </c>
      <c r="AA228" t="s">
        <v>365</v>
      </c>
      <c r="AB228">
        <v>6</v>
      </c>
      <c r="AC228">
        <v>1</v>
      </c>
      <c r="AD228">
        <v>1</v>
      </c>
      <c r="AE228">
        <v>0</v>
      </c>
      <c r="AF228">
        <v>1000</v>
      </c>
      <c r="AG228">
        <v>200</v>
      </c>
      <c r="AH228" t="s">
        <v>2261</v>
      </c>
      <c r="AJ228" t="s">
        <v>355</v>
      </c>
      <c r="AL228" t="b">
        <v>1</v>
      </c>
      <c r="AS228">
        <v>22</v>
      </c>
      <c r="AT228" t="s">
        <v>356</v>
      </c>
      <c r="AV228" t="s">
        <v>347</v>
      </c>
      <c r="AW228" t="s">
        <v>3205</v>
      </c>
      <c r="AX228" t="s">
        <v>3206</v>
      </c>
      <c r="AY228" t="b">
        <v>1</v>
      </c>
      <c r="BF228" t="b">
        <v>1</v>
      </c>
      <c r="BI228" t="s">
        <v>3207</v>
      </c>
      <c r="BJ228" t="s">
        <v>347</v>
      </c>
      <c r="BK228" t="s">
        <v>347</v>
      </c>
      <c r="BL228" t="s">
        <v>3208</v>
      </c>
      <c r="BM228" t="s">
        <v>373</v>
      </c>
      <c r="BO228" t="s">
        <v>360</v>
      </c>
      <c r="CE228" t="s">
        <v>2558</v>
      </c>
      <c r="CF228" t="b">
        <v>1</v>
      </c>
      <c r="CG228" t="b">
        <v>1</v>
      </c>
      <c r="CI228" t="b">
        <v>1</v>
      </c>
      <c r="CN228" t="s">
        <v>347</v>
      </c>
      <c r="CX228" t="s">
        <v>851</v>
      </c>
      <c r="DD228" t="b">
        <v>1</v>
      </c>
      <c r="DV228" t="s">
        <v>657</v>
      </c>
      <c r="EL228" t="s">
        <v>385</v>
      </c>
      <c r="EM228" t="s">
        <v>366</v>
      </c>
      <c r="EZ228" t="s">
        <v>385</v>
      </c>
      <c r="FA228" t="s">
        <v>366</v>
      </c>
      <c r="FB228" t="s">
        <v>347</v>
      </c>
      <c r="FD228" t="s">
        <v>368</v>
      </c>
      <c r="FF228" t="b">
        <v>1</v>
      </c>
      <c r="FM228" t="s">
        <v>347</v>
      </c>
      <c r="FO228" t="s">
        <v>347</v>
      </c>
      <c r="FP228" t="s">
        <v>368</v>
      </c>
      <c r="FQ228" t="b">
        <v>1</v>
      </c>
      <c r="GB228" t="s">
        <v>385</v>
      </c>
      <c r="GC228" t="s">
        <v>385</v>
      </c>
      <c r="GD228" t="s">
        <v>360</v>
      </c>
      <c r="GE228" t="s">
        <v>370</v>
      </c>
      <c r="GF228" t="s">
        <v>371</v>
      </c>
      <c r="GG228" t="s">
        <v>372</v>
      </c>
      <c r="GH228" t="s">
        <v>347</v>
      </c>
      <c r="GI228" t="s">
        <v>665</v>
      </c>
      <c r="GK228" t="b">
        <v>1</v>
      </c>
      <c r="GL228" t="b">
        <v>1</v>
      </c>
      <c r="GR228" t="s">
        <v>1094</v>
      </c>
      <c r="GT228" t="s">
        <v>3209</v>
      </c>
      <c r="GU228" t="b">
        <v>1</v>
      </c>
      <c r="GX228" t="b">
        <v>1</v>
      </c>
      <c r="HA228" t="b">
        <v>1</v>
      </c>
      <c r="HG228" t="b">
        <v>1</v>
      </c>
      <c r="HM228" t="s">
        <v>914</v>
      </c>
      <c r="HN228" t="b">
        <v>1</v>
      </c>
      <c r="HP228" t="b">
        <v>1</v>
      </c>
      <c r="HR228" t="s">
        <v>3210</v>
      </c>
      <c r="HS228" t="s">
        <v>955</v>
      </c>
      <c r="HU228" t="b">
        <v>1</v>
      </c>
      <c r="HW228" t="b">
        <v>1</v>
      </c>
      <c r="IE228" t="s">
        <v>516</v>
      </c>
      <c r="IJ228" t="b">
        <v>1</v>
      </c>
      <c r="IO228" t="s">
        <v>347</v>
      </c>
      <c r="IQ228" t="s">
        <v>1210</v>
      </c>
      <c r="IT228" t="b">
        <v>1</v>
      </c>
      <c r="IU228" t="b">
        <v>1</v>
      </c>
      <c r="IZ228" t="s">
        <v>3211</v>
      </c>
      <c r="JA228" t="s">
        <v>545</v>
      </c>
      <c r="JC228" t="b">
        <v>1</v>
      </c>
      <c r="JD228" t="b">
        <v>1</v>
      </c>
      <c r="JJ228" t="s">
        <v>3212</v>
      </c>
      <c r="JK228" t="s">
        <v>360</v>
      </c>
      <c r="JL228" t="s">
        <v>3213</v>
      </c>
      <c r="JM228" t="s">
        <v>3214</v>
      </c>
      <c r="JN228" t="b">
        <v>1</v>
      </c>
      <c r="JT228" t="b">
        <v>1</v>
      </c>
      <c r="JV228" t="b">
        <v>1</v>
      </c>
      <c r="KG228" t="s">
        <v>3215</v>
      </c>
      <c r="KI228" t="b">
        <v>1</v>
      </c>
      <c r="KK228" t="b">
        <v>1</v>
      </c>
      <c r="KL228" t="b">
        <v>1</v>
      </c>
      <c r="KV228" t="s">
        <v>563</v>
      </c>
      <c r="KY228" t="b">
        <v>1</v>
      </c>
      <c r="LA228" t="b">
        <v>1</v>
      </c>
      <c r="LF228" t="s">
        <v>745</v>
      </c>
      <c r="LG228" t="b">
        <v>1</v>
      </c>
      <c r="LI228" t="b">
        <v>1</v>
      </c>
      <c r="LJ228" t="b">
        <v>1</v>
      </c>
      <c r="LN228" t="s">
        <v>347</v>
      </c>
      <c r="LP228" t="s">
        <v>2110</v>
      </c>
      <c r="LQ228" t="b">
        <v>1</v>
      </c>
      <c r="LT228" t="b">
        <v>1</v>
      </c>
      <c r="MA228" t="s">
        <v>360</v>
      </c>
      <c r="MD228" t="s">
        <v>360</v>
      </c>
      <c r="MG228" t="s">
        <v>347</v>
      </c>
      <c r="MH228" t="s">
        <v>3216</v>
      </c>
      <c r="MI228" t="s">
        <v>3217</v>
      </c>
      <c r="MJ228">
        <v>73156720</v>
      </c>
      <c r="MK228" t="s">
        <v>3218</v>
      </c>
      <c r="ML228" s="2">
        <v>44217.549085648148</v>
      </c>
      <c r="MM228">
        <v>229</v>
      </c>
      <c r="MO228">
        <v>-1</v>
      </c>
      <c r="MR228" t="s">
        <v>377</v>
      </c>
      <c r="MS228">
        <v>983</v>
      </c>
      <c r="MT228" t="s">
        <v>405</v>
      </c>
      <c r="MU228">
        <v>569832</v>
      </c>
    </row>
    <row r="229" spans="1:359" x14ac:dyDescent="0.3">
      <c r="A229" t="s">
        <v>3219</v>
      </c>
      <c r="B229" t="s">
        <v>3220</v>
      </c>
      <c r="C229" t="s">
        <v>409</v>
      </c>
      <c r="D229" t="s">
        <v>3221</v>
      </c>
      <c r="E229" t="s">
        <v>844</v>
      </c>
      <c r="G229" s="1">
        <v>44217</v>
      </c>
      <c r="H229" t="s">
        <v>2914</v>
      </c>
      <c r="I229" t="s">
        <v>846</v>
      </c>
      <c r="J229" t="s">
        <v>347</v>
      </c>
      <c r="K229">
        <v>49</v>
      </c>
      <c r="L22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29" t="s">
        <v>348</v>
      </c>
      <c r="N229" t="s">
        <v>349</v>
      </c>
      <c r="O229" t="s">
        <v>350</v>
      </c>
      <c r="P229" s="1">
        <v>42505</v>
      </c>
      <c r="Q229">
        <v>0</v>
      </c>
      <c r="R229">
        <v>0</v>
      </c>
      <c r="S229" t="s">
        <v>347</v>
      </c>
      <c r="T229">
        <v>0</v>
      </c>
      <c r="U229">
        <v>0</v>
      </c>
      <c r="V229">
        <v>0</v>
      </c>
      <c r="W229" t="s">
        <v>385</v>
      </c>
      <c r="X229">
        <v>1</v>
      </c>
      <c r="Y229" t="s">
        <v>351</v>
      </c>
      <c r="Z229">
        <v>0</v>
      </c>
      <c r="AA229" t="s">
        <v>351</v>
      </c>
      <c r="AB229">
        <v>3</v>
      </c>
      <c r="AC229">
        <v>2</v>
      </c>
      <c r="AD229">
        <v>0</v>
      </c>
      <c r="AE229">
        <v>1</v>
      </c>
      <c r="AF229">
        <v>1000</v>
      </c>
      <c r="AG229">
        <v>350</v>
      </c>
      <c r="AH229" t="s">
        <v>3222</v>
      </c>
      <c r="AJ229" t="s">
        <v>1461</v>
      </c>
      <c r="AK229" t="b">
        <v>1</v>
      </c>
      <c r="AL229" t="b">
        <v>1</v>
      </c>
      <c r="AM229" t="b">
        <v>1</v>
      </c>
      <c r="AN229" t="b">
        <v>1</v>
      </c>
      <c r="AS229">
        <v>30</v>
      </c>
      <c r="AT229" t="s">
        <v>356</v>
      </c>
      <c r="AV229" t="s">
        <v>347</v>
      </c>
      <c r="AW229" t="s">
        <v>3223</v>
      </c>
      <c r="AX229" t="s">
        <v>484</v>
      </c>
      <c r="AY229" t="b">
        <v>1</v>
      </c>
      <c r="BB229" t="b">
        <v>1</v>
      </c>
      <c r="BJ229" t="s">
        <v>360</v>
      </c>
      <c r="BO229" t="s">
        <v>360</v>
      </c>
      <c r="CE229" t="s">
        <v>1077</v>
      </c>
      <c r="CJ229" t="b">
        <v>1</v>
      </c>
      <c r="CM229" t="s">
        <v>3224</v>
      </c>
      <c r="CN229" t="s">
        <v>347</v>
      </c>
      <c r="CX229" t="s">
        <v>3126</v>
      </c>
      <c r="DC229" t="b">
        <v>1</v>
      </c>
      <c r="DD229" t="b">
        <v>1</v>
      </c>
      <c r="DE229" t="b">
        <v>1</v>
      </c>
      <c r="DV229" t="s">
        <v>575</v>
      </c>
      <c r="DW229" t="s">
        <v>487</v>
      </c>
      <c r="EL229" t="s">
        <v>385</v>
      </c>
      <c r="EM229" t="s">
        <v>366</v>
      </c>
      <c r="EZ229" t="s">
        <v>385</v>
      </c>
      <c r="FA229" t="s">
        <v>366</v>
      </c>
      <c r="FB229" t="s">
        <v>347</v>
      </c>
      <c r="FD229" t="s">
        <v>368</v>
      </c>
      <c r="FF229" t="b">
        <v>1</v>
      </c>
      <c r="FM229" t="s">
        <v>347</v>
      </c>
      <c r="FO229" t="s">
        <v>347</v>
      </c>
      <c r="FP229" t="s">
        <v>368</v>
      </c>
      <c r="FQ229" t="b">
        <v>1</v>
      </c>
      <c r="GB229" t="s">
        <v>385</v>
      </c>
      <c r="GC229" t="s">
        <v>385</v>
      </c>
      <c r="GD229" t="s">
        <v>360</v>
      </c>
      <c r="GE229" t="s">
        <v>371</v>
      </c>
      <c r="GF229" t="s">
        <v>371</v>
      </c>
      <c r="GT229" t="s">
        <v>3225</v>
      </c>
      <c r="GU229" t="b">
        <v>1</v>
      </c>
      <c r="GW229" t="b">
        <v>1</v>
      </c>
      <c r="GZ229" t="b">
        <v>1</v>
      </c>
      <c r="HA229" t="b">
        <v>1</v>
      </c>
      <c r="HM229" t="s">
        <v>914</v>
      </c>
      <c r="HN229" t="b">
        <v>1</v>
      </c>
      <c r="HP229" t="b">
        <v>1</v>
      </c>
      <c r="HR229" t="s">
        <v>3226</v>
      </c>
      <c r="HS229" t="s">
        <v>3227</v>
      </c>
      <c r="HT229" t="b">
        <v>1</v>
      </c>
      <c r="HU229" t="b">
        <v>1</v>
      </c>
      <c r="HX229" t="b">
        <v>1</v>
      </c>
      <c r="IE229" t="s">
        <v>461</v>
      </c>
      <c r="IF229" t="b">
        <v>1</v>
      </c>
      <c r="IO229" t="s">
        <v>347</v>
      </c>
      <c r="IQ229" t="s">
        <v>416</v>
      </c>
      <c r="IW229" t="b">
        <v>1</v>
      </c>
      <c r="JA229" t="s">
        <v>416</v>
      </c>
      <c r="JG229" t="b">
        <v>1</v>
      </c>
      <c r="JK229" t="s">
        <v>347</v>
      </c>
      <c r="JM229" t="s">
        <v>3228</v>
      </c>
      <c r="JN229" t="b">
        <v>1</v>
      </c>
      <c r="JQ229" t="b">
        <v>1</v>
      </c>
      <c r="JR229" t="b">
        <v>1</v>
      </c>
      <c r="JU229" t="b">
        <v>1</v>
      </c>
      <c r="JX229" t="b">
        <v>1</v>
      </c>
      <c r="KF229" t="s">
        <v>3229</v>
      </c>
      <c r="KG229" t="s">
        <v>940</v>
      </c>
      <c r="KK229" t="b">
        <v>1</v>
      </c>
      <c r="KL229" t="b">
        <v>1</v>
      </c>
      <c r="KM229" t="b">
        <v>1</v>
      </c>
      <c r="KV229" t="s">
        <v>3230</v>
      </c>
      <c r="KW229" t="b">
        <v>1</v>
      </c>
      <c r="KX229" t="b">
        <v>1</v>
      </c>
      <c r="KY229" t="b">
        <v>1</v>
      </c>
      <c r="KZ229" t="b">
        <v>1</v>
      </c>
      <c r="LB229" t="b">
        <v>1</v>
      </c>
      <c r="LF229" t="s">
        <v>430</v>
      </c>
      <c r="LM229" t="b">
        <v>1</v>
      </c>
      <c r="LN229" t="s">
        <v>347</v>
      </c>
      <c r="LP229" t="s">
        <v>719</v>
      </c>
      <c r="LY229" t="b">
        <v>1</v>
      </c>
      <c r="MA229" t="s">
        <v>360</v>
      </c>
      <c r="MG229" t="s">
        <v>360</v>
      </c>
      <c r="MI229" t="s">
        <v>3231</v>
      </c>
      <c r="MJ229">
        <v>73156789</v>
      </c>
      <c r="MK229" t="s">
        <v>3232</v>
      </c>
      <c r="ML229" s="2">
        <v>44217.549872685187</v>
      </c>
      <c r="MM229">
        <v>230</v>
      </c>
      <c r="MO229">
        <v>-1</v>
      </c>
      <c r="MR229" t="s">
        <v>3233</v>
      </c>
      <c r="MS229">
        <v>170342</v>
      </c>
      <c r="MT229" t="s">
        <v>405</v>
      </c>
      <c r="MU229">
        <v>569832</v>
      </c>
    </row>
    <row r="230" spans="1:359" x14ac:dyDescent="0.3">
      <c r="A230" t="s">
        <v>3234</v>
      </c>
      <c r="B230" t="s">
        <v>3235</v>
      </c>
      <c r="C230" t="s">
        <v>385</v>
      </c>
      <c r="D230" t="s">
        <v>3221</v>
      </c>
      <c r="E230" t="s">
        <v>844</v>
      </c>
      <c r="G230" s="1">
        <v>44217</v>
      </c>
      <c r="H230" t="s">
        <v>2914</v>
      </c>
      <c r="I230" t="s">
        <v>846</v>
      </c>
      <c r="J230" t="s">
        <v>347</v>
      </c>
      <c r="K230">
        <v>40</v>
      </c>
      <c r="L23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30" t="s">
        <v>348</v>
      </c>
      <c r="N230" t="s">
        <v>349</v>
      </c>
      <c r="O230" t="s">
        <v>350</v>
      </c>
      <c r="P230" s="1">
        <v>41038</v>
      </c>
      <c r="Q230">
        <v>0</v>
      </c>
      <c r="R230">
        <v>0</v>
      </c>
      <c r="S230" t="s">
        <v>347</v>
      </c>
      <c r="T230">
        <v>0</v>
      </c>
      <c r="U230">
        <v>0</v>
      </c>
      <c r="V230">
        <v>1</v>
      </c>
      <c r="W230" t="s">
        <v>351</v>
      </c>
      <c r="X230">
        <v>1</v>
      </c>
      <c r="Y230" t="s">
        <v>409</v>
      </c>
      <c r="Z230">
        <v>3</v>
      </c>
      <c r="AA230" t="s">
        <v>352</v>
      </c>
      <c r="AB230">
        <v>7</v>
      </c>
      <c r="AC230">
        <v>1</v>
      </c>
      <c r="AD230">
        <v>0</v>
      </c>
      <c r="AE230">
        <v>1</v>
      </c>
      <c r="AF230">
        <v>1000</v>
      </c>
      <c r="AG230">
        <v>350</v>
      </c>
      <c r="AH230" t="s">
        <v>3236</v>
      </c>
      <c r="AJ230" t="s">
        <v>3237</v>
      </c>
      <c r="AK230" t="b">
        <v>1</v>
      </c>
      <c r="AL230" t="b">
        <v>1</v>
      </c>
      <c r="AM230" t="b">
        <v>1</v>
      </c>
      <c r="AN230" t="b">
        <v>1</v>
      </c>
      <c r="AS230">
        <v>20</v>
      </c>
      <c r="AT230" t="s">
        <v>356</v>
      </c>
      <c r="AV230" t="s">
        <v>347</v>
      </c>
      <c r="AW230" t="s">
        <v>357</v>
      </c>
      <c r="AX230" t="s">
        <v>1019</v>
      </c>
      <c r="BH230" t="b">
        <v>1</v>
      </c>
      <c r="BJ230" t="s">
        <v>360</v>
      </c>
      <c r="BO230" t="s">
        <v>360</v>
      </c>
      <c r="CE230" t="s">
        <v>1146</v>
      </c>
      <c r="CL230" t="b">
        <v>1</v>
      </c>
      <c r="CN230" t="s">
        <v>347</v>
      </c>
      <c r="CX230" t="s">
        <v>362</v>
      </c>
      <c r="DD230" t="b">
        <v>1</v>
      </c>
      <c r="DE230" t="b">
        <v>1</v>
      </c>
      <c r="DV230" t="s">
        <v>575</v>
      </c>
      <c r="DW230" t="s">
        <v>487</v>
      </c>
      <c r="EL230" t="s">
        <v>385</v>
      </c>
      <c r="EM230" t="s">
        <v>366</v>
      </c>
      <c r="EN230" t="s">
        <v>3238</v>
      </c>
      <c r="EO230" t="b">
        <v>1</v>
      </c>
      <c r="EY230" t="b">
        <v>1</v>
      </c>
      <c r="EZ230" t="s">
        <v>409</v>
      </c>
      <c r="FA230" t="s">
        <v>366</v>
      </c>
      <c r="FB230" t="s">
        <v>347</v>
      </c>
      <c r="FD230" t="s">
        <v>368</v>
      </c>
      <c r="FF230" t="b">
        <v>1</v>
      </c>
      <c r="FM230" t="s">
        <v>347</v>
      </c>
      <c r="FO230" t="s">
        <v>347</v>
      </c>
      <c r="FP230" t="s">
        <v>368</v>
      </c>
      <c r="FQ230" t="b">
        <v>1</v>
      </c>
      <c r="FW230" t="s">
        <v>369</v>
      </c>
      <c r="FX230" t="s">
        <v>360</v>
      </c>
      <c r="GB230" t="s">
        <v>385</v>
      </c>
      <c r="GC230" t="s">
        <v>385</v>
      </c>
      <c r="GD230" t="s">
        <v>360</v>
      </c>
      <c r="GE230" t="s">
        <v>371</v>
      </c>
      <c r="GF230" t="s">
        <v>371</v>
      </c>
      <c r="GT230" t="s">
        <v>3239</v>
      </c>
      <c r="GU230" t="b">
        <v>1</v>
      </c>
      <c r="GW230" t="b">
        <v>1</v>
      </c>
      <c r="GZ230" t="b">
        <v>1</v>
      </c>
      <c r="HD230" t="b">
        <v>1</v>
      </c>
      <c r="HM230" t="s">
        <v>914</v>
      </c>
      <c r="HN230" t="b">
        <v>1</v>
      </c>
      <c r="HP230" t="b">
        <v>1</v>
      </c>
      <c r="HR230" t="s">
        <v>3240</v>
      </c>
      <c r="HS230" t="s">
        <v>3241</v>
      </c>
      <c r="HT230" t="b">
        <v>1</v>
      </c>
      <c r="HV230" t="b">
        <v>1</v>
      </c>
      <c r="IE230" t="s">
        <v>461</v>
      </c>
      <c r="IF230" t="b">
        <v>1</v>
      </c>
      <c r="IO230" t="s">
        <v>347</v>
      </c>
      <c r="IQ230" t="s">
        <v>416</v>
      </c>
      <c r="IW230" t="b">
        <v>1</v>
      </c>
      <c r="JA230" t="s">
        <v>416</v>
      </c>
      <c r="JG230" t="b">
        <v>1</v>
      </c>
      <c r="JK230" t="s">
        <v>347</v>
      </c>
      <c r="JM230" t="s">
        <v>3242</v>
      </c>
      <c r="JN230" t="b">
        <v>1</v>
      </c>
      <c r="JR230" t="b">
        <v>1</v>
      </c>
      <c r="KF230" t="s">
        <v>3243</v>
      </c>
      <c r="KG230" t="s">
        <v>450</v>
      </c>
      <c r="KL230" t="b">
        <v>1</v>
      </c>
      <c r="KV230" t="s">
        <v>1294</v>
      </c>
      <c r="KW230" t="b">
        <v>1</v>
      </c>
      <c r="KX230" t="b">
        <v>1</v>
      </c>
      <c r="LF230" t="s">
        <v>879</v>
      </c>
      <c r="LJ230" t="b">
        <v>1</v>
      </c>
      <c r="LK230" t="b">
        <v>1</v>
      </c>
      <c r="LN230" t="s">
        <v>347</v>
      </c>
      <c r="LP230" t="s">
        <v>719</v>
      </c>
      <c r="LY230" t="b">
        <v>1</v>
      </c>
      <c r="MA230" t="s">
        <v>360</v>
      </c>
      <c r="MD230" t="s">
        <v>360</v>
      </c>
      <c r="MG230" t="s">
        <v>347</v>
      </c>
      <c r="MH230" t="s">
        <v>3244</v>
      </c>
      <c r="MI230" t="s">
        <v>3245</v>
      </c>
      <c r="MJ230">
        <v>73156790</v>
      </c>
      <c r="MK230" t="s">
        <v>3246</v>
      </c>
      <c r="ML230" s="2">
        <v>44217.549884259257</v>
      </c>
      <c r="MM230">
        <v>231</v>
      </c>
      <c r="MO230">
        <v>-1</v>
      </c>
      <c r="MR230" t="s">
        <v>377</v>
      </c>
      <c r="MS230">
        <v>19561</v>
      </c>
      <c r="MT230" t="s">
        <v>405</v>
      </c>
      <c r="MU230">
        <v>569832</v>
      </c>
    </row>
    <row r="231" spans="1:359" x14ac:dyDescent="0.3">
      <c r="A231" t="s">
        <v>3247</v>
      </c>
      <c r="B231" t="s">
        <v>3248</v>
      </c>
      <c r="C231" t="s">
        <v>385</v>
      </c>
      <c r="D231" t="s">
        <v>3221</v>
      </c>
      <c r="E231" t="s">
        <v>844</v>
      </c>
      <c r="G231" s="1">
        <v>44217</v>
      </c>
      <c r="H231" t="s">
        <v>2914</v>
      </c>
      <c r="I231" t="s">
        <v>846</v>
      </c>
      <c r="J231" t="s">
        <v>347</v>
      </c>
      <c r="K231">
        <v>21</v>
      </c>
      <c r="L231"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31" t="s">
        <v>348</v>
      </c>
      <c r="N231" t="s">
        <v>349</v>
      </c>
      <c r="O231" t="s">
        <v>350</v>
      </c>
      <c r="P231" s="1">
        <v>42466</v>
      </c>
      <c r="Q231">
        <v>0</v>
      </c>
      <c r="R231">
        <v>0</v>
      </c>
      <c r="S231" t="s">
        <v>347</v>
      </c>
      <c r="T231">
        <v>0</v>
      </c>
      <c r="U231">
        <v>1</v>
      </c>
      <c r="V231">
        <v>0</v>
      </c>
      <c r="W231" t="s">
        <v>351</v>
      </c>
      <c r="X231">
        <v>0</v>
      </c>
      <c r="Y231" t="s">
        <v>351</v>
      </c>
      <c r="Z231">
        <v>0</v>
      </c>
      <c r="AA231" t="s">
        <v>351</v>
      </c>
      <c r="AB231">
        <v>3</v>
      </c>
      <c r="AC231">
        <v>0</v>
      </c>
      <c r="AD231">
        <v>0</v>
      </c>
      <c r="AE231">
        <v>1</v>
      </c>
      <c r="AF231">
        <v>1100</v>
      </c>
      <c r="AG231">
        <v>600</v>
      </c>
      <c r="AH231" t="s">
        <v>3249</v>
      </c>
      <c r="AJ231" t="s">
        <v>1461</v>
      </c>
      <c r="AK231" t="b">
        <v>1</v>
      </c>
      <c r="AL231" t="b">
        <v>1</v>
      </c>
      <c r="AM231" t="b">
        <v>1</v>
      </c>
      <c r="AN231" t="b">
        <v>1</v>
      </c>
      <c r="AS231">
        <v>20</v>
      </c>
      <c r="AT231" t="s">
        <v>356</v>
      </c>
      <c r="AV231" t="s">
        <v>347</v>
      </c>
      <c r="AW231" t="s">
        <v>357</v>
      </c>
      <c r="AX231" t="s">
        <v>1019</v>
      </c>
      <c r="BH231" t="b">
        <v>1</v>
      </c>
      <c r="BJ231" t="s">
        <v>360</v>
      </c>
      <c r="BO231" t="s">
        <v>360</v>
      </c>
      <c r="CE231" t="s">
        <v>1146</v>
      </c>
      <c r="CL231" t="b">
        <v>1</v>
      </c>
      <c r="CN231" t="s">
        <v>347</v>
      </c>
      <c r="CX231" t="s">
        <v>2622</v>
      </c>
      <c r="DC231" t="b">
        <v>1</v>
      </c>
      <c r="DD231" t="b">
        <v>1</v>
      </c>
      <c r="DE231" t="b">
        <v>1</v>
      </c>
      <c r="DV231" t="s">
        <v>575</v>
      </c>
      <c r="DW231" t="s">
        <v>487</v>
      </c>
      <c r="EL231" t="s">
        <v>385</v>
      </c>
      <c r="EM231" t="s">
        <v>366</v>
      </c>
      <c r="EN231" t="s">
        <v>3250</v>
      </c>
      <c r="EO231" t="b">
        <v>1</v>
      </c>
      <c r="EQ231" t="b">
        <v>1</v>
      </c>
      <c r="EY231" t="b">
        <v>1</v>
      </c>
      <c r="EZ231" t="s">
        <v>458</v>
      </c>
      <c r="FA231" t="s">
        <v>366</v>
      </c>
      <c r="FB231" t="s">
        <v>360</v>
      </c>
      <c r="FC231" t="s">
        <v>3251</v>
      </c>
      <c r="FD231" t="s">
        <v>368</v>
      </c>
      <c r="FF231" t="b">
        <v>1</v>
      </c>
      <c r="FM231" t="s">
        <v>347</v>
      </c>
      <c r="FO231" t="s">
        <v>347</v>
      </c>
      <c r="FP231" t="s">
        <v>368</v>
      </c>
      <c r="FQ231" t="b">
        <v>1</v>
      </c>
      <c r="FW231" t="s">
        <v>369</v>
      </c>
      <c r="FX231" t="s">
        <v>360</v>
      </c>
      <c r="GB231" t="s">
        <v>351</v>
      </c>
      <c r="GC231" t="s">
        <v>385</v>
      </c>
      <c r="GD231" t="s">
        <v>360</v>
      </c>
      <c r="GE231" t="s">
        <v>371</v>
      </c>
      <c r="GF231" t="s">
        <v>371</v>
      </c>
      <c r="GT231" t="s">
        <v>3252</v>
      </c>
      <c r="GU231" t="b">
        <v>1</v>
      </c>
      <c r="GW231" t="b">
        <v>1</v>
      </c>
      <c r="GZ231" t="b">
        <v>1</v>
      </c>
      <c r="HM231" t="s">
        <v>914</v>
      </c>
      <c r="HN231" t="b">
        <v>1</v>
      </c>
      <c r="HP231" t="b">
        <v>1</v>
      </c>
      <c r="HR231" t="s">
        <v>3253</v>
      </c>
      <c r="HS231" t="s">
        <v>3254</v>
      </c>
      <c r="HT231" t="b">
        <v>1</v>
      </c>
      <c r="HU231" t="b">
        <v>1</v>
      </c>
      <c r="HV231" t="b">
        <v>1</v>
      </c>
      <c r="HW231" t="b">
        <v>1</v>
      </c>
      <c r="HX231" t="b">
        <v>1</v>
      </c>
      <c r="IE231" t="s">
        <v>1123</v>
      </c>
      <c r="IM231" t="b">
        <v>1</v>
      </c>
      <c r="IO231" t="s">
        <v>347</v>
      </c>
      <c r="IQ231" t="s">
        <v>416</v>
      </c>
      <c r="IW231" t="b">
        <v>1</v>
      </c>
      <c r="JA231" t="s">
        <v>957</v>
      </c>
      <c r="JD231" t="b">
        <v>1</v>
      </c>
      <c r="JE231" t="b">
        <v>1</v>
      </c>
      <c r="JJ231" t="s">
        <v>3255</v>
      </c>
      <c r="JK231" t="s">
        <v>360</v>
      </c>
      <c r="JL231" t="s">
        <v>3256</v>
      </c>
      <c r="JM231" t="s">
        <v>3257</v>
      </c>
      <c r="JN231" t="b">
        <v>1</v>
      </c>
      <c r="JP231" t="b">
        <v>1</v>
      </c>
      <c r="JQ231" t="b">
        <v>1</v>
      </c>
      <c r="JV231" t="b">
        <v>1</v>
      </c>
      <c r="KG231" t="s">
        <v>2044</v>
      </c>
      <c r="KI231" t="b">
        <v>1</v>
      </c>
      <c r="KL231" t="b">
        <v>1</v>
      </c>
      <c r="KM231" t="b">
        <v>1</v>
      </c>
      <c r="KV231" t="s">
        <v>3258</v>
      </c>
      <c r="KW231" t="b">
        <v>1</v>
      </c>
      <c r="KY231" t="b">
        <v>1</v>
      </c>
      <c r="LB231" t="b">
        <v>1</v>
      </c>
      <c r="LF231" t="s">
        <v>509</v>
      </c>
      <c r="LL231" t="b">
        <v>1</v>
      </c>
      <c r="LN231" t="s">
        <v>360</v>
      </c>
      <c r="LO231" t="s">
        <v>3259</v>
      </c>
      <c r="LP231" t="s">
        <v>719</v>
      </c>
      <c r="LY231" t="b">
        <v>1</v>
      </c>
      <c r="MA231" t="s">
        <v>360</v>
      </c>
      <c r="MG231" t="s">
        <v>360</v>
      </c>
      <c r="MI231" t="s">
        <v>3260</v>
      </c>
      <c r="MJ231">
        <v>73156791</v>
      </c>
      <c r="MK231" t="s">
        <v>3261</v>
      </c>
      <c r="ML231" s="2">
        <v>44217.549895833326</v>
      </c>
      <c r="MM231">
        <v>232</v>
      </c>
      <c r="MO231">
        <v>-1</v>
      </c>
      <c r="MR231" t="s">
        <v>377</v>
      </c>
      <c r="MS231">
        <v>15050</v>
      </c>
      <c r="MT231" t="s">
        <v>405</v>
      </c>
      <c r="MU231">
        <v>569832</v>
      </c>
    </row>
    <row r="232" spans="1:359" x14ac:dyDescent="0.3">
      <c r="A232" t="s">
        <v>3262</v>
      </c>
      <c r="B232" t="s">
        <v>3263</v>
      </c>
      <c r="C232" t="s">
        <v>385</v>
      </c>
      <c r="D232" t="s">
        <v>3264</v>
      </c>
      <c r="E232" t="s">
        <v>844</v>
      </c>
      <c r="G232" s="1">
        <v>44217</v>
      </c>
      <c r="H232" t="s">
        <v>2914</v>
      </c>
      <c r="I232" t="s">
        <v>846</v>
      </c>
      <c r="J232" t="s">
        <v>347</v>
      </c>
      <c r="K232">
        <v>19</v>
      </c>
      <c r="L23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32" t="s">
        <v>348</v>
      </c>
      <c r="N232" t="s">
        <v>349</v>
      </c>
      <c r="O232" t="s">
        <v>350</v>
      </c>
      <c r="P232" s="1">
        <v>42231</v>
      </c>
      <c r="Q232">
        <v>1</v>
      </c>
      <c r="R232">
        <v>0</v>
      </c>
      <c r="S232" t="s">
        <v>347</v>
      </c>
      <c r="T232">
        <v>0</v>
      </c>
      <c r="U232">
        <v>1</v>
      </c>
      <c r="V232">
        <v>0</v>
      </c>
      <c r="W232" t="s">
        <v>351</v>
      </c>
      <c r="X232">
        <v>0</v>
      </c>
      <c r="Y232" t="s">
        <v>351</v>
      </c>
      <c r="Z232">
        <v>0</v>
      </c>
      <c r="AA232" t="s">
        <v>351</v>
      </c>
      <c r="AB232">
        <v>3</v>
      </c>
      <c r="AC232">
        <v>0</v>
      </c>
      <c r="AD232">
        <v>0</v>
      </c>
      <c r="AE232">
        <v>1</v>
      </c>
      <c r="AF232">
        <v>1000</v>
      </c>
      <c r="AG232">
        <v>600</v>
      </c>
      <c r="AH232" t="s">
        <v>3265</v>
      </c>
      <c r="AJ232" t="s">
        <v>3266</v>
      </c>
      <c r="AK232" t="b">
        <v>1</v>
      </c>
      <c r="AL232" t="b">
        <v>1</v>
      </c>
      <c r="AM232" t="b">
        <v>1</v>
      </c>
      <c r="AN232" t="b">
        <v>1</v>
      </c>
      <c r="AS232">
        <v>20</v>
      </c>
      <c r="AT232" t="s">
        <v>356</v>
      </c>
      <c r="AV232" t="s">
        <v>347</v>
      </c>
      <c r="AW232" t="s">
        <v>357</v>
      </c>
      <c r="AX232" t="s">
        <v>1019</v>
      </c>
      <c r="BH232" t="b">
        <v>1</v>
      </c>
      <c r="BJ232" t="s">
        <v>347</v>
      </c>
      <c r="BK232" t="s">
        <v>347</v>
      </c>
      <c r="BL232" t="s">
        <v>3267</v>
      </c>
      <c r="BM232" t="s">
        <v>360</v>
      </c>
      <c r="BO232" t="s">
        <v>360</v>
      </c>
      <c r="CE232" t="s">
        <v>1146</v>
      </c>
      <c r="CL232" t="b">
        <v>1</v>
      </c>
      <c r="CN232" t="s">
        <v>347</v>
      </c>
      <c r="CX232" t="s">
        <v>362</v>
      </c>
      <c r="DD232" t="b">
        <v>1</v>
      </c>
      <c r="DE232" t="b">
        <v>1</v>
      </c>
      <c r="DV232" t="s">
        <v>575</v>
      </c>
      <c r="DW232" t="s">
        <v>576</v>
      </c>
      <c r="DX232" t="s">
        <v>1270</v>
      </c>
      <c r="DZ232" t="s">
        <v>1006</v>
      </c>
      <c r="EA232" t="b">
        <v>1</v>
      </c>
      <c r="EB232" t="b">
        <v>1</v>
      </c>
      <c r="EL232" t="s">
        <v>409</v>
      </c>
      <c r="EM232" t="s">
        <v>366</v>
      </c>
      <c r="EN232" t="s">
        <v>579</v>
      </c>
      <c r="EO232" t="b">
        <v>1</v>
      </c>
      <c r="EZ232" t="s">
        <v>351</v>
      </c>
      <c r="FA232" t="s">
        <v>366</v>
      </c>
      <c r="FB232" t="s">
        <v>360</v>
      </c>
      <c r="FC232" t="s">
        <v>3268</v>
      </c>
      <c r="FD232" t="s">
        <v>368</v>
      </c>
      <c r="FF232" t="b">
        <v>1</v>
      </c>
      <c r="FM232" t="s">
        <v>347</v>
      </c>
      <c r="FO232" t="s">
        <v>347</v>
      </c>
      <c r="FP232" t="s">
        <v>368</v>
      </c>
      <c r="FQ232" t="b">
        <v>1</v>
      </c>
      <c r="FW232" t="s">
        <v>369</v>
      </c>
      <c r="FX232" t="s">
        <v>360</v>
      </c>
      <c r="GB232" t="s">
        <v>351</v>
      </c>
      <c r="GC232" t="s">
        <v>351</v>
      </c>
      <c r="GD232" t="s">
        <v>360</v>
      </c>
      <c r="GE232" t="s">
        <v>371</v>
      </c>
      <c r="GF232" t="s">
        <v>371</v>
      </c>
      <c r="GT232" t="s">
        <v>3269</v>
      </c>
      <c r="GU232" t="b">
        <v>1</v>
      </c>
      <c r="GV232" t="b">
        <v>1</v>
      </c>
      <c r="GW232" t="b">
        <v>1</v>
      </c>
      <c r="GZ232" t="b">
        <v>1</v>
      </c>
      <c r="HM232" t="s">
        <v>2372</v>
      </c>
      <c r="HN232" t="b">
        <v>1</v>
      </c>
      <c r="HO232" t="b">
        <v>1</v>
      </c>
      <c r="HQ232" t="b">
        <v>1</v>
      </c>
      <c r="HR232" t="s">
        <v>3270</v>
      </c>
      <c r="HS232" t="s">
        <v>3271</v>
      </c>
      <c r="HV232" t="b">
        <v>1</v>
      </c>
      <c r="HW232" t="b">
        <v>1</v>
      </c>
      <c r="HX232" t="b">
        <v>1</v>
      </c>
      <c r="IE232" t="s">
        <v>461</v>
      </c>
      <c r="IF232" t="b">
        <v>1</v>
      </c>
      <c r="IO232" t="s">
        <v>347</v>
      </c>
      <c r="IQ232" t="s">
        <v>416</v>
      </c>
      <c r="IW232" t="b">
        <v>1</v>
      </c>
      <c r="JA232" t="s">
        <v>416</v>
      </c>
      <c r="JG232" t="b">
        <v>1</v>
      </c>
      <c r="JK232" t="s">
        <v>347</v>
      </c>
      <c r="JM232" t="s">
        <v>3272</v>
      </c>
      <c r="JN232" t="b">
        <v>1</v>
      </c>
      <c r="JV232" t="b">
        <v>1</v>
      </c>
      <c r="JX232" t="b">
        <v>1</v>
      </c>
      <c r="KG232" t="s">
        <v>1678</v>
      </c>
      <c r="KI232" t="b">
        <v>1</v>
      </c>
      <c r="KL232" t="b">
        <v>1</v>
      </c>
      <c r="KV232" t="s">
        <v>519</v>
      </c>
      <c r="KX232" t="b">
        <v>1</v>
      </c>
      <c r="KY232" t="b">
        <v>1</v>
      </c>
      <c r="LF232" t="s">
        <v>452</v>
      </c>
      <c r="LI232" t="b">
        <v>1</v>
      </c>
      <c r="LN232" t="s">
        <v>347</v>
      </c>
      <c r="LP232" t="s">
        <v>3273</v>
      </c>
      <c r="LS232" t="b">
        <v>1</v>
      </c>
      <c r="LT232" t="b">
        <v>1</v>
      </c>
      <c r="MA232" t="s">
        <v>360</v>
      </c>
      <c r="MG232" t="s">
        <v>360</v>
      </c>
      <c r="MI232" t="s">
        <v>3274</v>
      </c>
      <c r="MJ232">
        <v>73156796</v>
      </c>
      <c r="MK232" t="s">
        <v>3275</v>
      </c>
      <c r="ML232" s="2">
        <v>44217.549907407411</v>
      </c>
      <c r="MM232">
        <v>233</v>
      </c>
      <c r="MO232">
        <v>-1</v>
      </c>
      <c r="MR232" t="s">
        <v>377</v>
      </c>
      <c r="MS232">
        <v>4585</v>
      </c>
      <c r="MT232" t="s">
        <v>405</v>
      </c>
      <c r="MU232">
        <v>569832</v>
      </c>
    </row>
    <row r="233" spans="1:359" x14ac:dyDescent="0.3">
      <c r="A233" t="s">
        <v>3276</v>
      </c>
      <c r="B233" t="s">
        <v>3277</v>
      </c>
      <c r="C233" t="s">
        <v>385</v>
      </c>
      <c r="D233" t="s">
        <v>3278</v>
      </c>
      <c r="E233" t="s">
        <v>844</v>
      </c>
      <c r="G233" s="1">
        <v>44217</v>
      </c>
      <c r="H233" t="s">
        <v>2914</v>
      </c>
      <c r="I233" t="s">
        <v>846</v>
      </c>
      <c r="J233" t="s">
        <v>347</v>
      </c>
      <c r="K233">
        <v>44</v>
      </c>
      <c r="L23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33" t="s">
        <v>348</v>
      </c>
      <c r="N233" t="s">
        <v>349</v>
      </c>
      <c r="O233" t="s">
        <v>350</v>
      </c>
      <c r="P233" s="1">
        <v>41883</v>
      </c>
      <c r="Q233">
        <v>0</v>
      </c>
      <c r="R233">
        <v>0</v>
      </c>
      <c r="S233" t="s">
        <v>347</v>
      </c>
      <c r="T233">
        <v>0</v>
      </c>
      <c r="U233">
        <v>0</v>
      </c>
      <c r="V233">
        <v>1</v>
      </c>
      <c r="W233" t="s">
        <v>351</v>
      </c>
      <c r="X233">
        <v>1</v>
      </c>
      <c r="Y233" t="s">
        <v>409</v>
      </c>
      <c r="Z233">
        <v>3</v>
      </c>
      <c r="AA233" t="s">
        <v>352</v>
      </c>
      <c r="AB233">
        <v>7</v>
      </c>
      <c r="AC233">
        <v>1</v>
      </c>
      <c r="AD233">
        <v>1</v>
      </c>
      <c r="AE233">
        <v>1</v>
      </c>
      <c r="AF233">
        <v>1500</v>
      </c>
      <c r="AG233">
        <v>600</v>
      </c>
      <c r="AH233" t="s">
        <v>3279</v>
      </c>
      <c r="AJ233" t="s">
        <v>355</v>
      </c>
      <c r="AL233" t="b">
        <v>1</v>
      </c>
      <c r="AS233">
        <v>10</v>
      </c>
      <c r="AT233" t="s">
        <v>356</v>
      </c>
      <c r="AV233" t="s">
        <v>347</v>
      </c>
      <c r="AW233" t="s">
        <v>357</v>
      </c>
      <c r="AX233" t="s">
        <v>1019</v>
      </c>
      <c r="BH233" t="b">
        <v>1</v>
      </c>
      <c r="BJ233" t="s">
        <v>360</v>
      </c>
      <c r="BO233" t="s">
        <v>360</v>
      </c>
      <c r="CE233" t="s">
        <v>1146</v>
      </c>
      <c r="CL233" t="b">
        <v>1</v>
      </c>
      <c r="CN233" t="s">
        <v>347</v>
      </c>
      <c r="CX233" t="s">
        <v>362</v>
      </c>
      <c r="DD233" t="b">
        <v>1</v>
      </c>
      <c r="DE233" t="b">
        <v>1</v>
      </c>
      <c r="DV233" t="s">
        <v>575</v>
      </c>
      <c r="DW233" t="s">
        <v>576</v>
      </c>
      <c r="DX233" t="s">
        <v>2233</v>
      </c>
      <c r="EL233" t="s">
        <v>385</v>
      </c>
      <c r="EM233" t="s">
        <v>366</v>
      </c>
      <c r="EN233" t="s">
        <v>3280</v>
      </c>
      <c r="EP233" t="b">
        <v>1</v>
      </c>
      <c r="EY233" t="b">
        <v>1</v>
      </c>
      <c r="EZ233" t="s">
        <v>409</v>
      </c>
      <c r="FA233" t="s">
        <v>366</v>
      </c>
      <c r="FB233" t="s">
        <v>360</v>
      </c>
      <c r="FC233" t="s">
        <v>3281</v>
      </c>
      <c r="FD233" t="s">
        <v>368</v>
      </c>
      <c r="FF233" t="b">
        <v>1</v>
      </c>
      <c r="FM233" t="s">
        <v>347</v>
      </c>
      <c r="FO233" t="s">
        <v>347</v>
      </c>
      <c r="FP233" t="s">
        <v>432</v>
      </c>
      <c r="FQ233" t="b">
        <v>1</v>
      </c>
      <c r="FR233" t="b">
        <v>1</v>
      </c>
      <c r="FW233" t="s">
        <v>369</v>
      </c>
      <c r="FX233" t="s">
        <v>360</v>
      </c>
      <c r="GB233" t="s">
        <v>385</v>
      </c>
      <c r="GC233" t="s">
        <v>385</v>
      </c>
      <c r="GD233" t="s">
        <v>360</v>
      </c>
      <c r="GE233" t="s">
        <v>371</v>
      </c>
      <c r="GF233" t="s">
        <v>371</v>
      </c>
      <c r="GT233" t="s">
        <v>3282</v>
      </c>
      <c r="GU233" t="b">
        <v>1</v>
      </c>
      <c r="GX233" t="b">
        <v>1</v>
      </c>
      <c r="GY233" t="b">
        <v>1</v>
      </c>
      <c r="HA233" t="b">
        <v>1</v>
      </c>
      <c r="HM233" t="s">
        <v>3283</v>
      </c>
      <c r="HN233" t="b">
        <v>1</v>
      </c>
      <c r="HP233" t="b">
        <v>1</v>
      </c>
      <c r="HQ233" t="b">
        <v>1</v>
      </c>
      <c r="HR233" t="s">
        <v>3284</v>
      </c>
      <c r="HS233" t="s">
        <v>3285</v>
      </c>
      <c r="HT233" t="b">
        <v>1</v>
      </c>
      <c r="HX233" t="b">
        <v>1</v>
      </c>
      <c r="IE233" t="s">
        <v>444</v>
      </c>
      <c r="IG233" t="b">
        <v>1</v>
      </c>
      <c r="IO233" t="s">
        <v>347</v>
      </c>
      <c r="IQ233" t="s">
        <v>416</v>
      </c>
      <c r="IW233" t="b">
        <v>1</v>
      </c>
      <c r="JA233" t="s">
        <v>416</v>
      </c>
      <c r="JG233" t="b">
        <v>1</v>
      </c>
      <c r="JK233" t="s">
        <v>360</v>
      </c>
      <c r="JL233" t="s">
        <v>3286</v>
      </c>
      <c r="JM233" t="s">
        <v>3287</v>
      </c>
      <c r="JP233" t="b">
        <v>1</v>
      </c>
      <c r="JQ233" t="b">
        <v>1</v>
      </c>
      <c r="KG233" t="s">
        <v>450</v>
      </c>
      <c r="KL233" t="b">
        <v>1</v>
      </c>
      <c r="KV233" t="s">
        <v>1294</v>
      </c>
      <c r="KW233" t="b">
        <v>1</v>
      </c>
      <c r="KX233" t="b">
        <v>1</v>
      </c>
      <c r="LF233" t="s">
        <v>961</v>
      </c>
      <c r="LG233" t="b">
        <v>1</v>
      </c>
      <c r="LJ233" t="b">
        <v>1</v>
      </c>
      <c r="LN233" t="s">
        <v>347</v>
      </c>
      <c r="LP233" t="s">
        <v>1141</v>
      </c>
      <c r="LT233" t="b">
        <v>1</v>
      </c>
      <c r="MA233" t="s">
        <v>360</v>
      </c>
      <c r="MD233" t="s">
        <v>360</v>
      </c>
      <c r="MG233" t="s">
        <v>347</v>
      </c>
      <c r="MH233" t="s">
        <v>3288</v>
      </c>
      <c r="MI233" t="s">
        <v>3289</v>
      </c>
      <c r="MJ233">
        <v>73157045</v>
      </c>
      <c r="MK233" t="s">
        <v>3290</v>
      </c>
      <c r="ML233" s="2">
        <v>44217.551851851851</v>
      </c>
      <c r="MM233">
        <v>234</v>
      </c>
      <c r="MO233">
        <v>-1</v>
      </c>
      <c r="MR233" t="s">
        <v>377</v>
      </c>
      <c r="MS233">
        <v>20281</v>
      </c>
      <c r="MT233" t="s">
        <v>405</v>
      </c>
      <c r="MU233">
        <v>569832</v>
      </c>
    </row>
    <row r="234" spans="1:359" x14ac:dyDescent="0.3">
      <c r="A234" t="s">
        <v>3291</v>
      </c>
      <c r="B234" t="s">
        <v>3292</v>
      </c>
      <c r="C234" t="s">
        <v>385</v>
      </c>
      <c r="D234" t="s">
        <v>3278</v>
      </c>
      <c r="E234" t="s">
        <v>844</v>
      </c>
      <c r="G234" s="1">
        <v>44217</v>
      </c>
      <c r="H234" t="s">
        <v>2914</v>
      </c>
      <c r="I234" t="s">
        <v>846</v>
      </c>
      <c r="J234" t="s">
        <v>347</v>
      </c>
      <c r="K234">
        <v>30</v>
      </c>
      <c r="L234"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34" t="s">
        <v>348</v>
      </c>
      <c r="N234" t="s">
        <v>349</v>
      </c>
      <c r="O234" t="s">
        <v>350</v>
      </c>
      <c r="P234" s="1">
        <v>42108</v>
      </c>
      <c r="Q234">
        <v>1</v>
      </c>
      <c r="R234">
        <v>0</v>
      </c>
      <c r="S234" t="s">
        <v>347</v>
      </c>
      <c r="T234">
        <v>1</v>
      </c>
      <c r="U234">
        <v>0</v>
      </c>
      <c r="V234">
        <v>1</v>
      </c>
      <c r="W234" t="s">
        <v>351</v>
      </c>
      <c r="X234">
        <v>1</v>
      </c>
      <c r="Y234" t="s">
        <v>458</v>
      </c>
      <c r="Z234">
        <v>0</v>
      </c>
      <c r="AA234" t="s">
        <v>458</v>
      </c>
      <c r="AB234">
        <v>5</v>
      </c>
      <c r="AC234">
        <v>0</v>
      </c>
      <c r="AD234">
        <v>0</v>
      </c>
      <c r="AE234">
        <v>0</v>
      </c>
      <c r="AF234">
        <v>1300</v>
      </c>
      <c r="AG234">
        <v>500</v>
      </c>
      <c r="AH234" t="s">
        <v>3293</v>
      </c>
      <c r="AJ234" t="s">
        <v>3294</v>
      </c>
      <c r="AL234" t="b">
        <v>1</v>
      </c>
      <c r="AM234" t="b">
        <v>1</v>
      </c>
      <c r="AN234" t="b">
        <v>1</v>
      </c>
      <c r="AS234">
        <v>15</v>
      </c>
      <c r="AT234" t="s">
        <v>356</v>
      </c>
      <c r="AV234" t="s">
        <v>347</v>
      </c>
      <c r="AW234" t="s">
        <v>357</v>
      </c>
      <c r="AX234" t="s">
        <v>1019</v>
      </c>
      <c r="BH234" t="b">
        <v>1</v>
      </c>
      <c r="BJ234" t="s">
        <v>347</v>
      </c>
      <c r="BK234" t="s">
        <v>347</v>
      </c>
      <c r="BL234" t="s">
        <v>3295</v>
      </c>
      <c r="BM234" t="s">
        <v>360</v>
      </c>
      <c r="BO234" t="s">
        <v>360</v>
      </c>
      <c r="CE234" t="s">
        <v>1146</v>
      </c>
      <c r="CL234" t="b">
        <v>1</v>
      </c>
      <c r="CN234" t="s">
        <v>347</v>
      </c>
      <c r="CX234" t="s">
        <v>851</v>
      </c>
      <c r="DD234" t="b">
        <v>1</v>
      </c>
      <c r="DJ234" t="s">
        <v>347</v>
      </c>
      <c r="DK234" t="s">
        <v>1005</v>
      </c>
      <c r="DO234" t="b">
        <v>1</v>
      </c>
      <c r="DV234" t="s">
        <v>575</v>
      </c>
      <c r="DW234" t="s">
        <v>576</v>
      </c>
      <c r="DX234" t="s">
        <v>1270</v>
      </c>
      <c r="DZ234" t="s">
        <v>3296</v>
      </c>
      <c r="EA234" t="b">
        <v>1</v>
      </c>
      <c r="EB234" t="b">
        <v>1</v>
      </c>
      <c r="EL234" t="s">
        <v>409</v>
      </c>
      <c r="EM234" t="s">
        <v>366</v>
      </c>
      <c r="EN234" t="s">
        <v>2819</v>
      </c>
      <c r="EQ234" t="b">
        <v>1</v>
      </c>
      <c r="EZ234" t="s">
        <v>351</v>
      </c>
      <c r="FA234" t="s">
        <v>366</v>
      </c>
      <c r="FB234" t="s">
        <v>347</v>
      </c>
      <c r="FD234" t="s">
        <v>368</v>
      </c>
      <c r="FF234" t="b">
        <v>1</v>
      </c>
      <c r="FM234" t="s">
        <v>347</v>
      </c>
      <c r="FO234" t="s">
        <v>347</v>
      </c>
      <c r="FP234" t="s">
        <v>368</v>
      </c>
      <c r="FQ234" t="b">
        <v>1</v>
      </c>
      <c r="FW234" t="s">
        <v>347</v>
      </c>
      <c r="FX234" t="s">
        <v>347</v>
      </c>
      <c r="FY234" t="s">
        <v>360</v>
      </c>
      <c r="GB234" t="s">
        <v>385</v>
      </c>
      <c r="GC234" t="s">
        <v>351</v>
      </c>
      <c r="GD234" t="s">
        <v>360</v>
      </c>
      <c r="GE234" t="s">
        <v>371</v>
      </c>
      <c r="GF234" t="s">
        <v>371</v>
      </c>
      <c r="GT234" t="s">
        <v>3252</v>
      </c>
      <c r="GU234" t="b">
        <v>1</v>
      </c>
      <c r="GW234" t="b">
        <v>1</v>
      </c>
      <c r="GZ234" t="b">
        <v>1</v>
      </c>
      <c r="HM234" t="s">
        <v>441</v>
      </c>
      <c r="HN234" t="b">
        <v>1</v>
      </c>
      <c r="HR234" t="s">
        <v>3297</v>
      </c>
      <c r="HS234" t="s">
        <v>1467</v>
      </c>
      <c r="HW234" t="b">
        <v>1</v>
      </c>
      <c r="IB234" t="b">
        <v>1</v>
      </c>
      <c r="IE234" t="s">
        <v>373</v>
      </c>
      <c r="IL234" t="b">
        <v>1</v>
      </c>
      <c r="IO234" t="s">
        <v>347</v>
      </c>
      <c r="IQ234" t="s">
        <v>416</v>
      </c>
      <c r="IW234" t="b">
        <v>1</v>
      </c>
      <c r="JA234" t="s">
        <v>446</v>
      </c>
      <c r="JC234" t="b">
        <v>1</v>
      </c>
      <c r="JJ234" t="s">
        <v>3298</v>
      </c>
      <c r="JK234" t="s">
        <v>360</v>
      </c>
      <c r="JL234" t="s">
        <v>3299</v>
      </c>
      <c r="JM234" t="s">
        <v>3300</v>
      </c>
      <c r="JN234" t="b">
        <v>1</v>
      </c>
      <c r="JQ234" t="b">
        <v>1</v>
      </c>
      <c r="JV234" t="b">
        <v>1</v>
      </c>
      <c r="KG234" t="s">
        <v>877</v>
      </c>
      <c r="KL234" t="b">
        <v>1</v>
      </c>
      <c r="KM234" t="b">
        <v>1</v>
      </c>
      <c r="KV234" t="s">
        <v>467</v>
      </c>
      <c r="KX234" t="b">
        <v>1</v>
      </c>
      <c r="LF234" t="s">
        <v>509</v>
      </c>
      <c r="LL234" t="b">
        <v>1</v>
      </c>
      <c r="LN234" t="s">
        <v>347</v>
      </c>
      <c r="LP234" t="s">
        <v>3273</v>
      </c>
      <c r="LS234" t="b">
        <v>1</v>
      </c>
      <c r="LT234" t="b">
        <v>1</v>
      </c>
      <c r="MA234" t="s">
        <v>360</v>
      </c>
      <c r="MG234" t="s">
        <v>360</v>
      </c>
      <c r="MI234" t="s">
        <v>3301</v>
      </c>
      <c r="MJ234">
        <v>73157047</v>
      </c>
      <c r="MK234" t="s">
        <v>3302</v>
      </c>
      <c r="ML234" s="2">
        <v>44217.551863425928</v>
      </c>
      <c r="MM234">
        <v>235</v>
      </c>
      <c r="MO234">
        <v>-1</v>
      </c>
      <c r="MR234" t="s">
        <v>377</v>
      </c>
      <c r="MS234">
        <v>17224</v>
      </c>
      <c r="MT234" t="s">
        <v>405</v>
      </c>
      <c r="MU234">
        <v>569832</v>
      </c>
    </row>
    <row r="235" spans="1:359" x14ac:dyDescent="0.3">
      <c r="A235" t="s">
        <v>3303</v>
      </c>
      <c r="B235" t="s">
        <v>3304</v>
      </c>
      <c r="C235" t="s">
        <v>385</v>
      </c>
      <c r="D235" t="s">
        <v>3278</v>
      </c>
      <c r="E235" t="s">
        <v>844</v>
      </c>
      <c r="G235" s="1">
        <v>44217</v>
      </c>
      <c r="H235" t="s">
        <v>2914</v>
      </c>
      <c r="I235" t="s">
        <v>846</v>
      </c>
      <c r="J235" t="s">
        <v>347</v>
      </c>
      <c r="K235">
        <v>28</v>
      </c>
      <c r="L23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35" t="s">
        <v>348</v>
      </c>
      <c r="N235" t="s">
        <v>349</v>
      </c>
      <c r="O235" t="s">
        <v>350</v>
      </c>
      <c r="P235" s="1">
        <v>43197</v>
      </c>
      <c r="Q235">
        <v>1</v>
      </c>
      <c r="R235">
        <v>0</v>
      </c>
      <c r="S235" t="s">
        <v>347</v>
      </c>
      <c r="T235">
        <v>1</v>
      </c>
      <c r="U235">
        <v>0</v>
      </c>
      <c r="V235">
        <v>0</v>
      </c>
      <c r="W235" t="s">
        <v>385</v>
      </c>
      <c r="X235">
        <v>0</v>
      </c>
      <c r="Y235" t="s">
        <v>351</v>
      </c>
      <c r="Z235">
        <v>0</v>
      </c>
      <c r="AA235" t="s">
        <v>351</v>
      </c>
      <c r="AB235">
        <v>3</v>
      </c>
      <c r="AC235">
        <v>0</v>
      </c>
      <c r="AD235">
        <v>0</v>
      </c>
      <c r="AE235">
        <v>1</v>
      </c>
      <c r="AF235">
        <v>100</v>
      </c>
      <c r="AG235">
        <v>250</v>
      </c>
      <c r="AH235" t="s">
        <v>3305</v>
      </c>
      <c r="AJ235" t="s">
        <v>355</v>
      </c>
      <c r="AL235" t="b">
        <v>1</v>
      </c>
      <c r="AS235">
        <v>25</v>
      </c>
      <c r="AT235" t="s">
        <v>356</v>
      </c>
      <c r="AV235" t="s">
        <v>347</v>
      </c>
      <c r="AW235" t="s">
        <v>357</v>
      </c>
      <c r="AX235" t="s">
        <v>1019</v>
      </c>
      <c r="BH235" t="b">
        <v>1</v>
      </c>
      <c r="BJ235" t="s">
        <v>347</v>
      </c>
      <c r="BK235" t="s">
        <v>373</v>
      </c>
      <c r="BM235" t="s">
        <v>360</v>
      </c>
      <c r="BO235" t="s">
        <v>347</v>
      </c>
      <c r="BP235" t="s">
        <v>347</v>
      </c>
      <c r="BR235" t="s">
        <v>347</v>
      </c>
      <c r="BS235" t="s">
        <v>347</v>
      </c>
      <c r="CE235" t="s">
        <v>1146</v>
      </c>
      <c r="CL235" t="b">
        <v>1</v>
      </c>
      <c r="CN235" t="s">
        <v>347</v>
      </c>
      <c r="CX235" t="s">
        <v>1092</v>
      </c>
      <c r="CY235" t="b">
        <v>1</v>
      </c>
      <c r="DI235" t="s">
        <v>3306</v>
      </c>
      <c r="DJ235" t="s">
        <v>360</v>
      </c>
      <c r="DV235" t="s">
        <v>575</v>
      </c>
      <c r="DW235" t="s">
        <v>576</v>
      </c>
      <c r="DX235" t="s">
        <v>2233</v>
      </c>
      <c r="DZ235" t="s">
        <v>3296</v>
      </c>
      <c r="EA235" t="b">
        <v>1</v>
      </c>
      <c r="EB235" t="b">
        <v>1</v>
      </c>
      <c r="EL235" t="s">
        <v>409</v>
      </c>
      <c r="EM235" t="s">
        <v>366</v>
      </c>
      <c r="EZ235" t="s">
        <v>385</v>
      </c>
      <c r="FA235" t="s">
        <v>366</v>
      </c>
      <c r="FB235" t="s">
        <v>347</v>
      </c>
      <c r="FD235" t="s">
        <v>368</v>
      </c>
      <c r="FF235" t="b">
        <v>1</v>
      </c>
      <c r="FM235" t="s">
        <v>347</v>
      </c>
      <c r="FO235" t="s">
        <v>373</v>
      </c>
      <c r="FW235" t="s">
        <v>369</v>
      </c>
      <c r="FX235" t="s">
        <v>360</v>
      </c>
      <c r="FY235" t="s">
        <v>360</v>
      </c>
      <c r="GB235" t="s">
        <v>385</v>
      </c>
      <c r="GC235" t="s">
        <v>351</v>
      </c>
      <c r="GD235" t="s">
        <v>360</v>
      </c>
      <c r="GE235" t="s">
        <v>371</v>
      </c>
      <c r="GF235" t="s">
        <v>371</v>
      </c>
      <c r="GT235" t="s">
        <v>3083</v>
      </c>
      <c r="GU235" t="b">
        <v>1</v>
      </c>
      <c r="HD235" t="b">
        <v>1</v>
      </c>
      <c r="HM235" t="s">
        <v>388</v>
      </c>
      <c r="HP235" t="b">
        <v>1</v>
      </c>
      <c r="HR235" t="s">
        <v>3307</v>
      </c>
      <c r="HS235" t="s">
        <v>3285</v>
      </c>
      <c r="HT235" t="b">
        <v>1</v>
      </c>
      <c r="HX235" t="b">
        <v>1</v>
      </c>
      <c r="IE235" t="s">
        <v>1123</v>
      </c>
      <c r="IM235" t="b">
        <v>1</v>
      </c>
      <c r="IO235" t="s">
        <v>347</v>
      </c>
      <c r="IQ235" t="s">
        <v>416</v>
      </c>
      <c r="IW235" t="b">
        <v>1</v>
      </c>
      <c r="JA235" t="s">
        <v>416</v>
      </c>
      <c r="JG235" t="b">
        <v>1</v>
      </c>
      <c r="JK235" t="s">
        <v>347</v>
      </c>
      <c r="JM235" t="s">
        <v>3308</v>
      </c>
      <c r="JN235" t="b">
        <v>1</v>
      </c>
      <c r="JX235" t="b">
        <v>1</v>
      </c>
      <c r="KG235" t="s">
        <v>3309</v>
      </c>
      <c r="KK235" t="b">
        <v>1</v>
      </c>
      <c r="KO235" t="b">
        <v>1</v>
      </c>
      <c r="KV235" t="s">
        <v>3310</v>
      </c>
      <c r="KW235" t="b">
        <v>1</v>
      </c>
      <c r="KZ235" t="b">
        <v>1</v>
      </c>
      <c r="LF235" t="s">
        <v>1261</v>
      </c>
      <c r="LJ235" t="b">
        <v>1</v>
      </c>
      <c r="LN235" t="s">
        <v>360</v>
      </c>
      <c r="LO235" t="s">
        <v>3311</v>
      </c>
      <c r="LP235" t="s">
        <v>3273</v>
      </c>
      <c r="LS235" t="b">
        <v>1</v>
      </c>
      <c r="LT235" t="b">
        <v>1</v>
      </c>
      <c r="MA235" t="s">
        <v>360</v>
      </c>
      <c r="MG235" t="s">
        <v>360</v>
      </c>
      <c r="MI235" t="s">
        <v>3312</v>
      </c>
      <c r="MJ235">
        <v>73157049</v>
      </c>
      <c r="MK235" t="s">
        <v>3313</v>
      </c>
      <c r="ML235" s="2">
        <v>44217.551874999997</v>
      </c>
      <c r="MM235">
        <v>236</v>
      </c>
      <c r="MO235">
        <v>-1</v>
      </c>
      <c r="MR235" t="s">
        <v>377</v>
      </c>
      <c r="MS235">
        <v>11896</v>
      </c>
      <c r="MT235" t="s">
        <v>405</v>
      </c>
      <c r="MU235">
        <v>569832</v>
      </c>
    </row>
    <row r="236" spans="1:359" x14ac:dyDescent="0.3">
      <c r="A236" t="s">
        <v>3314</v>
      </c>
      <c r="B236" t="s">
        <v>3315</v>
      </c>
      <c r="C236" t="s">
        <v>385</v>
      </c>
      <c r="D236" t="s">
        <v>3278</v>
      </c>
      <c r="E236" t="s">
        <v>844</v>
      </c>
      <c r="G236" s="1">
        <v>44217</v>
      </c>
      <c r="H236" t="s">
        <v>2914</v>
      </c>
      <c r="I236" t="s">
        <v>846</v>
      </c>
      <c r="J236" t="s">
        <v>347</v>
      </c>
      <c r="K236">
        <v>32</v>
      </c>
      <c r="L23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36" t="s">
        <v>348</v>
      </c>
      <c r="N236" t="s">
        <v>349</v>
      </c>
      <c r="O236" t="s">
        <v>350</v>
      </c>
      <c r="P236" s="1">
        <v>41701</v>
      </c>
      <c r="Q236">
        <v>1</v>
      </c>
      <c r="R236">
        <v>1</v>
      </c>
      <c r="S236" t="s">
        <v>347</v>
      </c>
      <c r="T236">
        <v>0</v>
      </c>
      <c r="U236">
        <v>1</v>
      </c>
      <c r="V236">
        <v>0</v>
      </c>
      <c r="W236" t="s">
        <v>351</v>
      </c>
      <c r="X236">
        <v>0</v>
      </c>
      <c r="Y236" t="s">
        <v>351</v>
      </c>
      <c r="Z236">
        <v>0</v>
      </c>
      <c r="AA236" t="s">
        <v>351</v>
      </c>
      <c r="AB236">
        <v>4</v>
      </c>
      <c r="AC236">
        <v>0</v>
      </c>
      <c r="AD236">
        <v>0</v>
      </c>
      <c r="AE236">
        <v>0</v>
      </c>
      <c r="AF236">
        <v>600</v>
      </c>
      <c r="AG236">
        <v>150</v>
      </c>
      <c r="AH236" t="s">
        <v>3316</v>
      </c>
      <c r="AJ236" t="s">
        <v>3317</v>
      </c>
      <c r="AK236" t="b">
        <v>1</v>
      </c>
      <c r="AL236" t="b">
        <v>1</v>
      </c>
      <c r="AM236" t="b">
        <v>1</v>
      </c>
      <c r="AN236" t="b">
        <v>1</v>
      </c>
      <c r="AS236">
        <v>10</v>
      </c>
      <c r="AT236" t="s">
        <v>356</v>
      </c>
      <c r="AV236" t="s">
        <v>347</v>
      </c>
      <c r="AW236" t="s">
        <v>357</v>
      </c>
      <c r="AX236" t="s">
        <v>1019</v>
      </c>
      <c r="BH236" t="b">
        <v>1</v>
      </c>
      <c r="BJ236" t="s">
        <v>347</v>
      </c>
      <c r="BK236" t="s">
        <v>347</v>
      </c>
      <c r="BL236" t="s">
        <v>3318</v>
      </c>
      <c r="BM236" t="s">
        <v>360</v>
      </c>
      <c r="BO236" t="s">
        <v>360</v>
      </c>
      <c r="CE236" t="s">
        <v>1146</v>
      </c>
      <c r="CL236" t="b">
        <v>1</v>
      </c>
      <c r="CN236" t="s">
        <v>347</v>
      </c>
      <c r="CX236" t="s">
        <v>1608</v>
      </c>
      <c r="DC236" t="b">
        <v>1</v>
      </c>
      <c r="DD236" t="b">
        <v>1</v>
      </c>
      <c r="DE236" t="b">
        <v>1</v>
      </c>
      <c r="DV236" t="s">
        <v>575</v>
      </c>
      <c r="DW236" t="s">
        <v>576</v>
      </c>
      <c r="DX236" t="s">
        <v>1270</v>
      </c>
      <c r="DZ236" t="s">
        <v>1006</v>
      </c>
      <c r="EA236" t="b">
        <v>1</v>
      </c>
      <c r="EB236" t="b">
        <v>1</v>
      </c>
      <c r="EL236" t="s">
        <v>409</v>
      </c>
      <c r="EM236" t="s">
        <v>366</v>
      </c>
      <c r="EN236" t="s">
        <v>579</v>
      </c>
      <c r="EO236" t="b">
        <v>1</v>
      </c>
      <c r="EZ236" t="s">
        <v>351</v>
      </c>
      <c r="FA236" t="s">
        <v>366</v>
      </c>
      <c r="FB236" t="s">
        <v>360</v>
      </c>
      <c r="FC236" t="s">
        <v>3319</v>
      </c>
      <c r="FD236" t="s">
        <v>368</v>
      </c>
      <c r="FF236" t="b">
        <v>1</v>
      </c>
      <c r="FM236" t="s">
        <v>347</v>
      </c>
      <c r="FO236" t="s">
        <v>347</v>
      </c>
      <c r="FP236" t="s">
        <v>368</v>
      </c>
      <c r="FQ236" t="b">
        <v>1</v>
      </c>
      <c r="FW236" t="s">
        <v>347</v>
      </c>
      <c r="FX236" t="s">
        <v>347</v>
      </c>
      <c r="GB236" t="s">
        <v>351</v>
      </c>
      <c r="GC236" t="s">
        <v>351</v>
      </c>
      <c r="GD236" t="s">
        <v>360</v>
      </c>
      <c r="GE236" t="s">
        <v>371</v>
      </c>
      <c r="GF236" t="s">
        <v>371</v>
      </c>
      <c r="GT236" t="s">
        <v>3320</v>
      </c>
      <c r="GU236" t="b">
        <v>1</v>
      </c>
      <c r="GW236" t="b">
        <v>1</v>
      </c>
      <c r="GZ236" t="b">
        <v>1</v>
      </c>
      <c r="HC236" t="b">
        <v>1</v>
      </c>
      <c r="HM236" t="s">
        <v>914</v>
      </c>
      <c r="HN236" t="b">
        <v>1</v>
      </c>
      <c r="HP236" t="b">
        <v>1</v>
      </c>
      <c r="HR236" t="s">
        <v>3321</v>
      </c>
      <c r="HS236" t="s">
        <v>3322</v>
      </c>
      <c r="HU236" t="b">
        <v>1</v>
      </c>
      <c r="HW236" t="b">
        <v>1</v>
      </c>
      <c r="HX236" t="b">
        <v>1</v>
      </c>
      <c r="IE236" t="s">
        <v>461</v>
      </c>
      <c r="IF236" t="b">
        <v>1</v>
      </c>
      <c r="IO236" t="s">
        <v>347</v>
      </c>
      <c r="IQ236" t="s">
        <v>373</v>
      </c>
      <c r="IX236" t="b">
        <v>1</v>
      </c>
      <c r="JA236" t="s">
        <v>416</v>
      </c>
      <c r="JG236" t="b">
        <v>1</v>
      </c>
      <c r="JK236" t="s">
        <v>347</v>
      </c>
      <c r="JM236" t="s">
        <v>548</v>
      </c>
      <c r="JQ236" t="b">
        <v>1</v>
      </c>
      <c r="JR236" t="b">
        <v>1</v>
      </c>
      <c r="KF236" t="s">
        <v>3323</v>
      </c>
      <c r="KG236" t="s">
        <v>1867</v>
      </c>
      <c r="KK236" t="b">
        <v>1</v>
      </c>
      <c r="KL236" t="b">
        <v>1</v>
      </c>
      <c r="KV236" t="s">
        <v>1294</v>
      </c>
      <c r="KW236" t="b">
        <v>1</v>
      </c>
      <c r="KX236" t="b">
        <v>1</v>
      </c>
      <c r="LF236" t="s">
        <v>430</v>
      </c>
      <c r="LM236" t="b">
        <v>1</v>
      </c>
      <c r="LN236" t="s">
        <v>347</v>
      </c>
      <c r="LP236" t="s">
        <v>719</v>
      </c>
      <c r="LY236" t="b">
        <v>1</v>
      </c>
      <c r="MA236" t="s">
        <v>360</v>
      </c>
      <c r="MG236" t="s">
        <v>360</v>
      </c>
      <c r="MI236" t="s">
        <v>3324</v>
      </c>
      <c r="MJ236">
        <v>73157051</v>
      </c>
      <c r="MK236" t="s">
        <v>3325</v>
      </c>
      <c r="ML236" s="2">
        <v>44217.551874999997</v>
      </c>
      <c r="MM236">
        <v>237</v>
      </c>
      <c r="MO236">
        <v>-1</v>
      </c>
      <c r="MR236" t="s">
        <v>377</v>
      </c>
      <c r="MS236">
        <v>10137</v>
      </c>
      <c r="MT236" t="s">
        <v>405</v>
      </c>
      <c r="MU236">
        <v>569832</v>
      </c>
    </row>
    <row r="237" spans="1:359" x14ac:dyDescent="0.3">
      <c r="A237" t="s">
        <v>3326</v>
      </c>
      <c r="B237" t="s">
        <v>3327</v>
      </c>
      <c r="C237" t="s">
        <v>385</v>
      </c>
      <c r="D237" t="s">
        <v>3328</v>
      </c>
      <c r="E237" t="s">
        <v>844</v>
      </c>
      <c r="G237" s="1">
        <v>44217</v>
      </c>
      <c r="H237" t="s">
        <v>2914</v>
      </c>
      <c r="I237" t="s">
        <v>846</v>
      </c>
      <c r="J237" t="s">
        <v>347</v>
      </c>
      <c r="K237">
        <v>34</v>
      </c>
      <c r="L23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37" t="s">
        <v>348</v>
      </c>
      <c r="N237" t="s">
        <v>349</v>
      </c>
      <c r="O237" t="s">
        <v>350</v>
      </c>
      <c r="P237" s="1">
        <v>41699</v>
      </c>
      <c r="Q237">
        <v>1</v>
      </c>
      <c r="R237">
        <v>0</v>
      </c>
      <c r="S237" t="s">
        <v>347</v>
      </c>
      <c r="T237">
        <v>0</v>
      </c>
      <c r="U237">
        <v>1</v>
      </c>
      <c r="V237">
        <v>1</v>
      </c>
      <c r="W237" t="s">
        <v>409</v>
      </c>
      <c r="X237">
        <v>2</v>
      </c>
      <c r="Y237" t="s">
        <v>365</v>
      </c>
      <c r="Z237">
        <v>0</v>
      </c>
      <c r="AA237" t="s">
        <v>365</v>
      </c>
      <c r="AB237">
        <v>6</v>
      </c>
      <c r="AC237">
        <v>0</v>
      </c>
      <c r="AD237">
        <v>1</v>
      </c>
      <c r="AE237">
        <v>1</v>
      </c>
      <c r="AF237">
        <v>1500</v>
      </c>
      <c r="AG237">
        <v>700</v>
      </c>
      <c r="AH237" t="s">
        <v>3329</v>
      </c>
      <c r="AJ237" t="s">
        <v>1439</v>
      </c>
      <c r="AK237" t="b">
        <v>1</v>
      </c>
      <c r="AL237" t="b">
        <v>1</v>
      </c>
      <c r="AN237" t="b">
        <v>1</v>
      </c>
      <c r="AS237">
        <v>30</v>
      </c>
      <c r="AT237" t="s">
        <v>1385</v>
      </c>
      <c r="AV237" t="s">
        <v>347</v>
      </c>
      <c r="AW237" t="s">
        <v>357</v>
      </c>
      <c r="AX237" t="s">
        <v>653</v>
      </c>
      <c r="AY237" t="b">
        <v>1</v>
      </c>
      <c r="BB237" t="b">
        <v>1</v>
      </c>
      <c r="BD237" t="b">
        <v>1</v>
      </c>
      <c r="BJ237" t="s">
        <v>347</v>
      </c>
      <c r="BK237" t="s">
        <v>347</v>
      </c>
      <c r="BL237" t="s">
        <v>3330</v>
      </c>
      <c r="BM237" t="s">
        <v>347</v>
      </c>
      <c r="BN237" t="s">
        <v>3331</v>
      </c>
      <c r="BO237" t="s">
        <v>347</v>
      </c>
      <c r="BP237" t="s">
        <v>347</v>
      </c>
      <c r="BR237" t="s">
        <v>347</v>
      </c>
      <c r="BS237" t="s">
        <v>347</v>
      </c>
      <c r="CE237" t="s">
        <v>1077</v>
      </c>
      <c r="CJ237" t="b">
        <v>1</v>
      </c>
      <c r="CM237" t="s">
        <v>3332</v>
      </c>
      <c r="CN237" t="s">
        <v>347</v>
      </c>
      <c r="CX237" t="s">
        <v>362</v>
      </c>
      <c r="DD237" t="b">
        <v>1</v>
      </c>
      <c r="DE237" t="b">
        <v>1</v>
      </c>
      <c r="DV237" t="s">
        <v>575</v>
      </c>
      <c r="DW237" t="s">
        <v>487</v>
      </c>
      <c r="DZ237" t="s">
        <v>1591</v>
      </c>
      <c r="EB237" t="b">
        <v>1</v>
      </c>
      <c r="EJ237" t="b">
        <v>1</v>
      </c>
      <c r="EK237" t="b">
        <v>1</v>
      </c>
      <c r="EL237" t="s">
        <v>458</v>
      </c>
      <c r="EM237" t="s">
        <v>366</v>
      </c>
      <c r="EN237" t="s">
        <v>431</v>
      </c>
      <c r="EO237" t="b">
        <v>1</v>
      </c>
      <c r="EX237" t="b">
        <v>1</v>
      </c>
      <c r="EZ237" t="s">
        <v>409</v>
      </c>
      <c r="FA237" t="s">
        <v>366</v>
      </c>
      <c r="FB237" t="s">
        <v>373</v>
      </c>
      <c r="FD237" t="s">
        <v>432</v>
      </c>
      <c r="FF237" t="b">
        <v>1</v>
      </c>
      <c r="FG237" t="b">
        <v>1</v>
      </c>
      <c r="FM237" t="s">
        <v>347</v>
      </c>
      <c r="FO237" t="s">
        <v>347</v>
      </c>
      <c r="FP237" t="s">
        <v>432</v>
      </c>
      <c r="FQ237" t="b">
        <v>1</v>
      </c>
      <c r="FR237" t="b">
        <v>1</v>
      </c>
      <c r="FW237" t="s">
        <v>347</v>
      </c>
      <c r="FX237" t="s">
        <v>347</v>
      </c>
      <c r="GB237" t="s">
        <v>351</v>
      </c>
      <c r="GC237" t="s">
        <v>351</v>
      </c>
      <c r="GD237" t="s">
        <v>360</v>
      </c>
      <c r="GE237" t="s">
        <v>371</v>
      </c>
      <c r="GF237" t="s">
        <v>371</v>
      </c>
      <c r="GT237" t="s">
        <v>3333</v>
      </c>
      <c r="HA237" t="b">
        <v>1</v>
      </c>
      <c r="HM237" t="s">
        <v>914</v>
      </c>
      <c r="HN237" t="b">
        <v>1</v>
      </c>
      <c r="HP237" t="b">
        <v>1</v>
      </c>
      <c r="HR237" t="s">
        <v>3334</v>
      </c>
      <c r="HS237" t="s">
        <v>559</v>
      </c>
      <c r="HT237" t="b">
        <v>1</v>
      </c>
      <c r="HW237" t="b">
        <v>1</v>
      </c>
      <c r="IE237" t="s">
        <v>373</v>
      </c>
      <c r="IL237" t="b">
        <v>1</v>
      </c>
      <c r="IO237" t="s">
        <v>445</v>
      </c>
      <c r="IQ237" t="s">
        <v>957</v>
      </c>
      <c r="IT237" t="b">
        <v>1</v>
      </c>
      <c r="IU237" t="b">
        <v>1</v>
      </c>
      <c r="IZ237" t="s">
        <v>3335</v>
      </c>
      <c r="JA237" t="s">
        <v>957</v>
      </c>
      <c r="JD237" t="b">
        <v>1</v>
      </c>
      <c r="JE237" t="b">
        <v>1</v>
      </c>
      <c r="JJ237" t="s">
        <v>464</v>
      </c>
      <c r="JK237" t="s">
        <v>360</v>
      </c>
      <c r="JL237" t="s">
        <v>3336</v>
      </c>
      <c r="JM237" t="s">
        <v>3337</v>
      </c>
      <c r="JN237" t="b">
        <v>1</v>
      </c>
      <c r="JV237" t="b">
        <v>1</v>
      </c>
      <c r="KG237" t="s">
        <v>2183</v>
      </c>
      <c r="KQ237" t="b">
        <v>1</v>
      </c>
      <c r="KV237" t="s">
        <v>1232</v>
      </c>
      <c r="LA237" t="b">
        <v>1</v>
      </c>
      <c r="LB237" t="b">
        <v>1</v>
      </c>
      <c r="LF237" t="s">
        <v>961</v>
      </c>
      <c r="LG237" t="b">
        <v>1</v>
      </c>
      <c r="LJ237" t="b">
        <v>1</v>
      </c>
      <c r="LN237" t="s">
        <v>347</v>
      </c>
      <c r="LP237" t="s">
        <v>373</v>
      </c>
      <c r="LX237" t="b">
        <v>1</v>
      </c>
      <c r="MA237" t="s">
        <v>360</v>
      </c>
      <c r="MG237" t="s">
        <v>360</v>
      </c>
      <c r="MI237" t="s">
        <v>3338</v>
      </c>
      <c r="MJ237">
        <v>73157053</v>
      </c>
      <c r="MK237" t="s">
        <v>3339</v>
      </c>
      <c r="ML237" s="2">
        <v>44217.551886574067</v>
      </c>
      <c r="MM237">
        <v>238</v>
      </c>
      <c r="MO237">
        <v>-1</v>
      </c>
      <c r="MR237" t="s">
        <v>377</v>
      </c>
      <c r="MS237">
        <v>6089</v>
      </c>
      <c r="MT237" t="s">
        <v>405</v>
      </c>
      <c r="MU237">
        <v>569832</v>
      </c>
    </row>
    <row r="238" spans="1:359" x14ac:dyDescent="0.3">
      <c r="A238" t="s">
        <v>3340</v>
      </c>
      <c r="B238" t="s">
        <v>3341</v>
      </c>
      <c r="D238" t="s">
        <v>3328</v>
      </c>
      <c r="E238" t="s">
        <v>844</v>
      </c>
      <c r="G238" s="1">
        <v>44217</v>
      </c>
      <c r="H238" t="s">
        <v>2914</v>
      </c>
      <c r="I238" t="s">
        <v>846</v>
      </c>
      <c r="J238" t="s">
        <v>347</v>
      </c>
      <c r="K238">
        <v>30</v>
      </c>
      <c r="L238"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38" t="s">
        <v>348</v>
      </c>
      <c r="N238" t="s">
        <v>1001</v>
      </c>
      <c r="O238" t="s">
        <v>350</v>
      </c>
      <c r="P238" s="1">
        <v>41395</v>
      </c>
      <c r="Q238">
        <v>0</v>
      </c>
      <c r="R238">
        <v>1</v>
      </c>
      <c r="S238" t="s">
        <v>347</v>
      </c>
      <c r="T238">
        <v>1</v>
      </c>
      <c r="U238">
        <v>0</v>
      </c>
      <c r="V238">
        <v>1</v>
      </c>
      <c r="W238" t="s">
        <v>351</v>
      </c>
      <c r="X238">
        <v>0</v>
      </c>
      <c r="Y238" t="s">
        <v>409</v>
      </c>
      <c r="Z238">
        <v>1</v>
      </c>
      <c r="AA238" t="s">
        <v>458</v>
      </c>
      <c r="AB238">
        <v>5</v>
      </c>
      <c r="AC238">
        <v>1</v>
      </c>
      <c r="AD238">
        <v>0</v>
      </c>
      <c r="AE238">
        <v>0</v>
      </c>
      <c r="AF238">
        <v>1200</v>
      </c>
      <c r="AG238">
        <v>600</v>
      </c>
      <c r="AH238" t="s">
        <v>3342</v>
      </c>
      <c r="AJ238" t="s">
        <v>1439</v>
      </c>
      <c r="AK238" t="b">
        <v>1</v>
      </c>
      <c r="AL238" t="b">
        <v>1</v>
      </c>
      <c r="AN238" t="b">
        <v>1</v>
      </c>
      <c r="AS238">
        <v>60</v>
      </c>
      <c r="AT238" t="s">
        <v>356</v>
      </c>
      <c r="AV238" t="s">
        <v>347</v>
      </c>
      <c r="AW238" t="s">
        <v>357</v>
      </c>
      <c r="AX238" t="s">
        <v>653</v>
      </c>
      <c r="AY238" t="b">
        <v>1</v>
      </c>
      <c r="BB238" t="b">
        <v>1</v>
      </c>
      <c r="BD238" t="b">
        <v>1</v>
      </c>
      <c r="BJ238" t="s">
        <v>347</v>
      </c>
      <c r="BK238" t="s">
        <v>347</v>
      </c>
      <c r="BL238" t="s">
        <v>3343</v>
      </c>
      <c r="BM238" t="s">
        <v>347</v>
      </c>
      <c r="BN238" t="s">
        <v>3344</v>
      </c>
      <c r="BO238" t="s">
        <v>347</v>
      </c>
      <c r="BP238" t="s">
        <v>347</v>
      </c>
      <c r="BR238" t="s">
        <v>347</v>
      </c>
      <c r="BS238" t="s">
        <v>347</v>
      </c>
      <c r="CE238" t="s">
        <v>1077</v>
      </c>
      <c r="CJ238" t="b">
        <v>1</v>
      </c>
      <c r="CM238" t="s">
        <v>3345</v>
      </c>
      <c r="CN238" t="s">
        <v>347</v>
      </c>
      <c r="CX238" t="s">
        <v>851</v>
      </c>
      <c r="DD238" t="b">
        <v>1</v>
      </c>
      <c r="DJ238" t="s">
        <v>347</v>
      </c>
      <c r="DK238" t="s">
        <v>1005</v>
      </c>
      <c r="DO238" t="b">
        <v>1</v>
      </c>
      <c r="DV238" t="s">
        <v>575</v>
      </c>
      <c r="DW238" t="s">
        <v>487</v>
      </c>
      <c r="EL238" t="s">
        <v>385</v>
      </c>
      <c r="EM238" t="s">
        <v>366</v>
      </c>
      <c r="EN238" t="s">
        <v>3346</v>
      </c>
      <c r="EQ238" t="b">
        <v>1</v>
      </c>
      <c r="EX238" t="b">
        <v>1</v>
      </c>
      <c r="EY238" t="b">
        <v>1</v>
      </c>
      <c r="EZ238" t="s">
        <v>458</v>
      </c>
      <c r="FA238" t="s">
        <v>366</v>
      </c>
      <c r="FB238" t="s">
        <v>347</v>
      </c>
      <c r="FD238" t="s">
        <v>432</v>
      </c>
      <c r="FF238" t="b">
        <v>1</v>
      </c>
      <c r="FG238" t="b">
        <v>1</v>
      </c>
      <c r="FM238" t="s">
        <v>347</v>
      </c>
      <c r="FO238" t="s">
        <v>347</v>
      </c>
      <c r="FP238" t="s">
        <v>432</v>
      </c>
      <c r="FQ238" t="b">
        <v>1</v>
      </c>
      <c r="FR238" t="b">
        <v>1</v>
      </c>
      <c r="FW238" t="s">
        <v>369</v>
      </c>
      <c r="FX238" t="s">
        <v>360</v>
      </c>
      <c r="FY238" t="s">
        <v>360</v>
      </c>
      <c r="GB238" t="s">
        <v>385</v>
      </c>
      <c r="GC238" t="s">
        <v>385</v>
      </c>
      <c r="GD238" t="s">
        <v>347</v>
      </c>
      <c r="GG238" t="s">
        <v>797</v>
      </c>
      <c r="GH238" t="s">
        <v>373</v>
      </c>
      <c r="GR238" t="s">
        <v>347</v>
      </c>
      <c r="GS238" t="s">
        <v>347</v>
      </c>
      <c r="GT238" t="s">
        <v>2245</v>
      </c>
      <c r="GW238" t="b">
        <v>1</v>
      </c>
      <c r="GZ238" t="b">
        <v>1</v>
      </c>
      <c r="HM238" t="s">
        <v>441</v>
      </c>
      <c r="HN238" t="b">
        <v>1</v>
      </c>
      <c r="HR238" t="s">
        <v>3347</v>
      </c>
      <c r="HS238" t="s">
        <v>503</v>
      </c>
      <c r="HU238" t="b">
        <v>1</v>
      </c>
      <c r="IE238" t="s">
        <v>373</v>
      </c>
      <c r="IL238" t="b">
        <v>1</v>
      </c>
      <c r="IO238" t="s">
        <v>445</v>
      </c>
      <c r="IQ238" t="s">
        <v>2511</v>
      </c>
      <c r="IR238" t="b">
        <v>1</v>
      </c>
      <c r="IT238" t="b">
        <v>1</v>
      </c>
      <c r="IU238" t="b">
        <v>1</v>
      </c>
      <c r="IZ238" t="s">
        <v>464</v>
      </c>
      <c r="JA238" t="s">
        <v>2511</v>
      </c>
      <c r="JB238" t="b">
        <v>1</v>
      </c>
      <c r="JD238" t="b">
        <v>1</v>
      </c>
      <c r="JE238" t="b">
        <v>1</v>
      </c>
      <c r="JJ238" t="s">
        <v>464</v>
      </c>
      <c r="JK238" t="s">
        <v>360</v>
      </c>
      <c r="JL238" t="s">
        <v>3348</v>
      </c>
      <c r="JM238" t="s">
        <v>3349</v>
      </c>
      <c r="JR238" t="b">
        <v>1</v>
      </c>
      <c r="JV238" t="b">
        <v>1</v>
      </c>
      <c r="JX238" t="b">
        <v>1</v>
      </c>
      <c r="KF238" t="s">
        <v>3350</v>
      </c>
      <c r="KG238" t="s">
        <v>3351</v>
      </c>
      <c r="KK238" t="b">
        <v>1</v>
      </c>
      <c r="KM238" t="b">
        <v>1</v>
      </c>
      <c r="KV238" t="s">
        <v>1752</v>
      </c>
      <c r="LA238" t="b">
        <v>1</v>
      </c>
      <c r="LB238" t="b">
        <v>1</v>
      </c>
      <c r="LF238" t="s">
        <v>961</v>
      </c>
      <c r="LG238" t="b">
        <v>1</v>
      </c>
      <c r="LJ238" t="b">
        <v>1</v>
      </c>
      <c r="LN238" t="s">
        <v>360</v>
      </c>
      <c r="LO238" t="s">
        <v>3352</v>
      </c>
      <c r="LP238" t="s">
        <v>400</v>
      </c>
      <c r="LR238" t="b">
        <v>1</v>
      </c>
      <c r="LS238" t="b">
        <v>1</v>
      </c>
      <c r="MA238" t="s">
        <v>360</v>
      </c>
      <c r="MD238" t="s">
        <v>360</v>
      </c>
      <c r="MG238" t="s">
        <v>347</v>
      </c>
      <c r="MH238" t="s">
        <v>3353</v>
      </c>
      <c r="MI238" t="s">
        <v>3354</v>
      </c>
      <c r="MJ238">
        <v>73157054</v>
      </c>
      <c r="MK238" t="s">
        <v>3355</v>
      </c>
      <c r="ML238" s="2">
        <v>44217.551898148151</v>
      </c>
      <c r="MM238">
        <v>239</v>
      </c>
      <c r="MO238">
        <v>-1</v>
      </c>
      <c r="MR238" t="s">
        <v>377</v>
      </c>
      <c r="MS238">
        <v>1094</v>
      </c>
      <c r="MT238" t="s">
        <v>405</v>
      </c>
      <c r="MU238">
        <v>569832</v>
      </c>
    </row>
    <row r="239" spans="1:359" x14ac:dyDescent="0.3">
      <c r="A239" t="s">
        <v>3356</v>
      </c>
      <c r="B239" t="s">
        <v>3357</v>
      </c>
      <c r="D239" t="s">
        <v>3328</v>
      </c>
      <c r="E239" t="s">
        <v>844</v>
      </c>
      <c r="G239" s="1">
        <v>44217</v>
      </c>
      <c r="H239" t="s">
        <v>2914</v>
      </c>
      <c r="I239" t="s">
        <v>846</v>
      </c>
      <c r="J239" t="s">
        <v>347</v>
      </c>
      <c r="K239">
        <v>28</v>
      </c>
      <c r="L239"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39" t="s">
        <v>348</v>
      </c>
      <c r="N239" t="s">
        <v>349</v>
      </c>
      <c r="O239" t="s">
        <v>350</v>
      </c>
      <c r="P239" s="1">
        <v>42179</v>
      </c>
      <c r="Q239">
        <v>1</v>
      </c>
      <c r="R239">
        <v>0</v>
      </c>
      <c r="S239" t="s">
        <v>347</v>
      </c>
      <c r="T239">
        <v>1</v>
      </c>
      <c r="U239">
        <v>1</v>
      </c>
      <c r="V239">
        <v>1</v>
      </c>
      <c r="W239" t="s">
        <v>409</v>
      </c>
      <c r="X239">
        <v>2</v>
      </c>
      <c r="Y239" t="s">
        <v>352</v>
      </c>
      <c r="Z239">
        <v>0</v>
      </c>
      <c r="AA239" t="s">
        <v>352</v>
      </c>
      <c r="AB239">
        <v>7</v>
      </c>
      <c r="AC239">
        <v>0</v>
      </c>
      <c r="AD239">
        <v>0</v>
      </c>
      <c r="AE239">
        <v>1</v>
      </c>
      <c r="AF239">
        <v>2500</v>
      </c>
      <c r="AG239">
        <v>1250</v>
      </c>
      <c r="AH239" t="s">
        <v>3358</v>
      </c>
      <c r="AJ239" t="s">
        <v>1439</v>
      </c>
      <c r="AK239" t="b">
        <v>1</v>
      </c>
      <c r="AL239" t="b">
        <v>1</v>
      </c>
      <c r="AN239" t="b">
        <v>1</v>
      </c>
      <c r="AS239">
        <v>30</v>
      </c>
      <c r="AT239" t="s">
        <v>1385</v>
      </c>
      <c r="AV239" t="s">
        <v>347</v>
      </c>
      <c r="AW239" t="s">
        <v>3359</v>
      </c>
      <c r="AX239" t="s">
        <v>653</v>
      </c>
      <c r="AY239" t="b">
        <v>1</v>
      </c>
      <c r="BB239" t="b">
        <v>1</v>
      </c>
      <c r="BD239" t="b">
        <v>1</v>
      </c>
      <c r="BJ239" t="s">
        <v>347</v>
      </c>
      <c r="BK239" t="s">
        <v>347</v>
      </c>
      <c r="BL239" t="s">
        <v>3360</v>
      </c>
      <c r="BM239" t="s">
        <v>347</v>
      </c>
      <c r="BN239" t="s">
        <v>3361</v>
      </c>
      <c r="BO239" t="s">
        <v>347</v>
      </c>
      <c r="BP239" t="s">
        <v>347</v>
      </c>
      <c r="BR239" t="s">
        <v>347</v>
      </c>
      <c r="BS239" t="s">
        <v>347</v>
      </c>
      <c r="CE239" t="s">
        <v>1077</v>
      </c>
      <c r="CJ239" t="b">
        <v>1</v>
      </c>
      <c r="CM239" t="s">
        <v>3362</v>
      </c>
      <c r="CN239" t="s">
        <v>347</v>
      </c>
      <c r="CX239" t="s">
        <v>362</v>
      </c>
      <c r="DD239" t="b">
        <v>1</v>
      </c>
      <c r="DE239" t="b">
        <v>1</v>
      </c>
      <c r="DJ239" t="s">
        <v>360</v>
      </c>
      <c r="DV239" t="s">
        <v>575</v>
      </c>
      <c r="DW239" t="s">
        <v>576</v>
      </c>
      <c r="DX239" t="s">
        <v>1270</v>
      </c>
      <c r="DZ239" t="s">
        <v>2949</v>
      </c>
      <c r="EC239" t="b">
        <v>1</v>
      </c>
      <c r="ED239" t="b">
        <v>1</v>
      </c>
      <c r="EL239" t="s">
        <v>409</v>
      </c>
      <c r="EM239" t="s">
        <v>366</v>
      </c>
      <c r="EN239" t="s">
        <v>578</v>
      </c>
      <c r="EO239" t="b">
        <v>1</v>
      </c>
      <c r="EU239" t="b">
        <v>1</v>
      </c>
      <c r="EZ239" t="s">
        <v>409</v>
      </c>
      <c r="FA239" t="s">
        <v>366</v>
      </c>
      <c r="FB239" t="s">
        <v>373</v>
      </c>
      <c r="FD239" t="s">
        <v>432</v>
      </c>
      <c r="FF239" t="b">
        <v>1</v>
      </c>
      <c r="FG239" t="b">
        <v>1</v>
      </c>
      <c r="FM239" t="s">
        <v>347</v>
      </c>
      <c r="FO239" t="s">
        <v>347</v>
      </c>
      <c r="FP239" t="s">
        <v>933</v>
      </c>
      <c r="FQ239" t="b">
        <v>1</v>
      </c>
      <c r="FS239" t="b">
        <v>1</v>
      </c>
      <c r="FW239" t="s">
        <v>369</v>
      </c>
      <c r="FX239" t="s">
        <v>360</v>
      </c>
      <c r="FY239" t="s">
        <v>360</v>
      </c>
      <c r="GB239" t="s">
        <v>351</v>
      </c>
      <c r="GC239" t="s">
        <v>351</v>
      </c>
      <c r="GD239" t="s">
        <v>892</v>
      </c>
      <c r="GT239" t="s">
        <v>1329</v>
      </c>
      <c r="GU239" t="b">
        <v>1</v>
      </c>
      <c r="HM239" t="s">
        <v>388</v>
      </c>
      <c r="HP239" t="b">
        <v>1</v>
      </c>
      <c r="HR239" t="s">
        <v>3363</v>
      </c>
      <c r="HS239" t="s">
        <v>1748</v>
      </c>
      <c r="HX239" t="b">
        <v>1</v>
      </c>
      <c r="IE239" t="s">
        <v>373</v>
      </c>
      <c r="IL239" t="b">
        <v>1</v>
      </c>
      <c r="IO239" t="s">
        <v>347</v>
      </c>
      <c r="IQ239" t="s">
        <v>2212</v>
      </c>
      <c r="IS239" t="b">
        <v>1</v>
      </c>
      <c r="IT239" t="b">
        <v>1</v>
      </c>
      <c r="IU239" t="b">
        <v>1</v>
      </c>
      <c r="IZ239" t="s">
        <v>3364</v>
      </c>
      <c r="JA239" t="s">
        <v>975</v>
      </c>
      <c r="JC239" t="b">
        <v>1</v>
      </c>
      <c r="JD239" t="b">
        <v>1</v>
      </c>
      <c r="JE239" t="b">
        <v>1</v>
      </c>
      <c r="JJ239" t="s">
        <v>3364</v>
      </c>
      <c r="JK239" t="s">
        <v>360</v>
      </c>
      <c r="JL239" t="s">
        <v>3365</v>
      </c>
      <c r="JM239" t="s">
        <v>1626</v>
      </c>
      <c r="JN239" t="b">
        <v>1</v>
      </c>
      <c r="JX239" t="b">
        <v>1</v>
      </c>
      <c r="KG239" t="s">
        <v>2015</v>
      </c>
      <c r="KL239" t="b">
        <v>1</v>
      </c>
      <c r="KQ239" t="b">
        <v>1</v>
      </c>
      <c r="KV239" t="s">
        <v>1752</v>
      </c>
      <c r="LA239" t="b">
        <v>1</v>
      </c>
      <c r="LB239" t="b">
        <v>1</v>
      </c>
      <c r="LF239" t="s">
        <v>961</v>
      </c>
      <c r="LG239" t="b">
        <v>1</v>
      </c>
      <c r="LJ239" t="b">
        <v>1</v>
      </c>
      <c r="LN239" t="s">
        <v>347</v>
      </c>
      <c r="LP239" t="s">
        <v>3273</v>
      </c>
      <c r="LS239" t="b">
        <v>1</v>
      </c>
      <c r="LT239" t="b">
        <v>1</v>
      </c>
      <c r="MA239" t="s">
        <v>360</v>
      </c>
      <c r="MG239" t="s">
        <v>360</v>
      </c>
      <c r="MI239" t="s">
        <v>3366</v>
      </c>
      <c r="MJ239">
        <v>73157057</v>
      </c>
      <c r="MK239" t="s">
        <v>3367</v>
      </c>
      <c r="ML239" s="2">
        <v>44217.551898148151</v>
      </c>
      <c r="MM239">
        <v>240</v>
      </c>
      <c r="MO239">
        <v>-1</v>
      </c>
      <c r="MR239" t="s">
        <v>377</v>
      </c>
      <c r="MS239">
        <v>952</v>
      </c>
      <c r="MT239" t="s">
        <v>405</v>
      </c>
      <c r="MU239">
        <v>569832</v>
      </c>
    </row>
    <row r="240" spans="1:359" x14ac:dyDescent="0.3">
      <c r="A240" t="s">
        <v>3368</v>
      </c>
      <c r="B240" t="s">
        <v>3369</v>
      </c>
      <c r="D240" t="s">
        <v>3328</v>
      </c>
      <c r="E240" t="s">
        <v>844</v>
      </c>
      <c r="G240" s="1">
        <v>44217</v>
      </c>
      <c r="H240" t="s">
        <v>2914</v>
      </c>
      <c r="I240" t="s">
        <v>846</v>
      </c>
      <c r="J240" t="s">
        <v>347</v>
      </c>
      <c r="K240">
        <v>20</v>
      </c>
      <c r="L240"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40" t="s">
        <v>348</v>
      </c>
      <c r="N240" t="s">
        <v>349</v>
      </c>
      <c r="O240" t="s">
        <v>350</v>
      </c>
      <c r="P240" s="1">
        <v>42390</v>
      </c>
      <c r="Q240">
        <v>1</v>
      </c>
      <c r="R240">
        <v>0</v>
      </c>
      <c r="S240" t="s">
        <v>360</v>
      </c>
      <c r="AB240">
        <v>2</v>
      </c>
      <c r="AC240">
        <v>0</v>
      </c>
      <c r="AE240">
        <v>1</v>
      </c>
      <c r="AF240">
        <v>1000</v>
      </c>
      <c r="AG240">
        <v>500</v>
      </c>
      <c r="AH240" t="s">
        <v>1701</v>
      </c>
      <c r="AJ240" t="s">
        <v>1439</v>
      </c>
      <c r="AK240" t="b">
        <v>1</v>
      </c>
      <c r="AL240" t="b">
        <v>1</v>
      </c>
      <c r="AN240" t="b">
        <v>1</v>
      </c>
      <c r="AS240">
        <v>999</v>
      </c>
      <c r="AT240" t="s">
        <v>1385</v>
      </c>
      <c r="AV240" t="s">
        <v>347</v>
      </c>
      <c r="AW240" t="s">
        <v>357</v>
      </c>
      <c r="AX240" t="s">
        <v>1546</v>
      </c>
      <c r="BB240" t="b">
        <v>1</v>
      </c>
      <c r="BD240" t="b">
        <v>1</v>
      </c>
      <c r="BJ240" t="s">
        <v>347</v>
      </c>
      <c r="BK240" t="s">
        <v>347</v>
      </c>
      <c r="BL240" t="s">
        <v>3370</v>
      </c>
      <c r="BM240" t="s">
        <v>347</v>
      </c>
      <c r="BN240" t="s">
        <v>3371</v>
      </c>
      <c r="BO240" t="s">
        <v>347</v>
      </c>
      <c r="BP240" t="s">
        <v>347</v>
      </c>
      <c r="BR240" t="s">
        <v>347</v>
      </c>
      <c r="BS240" t="s">
        <v>347</v>
      </c>
      <c r="CE240" t="s">
        <v>1077</v>
      </c>
      <c r="CJ240" t="b">
        <v>1</v>
      </c>
      <c r="CM240" t="s">
        <v>3372</v>
      </c>
      <c r="CN240" t="s">
        <v>347</v>
      </c>
      <c r="CX240" t="s">
        <v>362</v>
      </c>
      <c r="DD240" t="b">
        <v>1</v>
      </c>
      <c r="DE240" t="b">
        <v>1</v>
      </c>
      <c r="DV240" t="s">
        <v>575</v>
      </c>
      <c r="DW240" t="s">
        <v>576</v>
      </c>
      <c r="DX240" t="s">
        <v>577</v>
      </c>
      <c r="DZ240" t="s">
        <v>3373</v>
      </c>
      <c r="EC240" t="b">
        <v>1</v>
      </c>
      <c r="ED240" t="b">
        <v>1</v>
      </c>
      <c r="EJ240" t="b">
        <v>1</v>
      </c>
      <c r="EK240" t="b">
        <v>1</v>
      </c>
      <c r="EL240" t="s">
        <v>365</v>
      </c>
      <c r="EM240" t="s">
        <v>366</v>
      </c>
      <c r="EZ240" t="s">
        <v>385</v>
      </c>
      <c r="FA240" t="s">
        <v>366</v>
      </c>
      <c r="FB240" t="s">
        <v>373</v>
      </c>
      <c r="FD240" t="s">
        <v>432</v>
      </c>
      <c r="FF240" t="b">
        <v>1</v>
      </c>
      <c r="FG240" t="b">
        <v>1</v>
      </c>
      <c r="FM240" t="s">
        <v>347</v>
      </c>
      <c r="FO240" t="s">
        <v>347</v>
      </c>
      <c r="FP240" t="s">
        <v>432</v>
      </c>
      <c r="FQ240" t="b">
        <v>1</v>
      </c>
      <c r="FR240" t="b">
        <v>1</v>
      </c>
      <c r="GC240" t="s">
        <v>351</v>
      </c>
      <c r="GD240" t="s">
        <v>360</v>
      </c>
      <c r="GE240" t="s">
        <v>371</v>
      </c>
      <c r="GF240" t="s">
        <v>371</v>
      </c>
      <c r="GT240" t="s">
        <v>3374</v>
      </c>
      <c r="GX240" t="b">
        <v>1</v>
      </c>
      <c r="HD240" t="b">
        <v>1</v>
      </c>
      <c r="HF240" t="b">
        <v>1</v>
      </c>
      <c r="HM240" t="s">
        <v>441</v>
      </c>
      <c r="HN240" t="b">
        <v>1</v>
      </c>
      <c r="HR240" t="s">
        <v>3375</v>
      </c>
      <c r="HS240" t="s">
        <v>1748</v>
      </c>
      <c r="HX240" t="b">
        <v>1</v>
      </c>
      <c r="IE240" t="s">
        <v>516</v>
      </c>
      <c r="IJ240" t="b">
        <v>1</v>
      </c>
      <c r="IO240" t="s">
        <v>445</v>
      </c>
      <c r="IQ240" t="s">
        <v>957</v>
      </c>
      <c r="IT240" t="b">
        <v>1</v>
      </c>
      <c r="IU240" t="b">
        <v>1</v>
      </c>
      <c r="IZ240" t="s">
        <v>464</v>
      </c>
      <c r="JA240" t="s">
        <v>957</v>
      </c>
      <c r="JD240" t="b">
        <v>1</v>
      </c>
      <c r="JE240" t="b">
        <v>1</v>
      </c>
      <c r="JJ240" t="s">
        <v>464</v>
      </c>
      <c r="JK240" t="s">
        <v>360</v>
      </c>
      <c r="JL240" t="s">
        <v>3376</v>
      </c>
      <c r="JM240" t="s">
        <v>3377</v>
      </c>
      <c r="JN240" t="b">
        <v>1</v>
      </c>
      <c r="JQ240" t="b">
        <v>1</v>
      </c>
      <c r="JR240" t="b">
        <v>1</v>
      </c>
      <c r="KF240" t="s">
        <v>3378</v>
      </c>
      <c r="KG240" t="s">
        <v>2882</v>
      </c>
      <c r="KO240" t="b">
        <v>1</v>
      </c>
      <c r="KQ240" t="b">
        <v>1</v>
      </c>
      <c r="KV240" t="s">
        <v>2870</v>
      </c>
      <c r="KY240" t="b">
        <v>1</v>
      </c>
      <c r="LA240" t="b">
        <v>1</v>
      </c>
      <c r="LB240" t="b">
        <v>1</v>
      </c>
      <c r="LF240" t="s">
        <v>1315</v>
      </c>
      <c r="LG240" t="b">
        <v>1</v>
      </c>
      <c r="MI240" t="s">
        <v>3379</v>
      </c>
      <c r="MJ240">
        <v>73157058</v>
      </c>
      <c r="MK240" t="s">
        <v>3380</v>
      </c>
      <c r="ML240" s="2">
        <v>44217.55190972222</v>
      </c>
      <c r="MM240">
        <v>241</v>
      </c>
      <c r="MO240">
        <v>-1</v>
      </c>
      <c r="MR240" t="s">
        <v>377</v>
      </c>
      <c r="MS240">
        <v>779</v>
      </c>
      <c r="MT240" t="s">
        <v>405</v>
      </c>
      <c r="MU240">
        <v>569832</v>
      </c>
    </row>
    <row r="241" spans="1:359" x14ac:dyDescent="0.3">
      <c r="A241" t="s">
        <v>3381</v>
      </c>
      <c r="B241" t="s">
        <v>3382</v>
      </c>
      <c r="D241" t="s">
        <v>3328</v>
      </c>
      <c r="E241" t="s">
        <v>844</v>
      </c>
      <c r="G241" s="1">
        <v>44217</v>
      </c>
      <c r="H241" t="s">
        <v>2914</v>
      </c>
      <c r="I241" t="s">
        <v>846</v>
      </c>
      <c r="J241" t="s">
        <v>347</v>
      </c>
      <c r="K241">
        <v>36</v>
      </c>
      <c r="L24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41" t="s">
        <v>348</v>
      </c>
      <c r="N241" t="s">
        <v>349</v>
      </c>
      <c r="O241" t="s">
        <v>350</v>
      </c>
      <c r="P241" s="1">
        <v>42430</v>
      </c>
      <c r="Q241">
        <v>2</v>
      </c>
      <c r="R241">
        <v>1</v>
      </c>
      <c r="S241" t="s">
        <v>347</v>
      </c>
      <c r="T241">
        <v>0</v>
      </c>
      <c r="U241">
        <v>1</v>
      </c>
      <c r="V241">
        <v>0</v>
      </c>
      <c r="W241" t="s">
        <v>351</v>
      </c>
      <c r="X241">
        <v>0</v>
      </c>
      <c r="Y241" t="s">
        <v>351</v>
      </c>
      <c r="Z241">
        <v>0</v>
      </c>
      <c r="AA241" t="s">
        <v>351</v>
      </c>
      <c r="AB241">
        <v>5</v>
      </c>
      <c r="AC241">
        <v>2</v>
      </c>
      <c r="AD241">
        <v>0</v>
      </c>
      <c r="AE241">
        <v>1</v>
      </c>
      <c r="AF241">
        <v>2000</v>
      </c>
      <c r="AG241">
        <v>1000</v>
      </c>
      <c r="AH241" t="s">
        <v>3383</v>
      </c>
      <c r="AJ241" t="s">
        <v>1439</v>
      </c>
      <c r="AK241" t="b">
        <v>1</v>
      </c>
      <c r="AL241" t="b">
        <v>1</v>
      </c>
      <c r="AN241" t="b">
        <v>1</v>
      </c>
      <c r="AS241">
        <v>999</v>
      </c>
      <c r="AT241" t="s">
        <v>356</v>
      </c>
      <c r="AV241" t="s">
        <v>347</v>
      </c>
      <c r="AW241" t="s">
        <v>357</v>
      </c>
      <c r="AX241" t="s">
        <v>2068</v>
      </c>
      <c r="AZ241" t="b">
        <v>1</v>
      </c>
      <c r="BB241" t="b">
        <v>1</v>
      </c>
      <c r="BD241" t="b">
        <v>1</v>
      </c>
      <c r="BJ241" t="s">
        <v>347</v>
      </c>
      <c r="BK241" t="s">
        <v>347</v>
      </c>
      <c r="BL241" t="s">
        <v>3384</v>
      </c>
      <c r="BM241" t="s">
        <v>373</v>
      </c>
      <c r="BO241" t="s">
        <v>347</v>
      </c>
      <c r="BP241" t="s">
        <v>347</v>
      </c>
      <c r="BR241" t="s">
        <v>347</v>
      </c>
      <c r="BS241" t="s">
        <v>347</v>
      </c>
      <c r="CE241" t="s">
        <v>430</v>
      </c>
      <c r="CK241" t="b">
        <v>1</v>
      </c>
      <c r="CN241" t="s">
        <v>347</v>
      </c>
      <c r="CX241" t="s">
        <v>362</v>
      </c>
      <c r="DD241" t="b">
        <v>1</v>
      </c>
      <c r="DE241" t="b">
        <v>1</v>
      </c>
      <c r="DV241" t="s">
        <v>486</v>
      </c>
      <c r="DW241" t="s">
        <v>487</v>
      </c>
      <c r="DZ241" t="s">
        <v>1174</v>
      </c>
      <c r="EA241" t="b">
        <v>1</v>
      </c>
      <c r="EJ241" t="b">
        <v>1</v>
      </c>
      <c r="EK241" t="b">
        <v>1</v>
      </c>
      <c r="EL241" t="s">
        <v>458</v>
      </c>
      <c r="EM241" t="s">
        <v>366</v>
      </c>
      <c r="EN241" t="s">
        <v>1174</v>
      </c>
      <c r="EO241" t="b">
        <v>1</v>
      </c>
      <c r="EX241" t="b">
        <v>1</v>
      </c>
      <c r="EY241" t="b">
        <v>1</v>
      </c>
      <c r="EZ241" t="s">
        <v>458</v>
      </c>
      <c r="FA241" t="s">
        <v>366</v>
      </c>
      <c r="FB241" t="s">
        <v>373</v>
      </c>
      <c r="FD241" t="s">
        <v>432</v>
      </c>
      <c r="FF241" t="b">
        <v>1</v>
      </c>
      <c r="FG241" t="b">
        <v>1</v>
      </c>
      <c r="FM241" t="s">
        <v>347</v>
      </c>
      <c r="FO241" t="s">
        <v>347</v>
      </c>
      <c r="FP241" t="s">
        <v>432</v>
      </c>
      <c r="FQ241" t="b">
        <v>1</v>
      </c>
      <c r="FR241" t="b">
        <v>1</v>
      </c>
      <c r="FW241" t="s">
        <v>369</v>
      </c>
      <c r="FX241" t="s">
        <v>360</v>
      </c>
      <c r="GB241" t="s">
        <v>351</v>
      </c>
      <c r="GC241" t="s">
        <v>409</v>
      </c>
      <c r="GD241" t="s">
        <v>892</v>
      </c>
      <c r="GT241" t="s">
        <v>872</v>
      </c>
      <c r="GU241" t="b">
        <v>1</v>
      </c>
      <c r="GW241" t="b">
        <v>1</v>
      </c>
      <c r="HA241" t="b">
        <v>1</v>
      </c>
      <c r="HM241" t="s">
        <v>726</v>
      </c>
      <c r="HN241" t="b">
        <v>1</v>
      </c>
      <c r="HO241" t="b">
        <v>1</v>
      </c>
      <c r="HR241" t="s">
        <v>3385</v>
      </c>
      <c r="HS241" t="s">
        <v>1650</v>
      </c>
      <c r="HU241" t="b">
        <v>1</v>
      </c>
      <c r="HW241" t="b">
        <v>1</v>
      </c>
      <c r="IE241" t="s">
        <v>373</v>
      </c>
      <c r="IL241" t="b">
        <v>1</v>
      </c>
      <c r="IO241" t="s">
        <v>445</v>
      </c>
      <c r="IQ241" t="s">
        <v>560</v>
      </c>
      <c r="IS241" t="b">
        <v>1</v>
      </c>
      <c r="IT241" t="b">
        <v>1</v>
      </c>
      <c r="IU241" t="b">
        <v>1</v>
      </c>
      <c r="IZ241" t="s">
        <v>3386</v>
      </c>
      <c r="JA241" t="s">
        <v>975</v>
      </c>
      <c r="JC241" t="b">
        <v>1</v>
      </c>
      <c r="JD241" t="b">
        <v>1</v>
      </c>
      <c r="JE241" t="b">
        <v>1</v>
      </c>
      <c r="JJ241" t="s">
        <v>3387</v>
      </c>
      <c r="JK241" t="s">
        <v>360</v>
      </c>
      <c r="JL241" t="s">
        <v>3388</v>
      </c>
      <c r="JM241" t="s">
        <v>3389</v>
      </c>
      <c r="JN241" t="b">
        <v>1</v>
      </c>
      <c r="JT241" t="b">
        <v>1</v>
      </c>
      <c r="JV241" t="b">
        <v>1</v>
      </c>
      <c r="KA241" t="b">
        <v>1</v>
      </c>
      <c r="KG241" t="s">
        <v>918</v>
      </c>
      <c r="KK241" t="b">
        <v>1</v>
      </c>
      <c r="KQ241" t="b">
        <v>1</v>
      </c>
      <c r="KV241" t="s">
        <v>2870</v>
      </c>
      <c r="KY241" t="b">
        <v>1</v>
      </c>
      <c r="LA241" t="b">
        <v>1</v>
      </c>
      <c r="LB241" t="b">
        <v>1</v>
      </c>
      <c r="LF241" t="s">
        <v>961</v>
      </c>
      <c r="LG241" t="b">
        <v>1</v>
      </c>
      <c r="LJ241" t="b">
        <v>1</v>
      </c>
      <c r="LN241" t="s">
        <v>347</v>
      </c>
      <c r="LP241" t="s">
        <v>1317</v>
      </c>
      <c r="LQ241" t="b">
        <v>1</v>
      </c>
      <c r="LS241" t="b">
        <v>1</v>
      </c>
      <c r="MA241" t="s">
        <v>360</v>
      </c>
      <c r="MG241" t="s">
        <v>360</v>
      </c>
      <c r="MI241" t="s">
        <v>3390</v>
      </c>
      <c r="MJ241">
        <v>73157061</v>
      </c>
      <c r="MK241" t="s">
        <v>3391</v>
      </c>
      <c r="ML241" s="2">
        <v>44217.551921296297</v>
      </c>
      <c r="MM241">
        <v>242</v>
      </c>
      <c r="MO241">
        <v>-1</v>
      </c>
      <c r="MR241" t="s">
        <v>377</v>
      </c>
      <c r="MS241">
        <v>886</v>
      </c>
      <c r="MT241" t="s">
        <v>405</v>
      </c>
      <c r="MU241">
        <v>569832</v>
      </c>
    </row>
    <row r="242" spans="1:359" x14ac:dyDescent="0.3">
      <c r="A242" t="s">
        <v>3392</v>
      </c>
      <c r="B242" t="s">
        <v>3393</v>
      </c>
      <c r="C242" t="s">
        <v>385</v>
      </c>
      <c r="D242" t="s">
        <v>3394</v>
      </c>
      <c r="E242" t="s">
        <v>844</v>
      </c>
      <c r="G242" s="1">
        <v>44217</v>
      </c>
      <c r="H242" t="s">
        <v>2756</v>
      </c>
      <c r="I242" t="s">
        <v>846</v>
      </c>
      <c r="J242" t="s">
        <v>347</v>
      </c>
      <c r="K242">
        <v>65</v>
      </c>
      <c r="L242"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242" t="s">
        <v>408</v>
      </c>
      <c r="N242" t="s">
        <v>349</v>
      </c>
      <c r="O242" t="s">
        <v>350</v>
      </c>
      <c r="P242" s="1">
        <v>43801</v>
      </c>
      <c r="Q242">
        <v>0</v>
      </c>
      <c r="R242">
        <v>0</v>
      </c>
      <c r="S242" t="s">
        <v>360</v>
      </c>
      <c r="AB242">
        <v>2</v>
      </c>
      <c r="AC242">
        <v>2</v>
      </c>
      <c r="AE242">
        <v>0</v>
      </c>
      <c r="AF242">
        <v>1000</v>
      </c>
      <c r="AG242">
        <v>0</v>
      </c>
      <c r="AI242" t="s">
        <v>3395</v>
      </c>
      <c r="AJ242" t="s">
        <v>651</v>
      </c>
      <c r="AQ242" t="b">
        <v>1</v>
      </c>
      <c r="AV242" t="s">
        <v>373</v>
      </c>
      <c r="AW242" t="s">
        <v>3396</v>
      </c>
      <c r="AX242" t="s">
        <v>429</v>
      </c>
      <c r="BB242" t="b">
        <v>1</v>
      </c>
      <c r="BJ242" t="s">
        <v>360</v>
      </c>
      <c r="BO242" t="s">
        <v>360</v>
      </c>
      <c r="CE242" t="s">
        <v>850</v>
      </c>
      <c r="CF242" t="b">
        <v>1</v>
      </c>
      <c r="CN242" t="s">
        <v>360</v>
      </c>
      <c r="CO242" t="s">
        <v>798</v>
      </c>
      <c r="CQ242" t="b">
        <v>1</v>
      </c>
      <c r="CX242" t="s">
        <v>851</v>
      </c>
      <c r="DD242" t="b">
        <v>1</v>
      </c>
      <c r="DV242" t="s">
        <v>657</v>
      </c>
      <c r="EL242" t="s">
        <v>385</v>
      </c>
      <c r="EM242" t="s">
        <v>366</v>
      </c>
      <c r="EZ242" t="s">
        <v>385</v>
      </c>
      <c r="FA242" t="s">
        <v>366</v>
      </c>
      <c r="FB242" t="s">
        <v>347</v>
      </c>
      <c r="FD242" t="s">
        <v>368</v>
      </c>
      <c r="FF242" t="b">
        <v>1</v>
      </c>
      <c r="FM242" t="s">
        <v>347</v>
      </c>
      <c r="FO242" t="s">
        <v>347</v>
      </c>
      <c r="FP242" t="s">
        <v>368</v>
      </c>
      <c r="FQ242" t="b">
        <v>1</v>
      </c>
      <c r="GC242" t="s">
        <v>385</v>
      </c>
      <c r="GD242" t="s">
        <v>347</v>
      </c>
      <c r="GG242" t="s">
        <v>797</v>
      </c>
      <c r="GH242" t="s">
        <v>373</v>
      </c>
      <c r="GR242" t="s">
        <v>1094</v>
      </c>
      <c r="GT242" t="s">
        <v>3397</v>
      </c>
      <c r="GY242" t="b">
        <v>1</v>
      </c>
      <c r="HF242" t="b">
        <v>1</v>
      </c>
      <c r="HM242" t="s">
        <v>501</v>
      </c>
      <c r="HO242" t="b">
        <v>1</v>
      </c>
      <c r="HR242" t="s">
        <v>3398</v>
      </c>
      <c r="HS242" t="s">
        <v>443</v>
      </c>
      <c r="HW242" t="b">
        <v>1</v>
      </c>
      <c r="IE242" t="s">
        <v>1331</v>
      </c>
      <c r="IH242" t="b">
        <v>1</v>
      </c>
      <c r="IJ242" t="b">
        <v>1</v>
      </c>
      <c r="IO242" t="s">
        <v>347</v>
      </c>
      <c r="IQ242" t="s">
        <v>2880</v>
      </c>
      <c r="IR242" t="b">
        <v>1</v>
      </c>
      <c r="IT242" t="b">
        <v>1</v>
      </c>
      <c r="IZ242" t="s">
        <v>3399</v>
      </c>
      <c r="JA242" t="s">
        <v>3400</v>
      </c>
      <c r="JB242" t="b">
        <v>1</v>
      </c>
      <c r="JD242" t="b">
        <v>1</v>
      </c>
      <c r="JE242" t="b">
        <v>1</v>
      </c>
      <c r="JJ242" t="s">
        <v>3401</v>
      </c>
      <c r="JK242" t="s">
        <v>347</v>
      </c>
      <c r="JM242" t="s">
        <v>3402</v>
      </c>
      <c r="JQ242" t="b">
        <v>1</v>
      </c>
      <c r="JT242" t="b">
        <v>1</v>
      </c>
      <c r="JV242" t="b">
        <v>1</v>
      </c>
      <c r="KG242" t="s">
        <v>2044</v>
      </c>
      <c r="KI242" t="b">
        <v>1</v>
      </c>
      <c r="KL242" t="b">
        <v>1</v>
      </c>
      <c r="KM242" t="b">
        <v>1</v>
      </c>
      <c r="KV242" t="s">
        <v>3403</v>
      </c>
      <c r="KY242" t="b">
        <v>1</v>
      </c>
      <c r="LA242" t="b">
        <v>1</v>
      </c>
      <c r="LB242" t="b">
        <v>1</v>
      </c>
      <c r="LF242" t="s">
        <v>430</v>
      </c>
      <c r="LM242" t="b">
        <v>1</v>
      </c>
      <c r="MI242" t="s">
        <v>3404</v>
      </c>
      <c r="MJ242">
        <v>73157183</v>
      </c>
      <c r="MK242" t="s">
        <v>3405</v>
      </c>
      <c r="ML242" s="2">
        <v>44217.553587962961</v>
      </c>
      <c r="MM242">
        <v>243</v>
      </c>
      <c r="MO242">
        <v>-1</v>
      </c>
      <c r="MR242" t="s">
        <v>377</v>
      </c>
      <c r="MS242">
        <v>14415</v>
      </c>
      <c r="MT242" t="s">
        <v>405</v>
      </c>
      <c r="MU242">
        <v>569832</v>
      </c>
    </row>
    <row r="243" spans="1:359" x14ac:dyDescent="0.3">
      <c r="A243" t="s">
        <v>3406</v>
      </c>
      <c r="B243" t="s">
        <v>3407</v>
      </c>
      <c r="C243" t="s">
        <v>385</v>
      </c>
      <c r="D243" t="s">
        <v>3394</v>
      </c>
      <c r="E243" t="s">
        <v>844</v>
      </c>
      <c r="G243" s="1">
        <v>44217</v>
      </c>
      <c r="H243" t="s">
        <v>2756</v>
      </c>
      <c r="I243" t="s">
        <v>846</v>
      </c>
      <c r="J243" t="s">
        <v>347</v>
      </c>
      <c r="K243">
        <v>41</v>
      </c>
      <c r="L24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43" t="s">
        <v>408</v>
      </c>
      <c r="N243" t="s">
        <v>349</v>
      </c>
      <c r="O243" t="s">
        <v>350</v>
      </c>
      <c r="P243" s="1">
        <v>43801</v>
      </c>
      <c r="Q243">
        <v>1</v>
      </c>
      <c r="R243">
        <v>0</v>
      </c>
      <c r="S243" t="s">
        <v>347</v>
      </c>
      <c r="T243">
        <v>0</v>
      </c>
      <c r="U243">
        <v>1</v>
      </c>
      <c r="V243">
        <v>2</v>
      </c>
      <c r="W243" t="s">
        <v>458</v>
      </c>
      <c r="X243">
        <v>2</v>
      </c>
      <c r="Y243" t="s">
        <v>352</v>
      </c>
      <c r="Z243">
        <v>3</v>
      </c>
      <c r="AA243" t="s">
        <v>526</v>
      </c>
      <c r="AB243">
        <v>10</v>
      </c>
      <c r="AC243">
        <v>0</v>
      </c>
      <c r="AD243">
        <v>0</v>
      </c>
      <c r="AE243">
        <v>0</v>
      </c>
      <c r="AF243">
        <v>1200</v>
      </c>
      <c r="AG243">
        <v>0</v>
      </c>
      <c r="AI243" t="s">
        <v>3408</v>
      </c>
      <c r="AJ243" t="s">
        <v>651</v>
      </c>
      <c r="AQ243" t="b">
        <v>1</v>
      </c>
      <c r="AV243" t="s">
        <v>360</v>
      </c>
      <c r="AW243" t="s">
        <v>3409</v>
      </c>
      <c r="AX243" t="s">
        <v>429</v>
      </c>
      <c r="BB243" t="b">
        <v>1</v>
      </c>
      <c r="BJ243" t="s">
        <v>360</v>
      </c>
      <c r="BO243" t="s">
        <v>360</v>
      </c>
      <c r="CE243" t="s">
        <v>361</v>
      </c>
      <c r="CG243" t="b">
        <v>1</v>
      </c>
      <c r="CI243" t="b">
        <v>1</v>
      </c>
      <c r="CN243" t="s">
        <v>373</v>
      </c>
      <c r="CX243" t="s">
        <v>851</v>
      </c>
      <c r="DD243" t="b">
        <v>1</v>
      </c>
      <c r="DV243" t="s">
        <v>657</v>
      </c>
      <c r="DZ243" t="s">
        <v>3410</v>
      </c>
      <c r="EB243" t="b">
        <v>1</v>
      </c>
      <c r="EC243" t="b">
        <v>1</v>
      </c>
      <c r="EG243" t="b">
        <v>1</v>
      </c>
      <c r="EL243" t="s">
        <v>458</v>
      </c>
      <c r="EM243" t="s">
        <v>366</v>
      </c>
      <c r="EN243" t="s">
        <v>1059</v>
      </c>
      <c r="EO243" t="b">
        <v>1</v>
      </c>
      <c r="EP243" t="b">
        <v>1</v>
      </c>
      <c r="EQ243" t="b">
        <v>1</v>
      </c>
      <c r="EZ243" t="s">
        <v>458</v>
      </c>
      <c r="FA243" t="s">
        <v>366</v>
      </c>
      <c r="FB243" t="s">
        <v>347</v>
      </c>
      <c r="FD243" t="s">
        <v>368</v>
      </c>
      <c r="FF243" t="b">
        <v>1</v>
      </c>
      <c r="FM243" t="s">
        <v>347</v>
      </c>
      <c r="FO243" t="s">
        <v>373</v>
      </c>
      <c r="FW243" t="s">
        <v>668</v>
      </c>
      <c r="FX243" t="s">
        <v>360</v>
      </c>
      <c r="GB243" t="s">
        <v>351</v>
      </c>
      <c r="GC243" t="s">
        <v>351</v>
      </c>
      <c r="GD243" t="s">
        <v>360</v>
      </c>
      <c r="GE243" t="s">
        <v>371</v>
      </c>
      <c r="GF243" t="s">
        <v>371</v>
      </c>
      <c r="GT243" t="s">
        <v>528</v>
      </c>
      <c r="GY243" t="b">
        <v>1</v>
      </c>
      <c r="HM243" t="s">
        <v>501</v>
      </c>
      <c r="HO243" t="b">
        <v>1</v>
      </c>
      <c r="HR243" t="s">
        <v>3411</v>
      </c>
      <c r="HS243" t="s">
        <v>443</v>
      </c>
      <c r="HW243" t="b">
        <v>1</v>
      </c>
      <c r="IE243" t="s">
        <v>1193</v>
      </c>
      <c r="IH243" t="b">
        <v>1</v>
      </c>
      <c r="IO243" t="s">
        <v>347</v>
      </c>
      <c r="IQ243" t="s">
        <v>1288</v>
      </c>
      <c r="IR243" t="b">
        <v>1</v>
      </c>
      <c r="IS243" t="b">
        <v>1</v>
      </c>
      <c r="IT243" t="b">
        <v>1</v>
      </c>
      <c r="IZ243" t="s">
        <v>3412</v>
      </c>
      <c r="JA243" t="s">
        <v>1010</v>
      </c>
      <c r="JC243" t="b">
        <v>1</v>
      </c>
      <c r="JD243" t="b">
        <v>1</v>
      </c>
      <c r="JJ243" t="s">
        <v>3413</v>
      </c>
      <c r="JK243" t="s">
        <v>347</v>
      </c>
      <c r="JM243" t="s">
        <v>3402</v>
      </c>
      <c r="JQ243" t="b">
        <v>1</v>
      </c>
      <c r="JT243" t="b">
        <v>1</v>
      </c>
      <c r="JV243" t="b">
        <v>1</v>
      </c>
      <c r="KG243" t="s">
        <v>1706</v>
      </c>
      <c r="KI243" t="b">
        <v>1</v>
      </c>
      <c r="KL243" t="b">
        <v>1</v>
      </c>
      <c r="KV243" t="s">
        <v>2870</v>
      </c>
      <c r="KY243" t="b">
        <v>1</v>
      </c>
      <c r="LA243" t="b">
        <v>1</v>
      </c>
      <c r="LB243" t="b">
        <v>1</v>
      </c>
      <c r="LF243" t="s">
        <v>509</v>
      </c>
      <c r="LL243" t="b">
        <v>1</v>
      </c>
      <c r="LN243" t="s">
        <v>360</v>
      </c>
      <c r="LO243" t="s">
        <v>3414</v>
      </c>
      <c r="LP243" t="s">
        <v>1317</v>
      </c>
      <c r="LQ243" t="b">
        <v>1</v>
      </c>
      <c r="LS243" t="b">
        <v>1</v>
      </c>
      <c r="MA243" t="s">
        <v>360</v>
      </c>
      <c r="MD243" t="s">
        <v>360</v>
      </c>
      <c r="MG243" t="s">
        <v>360</v>
      </c>
      <c r="MI243" t="s">
        <v>3415</v>
      </c>
      <c r="MJ243">
        <v>73157185</v>
      </c>
      <c r="MK243" t="s">
        <v>3416</v>
      </c>
      <c r="ML243" s="2">
        <v>44217.553599537037</v>
      </c>
      <c r="MM243">
        <v>244</v>
      </c>
      <c r="MO243">
        <v>-1</v>
      </c>
      <c r="MR243" t="s">
        <v>377</v>
      </c>
      <c r="MS243">
        <v>5864</v>
      </c>
      <c r="MT243" t="s">
        <v>405</v>
      </c>
      <c r="MU243">
        <v>569832</v>
      </c>
    </row>
    <row r="244" spans="1:359" x14ac:dyDescent="0.3">
      <c r="A244" t="s">
        <v>3417</v>
      </c>
      <c r="B244" t="s">
        <v>3418</v>
      </c>
      <c r="C244" t="s">
        <v>385</v>
      </c>
      <c r="D244" t="s">
        <v>3394</v>
      </c>
      <c r="E244" t="s">
        <v>844</v>
      </c>
      <c r="G244" s="1">
        <v>44217</v>
      </c>
      <c r="H244" t="s">
        <v>2756</v>
      </c>
      <c r="I244" t="s">
        <v>846</v>
      </c>
      <c r="J244" t="s">
        <v>347</v>
      </c>
      <c r="K244">
        <v>48</v>
      </c>
      <c r="L24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44" t="s">
        <v>408</v>
      </c>
      <c r="N244" t="s">
        <v>349</v>
      </c>
      <c r="O244" t="s">
        <v>350</v>
      </c>
      <c r="P244" s="1">
        <v>43837</v>
      </c>
      <c r="Q244">
        <v>0</v>
      </c>
      <c r="R244">
        <v>0</v>
      </c>
      <c r="S244" t="s">
        <v>347</v>
      </c>
      <c r="T244">
        <v>0</v>
      </c>
      <c r="U244">
        <v>1</v>
      </c>
      <c r="V244">
        <v>1</v>
      </c>
      <c r="W244" t="s">
        <v>409</v>
      </c>
      <c r="X244">
        <v>4</v>
      </c>
      <c r="Y244" t="s">
        <v>353</v>
      </c>
      <c r="Z244">
        <v>2</v>
      </c>
      <c r="AA244" t="s">
        <v>526</v>
      </c>
      <c r="AB244">
        <v>10</v>
      </c>
      <c r="AC244">
        <v>1</v>
      </c>
      <c r="AD244">
        <v>0</v>
      </c>
      <c r="AE244">
        <v>0</v>
      </c>
      <c r="AF244">
        <v>1000</v>
      </c>
      <c r="AG244">
        <v>0</v>
      </c>
      <c r="AI244" t="s">
        <v>3419</v>
      </c>
      <c r="AJ244" t="s">
        <v>651</v>
      </c>
      <c r="AQ244" t="b">
        <v>1</v>
      </c>
      <c r="AV244" t="s">
        <v>360</v>
      </c>
      <c r="AW244" t="s">
        <v>3420</v>
      </c>
      <c r="AX244" t="s">
        <v>1546</v>
      </c>
      <c r="BB244" t="b">
        <v>1</v>
      </c>
      <c r="BD244" t="b">
        <v>1</v>
      </c>
      <c r="BJ244" t="s">
        <v>360</v>
      </c>
      <c r="BO244" t="s">
        <v>347</v>
      </c>
      <c r="BP244" t="s">
        <v>347</v>
      </c>
      <c r="BR244" t="s">
        <v>360</v>
      </c>
      <c r="CE244" t="s">
        <v>2084</v>
      </c>
      <c r="CF244" t="b">
        <v>1</v>
      </c>
      <c r="CG244" t="b">
        <v>1</v>
      </c>
      <c r="CN244" t="s">
        <v>360</v>
      </c>
      <c r="CO244" t="s">
        <v>798</v>
      </c>
      <c r="CQ244" t="b">
        <v>1</v>
      </c>
      <c r="CX244" t="s">
        <v>889</v>
      </c>
      <c r="CZ244" t="b">
        <v>1</v>
      </c>
      <c r="DI244" t="s">
        <v>3421</v>
      </c>
      <c r="DV244" t="s">
        <v>657</v>
      </c>
      <c r="EL244" t="s">
        <v>385</v>
      </c>
      <c r="EM244" t="s">
        <v>366</v>
      </c>
      <c r="EN244" t="s">
        <v>1059</v>
      </c>
      <c r="EO244" t="b">
        <v>1</v>
      </c>
      <c r="EP244" t="b">
        <v>1</v>
      </c>
      <c r="EQ244" t="b">
        <v>1</v>
      </c>
      <c r="EZ244" t="s">
        <v>458</v>
      </c>
      <c r="FA244" t="s">
        <v>366</v>
      </c>
      <c r="FB244" t="s">
        <v>347</v>
      </c>
      <c r="FD244" t="s">
        <v>368</v>
      </c>
      <c r="FF244" t="b">
        <v>1</v>
      </c>
      <c r="FM244" t="s">
        <v>347</v>
      </c>
      <c r="FO244" t="s">
        <v>373</v>
      </c>
      <c r="FW244" t="s">
        <v>668</v>
      </c>
      <c r="FX244" t="s">
        <v>360</v>
      </c>
      <c r="GB244" t="s">
        <v>351</v>
      </c>
      <c r="GC244" t="s">
        <v>385</v>
      </c>
      <c r="GD244" t="s">
        <v>360</v>
      </c>
      <c r="GE244" t="s">
        <v>370</v>
      </c>
      <c r="GF244" t="s">
        <v>370</v>
      </c>
      <c r="GG244" t="s">
        <v>493</v>
      </c>
      <c r="GH244" t="s">
        <v>373</v>
      </c>
      <c r="GR244" t="s">
        <v>1094</v>
      </c>
      <c r="GT244" t="s">
        <v>3422</v>
      </c>
      <c r="GY244" t="b">
        <v>1</v>
      </c>
      <c r="GZ244" t="b">
        <v>1</v>
      </c>
      <c r="HM244" t="s">
        <v>501</v>
      </c>
      <c r="HO244" t="b">
        <v>1</v>
      </c>
      <c r="HR244" t="s">
        <v>3423</v>
      </c>
      <c r="HS244" t="s">
        <v>634</v>
      </c>
      <c r="HT244" t="b">
        <v>1</v>
      </c>
      <c r="IE244" t="s">
        <v>1877</v>
      </c>
      <c r="IH244" t="b">
        <v>1</v>
      </c>
      <c r="II244" t="b">
        <v>1</v>
      </c>
      <c r="IO244" t="s">
        <v>347</v>
      </c>
      <c r="IQ244" t="s">
        <v>739</v>
      </c>
      <c r="IR244" t="b">
        <v>1</v>
      </c>
      <c r="IS244" t="b">
        <v>1</v>
      </c>
      <c r="IT244" t="b">
        <v>1</v>
      </c>
      <c r="IZ244" t="s">
        <v>3424</v>
      </c>
      <c r="JA244" t="s">
        <v>504</v>
      </c>
      <c r="JD244" t="b">
        <v>1</v>
      </c>
      <c r="JJ244" t="s">
        <v>3425</v>
      </c>
      <c r="JK244" t="s">
        <v>347</v>
      </c>
      <c r="JM244" t="s">
        <v>3426</v>
      </c>
      <c r="JQ244" t="b">
        <v>1</v>
      </c>
      <c r="JT244" t="b">
        <v>1</v>
      </c>
      <c r="JV244" t="b">
        <v>1</v>
      </c>
      <c r="KG244" t="s">
        <v>2882</v>
      </c>
      <c r="KO244" t="b">
        <v>1</v>
      </c>
      <c r="KQ244" t="b">
        <v>1</v>
      </c>
      <c r="KV244" t="s">
        <v>2870</v>
      </c>
      <c r="KY244" t="b">
        <v>1</v>
      </c>
      <c r="LA244" t="b">
        <v>1</v>
      </c>
      <c r="LB244" t="b">
        <v>1</v>
      </c>
      <c r="LF244" t="s">
        <v>509</v>
      </c>
      <c r="LL244" t="b">
        <v>1</v>
      </c>
      <c r="LN244" t="s">
        <v>360</v>
      </c>
      <c r="LO244" t="s">
        <v>3427</v>
      </c>
      <c r="LP244" t="s">
        <v>1317</v>
      </c>
      <c r="LQ244" t="b">
        <v>1</v>
      </c>
      <c r="LS244" t="b">
        <v>1</v>
      </c>
      <c r="MA244" t="s">
        <v>360</v>
      </c>
      <c r="MD244" t="s">
        <v>360</v>
      </c>
      <c r="MG244" t="s">
        <v>360</v>
      </c>
      <c r="MI244" t="s">
        <v>3428</v>
      </c>
      <c r="MJ244">
        <v>73157187</v>
      </c>
      <c r="MK244" t="s">
        <v>3429</v>
      </c>
      <c r="ML244" s="2">
        <v>44217.553611111107</v>
      </c>
      <c r="MM244">
        <v>245</v>
      </c>
      <c r="MO244">
        <v>-1</v>
      </c>
      <c r="MR244" t="s">
        <v>377</v>
      </c>
      <c r="MS244">
        <v>1621</v>
      </c>
      <c r="MT244" t="s">
        <v>405</v>
      </c>
      <c r="MU244">
        <v>569832</v>
      </c>
    </row>
    <row r="245" spans="1:359" x14ac:dyDescent="0.3">
      <c r="A245" t="s">
        <v>3430</v>
      </c>
      <c r="B245" t="s">
        <v>3431</v>
      </c>
      <c r="D245" t="s">
        <v>3394</v>
      </c>
      <c r="E245" t="s">
        <v>844</v>
      </c>
      <c r="G245" s="1">
        <v>44217</v>
      </c>
      <c r="H245" t="s">
        <v>2756</v>
      </c>
      <c r="I245" t="s">
        <v>846</v>
      </c>
      <c r="J245" t="s">
        <v>347</v>
      </c>
      <c r="K245">
        <v>43</v>
      </c>
      <c r="L24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45" t="s">
        <v>408</v>
      </c>
      <c r="N245" t="s">
        <v>349</v>
      </c>
      <c r="O245" t="s">
        <v>384</v>
      </c>
      <c r="Q245">
        <v>0</v>
      </c>
      <c r="R245">
        <v>0</v>
      </c>
      <c r="S245" t="s">
        <v>347</v>
      </c>
      <c r="T245">
        <v>0</v>
      </c>
      <c r="U245">
        <v>1</v>
      </c>
      <c r="V245">
        <v>2</v>
      </c>
      <c r="W245" t="s">
        <v>458</v>
      </c>
      <c r="X245">
        <v>3</v>
      </c>
      <c r="Y245" t="s">
        <v>353</v>
      </c>
      <c r="Z245">
        <v>3</v>
      </c>
      <c r="AA245" t="s">
        <v>527</v>
      </c>
      <c r="AB245">
        <v>11</v>
      </c>
      <c r="AC245">
        <v>0</v>
      </c>
      <c r="AD245">
        <v>0</v>
      </c>
      <c r="AE245">
        <v>0</v>
      </c>
      <c r="AF245">
        <v>2000</v>
      </c>
      <c r="AG245">
        <v>1000</v>
      </c>
      <c r="AH245" t="s">
        <v>2889</v>
      </c>
      <c r="AJ245" t="s">
        <v>3432</v>
      </c>
      <c r="AK245" t="b">
        <v>1</v>
      </c>
      <c r="AL245" t="b">
        <v>1</v>
      </c>
      <c r="AM245" t="b">
        <v>1</v>
      </c>
      <c r="AN245" t="b">
        <v>1</v>
      </c>
      <c r="AS245">
        <v>30</v>
      </c>
      <c r="AT245" t="s">
        <v>2851</v>
      </c>
      <c r="AV245" t="s">
        <v>347</v>
      </c>
      <c r="AW245" t="s">
        <v>652</v>
      </c>
      <c r="AX245" t="s">
        <v>429</v>
      </c>
      <c r="BB245" t="b">
        <v>1</v>
      </c>
      <c r="BJ245" t="s">
        <v>373</v>
      </c>
      <c r="BO245" t="s">
        <v>360</v>
      </c>
      <c r="CE245" t="s">
        <v>1703</v>
      </c>
      <c r="CI245" t="b">
        <v>1</v>
      </c>
      <c r="CN245" t="s">
        <v>347</v>
      </c>
      <c r="CX245" t="s">
        <v>851</v>
      </c>
      <c r="DD245" t="b">
        <v>1</v>
      </c>
      <c r="DV245" t="s">
        <v>430</v>
      </c>
      <c r="EL245" t="s">
        <v>385</v>
      </c>
      <c r="EM245" t="s">
        <v>366</v>
      </c>
      <c r="EN245" t="s">
        <v>3433</v>
      </c>
      <c r="EO245" t="b">
        <v>1</v>
      </c>
      <c r="EP245" t="b">
        <v>1</v>
      </c>
      <c r="EQ245" t="b">
        <v>1</v>
      </c>
      <c r="EY245" t="b">
        <v>1</v>
      </c>
      <c r="EZ245" t="s">
        <v>365</v>
      </c>
      <c r="FA245" t="s">
        <v>367</v>
      </c>
      <c r="FB245" t="s">
        <v>373</v>
      </c>
      <c r="FD245" t="s">
        <v>368</v>
      </c>
      <c r="FF245" t="b">
        <v>1</v>
      </c>
      <c r="FM245" t="s">
        <v>347</v>
      </c>
      <c r="FO245" t="s">
        <v>373</v>
      </c>
      <c r="FW245" t="s">
        <v>369</v>
      </c>
      <c r="FX245" t="s">
        <v>360</v>
      </c>
      <c r="GB245" t="s">
        <v>351</v>
      </c>
      <c r="GC245" t="s">
        <v>385</v>
      </c>
      <c r="GD245" t="s">
        <v>360</v>
      </c>
      <c r="GE245" t="s">
        <v>371</v>
      </c>
      <c r="GF245" t="s">
        <v>371</v>
      </c>
      <c r="GT245" t="s">
        <v>528</v>
      </c>
      <c r="GY245" t="b">
        <v>1</v>
      </c>
      <c r="HM245" t="s">
        <v>501</v>
      </c>
      <c r="HO245" t="b">
        <v>1</v>
      </c>
      <c r="HR245" t="s">
        <v>3434</v>
      </c>
      <c r="HS245" t="s">
        <v>634</v>
      </c>
      <c r="HT245" t="b">
        <v>1</v>
      </c>
      <c r="IE245" t="s">
        <v>1877</v>
      </c>
      <c r="IH245" t="b">
        <v>1</v>
      </c>
      <c r="II245" t="b">
        <v>1</v>
      </c>
      <c r="IO245" t="s">
        <v>347</v>
      </c>
      <c r="IQ245" t="s">
        <v>373</v>
      </c>
      <c r="IX245" t="b">
        <v>1</v>
      </c>
      <c r="JA245" t="s">
        <v>416</v>
      </c>
      <c r="JG245" t="b">
        <v>1</v>
      </c>
      <c r="JK245" t="s">
        <v>347</v>
      </c>
      <c r="JM245" t="s">
        <v>562</v>
      </c>
      <c r="KC245" t="b">
        <v>1</v>
      </c>
      <c r="KG245" t="s">
        <v>2882</v>
      </c>
      <c r="KO245" t="b">
        <v>1</v>
      </c>
      <c r="KQ245" t="b">
        <v>1</v>
      </c>
      <c r="KV245" t="s">
        <v>2883</v>
      </c>
      <c r="KZ245" t="b">
        <v>1</v>
      </c>
      <c r="LA245" t="b">
        <v>1</v>
      </c>
      <c r="LB245" t="b">
        <v>1</v>
      </c>
      <c r="LF245" t="s">
        <v>509</v>
      </c>
      <c r="LL245" t="b">
        <v>1</v>
      </c>
      <c r="LN245" t="s">
        <v>347</v>
      </c>
      <c r="LP245" t="s">
        <v>719</v>
      </c>
      <c r="LY245" t="b">
        <v>1</v>
      </c>
      <c r="MA245" t="s">
        <v>360</v>
      </c>
      <c r="MD245" t="s">
        <v>360</v>
      </c>
      <c r="MG245" t="s">
        <v>360</v>
      </c>
      <c r="MI245" t="s">
        <v>3435</v>
      </c>
      <c r="MJ245">
        <v>73157188</v>
      </c>
      <c r="MK245" t="s">
        <v>3436</v>
      </c>
      <c r="ML245" s="2">
        <v>44217.553622685176</v>
      </c>
      <c r="MM245">
        <v>246</v>
      </c>
      <c r="MO245">
        <v>-1</v>
      </c>
      <c r="MR245" t="s">
        <v>377</v>
      </c>
      <c r="MS245">
        <v>1401</v>
      </c>
      <c r="MT245" t="s">
        <v>405</v>
      </c>
      <c r="MU245">
        <v>569832</v>
      </c>
    </row>
    <row r="246" spans="1:359" x14ac:dyDescent="0.3">
      <c r="A246" t="s">
        <v>3440</v>
      </c>
      <c r="B246" t="s">
        <v>3441</v>
      </c>
      <c r="D246" t="s">
        <v>3437</v>
      </c>
      <c r="E246" t="s">
        <v>844</v>
      </c>
      <c r="G246" s="1">
        <v>44217</v>
      </c>
      <c r="H246" t="s">
        <v>2066</v>
      </c>
      <c r="I246" t="s">
        <v>846</v>
      </c>
      <c r="J246" t="s">
        <v>347</v>
      </c>
      <c r="K246">
        <v>50</v>
      </c>
      <c r="L24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46" t="s">
        <v>348</v>
      </c>
      <c r="N246" t="s">
        <v>349</v>
      </c>
      <c r="O246" t="s">
        <v>350</v>
      </c>
      <c r="P246" s="1">
        <v>43476</v>
      </c>
      <c r="Q246">
        <v>0</v>
      </c>
      <c r="R246">
        <v>0</v>
      </c>
      <c r="S246" t="s">
        <v>347</v>
      </c>
      <c r="T246">
        <v>0</v>
      </c>
      <c r="U246">
        <v>0</v>
      </c>
      <c r="V246">
        <v>2</v>
      </c>
      <c r="W246" t="s">
        <v>409</v>
      </c>
      <c r="X246">
        <v>4</v>
      </c>
      <c r="Y246" t="s">
        <v>353</v>
      </c>
      <c r="Z246">
        <v>0</v>
      </c>
      <c r="AA246" t="s">
        <v>353</v>
      </c>
      <c r="AB246">
        <v>13</v>
      </c>
      <c r="AC246">
        <v>0</v>
      </c>
      <c r="AD246">
        <v>0</v>
      </c>
      <c r="AE246">
        <v>0</v>
      </c>
      <c r="AF246">
        <v>300</v>
      </c>
      <c r="AG246">
        <v>300</v>
      </c>
      <c r="AH246" t="s">
        <v>3442</v>
      </c>
      <c r="AJ246" t="s">
        <v>1077</v>
      </c>
      <c r="AO246" t="b">
        <v>1</v>
      </c>
      <c r="AR246" t="s">
        <v>2067</v>
      </c>
      <c r="AS246">
        <v>30</v>
      </c>
      <c r="AT246" t="s">
        <v>1385</v>
      </c>
      <c r="AV246" t="s">
        <v>347</v>
      </c>
      <c r="AW246" t="s">
        <v>3443</v>
      </c>
      <c r="AX246" t="s">
        <v>429</v>
      </c>
      <c r="BB246" t="b">
        <v>1</v>
      </c>
      <c r="BJ246" t="s">
        <v>347</v>
      </c>
      <c r="BK246" t="s">
        <v>347</v>
      </c>
      <c r="BL246" t="s">
        <v>3444</v>
      </c>
      <c r="BM246" t="s">
        <v>347</v>
      </c>
      <c r="BN246" t="s">
        <v>3445</v>
      </c>
      <c r="BO246" t="s">
        <v>360</v>
      </c>
      <c r="CE246" t="s">
        <v>1355</v>
      </c>
      <c r="CG246" t="b">
        <v>1</v>
      </c>
      <c r="CN246" t="s">
        <v>347</v>
      </c>
      <c r="CX246" t="s">
        <v>1901</v>
      </c>
      <c r="DB246" t="b">
        <v>1</v>
      </c>
      <c r="DV246" t="s">
        <v>657</v>
      </c>
      <c r="EL246" t="s">
        <v>385</v>
      </c>
      <c r="EM246" t="s">
        <v>366</v>
      </c>
      <c r="EN246" t="s">
        <v>579</v>
      </c>
      <c r="EO246" t="b">
        <v>1</v>
      </c>
      <c r="EZ246" t="s">
        <v>351</v>
      </c>
      <c r="FA246" t="s">
        <v>366</v>
      </c>
      <c r="FB246" t="s">
        <v>360</v>
      </c>
      <c r="FC246" t="s">
        <v>3446</v>
      </c>
      <c r="FD246" t="s">
        <v>368</v>
      </c>
      <c r="FF246" t="b">
        <v>1</v>
      </c>
      <c r="FM246" t="s">
        <v>347</v>
      </c>
      <c r="FO246" t="s">
        <v>347</v>
      </c>
      <c r="FP246" t="s">
        <v>368</v>
      </c>
      <c r="FQ246" t="b">
        <v>1</v>
      </c>
      <c r="FW246" t="s">
        <v>369</v>
      </c>
      <c r="FX246" t="s">
        <v>360</v>
      </c>
      <c r="GB246" t="s">
        <v>385</v>
      </c>
      <c r="GC246" t="s">
        <v>385</v>
      </c>
      <c r="GD246" t="s">
        <v>360</v>
      </c>
      <c r="GE246" t="s">
        <v>371</v>
      </c>
      <c r="GF246" t="s">
        <v>371</v>
      </c>
      <c r="GT246" t="s">
        <v>460</v>
      </c>
      <c r="HJ246" t="b">
        <v>1</v>
      </c>
      <c r="IE246" t="s">
        <v>516</v>
      </c>
      <c r="IJ246" t="b">
        <v>1</v>
      </c>
      <c r="IO246" t="s">
        <v>347</v>
      </c>
      <c r="IQ246" t="s">
        <v>392</v>
      </c>
      <c r="IR246" t="b">
        <v>1</v>
      </c>
      <c r="IS246" t="b">
        <v>1</v>
      </c>
      <c r="IZ246" t="s">
        <v>3447</v>
      </c>
      <c r="JA246" t="s">
        <v>446</v>
      </c>
      <c r="JC246" t="b">
        <v>1</v>
      </c>
      <c r="JJ246" t="s">
        <v>3448</v>
      </c>
      <c r="JK246" t="s">
        <v>360</v>
      </c>
      <c r="JL246" t="s">
        <v>3449</v>
      </c>
      <c r="JM246" t="s">
        <v>449</v>
      </c>
      <c r="JQ246" t="b">
        <v>1</v>
      </c>
      <c r="KG246" t="s">
        <v>1097</v>
      </c>
      <c r="KM246" t="b">
        <v>1</v>
      </c>
      <c r="KV246" t="s">
        <v>3450</v>
      </c>
      <c r="KW246" t="b">
        <v>1</v>
      </c>
      <c r="LA246" t="b">
        <v>1</v>
      </c>
      <c r="LF246" t="s">
        <v>452</v>
      </c>
      <c r="LI246" t="b">
        <v>1</v>
      </c>
      <c r="LN246" t="s">
        <v>347</v>
      </c>
      <c r="LP246" t="s">
        <v>535</v>
      </c>
      <c r="LS246" t="b">
        <v>1</v>
      </c>
      <c r="MA246" t="s">
        <v>360</v>
      </c>
      <c r="MG246" t="s">
        <v>360</v>
      </c>
      <c r="MI246" t="s">
        <v>3451</v>
      </c>
      <c r="MJ246">
        <v>73157230</v>
      </c>
      <c r="MK246" t="s">
        <v>3452</v>
      </c>
      <c r="ML246" s="2">
        <v>44217.554583333331</v>
      </c>
      <c r="MM246">
        <v>247</v>
      </c>
      <c r="MO246">
        <v>-1</v>
      </c>
      <c r="MR246" t="s">
        <v>377</v>
      </c>
      <c r="MS246">
        <v>1631</v>
      </c>
      <c r="MT246" t="s">
        <v>405</v>
      </c>
      <c r="MU246">
        <v>569832</v>
      </c>
    </row>
    <row r="247" spans="1:359" x14ac:dyDescent="0.3">
      <c r="A247" t="s">
        <v>3453</v>
      </c>
      <c r="B247" t="s">
        <v>3454</v>
      </c>
      <c r="D247" t="s">
        <v>3437</v>
      </c>
      <c r="E247" t="s">
        <v>844</v>
      </c>
      <c r="G247" s="1">
        <v>44217</v>
      </c>
      <c r="H247" t="s">
        <v>2066</v>
      </c>
      <c r="I247" t="s">
        <v>846</v>
      </c>
      <c r="J247" t="s">
        <v>347</v>
      </c>
      <c r="K247">
        <v>33</v>
      </c>
      <c r="L24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47" t="s">
        <v>348</v>
      </c>
      <c r="N247" t="s">
        <v>349</v>
      </c>
      <c r="O247" t="s">
        <v>350</v>
      </c>
      <c r="P247" s="1">
        <v>43104</v>
      </c>
      <c r="Q247">
        <v>1</v>
      </c>
      <c r="R247">
        <v>0</v>
      </c>
      <c r="S247" t="s">
        <v>347</v>
      </c>
      <c r="T247">
        <v>1</v>
      </c>
      <c r="U247">
        <v>1</v>
      </c>
      <c r="V247">
        <v>1</v>
      </c>
      <c r="W247" t="s">
        <v>409</v>
      </c>
      <c r="X247">
        <v>0</v>
      </c>
      <c r="Y247" t="s">
        <v>458</v>
      </c>
      <c r="Z247">
        <v>0</v>
      </c>
      <c r="AA247" t="s">
        <v>458</v>
      </c>
      <c r="AB247">
        <v>4</v>
      </c>
      <c r="AC247">
        <v>0</v>
      </c>
      <c r="AD247">
        <v>0</v>
      </c>
      <c r="AE247">
        <v>0</v>
      </c>
      <c r="AF247">
        <v>500</v>
      </c>
      <c r="AG247">
        <v>100</v>
      </c>
      <c r="AH247" t="s">
        <v>3455</v>
      </c>
      <c r="AJ247" t="s">
        <v>651</v>
      </c>
      <c r="AQ247" t="b">
        <v>1</v>
      </c>
      <c r="AV247" t="s">
        <v>360</v>
      </c>
      <c r="AW247" t="s">
        <v>3443</v>
      </c>
      <c r="AX247" t="s">
        <v>429</v>
      </c>
      <c r="BB247" t="b">
        <v>1</v>
      </c>
      <c r="BJ247" t="s">
        <v>347</v>
      </c>
      <c r="BK247" t="s">
        <v>347</v>
      </c>
      <c r="BL247" t="s">
        <v>3456</v>
      </c>
      <c r="BM247" t="s">
        <v>347</v>
      </c>
      <c r="BN247" t="s">
        <v>3457</v>
      </c>
      <c r="BO247" t="s">
        <v>347</v>
      </c>
      <c r="BP247" t="s">
        <v>347</v>
      </c>
      <c r="BR247" t="s">
        <v>347</v>
      </c>
      <c r="BS247" t="s">
        <v>347</v>
      </c>
      <c r="CE247" t="s">
        <v>950</v>
      </c>
      <c r="CF247" t="b">
        <v>1</v>
      </c>
      <c r="CH247" t="b">
        <v>1</v>
      </c>
      <c r="CN247" t="s">
        <v>360</v>
      </c>
      <c r="CO247" t="s">
        <v>1592</v>
      </c>
      <c r="CS247" t="b">
        <v>1</v>
      </c>
      <c r="CX247" t="s">
        <v>1901</v>
      </c>
      <c r="DB247" t="b">
        <v>1</v>
      </c>
      <c r="DJ247" t="s">
        <v>347</v>
      </c>
      <c r="DK247" t="s">
        <v>3458</v>
      </c>
      <c r="DR247" t="b">
        <v>1</v>
      </c>
      <c r="DV247" t="s">
        <v>657</v>
      </c>
      <c r="DZ247" t="s">
        <v>1006</v>
      </c>
      <c r="EA247" t="b">
        <v>1</v>
      </c>
      <c r="EB247" t="b">
        <v>1</v>
      </c>
      <c r="EL247" t="s">
        <v>409</v>
      </c>
      <c r="EM247" t="s">
        <v>366</v>
      </c>
      <c r="EN247" t="s">
        <v>1006</v>
      </c>
      <c r="EO247" t="b">
        <v>1</v>
      </c>
      <c r="EP247" t="b">
        <v>1</v>
      </c>
      <c r="EZ247" t="s">
        <v>409</v>
      </c>
      <c r="FA247" t="s">
        <v>366</v>
      </c>
      <c r="FB247" t="s">
        <v>360</v>
      </c>
      <c r="FC247" t="s">
        <v>3459</v>
      </c>
      <c r="FD247" t="s">
        <v>368</v>
      </c>
      <c r="FF247" t="b">
        <v>1</v>
      </c>
      <c r="FM247" t="s">
        <v>347</v>
      </c>
      <c r="FO247" t="s">
        <v>347</v>
      </c>
      <c r="FP247" t="s">
        <v>368</v>
      </c>
      <c r="FQ247" t="b">
        <v>1</v>
      </c>
      <c r="FW247" t="s">
        <v>369</v>
      </c>
      <c r="FX247" t="s">
        <v>347</v>
      </c>
      <c r="FY247" t="s">
        <v>360</v>
      </c>
      <c r="GB247" t="s">
        <v>351</v>
      </c>
      <c r="GC247" t="s">
        <v>351</v>
      </c>
      <c r="GD247" t="s">
        <v>360</v>
      </c>
      <c r="GE247" t="s">
        <v>371</v>
      </c>
      <c r="GF247" t="s">
        <v>371</v>
      </c>
      <c r="GT247" t="s">
        <v>3460</v>
      </c>
      <c r="GU247" t="b">
        <v>1</v>
      </c>
      <c r="HD247" t="b">
        <v>1</v>
      </c>
      <c r="HM247" t="s">
        <v>388</v>
      </c>
      <c r="HP247" t="b">
        <v>1</v>
      </c>
      <c r="HR247" t="s">
        <v>3461</v>
      </c>
      <c r="HS247" t="s">
        <v>1748</v>
      </c>
      <c r="HX247" t="b">
        <v>1</v>
      </c>
      <c r="IE247" t="s">
        <v>461</v>
      </c>
      <c r="IF247" t="b">
        <v>1</v>
      </c>
      <c r="IO247" t="s">
        <v>347</v>
      </c>
      <c r="IQ247" t="s">
        <v>446</v>
      </c>
      <c r="IS247" t="b">
        <v>1</v>
      </c>
      <c r="IZ247" t="s">
        <v>3439</v>
      </c>
      <c r="JA247" t="s">
        <v>392</v>
      </c>
      <c r="JB247" t="b">
        <v>1</v>
      </c>
      <c r="JC247" t="b">
        <v>1</v>
      </c>
      <c r="JJ247" t="s">
        <v>3439</v>
      </c>
      <c r="JK247" t="s">
        <v>347</v>
      </c>
      <c r="JM247" t="s">
        <v>917</v>
      </c>
      <c r="JN247" t="b">
        <v>1</v>
      </c>
      <c r="JQ247" t="b">
        <v>1</v>
      </c>
      <c r="JX247" t="b">
        <v>1</v>
      </c>
      <c r="KG247" t="s">
        <v>1097</v>
      </c>
      <c r="KM247" t="b">
        <v>1</v>
      </c>
      <c r="KV247" t="s">
        <v>3462</v>
      </c>
      <c r="KX247" t="b">
        <v>1</v>
      </c>
      <c r="KZ247" t="b">
        <v>1</v>
      </c>
      <c r="LA247" t="b">
        <v>1</v>
      </c>
      <c r="LF247" t="s">
        <v>452</v>
      </c>
      <c r="LI247" t="b">
        <v>1</v>
      </c>
      <c r="LN247" t="s">
        <v>347</v>
      </c>
      <c r="LP247" t="s">
        <v>535</v>
      </c>
      <c r="LS247" t="b">
        <v>1</v>
      </c>
      <c r="MA247" t="s">
        <v>360</v>
      </c>
      <c r="MG247" t="s">
        <v>360</v>
      </c>
      <c r="MI247" t="s">
        <v>3463</v>
      </c>
      <c r="MJ247">
        <v>73157231</v>
      </c>
      <c r="MK247" t="s">
        <v>3464</v>
      </c>
      <c r="ML247" s="2">
        <v>44217.554594907408</v>
      </c>
      <c r="MM247">
        <v>248</v>
      </c>
      <c r="MO247">
        <v>-1</v>
      </c>
      <c r="MR247" t="s">
        <v>377</v>
      </c>
      <c r="MS247">
        <v>1554</v>
      </c>
      <c r="MT247" t="s">
        <v>405</v>
      </c>
      <c r="MU247">
        <v>569832</v>
      </c>
    </row>
    <row r="248" spans="1:359" x14ac:dyDescent="0.3">
      <c r="A248" t="s">
        <v>3465</v>
      </c>
      <c r="B248" t="s">
        <v>3466</v>
      </c>
      <c r="D248" t="s">
        <v>3437</v>
      </c>
      <c r="E248" t="s">
        <v>844</v>
      </c>
      <c r="G248" s="1">
        <v>44217</v>
      </c>
      <c r="H248" t="s">
        <v>2066</v>
      </c>
      <c r="I248" t="s">
        <v>846</v>
      </c>
      <c r="J248" t="s">
        <v>347</v>
      </c>
      <c r="K248">
        <v>24</v>
      </c>
      <c r="L248"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48" t="s">
        <v>348</v>
      </c>
      <c r="N248" t="s">
        <v>349</v>
      </c>
      <c r="O248" t="s">
        <v>350</v>
      </c>
      <c r="P248" s="1">
        <v>43117</v>
      </c>
      <c r="Q248">
        <v>0</v>
      </c>
      <c r="R248">
        <v>0</v>
      </c>
      <c r="S248" t="s">
        <v>347</v>
      </c>
      <c r="T248">
        <v>0</v>
      </c>
      <c r="U248">
        <v>0</v>
      </c>
      <c r="V248">
        <v>2</v>
      </c>
      <c r="W248" t="s">
        <v>409</v>
      </c>
      <c r="X248">
        <v>1</v>
      </c>
      <c r="Y248" t="s">
        <v>458</v>
      </c>
      <c r="Z248">
        <v>0</v>
      </c>
      <c r="AA248" t="s">
        <v>458</v>
      </c>
      <c r="AB248">
        <v>5</v>
      </c>
      <c r="AC248">
        <v>0</v>
      </c>
      <c r="AD248">
        <v>0</v>
      </c>
      <c r="AE248">
        <v>1</v>
      </c>
      <c r="AF248">
        <v>700</v>
      </c>
      <c r="AG248">
        <v>100</v>
      </c>
      <c r="AH248" t="s">
        <v>1701</v>
      </c>
      <c r="AJ248" t="s">
        <v>355</v>
      </c>
      <c r="AL248" t="b">
        <v>1</v>
      </c>
      <c r="AS248">
        <v>30</v>
      </c>
      <c r="AT248" t="s">
        <v>1385</v>
      </c>
      <c r="AV248" t="s">
        <v>360</v>
      </c>
      <c r="AW248" t="s">
        <v>3443</v>
      </c>
      <c r="AX248" t="s">
        <v>3467</v>
      </c>
      <c r="BC248" t="b">
        <v>1</v>
      </c>
      <c r="BJ248" t="s">
        <v>347</v>
      </c>
      <c r="BK248" t="s">
        <v>347</v>
      </c>
      <c r="BL248" t="s">
        <v>1269</v>
      </c>
      <c r="BM248" t="s">
        <v>360</v>
      </c>
      <c r="BO248" t="s">
        <v>360</v>
      </c>
      <c r="CE248" t="s">
        <v>1355</v>
      </c>
      <c r="CG248" t="b">
        <v>1</v>
      </c>
      <c r="CN248" t="s">
        <v>373</v>
      </c>
      <c r="CX248" t="s">
        <v>1901</v>
      </c>
      <c r="DB248" t="b">
        <v>1</v>
      </c>
      <c r="DV248" t="s">
        <v>657</v>
      </c>
      <c r="EL248" t="s">
        <v>385</v>
      </c>
      <c r="EM248" t="s">
        <v>366</v>
      </c>
      <c r="EN248" t="s">
        <v>1006</v>
      </c>
      <c r="EO248" t="b">
        <v>1</v>
      </c>
      <c r="EP248" t="b">
        <v>1</v>
      </c>
      <c r="EZ248" t="s">
        <v>409</v>
      </c>
      <c r="FA248" t="s">
        <v>366</v>
      </c>
      <c r="FB248" t="s">
        <v>347</v>
      </c>
      <c r="FD248" t="s">
        <v>368</v>
      </c>
      <c r="FF248" t="b">
        <v>1</v>
      </c>
      <c r="FM248" t="s">
        <v>347</v>
      </c>
      <c r="FO248" t="s">
        <v>347</v>
      </c>
      <c r="FP248" t="s">
        <v>368</v>
      </c>
      <c r="FQ248" t="b">
        <v>1</v>
      </c>
      <c r="FW248" t="s">
        <v>369</v>
      </c>
      <c r="FX248" t="s">
        <v>360</v>
      </c>
      <c r="GB248" t="s">
        <v>385</v>
      </c>
      <c r="GC248" t="s">
        <v>385</v>
      </c>
      <c r="GD248" t="s">
        <v>360</v>
      </c>
      <c r="GE248" t="s">
        <v>371</v>
      </c>
      <c r="GF248" t="s">
        <v>371</v>
      </c>
      <c r="GT248" t="s">
        <v>3468</v>
      </c>
      <c r="GU248" t="b">
        <v>1</v>
      </c>
      <c r="GV248" t="b">
        <v>1</v>
      </c>
      <c r="GW248" t="b">
        <v>1</v>
      </c>
      <c r="HM248" t="s">
        <v>501</v>
      </c>
      <c r="HO248" t="b">
        <v>1</v>
      </c>
      <c r="HR248" t="s">
        <v>3469</v>
      </c>
      <c r="HS248" t="s">
        <v>443</v>
      </c>
      <c r="HW248" t="b">
        <v>1</v>
      </c>
      <c r="IE248" t="s">
        <v>461</v>
      </c>
      <c r="IF248" t="b">
        <v>1</v>
      </c>
      <c r="IO248" t="s">
        <v>347</v>
      </c>
      <c r="IQ248" t="s">
        <v>446</v>
      </c>
      <c r="IS248" t="b">
        <v>1</v>
      </c>
      <c r="IZ248" t="s">
        <v>3449</v>
      </c>
      <c r="JA248" t="s">
        <v>446</v>
      </c>
      <c r="JC248" t="b">
        <v>1</v>
      </c>
      <c r="JJ248" t="s">
        <v>3439</v>
      </c>
      <c r="JK248" t="s">
        <v>360</v>
      </c>
      <c r="JL248" t="s">
        <v>465</v>
      </c>
      <c r="JM248" t="s">
        <v>466</v>
      </c>
      <c r="JN248" t="b">
        <v>1</v>
      </c>
      <c r="KG248" t="s">
        <v>1097</v>
      </c>
      <c r="KM248" t="b">
        <v>1</v>
      </c>
      <c r="KV248" t="s">
        <v>1583</v>
      </c>
      <c r="KX248" t="b">
        <v>1</v>
      </c>
      <c r="LA248" t="b">
        <v>1</v>
      </c>
      <c r="LF248" t="s">
        <v>452</v>
      </c>
      <c r="LI248" t="b">
        <v>1</v>
      </c>
      <c r="LN248" t="s">
        <v>347</v>
      </c>
      <c r="LP248" t="s">
        <v>565</v>
      </c>
      <c r="LR248" t="b">
        <v>1</v>
      </c>
      <c r="LS248" t="b">
        <v>1</v>
      </c>
      <c r="MA248" t="s">
        <v>360</v>
      </c>
      <c r="MG248" t="s">
        <v>360</v>
      </c>
      <c r="MI248" t="s">
        <v>3470</v>
      </c>
      <c r="MJ248">
        <v>73157233</v>
      </c>
      <c r="MK248" t="s">
        <v>3471</v>
      </c>
      <c r="ML248" s="2">
        <v>44217.554606481477</v>
      </c>
      <c r="MM248">
        <v>249</v>
      </c>
      <c r="MO248">
        <v>-1</v>
      </c>
      <c r="MR248" t="s">
        <v>377</v>
      </c>
      <c r="MS248">
        <v>1240</v>
      </c>
      <c r="MT248" t="s">
        <v>405</v>
      </c>
      <c r="MU248">
        <v>569832</v>
      </c>
    </row>
    <row r="249" spans="1:359" x14ac:dyDescent="0.3">
      <c r="A249" t="s">
        <v>3472</v>
      </c>
      <c r="B249" t="s">
        <v>3473</v>
      </c>
      <c r="D249" t="s">
        <v>3437</v>
      </c>
      <c r="E249" t="s">
        <v>844</v>
      </c>
      <c r="G249" s="1">
        <v>44217</v>
      </c>
      <c r="H249" t="s">
        <v>2066</v>
      </c>
      <c r="I249" t="s">
        <v>846</v>
      </c>
      <c r="J249" t="s">
        <v>347</v>
      </c>
      <c r="K249">
        <v>40</v>
      </c>
      <c r="L24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49" t="s">
        <v>348</v>
      </c>
      <c r="N249" t="s">
        <v>349</v>
      </c>
      <c r="O249" t="s">
        <v>350</v>
      </c>
      <c r="P249" s="1">
        <v>41292</v>
      </c>
      <c r="Q249">
        <v>0</v>
      </c>
      <c r="R249">
        <v>0</v>
      </c>
      <c r="S249" t="s">
        <v>347</v>
      </c>
      <c r="T249">
        <v>0</v>
      </c>
      <c r="U249">
        <v>0</v>
      </c>
      <c r="V249">
        <v>2</v>
      </c>
      <c r="W249" t="s">
        <v>409</v>
      </c>
      <c r="X249">
        <v>2</v>
      </c>
      <c r="Y249" t="s">
        <v>365</v>
      </c>
      <c r="Z249">
        <v>3</v>
      </c>
      <c r="AA249" t="s">
        <v>489</v>
      </c>
      <c r="AB249">
        <v>10</v>
      </c>
      <c r="AC249">
        <v>0</v>
      </c>
      <c r="AD249">
        <v>0</v>
      </c>
      <c r="AE249">
        <v>0</v>
      </c>
      <c r="AF249">
        <v>1000</v>
      </c>
      <c r="AG249">
        <v>200</v>
      </c>
      <c r="AH249" t="s">
        <v>1701</v>
      </c>
      <c r="AJ249" t="s">
        <v>355</v>
      </c>
      <c r="AL249" t="b">
        <v>1</v>
      </c>
      <c r="AS249">
        <v>30</v>
      </c>
      <c r="AT249" t="s">
        <v>1385</v>
      </c>
      <c r="AV249" t="s">
        <v>360</v>
      </c>
      <c r="AW249" t="s">
        <v>3474</v>
      </c>
      <c r="AX249" t="s">
        <v>429</v>
      </c>
      <c r="BB249" t="b">
        <v>1</v>
      </c>
      <c r="BJ249" t="s">
        <v>347</v>
      </c>
      <c r="BK249" t="s">
        <v>347</v>
      </c>
      <c r="BL249" t="s">
        <v>3475</v>
      </c>
      <c r="BM249" t="s">
        <v>360</v>
      </c>
      <c r="BO249" t="s">
        <v>347</v>
      </c>
      <c r="BP249" t="s">
        <v>347</v>
      </c>
      <c r="BR249" t="s">
        <v>347</v>
      </c>
      <c r="BS249" t="s">
        <v>347</v>
      </c>
      <c r="CE249" t="s">
        <v>361</v>
      </c>
      <c r="CG249" t="b">
        <v>1</v>
      </c>
      <c r="CI249" t="b">
        <v>1</v>
      </c>
      <c r="CN249" t="s">
        <v>347</v>
      </c>
      <c r="CX249" t="s">
        <v>1901</v>
      </c>
      <c r="DB249" t="b">
        <v>1</v>
      </c>
      <c r="DV249" t="s">
        <v>575</v>
      </c>
      <c r="DW249" t="s">
        <v>487</v>
      </c>
      <c r="EL249" t="s">
        <v>385</v>
      </c>
      <c r="EM249" t="s">
        <v>366</v>
      </c>
      <c r="EN249" t="s">
        <v>1006</v>
      </c>
      <c r="EO249" t="b">
        <v>1</v>
      </c>
      <c r="EP249" t="b">
        <v>1</v>
      </c>
      <c r="EZ249" t="s">
        <v>409</v>
      </c>
      <c r="FA249" t="s">
        <v>366</v>
      </c>
      <c r="FB249" t="s">
        <v>347</v>
      </c>
      <c r="FD249" t="s">
        <v>368</v>
      </c>
      <c r="FF249" t="b">
        <v>1</v>
      </c>
      <c r="FM249" t="s">
        <v>347</v>
      </c>
      <c r="FO249" t="s">
        <v>347</v>
      </c>
      <c r="FP249" t="s">
        <v>368</v>
      </c>
      <c r="FQ249" t="b">
        <v>1</v>
      </c>
      <c r="FW249" t="s">
        <v>369</v>
      </c>
      <c r="FX249" t="s">
        <v>360</v>
      </c>
      <c r="GB249" t="s">
        <v>385</v>
      </c>
      <c r="GC249" t="s">
        <v>385</v>
      </c>
      <c r="GD249" t="s">
        <v>360</v>
      </c>
      <c r="GE249" t="s">
        <v>371</v>
      </c>
      <c r="GF249" t="s">
        <v>371</v>
      </c>
      <c r="GT249" t="s">
        <v>3476</v>
      </c>
      <c r="GV249" t="b">
        <v>1</v>
      </c>
      <c r="HC249" t="b">
        <v>1</v>
      </c>
      <c r="HM249" t="s">
        <v>441</v>
      </c>
      <c r="HN249" t="b">
        <v>1</v>
      </c>
      <c r="HR249" t="s">
        <v>3477</v>
      </c>
      <c r="HS249" t="s">
        <v>634</v>
      </c>
      <c r="HT249" t="b">
        <v>1</v>
      </c>
      <c r="IE249" t="s">
        <v>461</v>
      </c>
      <c r="IF249" t="b">
        <v>1</v>
      </c>
      <c r="IO249" t="s">
        <v>347</v>
      </c>
      <c r="IQ249" t="s">
        <v>392</v>
      </c>
      <c r="IR249" t="b">
        <v>1</v>
      </c>
      <c r="IS249" t="b">
        <v>1</v>
      </c>
      <c r="IZ249" t="s">
        <v>3478</v>
      </c>
      <c r="JA249" t="s">
        <v>446</v>
      </c>
      <c r="JC249" t="b">
        <v>1</v>
      </c>
      <c r="JJ249" t="s">
        <v>3479</v>
      </c>
      <c r="JK249" t="s">
        <v>360</v>
      </c>
      <c r="JL249" t="s">
        <v>625</v>
      </c>
      <c r="JM249" t="s">
        <v>2236</v>
      </c>
      <c r="JN249" t="b">
        <v>1</v>
      </c>
      <c r="JQ249" t="b">
        <v>1</v>
      </c>
      <c r="KG249" t="s">
        <v>1097</v>
      </c>
      <c r="KM249" t="b">
        <v>1</v>
      </c>
      <c r="KV249" t="s">
        <v>1679</v>
      </c>
      <c r="KX249" t="b">
        <v>1</v>
      </c>
      <c r="LA249" t="b">
        <v>1</v>
      </c>
      <c r="LB249" t="b">
        <v>1</v>
      </c>
      <c r="LF249" t="s">
        <v>452</v>
      </c>
      <c r="LI249" t="b">
        <v>1</v>
      </c>
      <c r="LN249" t="s">
        <v>347</v>
      </c>
      <c r="LP249" t="s">
        <v>400</v>
      </c>
      <c r="LR249" t="b">
        <v>1</v>
      </c>
      <c r="LS249" t="b">
        <v>1</v>
      </c>
      <c r="MA249" t="s">
        <v>360</v>
      </c>
      <c r="MD249" t="s">
        <v>360</v>
      </c>
      <c r="MG249" t="s">
        <v>360</v>
      </c>
      <c r="MI249" t="s">
        <v>3480</v>
      </c>
      <c r="MJ249">
        <v>73157235</v>
      </c>
      <c r="MK249" t="s">
        <v>3481</v>
      </c>
      <c r="ML249" s="2">
        <v>44217.554618055547</v>
      </c>
      <c r="MM249">
        <v>250</v>
      </c>
      <c r="MO249">
        <v>-1</v>
      </c>
      <c r="MR249" t="s">
        <v>377</v>
      </c>
      <c r="MS249">
        <v>1297</v>
      </c>
      <c r="MT249" t="s">
        <v>405</v>
      </c>
      <c r="MU249">
        <v>569832</v>
      </c>
    </row>
    <row r="250" spans="1:359" x14ac:dyDescent="0.3">
      <c r="A250" t="s">
        <v>3482</v>
      </c>
      <c r="B250" t="s">
        <v>5408</v>
      </c>
      <c r="C250" t="s">
        <v>5409</v>
      </c>
      <c r="D250" t="s">
        <v>3483</v>
      </c>
      <c r="E250" t="s">
        <v>844</v>
      </c>
      <c r="G250" s="1">
        <v>44217</v>
      </c>
      <c r="H250" t="s">
        <v>3484</v>
      </c>
      <c r="I250" t="s">
        <v>846</v>
      </c>
      <c r="J250" t="s">
        <v>347</v>
      </c>
      <c r="K250">
        <v>20</v>
      </c>
      <c r="L250"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50" t="s">
        <v>348</v>
      </c>
      <c r="N250" t="s">
        <v>349</v>
      </c>
      <c r="O250" t="s">
        <v>350</v>
      </c>
      <c r="P250" s="1">
        <v>42468</v>
      </c>
      <c r="Q250">
        <v>1</v>
      </c>
      <c r="R250">
        <v>0</v>
      </c>
      <c r="S250" t="s">
        <v>347</v>
      </c>
      <c r="T250">
        <v>1</v>
      </c>
      <c r="U250">
        <v>0</v>
      </c>
      <c r="V250">
        <v>1</v>
      </c>
      <c r="W250" t="s">
        <v>351</v>
      </c>
      <c r="X250">
        <v>1</v>
      </c>
      <c r="Y250" t="s">
        <v>458</v>
      </c>
      <c r="Z250">
        <v>0</v>
      </c>
      <c r="AA250" t="s">
        <v>458</v>
      </c>
      <c r="AB250">
        <v>5</v>
      </c>
      <c r="AC250">
        <v>1</v>
      </c>
      <c r="AD250">
        <v>1</v>
      </c>
      <c r="AE250">
        <v>0</v>
      </c>
      <c r="AF250">
        <v>500</v>
      </c>
      <c r="AG250">
        <v>150</v>
      </c>
      <c r="AH250" t="s">
        <v>3485</v>
      </c>
      <c r="AJ250" t="s">
        <v>651</v>
      </c>
      <c r="AQ250" t="b">
        <v>1</v>
      </c>
      <c r="AV250" t="s">
        <v>360</v>
      </c>
      <c r="AW250" t="s">
        <v>986</v>
      </c>
      <c r="AX250" t="s">
        <v>484</v>
      </c>
      <c r="AY250" t="b">
        <v>1</v>
      </c>
      <c r="BB250" t="b">
        <v>1</v>
      </c>
      <c r="BJ250" t="s">
        <v>347</v>
      </c>
      <c r="BK250" t="s">
        <v>347</v>
      </c>
      <c r="BL250" t="s">
        <v>3486</v>
      </c>
      <c r="BM250" t="s">
        <v>360</v>
      </c>
      <c r="BO250" t="s">
        <v>347</v>
      </c>
      <c r="BP250" t="s">
        <v>347</v>
      </c>
      <c r="BR250" t="s">
        <v>347</v>
      </c>
      <c r="BS250" t="s">
        <v>347</v>
      </c>
      <c r="CE250" t="s">
        <v>3487</v>
      </c>
      <c r="CF250" t="b">
        <v>1</v>
      </c>
      <c r="CG250" t="b">
        <v>1</v>
      </c>
      <c r="CJ250" t="b">
        <v>1</v>
      </c>
      <c r="CM250" t="s">
        <v>5439</v>
      </c>
      <c r="CN250" t="s">
        <v>347</v>
      </c>
      <c r="CX250" t="s">
        <v>1559</v>
      </c>
      <c r="DD250" t="b">
        <v>1</v>
      </c>
      <c r="DE250" t="b">
        <v>1</v>
      </c>
      <c r="DJ250" t="s">
        <v>347</v>
      </c>
      <c r="DK250" t="s">
        <v>1005</v>
      </c>
      <c r="DO250" t="b">
        <v>1</v>
      </c>
      <c r="DV250" t="s">
        <v>657</v>
      </c>
      <c r="DZ250" t="s">
        <v>1174</v>
      </c>
      <c r="EA250" t="b">
        <v>1</v>
      </c>
      <c r="EJ250" t="b">
        <v>1</v>
      </c>
      <c r="EK250" t="b">
        <v>1</v>
      </c>
      <c r="EL250" t="s">
        <v>458</v>
      </c>
      <c r="EM250" t="s">
        <v>366</v>
      </c>
      <c r="EN250" t="s">
        <v>1174</v>
      </c>
      <c r="EO250" t="b">
        <v>1</v>
      </c>
      <c r="EX250" t="b">
        <v>1</v>
      </c>
      <c r="EY250" t="b">
        <v>1</v>
      </c>
      <c r="EZ250" t="s">
        <v>458</v>
      </c>
      <c r="FA250" t="s">
        <v>366</v>
      </c>
      <c r="FB250" t="s">
        <v>347</v>
      </c>
      <c r="FD250" t="s">
        <v>3488</v>
      </c>
      <c r="FF250" t="b">
        <v>1</v>
      </c>
      <c r="FG250" t="b">
        <v>1</v>
      </c>
      <c r="FK250" t="b">
        <v>1</v>
      </c>
      <c r="FL250" t="s">
        <v>5440</v>
      </c>
      <c r="FM250" t="s">
        <v>347</v>
      </c>
      <c r="FO250" t="s">
        <v>347</v>
      </c>
      <c r="FP250" t="s">
        <v>432</v>
      </c>
      <c r="FQ250" t="b">
        <v>1</v>
      </c>
      <c r="FR250" t="b">
        <v>1</v>
      </c>
      <c r="FW250" t="s">
        <v>369</v>
      </c>
      <c r="FX250" t="s">
        <v>360</v>
      </c>
      <c r="FY250" t="s">
        <v>360</v>
      </c>
      <c r="GB250" t="s">
        <v>385</v>
      </c>
      <c r="GC250" t="s">
        <v>351</v>
      </c>
      <c r="GD250" t="s">
        <v>360</v>
      </c>
      <c r="GE250" t="s">
        <v>371</v>
      </c>
      <c r="GF250" t="s">
        <v>371</v>
      </c>
      <c r="GT250" t="s">
        <v>1648</v>
      </c>
      <c r="GW250" t="b">
        <v>1</v>
      </c>
      <c r="HM250" t="s">
        <v>1061</v>
      </c>
      <c r="HN250" t="b">
        <v>1</v>
      </c>
      <c r="HO250" t="b">
        <v>1</v>
      </c>
      <c r="HP250" t="b">
        <v>1</v>
      </c>
      <c r="HR250" t="s">
        <v>463</v>
      </c>
      <c r="HS250" t="s">
        <v>3489</v>
      </c>
      <c r="HT250" t="b">
        <v>1</v>
      </c>
      <c r="HU250" t="b">
        <v>1</v>
      </c>
      <c r="HW250" t="b">
        <v>1</v>
      </c>
      <c r="IC250" t="b">
        <v>1</v>
      </c>
      <c r="ID250" t="s">
        <v>1556</v>
      </c>
      <c r="IE250" t="s">
        <v>756</v>
      </c>
      <c r="IF250" t="b">
        <v>1</v>
      </c>
      <c r="IJ250" t="b">
        <v>1</v>
      </c>
      <c r="IO250" t="s">
        <v>347</v>
      </c>
      <c r="IQ250" t="s">
        <v>545</v>
      </c>
      <c r="IS250" t="b">
        <v>1</v>
      </c>
      <c r="IT250" t="b">
        <v>1</v>
      </c>
      <c r="IZ250" t="s">
        <v>3490</v>
      </c>
      <c r="JA250" t="s">
        <v>1956</v>
      </c>
      <c r="JB250" t="b">
        <v>1</v>
      </c>
      <c r="JC250" t="b">
        <v>1</v>
      </c>
      <c r="JD250" t="b">
        <v>1</v>
      </c>
      <c r="JJ250" t="s">
        <v>3490</v>
      </c>
      <c r="JK250" t="s">
        <v>360</v>
      </c>
      <c r="JL250" t="s">
        <v>5441</v>
      </c>
      <c r="JM250" t="s">
        <v>3491</v>
      </c>
      <c r="JR250" t="b">
        <v>1</v>
      </c>
      <c r="KF250" t="s">
        <v>3492</v>
      </c>
      <c r="KG250" t="s">
        <v>877</v>
      </c>
      <c r="KL250" t="b">
        <v>1</v>
      </c>
      <c r="KM250" t="b">
        <v>1</v>
      </c>
      <c r="KV250" t="s">
        <v>1160</v>
      </c>
      <c r="KW250" t="b">
        <v>1</v>
      </c>
      <c r="KX250" t="b">
        <v>1</v>
      </c>
      <c r="KZ250" t="b">
        <v>1</v>
      </c>
      <c r="LB250" t="b">
        <v>1</v>
      </c>
      <c r="LF250" t="s">
        <v>509</v>
      </c>
      <c r="LL250" t="b">
        <v>1</v>
      </c>
      <c r="LN250" t="s">
        <v>347</v>
      </c>
      <c r="LP250" t="s">
        <v>651</v>
      </c>
      <c r="LV250" t="b">
        <v>1</v>
      </c>
      <c r="MA250" t="s">
        <v>360</v>
      </c>
      <c r="MG250" t="s">
        <v>360</v>
      </c>
      <c r="MI250" t="s">
        <v>5442</v>
      </c>
      <c r="MJ250">
        <v>73157544</v>
      </c>
      <c r="MK250" t="s">
        <v>5443</v>
      </c>
      <c r="ML250" s="2">
        <v>44217.560810185183</v>
      </c>
      <c r="MM250">
        <v>251</v>
      </c>
      <c r="MO250">
        <v>-1</v>
      </c>
      <c r="MR250" t="s">
        <v>377</v>
      </c>
      <c r="MS250">
        <v>373286</v>
      </c>
      <c r="MT250" t="s">
        <v>405</v>
      </c>
      <c r="MU250">
        <v>569832</v>
      </c>
    </row>
    <row r="251" spans="1:359" x14ac:dyDescent="0.3">
      <c r="A251" t="s">
        <v>3495</v>
      </c>
      <c r="B251" t="s">
        <v>3496</v>
      </c>
      <c r="D251" t="s">
        <v>3497</v>
      </c>
      <c r="E251" t="s">
        <v>844</v>
      </c>
      <c r="G251" s="1">
        <v>44217</v>
      </c>
      <c r="H251" t="s">
        <v>3484</v>
      </c>
      <c r="I251" t="s">
        <v>846</v>
      </c>
      <c r="J251" t="s">
        <v>347</v>
      </c>
      <c r="K251">
        <v>42</v>
      </c>
      <c r="L25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51" t="s">
        <v>408</v>
      </c>
      <c r="N251" t="s">
        <v>349</v>
      </c>
      <c r="O251" t="s">
        <v>350</v>
      </c>
      <c r="P251" s="1">
        <v>43110</v>
      </c>
      <c r="Q251">
        <v>1</v>
      </c>
      <c r="R251">
        <v>1</v>
      </c>
      <c r="S251" t="s">
        <v>347</v>
      </c>
      <c r="T251">
        <v>0</v>
      </c>
      <c r="U251">
        <v>1</v>
      </c>
      <c r="V251">
        <v>1</v>
      </c>
      <c r="W251" t="s">
        <v>409</v>
      </c>
      <c r="X251">
        <v>1</v>
      </c>
      <c r="Y251" t="s">
        <v>458</v>
      </c>
      <c r="Z251">
        <v>0</v>
      </c>
      <c r="AA251" t="s">
        <v>458</v>
      </c>
      <c r="AB251">
        <v>8</v>
      </c>
      <c r="AC251">
        <v>1</v>
      </c>
      <c r="AD251">
        <v>0</v>
      </c>
      <c r="AE251">
        <v>0</v>
      </c>
      <c r="AF251">
        <v>700</v>
      </c>
      <c r="AG251">
        <v>100</v>
      </c>
      <c r="AH251" t="s">
        <v>3498</v>
      </c>
      <c r="AJ251" t="s">
        <v>786</v>
      </c>
      <c r="AK251" t="b">
        <v>1</v>
      </c>
      <c r="AS251">
        <v>10</v>
      </c>
      <c r="AT251" t="s">
        <v>356</v>
      </c>
      <c r="AV251" t="s">
        <v>360</v>
      </c>
      <c r="AW251" t="s">
        <v>3499</v>
      </c>
      <c r="AX251" t="s">
        <v>1673</v>
      </c>
      <c r="BA251" t="b">
        <v>1</v>
      </c>
      <c r="BB251" t="b">
        <v>1</v>
      </c>
      <c r="BJ251" t="s">
        <v>347</v>
      </c>
      <c r="BK251" t="s">
        <v>347</v>
      </c>
      <c r="BL251" t="s">
        <v>3500</v>
      </c>
      <c r="BM251" t="s">
        <v>360</v>
      </c>
      <c r="BO251" t="s">
        <v>347</v>
      </c>
      <c r="BP251" t="s">
        <v>360</v>
      </c>
      <c r="BQ251" t="s">
        <v>3501</v>
      </c>
      <c r="CE251" t="s">
        <v>3502</v>
      </c>
      <c r="CF251" t="b">
        <v>1</v>
      </c>
      <c r="CG251" t="b">
        <v>1</v>
      </c>
      <c r="CH251" t="b">
        <v>1</v>
      </c>
      <c r="CI251" t="b">
        <v>1</v>
      </c>
      <c r="CN251" t="s">
        <v>360</v>
      </c>
      <c r="CO251" t="s">
        <v>798</v>
      </c>
      <c r="CQ251" t="b">
        <v>1</v>
      </c>
      <c r="CX251" t="s">
        <v>951</v>
      </c>
      <c r="DE251" t="b">
        <v>1</v>
      </c>
      <c r="DV251" t="s">
        <v>657</v>
      </c>
      <c r="DZ251" t="s">
        <v>3503</v>
      </c>
      <c r="ED251" t="b">
        <v>1</v>
      </c>
      <c r="EH251" t="b">
        <v>1</v>
      </c>
      <c r="EK251" t="b">
        <v>1</v>
      </c>
      <c r="EL251" t="s">
        <v>458</v>
      </c>
      <c r="EM251" t="s">
        <v>366</v>
      </c>
      <c r="EN251" t="s">
        <v>3503</v>
      </c>
      <c r="ER251" t="b">
        <v>1</v>
      </c>
      <c r="EV251" t="b">
        <v>1</v>
      </c>
      <c r="EY251" t="b">
        <v>1</v>
      </c>
      <c r="EZ251" t="s">
        <v>458</v>
      </c>
      <c r="FA251" t="s">
        <v>366</v>
      </c>
      <c r="FB251" t="s">
        <v>347</v>
      </c>
      <c r="FD251" t="s">
        <v>368</v>
      </c>
      <c r="FF251" t="b">
        <v>1</v>
      </c>
      <c r="FM251" t="s">
        <v>347</v>
      </c>
      <c r="FO251" t="s">
        <v>347</v>
      </c>
      <c r="FP251" t="s">
        <v>368</v>
      </c>
      <c r="FQ251" t="b">
        <v>1</v>
      </c>
      <c r="FW251" t="s">
        <v>668</v>
      </c>
      <c r="FX251" t="s">
        <v>360</v>
      </c>
      <c r="GB251" t="s">
        <v>351</v>
      </c>
      <c r="GC251" t="s">
        <v>351</v>
      </c>
      <c r="GD251" t="s">
        <v>360</v>
      </c>
      <c r="GE251" t="s">
        <v>371</v>
      </c>
      <c r="GF251" t="s">
        <v>371</v>
      </c>
      <c r="GT251" t="s">
        <v>725</v>
      </c>
      <c r="GV251" t="b">
        <v>1</v>
      </c>
      <c r="GW251" t="b">
        <v>1</v>
      </c>
      <c r="GX251" t="b">
        <v>1</v>
      </c>
      <c r="GY251" t="b">
        <v>1</v>
      </c>
      <c r="GZ251" t="b">
        <v>1</v>
      </c>
      <c r="HE251" t="b">
        <v>1</v>
      </c>
      <c r="HM251" t="s">
        <v>474</v>
      </c>
      <c r="HQ251" t="b">
        <v>1</v>
      </c>
      <c r="HR251" t="s">
        <v>3504</v>
      </c>
      <c r="HS251" t="s">
        <v>3194</v>
      </c>
      <c r="HT251" t="b">
        <v>1</v>
      </c>
      <c r="HW251" t="b">
        <v>1</v>
      </c>
      <c r="HZ251" t="b">
        <v>1</v>
      </c>
      <c r="IE251" t="s">
        <v>461</v>
      </c>
      <c r="IF251" t="b">
        <v>1</v>
      </c>
      <c r="IO251" t="s">
        <v>347</v>
      </c>
      <c r="IQ251" t="s">
        <v>975</v>
      </c>
      <c r="IS251" t="b">
        <v>1</v>
      </c>
      <c r="IT251" t="b">
        <v>1</v>
      </c>
      <c r="IU251" t="b">
        <v>1</v>
      </c>
      <c r="IZ251" t="s">
        <v>3505</v>
      </c>
      <c r="JA251" t="s">
        <v>394</v>
      </c>
      <c r="JE251" t="b">
        <v>1</v>
      </c>
      <c r="JJ251" t="s">
        <v>3506</v>
      </c>
      <c r="JK251" t="s">
        <v>347</v>
      </c>
      <c r="JM251" t="s">
        <v>3507</v>
      </c>
      <c r="JN251" t="b">
        <v>1</v>
      </c>
      <c r="JP251" t="b">
        <v>1</v>
      </c>
      <c r="JQ251" t="b">
        <v>1</v>
      </c>
      <c r="JR251" t="b">
        <v>1</v>
      </c>
      <c r="JS251" t="b">
        <v>1</v>
      </c>
      <c r="JX251" t="b">
        <v>1</v>
      </c>
      <c r="JZ251" t="b">
        <v>1</v>
      </c>
      <c r="KA251" t="b">
        <v>1</v>
      </c>
      <c r="KF251" t="s">
        <v>3508</v>
      </c>
      <c r="KG251" t="s">
        <v>450</v>
      </c>
      <c r="KL251" t="b">
        <v>1</v>
      </c>
      <c r="KV251" t="s">
        <v>3509</v>
      </c>
      <c r="KW251" t="b">
        <v>1</v>
      </c>
      <c r="KX251" t="b">
        <v>1</v>
      </c>
      <c r="KY251" t="b">
        <v>1</v>
      </c>
      <c r="LA251" t="b">
        <v>1</v>
      </c>
      <c r="LF251" t="s">
        <v>2689</v>
      </c>
      <c r="LI251" t="b">
        <v>1</v>
      </c>
      <c r="LK251" t="b">
        <v>1</v>
      </c>
      <c r="LN251" t="s">
        <v>360</v>
      </c>
      <c r="LO251" t="s">
        <v>3510</v>
      </c>
      <c r="LP251" t="s">
        <v>1028</v>
      </c>
      <c r="LR251" t="b">
        <v>1</v>
      </c>
      <c r="LU251" t="b">
        <v>1</v>
      </c>
      <c r="MA251" t="s">
        <v>360</v>
      </c>
      <c r="MG251" t="s">
        <v>360</v>
      </c>
      <c r="MI251" t="s">
        <v>3511</v>
      </c>
      <c r="MJ251">
        <v>73157546</v>
      </c>
      <c r="MK251" t="s">
        <v>3512</v>
      </c>
      <c r="ML251" s="2">
        <v>44217.56082175926</v>
      </c>
      <c r="MM251">
        <v>252</v>
      </c>
      <c r="MO251">
        <v>-1</v>
      </c>
      <c r="MR251" t="s">
        <v>377</v>
      </c>
      <c r="MS251">
        <v>2865</v>
      </c>
      <c r="MT251" t="s">
        <v>405</v>
      </c>
      <c r="MU251">
        <v>569832</v>
      </c>
    </row>
    <row r="252" spans="1:359" x14ac:dyDescent="0.3">
      <c r="A252" t="s">
        <v>3513</v>
      </c>
      <c r="B252" t="s">
        <v>3514</v>
      </c>
      <c r="D252" t="s">
        <v>3493</v>
      </c>
      <c r="E252" t="s">
        <v>844</v>
      </c>
      <c r="G252" s="1">
        <v>44217</v>
      </c>
      <c r="H252" t="s">
        <v>3484</v>
      </c>
      <c r="I252" t="s">
        <v>846</v>
      </c>
      <c r="J252" t="s">
        <v>347</v>
      </c>
      <c r="K252">
        <v>30</v>
      </c>
      <c r="L25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52" t="s">
        <v>348</v>
      </c>
      <c r="N252" t="s">
        <v>349</v>
      </c>
      <c r="O252" t="s">
        <v>350</v>
      </c>
      <c r="P252" s="1">
        <v>43486</v>
      </c>
      <c r="Q252">
        <v>1</v>
      </c>
      <c r="R252">
        <v>0</v>
      </c>
      <c r="S252" t="s">
        <v>347</v>
      </c>
      <c r="T252">
        <v>0</v>
      </c>
      <c r="U252">
        <v>2</v>
      </c>
      <c r="V252">
        <v>2</v>
      </c>
      <c r="W252" t="s">
        <v>365</v>
      </c>
      <c r="X252">
        <v>4</v>
      </c>
      <c r="Y252" t="s">
        <v>526</v>
      </c>
      <c r="Z252">
        <v>0</v>
      </c>
      <c r="AA252" t="s">
        <v>526</v>
      </c>
      <c r="AB252">
        <v>10</v>
      </c>
      <c r="AC252">
        <v>0</v>
      </c>
      <c r="AD252">
        <v>0</v>
      </c>
      <c r="AE252">
        <v>1</v>
      </c>
      <c r="AF252">
        <v>600</v>
      </c>
      <c r="AG252">
        <v>100</v>
      </c>
      <c r="AH252" t="s">
        <v>3515</v>
      </c>
      <c r="AJ252" t="s">
        <v>355</v>
      </c>
      <c r="AL252" t="b">
        <v>1</v>
      </c>
      <c r="AS252">
        <v>30</v>
      </c>
      <c r="AT252" t="s">
        <v>356</v>
      </c>
      <c r="AV252" t="s">
        <v>347</v>
      </c>
      <c r="AW252" t="s">
        <v>986</v>
      </c>
      <c r="AX252" t="s">
        <v>1323</v>
      </c>
      <c r="AY252" t="b">
        <v>1</v>
      </c>
      <c r="BJ252" t="s">
        <v>373</v>
      </c>
      <c r="BO252" t="s">
        <v>347</v>
      </c>
      <c r="BP252" t="s">
        <v>347</v>
      </c>
      <c r="BR252" t="s">
        <v>347</v>
      </c>
      <c r="BS252" t="s">
        <v>347</v>
      </c>
      <c r="CE252" t="s">
        <v>2100</v>
      </c>
      <c r="CF252" t="b">
        <v>1</v>
      </c>
      <c r="CG252" t="b">
        <v>1</v>
      </c>
      <c r="CI252" t="b">
        <v>1</v>
      </c>
      <c r="CN252" t="s">
        <v>347</v>
      </c>
      <c r="CX252" t="s">
        <v>951</v>
      </c>
      <c r="DE252" t="b">
        <v>1</v>
      </c>
      <c r="DV252" t="s">
        <v>575</v>
      </c>
      <c r="DW252" t="s">
        <v>487</v>
      </c>
      <c r="DZ252" t="s">
        <v>1174</v>
      </c>
      <c r="EA252" t="b">
        <v>1</v>
      </c>
      <c r="EJ252" t="b">
        <v>1</v>
      </c>
      <c r="EK252" t="b">
        <v>1</v>
      </c>
      <c r="EL252" t="s">
        <v>458</v>
      </c>
      <c r="EM252" t="s">
        <v>366</v>
      </c>
      <c r="EN252" t="s">
        <v>3516</v>
      </c>
      <c r="EO252" t="b">
        <v>1</v>
      </c>
      <c r="ER252" t="b">
        <v>1</v>
      </c>
      <c r="EX252" t="b">
        <v>1</v>
      </c>
      <c r="EY252" t="b">
        <v>1</v>
      </c>
      <c r="EZ252" t="s">
        <v>365</v>
      </c>
      <c r="FA252" t="s">
        <v>367</v>
      </c>
      <c r="FB252" t="s">
        <v>347</v>
      </c>
      <c r="FD252" t="s">
        <v>432</v>
      </c>
      <c r="FF252" t="b">
        <v>1</v>
      </c>
      <c r="FG252" t="b">
        <v>1</v>
      </c>
      <c r="FM252" t="s">
        <v>347</v>
      </c>
      <c r="FO252" t="s">
        <v>373</v>
      </c>
      <c r="FW252" t="s">
        <v>369</v>
      </c>
      <c r="FX252" t="s">
        <v>347</v>
      </c>
      <c r="GB252" t="s">
        <v>409</v>
      </c>
      <c r="GC252" t="s">
        <v>351</v>
      </c>
      <c r="GD252" t="s">
        <v>360</v>
      </c>
      <c r="GE252" t="s">
        <v>371</v>
      </c>
      <c r="GF252" t="s">
        <v>371</v>
      </c>
      <c r="GT252" t="s">
        <v>3517</v>
      </c>
      <c r="GV252" t="b">
        <v>1</v>
      </c>
      <c r="GW252" t="b">
        <v>1</v>
      </c>
      <c r="HC252" t="b">
        <v>1</v>
      </c>
      <c r="HM252" t="s">
        <v>388</v>
      </c>
      <c r="HP252" t="b">
        <v>1</v>
      </c>
      <c r="HR252" t="s">
        <v>3518</v>
      </c>
      <c r="HS252" t="s">
        <v>443</v>
      </c>
      <c r="HW252" t="b">
        <v>1</v>
      </c>
      <c r="IE252" t="s">
        <v>461</v>
      </c>
      <c r="IF252" t="b">
        <v>1</v>
      </c>
      <c r="IO252" t="s">
        <v>347</v>
      </c>
      <c r="IQ252" t="s">
        <v>938</v>
      </c>
      <c r="IR252" t="b">
        <v>1</v>
      </c>
      <c r="IS252" t="b">
        <v>1</v>
      </c>
      <c r="IT252" t="b">
        <v>1</v>
      </c>
      <c r="IU252" t="b">
        <v>1</v>
      </c>
      <c r="IZ252" t="s">
        <v>3519</v>
      </c>
      <c r="JA252" t="s">
        <v>1288</v>
      </c>
      <c r="JB252" t="b">
        <v>1</v>
      </c>
      <c r="JC252" t="b">
        <v>1</v>
      </c>
      <c r="JD252" t="b">
        <v>1</v>
      </c>
      <c r="JJ252" t="s">
        <v>3520</v>
      </c>
      <c r="JK252" t="s">
        <v>360</v>
      </c>
      <c r="JL252" t="s">
        <v>3521</v>
      </c>
      <c r="JM252" t="s">
        <v>3522</v>
      </c>
      <c r="JN252" t="b">
        <v>1</v>
      </c>
      <c r="JP252" t="b">
        <v>1</v>
      </c>
      <c r="JQ252" t="b">
        <v>1</v>
      </c>
      <c r="JR252" t="b">
        <v>1</v>
      </c>
      <c r="JU252" t="b">
        <v>1</v>
      </c>
      <c r="KF252" t="s">
        <v>3523</v>
      </c>
      <c r="KG252" t="s">
        <v>450</v>
      </c>
      <c r="KL252" t="b">
        <v>1</v>
      </c>
      <c r="KV252" t="s">
        <v>3524</v>
      </c>
      <c r="KW252" t="b">
        <v>1</v>
      </c>
      <c r="KX252" t="b">
        <v>1</v>
      </c>
      <c r="KY252" t="b">
        <v>1</v>
      </c>
      <c r="LB252" t="b">
        <v>1</v>
      </c>
      <c r="LF252" t="s">
        <v>1054</v>
      </c>
      <c r="LI252" t="b">
        <v>1</v>
      </c>
      <c r="LJ252" t="b">
        <v>1</v>
      </c>
      <c r="LK252" t="b">
        <v>1</v>
      </c>
      <c r="LN252" t="s">
        <v>360</v>
      </c>
      <c r="LO252" t="s">
        <v>3525</v>
      </c>
      <c r="LP252" t="s">
        <v>1317</v>
      </c>
      <c r="LQ252" t="b">
        <v>1</v>
      </c>
      <c r="LS252" t="b">
        <v>1</v>
      </c>
      <c r="MA252" t="s">
        <v>360</v>
      </c>
      <c r="MG252" t="s">
        <v>360</v>
      </c>
      <c r="MI252" t="s">
        <v>3526</v>
      </c>
      <c r="MJ252">
        <v>73157547</v>
      </c>
      <c r="MK252" t="s">
        <v>3527</v>
      </c>
      <c r="ML252" s="2">
        <v>44217.56082175926</v>
      </c>
      <c r="MM252">
        <v>253</v>
      </c>
      <c r="MO252">
        <v>-1</v>
      </c>
      <c r="MR252" t="s">
        <v>377</v>
      </c>
      <c r="MS252">
        <v>1978</v>
      </c>
      <c r="MT252" t="s">
        <v>405</v>
      </c>
      <c r="MU252">
        <v>569832</v>
      </c>
    </row>
    <row r="253" spans="1:359" x14ac:dyDescent="0.3">
      <c r="A253" t="s">
        <v>3528</v>
      </c>
      <c r="B253" t="s">
        <v>3529</v>
      </c>
      <c r="D253" t="s">
        <v>3497</v>
      </c>
      <c r="E253" t="s">
        <v>844</v>
      </c>
      <c r="G253" s="1">
        <v>44217</v>
      </c>
      <c r="H253" t="s">
        <v>3484</v>
      </c>
      <c r="I253" t="s">
        <v>846</v>
      </c>
      <c r="J253" t="s">
        <v>347</v>
      </c>
      <c r="K253">
        <v>61</v>
      </c>
      <c r="L253"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253" t="s">
        <v>408</v>
      </c>
      <c r="N253" t="s">
        <v>349</v>
      </c>
      <c r="O253" t="s">
        <v>350</v>
      </c>
      <c r="P253" s="1">
        <v>43479</v>
      </c>
      <c r="Q253">
        <v>2</v>
      </c>
      <c r="R253">
        <v>1</v>
      </c>
      <c r="S253" t="s">
        <v>347</v>
      </c>
      <c r="T253">
        <v>1</v>
      </c>
      <c r="U253">
        <v>2</v>
      </c>
      <c r="V253">
        <v>6</v>
      </c>
      <c r="W253" t="s">
        <v>526</v>
      </c>
      <c r="X253">
        <v>7</v>
      </c>
      <c r="Y253" t="s">
        <v>2308</v>
      </c>
      <c r="Z253">
        <v>0</v>
      </c>
      <c r="AA253" t="s">
        <v>2308</v>
      </c>
      <c r="AB253">
        <v>30</v>
      </c>
      <c r="AC253">
        <v>0</v>
      </c>
      <c r="AD253">
        <v>0</v>
      </c>
      <c r="AE253">
        <v>0</v>
      </c>
      <c r="AF253">
        <v>3500</v>
      </c>
      <c r="AG253">
        <v>700</v>
      </c>
      <c r="AH253" t="s">
        <v>3530</v>
      </c>
      <c r="AJ253" t="s">
        <v>786</v>
      </c>
      <c r="AK253" t="b">
        <v>1</v>
      </c>
      <c r="AS253">
        <v>10</v>
      </c>
      <c r="AT253" t="s">
        <v>1385</v>
      </c>
      <c r="AV253" t="s">
        <v>360</v>
      </c>
      <c r="AW253" t="s">
        <v>3531</v>
      </c>
      <c r="AX253" t="s">
        <v>3532</v>
      </c>
      <c r="BB253" t="b">
        <v>1</v>
      </c>
      <c r="BF253" t="b">
        <v>1</v>
      </c>
      <c r="BI253" t="s">
        <v>3533</v>
      </c>
      <c r="BJ253" t="s">
        <v>347</v>
      </c>
      <c r="BK253" t="s">
        <v>347</v>
      </c>
      <c r="BL253" t="s">
        <v>3534</v>
      </c>
      <c r="BM253" t="s">
        <v>360</v>
      </c>
      <c r="BO253" t="s">
        <v>360</v>
      </c>
      <c r="CE253" t="s">
        <v>850</v>
      </c>
      <c r="CF253" t="b">
        <v>1</v>
      </c>
      <c r="CN253" t="s">
        <v>347</v>
      </c>
      <c r="CX253" t="s">
        <v>951</v>
      </c>
      <c r="DE253" t="b">
        <v>1</v>
      </c>
      <c r="DJ253" t="s">
        <v>347</v>
      </c>
      <c r="DK253" t="s">
        <v>1005</v>
      </c>
      <c r="DO253" t="b">
        <v>1</v>
      </c>
      <c r="DV253" t="s">
        <v>657</v>
      </c>
      <c r="DZ253" t="s">
        <v>3535</v>
      </c>
      <c r="EA253" t="b">
        <v>1</v>
      </c>
      <c r="EB253" t="b">
        <v>1</v>
      </c>
      <c r="EC253" t="b">
        <v>1</v>
      </c>
      <c r="EK253" t="b">
        <v>1</v>
      </c>
      <c r="EL253" t="s">
        <v>365</v>
      </c>
      <c r="EM253" t="s">
        <v>366</v>
      </c>
      <c r="EN253" t="s">
        <v>3535</v>
      </c>
      <c r="EO253" t="b">
        <v>1</v>
      </c>
      <c r="EP253" t="b">
        <v>1</v>
      </c>
      <c r="EQ253" t="b">
        <v>1</v>
      </c>
      <c r="EY253" t="b">
        <v>1</v>
      </c>
      <c r="EZ253" t="s">
        <v>365</v>
      </c>
      <c r="FA253" t="s">
        <v>367</v>
      </c>
      <c r="FB253" t="s">
        <v>347</v>
      </c>
      <c r="FD253" t="s">
        <v>368</v>
      </c>
      <c r="FF253" t="b">
        <v>1</v>
      </c>
      <c r="FM253" t="s">
        <v>347</v>
      </c>
      <c r="FO253" t="s">
        <v>347</v>
      </c>
      <c r="FP253" t="s">
        <v>368</v>
      </c>
      <c r="FQ253" t="b">
        <v>1</v>
      </c>
      <c r="FW253" t="s">
        <v>347</v>
      </c>
      <c r="FX253" t="s">
        <v>360</v>
      </c>
      <c r="FY253" t="s">
        <v>360</v>
      </c>
      <c r="GB253" t="s">
        <v>409</v>
      </c>
      <c r="GC253" t="s">
        <v>409</v>
      </c>
      <c r="GD253" t="s">
        <v>347</v>
      </c>
      <c r="GG253" t="s">
        <v>493</v>
      </c>
      <c r="GH253" t="s">
        <v>347</v>
      </c>
      <c r="GI253" t="s">
        <v>373</v>
      </c>
      <c r="GO253" t="b">
        <v>1</v>
      </c>
      <c r="GR253" t="s">
        <v>374</v>
      </c>
      <c r="GT253" t="s">
        <v>3536</v>
      </c>
      <c r="GW253" t="b">
        <v>1</v>
      </c>
      <c r="HG253" t="b">
        <v>1</v>
      </c>
      <c r="HM253" t="s">
        <v>388</v>
      </c>
      <c r="HP253" t="b">
        <v>1</v>
      </c>
      <c r="HR253" t="s">
        <v>3537</v>
      </c>
      <c r="HS253" t="s">
        <v>602</v>
      </c>
      <c r="HT253" t="b">
        <v>1</v>
      </c>
      <c r="HW253" t="b">
        <v>1</v>
      </c>
      <c r="IE253" t="s">
        <v>1123</v>
      </c>
      <c r="IM253" t="b">
        <v>1</v>
      </c>
      <c r="IO253" t="s">
        <v>347</v>
      </c>
      <c r="IQ253" t="s">
        <v>446</v>
      </c>
      <c r="IS253" t="b">
        <v>1</v>
      </c>
      <c r="IZ253" t="s">
        <v>3538</v>
      </c>
      <c r="JA253" t="s">
        <v>446</v>
      </c>
      <c r="JC253" t="b">
        <v>1</v>
      </c>
      <c r="JJ253" t="s">
        <v>3539</v>
      </c>
      <c r="JK253" t="s">
        <v>347</v>
      </c>
      <c r="JM253" t="s">
        <v>3540</v>
      </c>
      <c r="JN253" t="b">
        <v>1</v>
      </c>
      <c r="JQ253" t="b">
        <v>1</v>
      </c>
      <c r="JR253" t="b">
        <v>1</v>
      </c>
      <c r="KF253" t="s">
        <v>3541</v>
      </c>
      <c r="KG253" t="s">
        <v>450</v>
      </c>
      <c r="KL253" t="b">
        <v>1</v>
      </c>
      <c r="KV253" t="s">
        <v>3450</v>
      </c>
      <c r="KW253" t="b">
        <v>1</v>
      </c>
      <c r="LA253" t="b">
        <v>1</v>
      </c>
      <c r="LF253" t="s">
        <v>2689</v>
      </c>
      <c r="LI253" t="b">
        <v>1</v>
      </c>
      <c r="LK253" t="b">
        <v>1</v>
      </c>
      <c r="LN253" t="s">
        <v>360</v>
      </c>
      <c r="LO253" t="s">
        <v>3542</v>
      </c>
      <c r="LP253" t="s">
        <v>3543</v>
      </c>
      <c r="LS253" t="b">
        <v>1</v>
      </c>
      <c r="LU253" t="b">
        <v>1</v>
      </c>
      <c r="MA253" t="s">
        <v>347</v>
      </c>
      <c r="MB253">
        <v>8</v>
      </c>
      <c r="MC253" t="s">
        <v>3544</v>
      </c>
      <c r="MG253" t="s">
        <v>347</v>
      </c>
      <c r="MH253" t="s">
        <v>3545</v>
      </c>
      <c r="MI253" t="s">
        <v>3546</v>
      </c>
      <c r="MJ253">
        <v>73157548</v>
      </c>
      <c r="MK253" t="s">
        <v>3547</v>
      </c>
      <c r="ML253" s="2">
        <v>44217.560833333337</v>
      </c>
      <c r="MM253">
        <v>254</v>
      </c>
      <c r="MO253">
        <v>-1</v>
      </c>
      <c r="MR253" t="s">
        <v>377</v>
      </c>
      <c r="MS253">
        <v>2171</v>
      </c>
      <c r="MT253" t="s">
        <v>405</v>
      </c>
      <c r="MU253">
        <v>569832</v>
      </c>
    </row>
    <row r="254" spans="1:359" x14ac:dyDescent="0.3">
      <c r="A254" t="s">
        <v>3548</v>
      </c>
      <c r="B254" t="s">
        <v>3549</v>
      </c>
      <c r="D254" t="s">
        <v>3483</v>
      </c>
      <c r="E254" t="s">
        <v>844</v>
      </c>
      <c r="G254" s="1">
        <v>44217</v>
      </c>
      <c r="H254" t="s">
        <v>3484</v>
      </c>
      <c r="I254" t="s">
        <v>846</v>
      </c>
      <c r="J254" t="s">
        <v>347</v>
      </c>
      <c r="K254">
        <v>45</v>
      </c>
      <c r="L25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54" t="s">
        <v>348</v>
      </c>
      <c r="N254" t="s">
        <v>1090</v>
      </c>
      <c r="O254" t="s">
        <v>350</v>
      </c>
      <c r="P254" s="1">
        <v>43507</v>
      </c>
      <c r="Q254">
        <v>1</v>
      </c>
      <c r="R254">
        <v>0</v>
      </c>
      <c r="S254" t="s">
        <v>347</v>
      </c>
      <c r="T254">
        <v>0</v>
      </c>
      <c r="U254">
        <v>1</v>
      </c>
      <c r="V254">
        <v>0</v>
      </c>
      <c r="W254" t="s">
        <v>351</v>
      </c>
      <c r="X254">
        <v>0</v>
      </c>
      <c r="Y254" t="s">
        <v>351</v>
      </c>
      <c r="Z254">
        <v>0</v>
      </c>
      <c r="AA254" t="s">
        <v>351</v>
      </c>
      <c r="AB254">
        <v>2</v>
      </c>
      <c r="AC254">
        <v>0</v>
      </c>
      <c r="AD254">
        <v>0</v>
      </c>
      <c r="AE254">
        <v>1</v>
      </c>
      <c r="AF254">
        <v>200</v>
      </c>
      <c r="AG254">
        <v>100</v>
      </c>
      <c r="AH254" t="s">
        <v>3550</v>
      </c>
      <c r="AJ254" t="s">
        <v>355</v>
      </c>
      <c r="AL254" t="b">
        <v>1</v>
      </c>
      <c r="AS254">
        <v>30</v>
      </c>
      <c r="AT254" t="s">
        <v>356</v>
      </c>
      <c r="AV254" t="s">
        <v>347</v>
      </c>
      <c r="AW254" t="s">
        <v>986</v>
      </c>
      <c r="AX254" t="s">
        <v>484</v>
      </c>
      <c r="AY254" t="b">
        <v>1</v>
      </c>
      <c r="BB254" t="b">
        <v>1</v>
      </c>
      <c r="BJ254" t="s">
        <v>347</v>
      </c>
      <c r="BK254" t="s">
        <v>347</v>
      </c>
      <c r="BL254" t="s">
        <v>3551</v>
      </c>
      <c r="BM254" t="s">
        <v>373</v>
      </c>
      <c r="BO254" t="s">
        <v>373</v>
      </c>
      <c r="CE254" t="s">
        <v>2119</v>
      </c>
      <c r="CG254" t="b">
        <v>1</v>
      </c>
      <c r="CI254" t="b">
        <v>1</v>
      </c>
      <c r="CN254" t="s">
        <v>347</v>
      </c>
      <c r="CX254" t="s">
        <v>851</v>
      </c>
      <c r="DD254" t="b">
        <v>1</v>
      </c>
      <c r="DV254" t="s">
        <v>575</v>
      </c>
      <c r="DW254" t="s">
        <v>487</v>
      </c>
      <c r="DZ254" t="s">
        <v>1174</v>
      </c>
      <c r="EA254" t="b">
        <v>1</v>
      </c>
      <c r="EJ254" t="b">
        <v>1</v>
      </c>
      <c r="EK254" t="b">
        <v>1</v>
      </c>
      <c r="EL254" t="s">
        <v>458</v>
      </c>
      <c r="EM254" t="s">
        <v>366</v>
      </c>
      <c r="EN254" t="s">
        <v>1174</v>
      </c>
      <c r="EO254" t="b">
        <v>1</v>
      </c>
      <c r="EX254" t="b">
        <v>1</v>
      </c>
      <c r="EY254" t="b">
        <v>1</v>
      </c>
      <c r="EZ254" t="s">
        <v>458</v>
      </c>
      <c r="FA254" t="s">
        <v>366</v>
      </c>
      <c r="FB254" t="s">
        <v>347</v>
      </c>
      <c r="FD254" t="s">
        <v>432</v>
      </c>
      <c r="FF254" t="b">
        <v>1</v>
      </c>
      <c r="FG254" t="b">
        <v>1</v>
      </c>
      <c r="FM254" t="s">
        <v>347</v>
      </c>
      <c r="FO254" t="s">
        <v>347</v>
      </c>
      <c r="FP254" t="s">
        <v>432</v>
      </c>
      <c r="FQ254" t="b">
        <v>1</v>
      </c>
      <c r="FR254" t="b">
        <v>1</v>
      </c>
      <c r="FW254" t="s">
        <v>369</v>
      </c>
      <c r="FX254" t="s">
        <v>360</v>
      </c>
      <c r="GB254" t="s">
        <v>351</v>
      </c>
      <c r="GC254" t="s">
        <v>351</v>
      </c>
      <c r="GD254" t="s">
        <v>360</v>
      </c>
      <c r="GE254" t="s">
        <v>370</v>
      </c>
      <c r="GF254" t="s">
        <v>371</v>
      </c>
      <c r="GG254" t="s">
        <v>372</v>
      </c>
      <c r="GH254" t="s">
        <v>360</v>
      </c>
      <c r="GR254" t="s">
        <v>347</v>
      </c>
      <c r="GS254" t="s">
        <v>347</v>
      </c>
      <c r="GT254" t="s">
        <v>3239</v>
      </c>
      <c r="GU254" t="b">
        <v>1</v>
      </c>
      <c r="GW254" t="b">
        <v>1</v>
      </c>
      <c r="GZ254" t="b">
        <v>1</v>
      </c>
      <c r="HD254" t="b">
        <v>1</v>
      </c>
      <c r="HM254" t="s">
        <v>441</v>
      </c>
      <c r="HN254" t="b">
        <v>1</v>
      </c>
      <c r="HR254" t="s">
        <v>3552</v>
      </c>
      <c r="HS254" t="s">
        <v>602</v>
      </c>
      <c r="HT254" t="b">
        <v>1</v>
      </c>
      <c r="HW254" t="b">
        <v>1</v>
      </c>
      <c r="IE254" t="s">
        <v>756</v>
      </c>
      <c r="IF254" t="b">
        <v>1</v>
      </c>
      <c r="IJ254" t="b">
        <v>1</v>
      </c>
      <c r="IO254" t="s">
        <v>347</v>
      </c>
      <c r="IQ254" t="s">
        <v>1290</v>
      </c>
      <c r="IR254" t="b">
        <v>1</v>
      </c>
      <c r="IS254" t="b">
        <v>1</v>
      </c>
      <c r="IZ254" t="s">
        <v>3553</v>
      </c>
      <c r="JA254" t="s">
        <v>1290</v>
      </c>
      <c r="JB254" t="b">
        <v>1</v>
      </c>
      <c r="JC254" t="b">
        <v>1</v>
      </c>
      <c r="JJ254" t="s">
        <v>3553</v>
      </c>
      <c r="JK254" t="s">
        <v>360</v>
      </c>
      <c r="JL254" t="s">
        <v>464</v>
      </c>
      <c r="JM254" t="s">
        <v>3554</v>
      </c>
      <c r="JN254" t="b">
        <v>1</v>
      </c>
      <c r="JQ254" t="b">
        <v>1</v>
      </c>
      <c r="JR254" t="b">
        <v>1</v>
      </c>
      <c r="JT254" t="b">
        <v>1</v>
      </c>
      <c r="KF254" t="s">
        <v>3555</v>
      </c>
      <c r="KG254" t="s">
        <v>450</v>
      </c>
      <c r="KL254" t="b">
        <v>1</v>
      </c>
      <c r="KV254" t="s">
        <v>3556</v>
      </c>
      <c r="KW254" t="b">
        <v>1</v>
      </c>
      <c r="KX254" t="b">
        <v>1</v>
      </c>
      <c r="KY254" t="b">
        <v>1</v>
      </c>
      <c r="LB254" t="b">
        <v>1</v>
      </c>
      <c r="LF254" t="s">
        <v>772</v>
      </c>
      <c r="LG254" t="b">
        <v>1</v>
      </c>
      <c r="LI254" t="b">
        <v>1</v>
      </c>
      <c r="LK254" t="b">
        <v>1</v>
      </c>
      <c r="LN254" t="s">
        <v>360</v>
      </c>
      <c r="LO254" t="s">
        <v>3557</v>
      </c>
      <c r="LP254" t="s">
        <v>535</v>
      </c>
      <c r="LS254" t="b">
        <v>1</v>
      </c>
      <c r="MA254" t="s">
        <v>360</v>
      </c>
      <c r="MG254" t="s">
        <v>360</v>
      </c>
      <c r="MI254" t="s">
        <v>3558</v>
      </c>
      <c r="MJ254">
        <v>73157549</v>
      </c>
      <c r="MK254" t="s">
        <v>3559</v>
      </c>
      <c r="ML254" s="2">
        <v>44217.560833333337</v>
      </c>
      <c r="MM254">
        <v>255</v>
      </c>
      <c r="MO254">
        <v>-1</v>
      </c>
      <c r="MR254" t="s">
        <v>377</v>
      </c>
      <c r="MS254">
        <v>1336</v>
      </c>
      <c r="MT254" t="s">
        <v>405</v>
      </c>
      <c r="MU254">
        <v>569832</v>
      </c>
    </row>
    <row r="255" spans="1:359" x14ac:dyDescent="0.3">
      <c r="A255" t="s">
        <v>3560</v>
      </c>
      <c r="B255" t="s">
        <v>3561</v>
      </c>
      <c r="C255" t="s">
        <v>385</v>
      </c>
      <c r="D255" t="s">
        <v>3497</v>
      </c>
      <c r="E255" t="s">
        <v>844</v>
      </c>
      <c r="G255" s="1">
        <v>44217</v>
      </c>
      <c r="H255" t="s">
        <v>3484</v>
      </c>
      <c r="I255" t="s">
        <v>846</v>
      </c>
      <c r="J255" t="s">
        <v>347</v>
      </c>
      <c r="K255">
        <v>41</v>
      </c>
      <c r="L25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55" t="s">
        <v>408</v>
      </c>
      <c r="N255" t="s">
        <v>349</v>
      </c>
      <c r="O255" t="s">
        <v>350</v>
      </c>
      <c r="P255" s="1">
        <v>43851</v>
      </c>
      <c r="Q255">
        <v>1</v>
      </c>
      <c r="R255">
        <v>0</v>
      </c>
      <c r="S255" t="s">
        <v>347</v>
      </c>
      <c r="T255">
        <v>1</v>
      </c>
      <c r="U255">
        <v>2</v>
      </c>
      <c r="V255">
        <v>1</v>
      </c>
      <c r="W255" t="s">
        <v>458</v>
      </c>
      <c r="X255">
        <v>0</v>
      </c>
      <c r="Y255" t="s">
        <v>365</v>
      </c>
      <c r="Z255">
        <v>0</v>
      </c>
      <c r="AA255" t="s">
        <v>365</v>
      </c>
      <c r="AB255">
        <v>6</v>
      </c>
      <c r="AC255">
        <v>0</v>
      </c>
      <c r="AD255">
        <v>0</v>
      </c>
      <c r="AE255">
        <v>1</v>
      </c>
      <c r="AF255">
        <v>1400</v>
      </c>
      <c r="AG255">
        <v>400</v>
      </c>
      <c r="AH255" t="s">
        <v>3562</v>
      </c>
      <c r="AJ255" t="s">
        <v>355</v>
      </c>
      <c r="AL255" t="b">
        <v>1</v>
      </c>
      <c r="AS255">
        <v>10</v>
      </c>
      <c r="AT255" t="s">
        <v>356</v>
      </c>
      <c r="AV255" t="s">
        <v>347</v>
      </c>
      <c r="AW255" t="s">
        <v>3563</v>
      </c>
      <c r="AX255" t="s">
        <v>1673</v>
      </c>
      <c r="BA255" t="b">
        <v>1</v>
      </c>
      <c r="BB255" t="b">
        <v>1</v>
      </c>
      <c r="BJ255" t="s">
        <v>347</v>
      </c>
      <c r="BK255" t="s">
        <v>347</v>
      </c>
      <c r="BL255" t="s">
        <v>3564</v>
      </c>
      <c r="BM255" t="s">
        <v>360</v>
      </c>
      <c r="BO255" t="s">
        <v>360</v>
      </c>
      <c r="CE255" t="s">
        <v>677</v>
      </c>
      <c r="CF255" t="b">
        <v>1</v>
      </c>
      <c r="CG255" t="b">
        <v>1</v>
      </c>
      <c r="CI255" t="b">
        <v>1</v>
      </c>
      <c r="CN255" t="s">
        <v>347</v>
      </c>
      <c r="CX255" t="s">
        <v>951</v>
      </c>
      <c r="DE255" t="b">
        <v>1</v>
      </c>
      <c r="DJ255" t="s">
        <v>347</v>
      </c>
      <c r="DK255" t="s">
        <v>1005</v>
      </c>
      <c r="DO255" t="b">
        <v>1</v>
      </c>
      <c r="DV255" t="s">
        <v>430</v>
      </c>
      <c r="DZ255" t="s">
        <v>696</v>
      </c>
      <c r="EA255" t="b">
        <v>1</v>
      </c>
      <c r="EC255" t="b">
        <v>1</v>
      </c>
      <c r="EK255" t="b">
        <v>1</v>
      </c>
      <c r="EL255" t="s">
        <v>458</v>
      </c>
      <c r="EM255" t="s">
        <v>366</v>
      </c>
      <c r="EN255" t="s">
        <v>696</v>
      </c>
      <c r="EO255" t="b">
        <v>1</v>
      </c>
      <c r="EQ255" t="b">
        <v>1</v>
      </c>
      <c r="EY255" t="b">
        <v>1</v>
      </c>
      <c r="EZ255" t="s">
        <v>458</v>
      </c>
      <c r="FA255" t="s">
        <v>366</v>
      </c>
      <c r="FB255" t="s">
        <v>347</v>
      </c>
      <c r="FD255" t="s">
        <v>368</v>
      </c>
      <c r="FF255" t="b">
        <v>1</v>
      </c>
      <c r="FM255" t="s">
        <v>347</v>
      </c>
      <c r="FO255" t="s">
        <v>347</v>
      </c>
      <c r="FP255" t="s">
        <v>368</v>
      </c>
      <c r="FQ255" t="b">
        <v>1</v>
      </c>
      <c r="FW255" t="s">
        <v>668</v>
      </c>
      <c r="FX255" t="s">
        <v>347</v>
      </c>
      <c r="FY255" t="s">
        <v>360</v>
      </c>
      <c r="GB255" t="s">
        <v>409</v>
      </c>
      <c r="GC255" t="s">
        <v>351</v>
      </c>
      <c r="GD255" t="s">
        <v>347</v>
      </c>
      <c r="GG255" t="s">
        <v>372</v>
      </c>
      <c r="GH255" t="s">
        <v>347</v>
      </c>
      <c r="GI255" t="s">
        <v>2350</v>
      </c>
      <c r="GK255" t="b">
        <v>1</v>
      </c>
      <c r="GL255" t="b">
        <v>1</v>
      </c>
      <c r="GR255" t="s">
        <v>1094</v>
      </c>
      <c r="GT255" t="s">
        <v>3565</v>
      </c>
      <c r="GU255" t="b">
        <v>1</v>
      </c>
      <c r="GV255" t="b">
        <v>1</v>
      </c>
      <c r="GW255" t="b">
        <v>1</v>
      </c>
      <c r="GX255" t="b">
        <v>1</v>
      </c>
      <c r="GY255" t="b">
        <v>1</v>
      </c>
      <c r="HA255" t="b">
        <v>1</v>
      </c>
      <c r="HB255" t="b">
        <v>1</v>
      </c>
      <c r="HD255" t="b">
        <v>1</v>
      </c>
      <c r="HF255" t="b">
        <v>1</v>
      </c>
      <c r="HG255" t="b">
        <v>1</v>
      </c>
      <c r="HM255" t="s">
        <v>501</v>
      </c>
      <c r="HO255" t="b">
        <v>1</v>
      </c>
      <c r="HR255" t="s">
        <v>3566</v>
      </c>
      <c r="HS255" t="s">
        <v>3194</v>
      </c>
      <c r="HT255" t="b">
        <v>1</v>
      </c>
      <c r="HW255" t="b">
        <v>1</v>
      </c>
      <c r="HZ255" t="b">
        <v>1</v>
      </c>
      <c r="IE255" t="s">
        <v>590</v>
      </c>
      <c r="II255" t="b">
        <v>1</v>
      </c>
      <c r="IO255" t="s">
        <v>347</v>
      </c>
      <c r="IQ255" t="s">
        <v>975</v>
      </c>
      <c r="IS255" t="b">
        <v>1</v>
      </c>
      <c r="IT255" t="b">
        <v>1</v>
      </c>
      <c r="IU255" t="b">
        <v>1</v>
      </c>
      <c r="IZ255" t="s">
        <v>1211</v>
      </c>
      <c r="JA255" t="s">
        <v>975</v>
      </c>
      <c r="JC255" t="b">
        <v>1</v>
      </c>
      <c r="JD255" t="b">
        <v>1</v>
      </c>
      <c r="JE255" t="b">
        <v>1</v>
      </c>
      <c r="JJ255" t="s">
        <v>1211</v>
      </c>
      <c r="JK255" t="s">
        <v>360</v>
      </c>
      <c r="JL255" t="s">
        <v>3567</v>
      </c>
      <c r="JM255" t="s">
        <v>3568</v>
      </c>
      <c r="JN255" t="b">
        <v>1</v>
      </c>
      <c r="JP255" t="b">
        <v>1</v>
      </c>
      <c r="JQ255" t="b">
        <v>1</v>
      </c>
      <c r="JR255" t="b">
        <v>1</v>
      </c>
      <c r="JS255" t="b">
        <v>1</v>
      </c>
      <c r="JT255" t="b">
        <v>1</v>
      </c>
      <c r="JX255" t="b">
        <v>1</v>
      </c>
      <c r="JZ255" t="b">
        <v>1</v>
      </c>
      <c r="KA255" t="b">
        <v>1</v>
      </c>
      <c r="KF255" t="s">
        <v>3569</v>
      </c>
      <c r="KG255" t="s">
        <v>3570</v>
      </c>
      <c r="KL255" t="b">
        <v>1</v>
      </c>
      <c r="KM255" t="b">
        <v>1</v>
      </c>
      <c r="KR255" t="b">
        <v>1</v>
      </c>
      <c r="KV255" t="s">
        <v>2027</v>
      </c>
      <c r="KW255" t="b">
        <v>1</v>
      </c>
      <c r="KX255" t="b">
        <v>1</v>
      </c>
      <c r="LA255" t="b">
        <v>1</v>
      </c>
      <c r="LF255" t="s">
        <v>772</v>
      </c>
      <c r="LG255" t="b">
        <v>1</v>
      </c>
      <c r="LI255" t="b">
        <v>1</v>
      </c>
      <c r="LK255" t="b">
        <v>1</v>
      </c>
      <c r="LN255" t="s">
        <v>360</v>
      </c>
      <c r="LO255" t="s">
        <v>1009</v>
      </c>
      <c r="LP255" t="s">
        <v>3571</v>
      </c>
      <c r="LQ255" t="b">
        <v>1</v>
      </c>
      <c r="LR255" t="b">
        <v>1</v>
      </c>
      <c r="LS255" t="b">
        <v>1</v>
      </c>
      <c r="MA255" t="s">
        <v>360</v>
      </c>
      <c r="MG255" t="s">
        <v>360</v>
      </c>
      <c r="MI255" t="s">
        <v>3572</v>
      </c>
      <c r="MJ255">
        <v>73157551</v>
      </c>
      <c r="MK255" t="s">
        <v>3573</v>
      </c>
      <c r="ML255" s="2">
        <v>44217.560844907413</v>
      </c>
      <c r="MM255">
        <v>256</v>
      </c>
      <c r="MO255">
        <v>-1</v>
      </c>
      <c r="MR255" t="s">
        <v>377</v>
      </c>
      <c r="MS255">
        <v>3674</v>
      </c>
      <c r="MT255" t="s">
        <v>405</v>
      </c>
      <c r="MU255">
        <v>569832</v>
      </c>
    </row>
    <row r="256" spans="1:359" x14ac:dyDescent="0.3">
      <c r="A256" t="s">
        <v>3574</v>
      </c>
      <c r="B256" t="s">
        <v>3575</v>
      </c>
      <c r="D256" t="s">
        <v>3576</v>
      </c>
      <c r="E256" t="s">
        <v>844</v>
      </c>
      <c r="G256" s="1">
        <v>44217</v>
      </c>
      <c r="H256" t="s">
        <v>3484</v>
      </c>
      <c r="I256" t="s">
        <v>846</v>
      </c>
      <c r="J256" t="s">
        <v>347</v>
      </c>
      <c r="K256">
        <v>20</v>
      </c>
      <c r="L25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56" t="s">
        <v>348</v>
      </c>
      <c r="N256" t="s">
        <v>349</v>
      </c>
      <c r="O256" t="s">
        <v>350</v>
      </c>
      <c r="P256" s="1">
        <v>43783</v>
      </c>
      <c r="Q256">
        <v>0</v>
      </c>
      <c r="R256">
        <v>1</v>
      </c>
      <c r="S256" t="s">
        <v>347</v>
      </c>
      <c r="T256">
        <v>0</v>
      </c>
      <c r="U256">
        <v>1</v>
      </c>
      <c r="V256">
        <v>1</v>
      </c>
      <c r="W256" t="s">
        <v>409</v>
      </c>
      <c r="X256">
        <v>1</v>
      </c>
      <c r="Y256" t="s">
        <v>458</v>
      </c>
      <c r="Z256">
        <v>0</v>
      </c>
      <c r="AA256" t="s">
        <v>458</v>
      </c>
      <c r="AB256">
        <v>6</v>
      </c>
      <c r="AC256">
        <v>0</v>
      </c>
      <c r="AD256">
        <v>1</v>
      </c>
      <c r="AE256">
        <v>0</v>
      </c>
      <c r="AF256">
        <v>150</v>
      </c>
      <c r="AG256">
        <v>100</v>
      </c>
      <c r="AH256" t="s">
        <v>3577</v>
      </c>
      <c r="AJ256" t="s">
        <v>651</v>
      </c>
      <c r="AQ256" t="b">
        <v>1</v>
      </c>
      <c r="AV256" t="s">
        <v>373</v>
      </c>
      <c r="AW256" t="s">
        <v>986</v>
      </c>
      <c r="AX256" t="s">
        <v>484</v>
      </c>
      <c r="AY256" t="b">
        <v>1</v>
      </c>
      <c r="BB256" t="b">
        <v>1</v>
      </c>
      <c r="BJ256" t="s">
        <v>347</v>
      </c>
      <c r="BK256" t="s">
        <v>347</v>
      </c>
      <c r="BL256" t="s">
        <v>3578</v>
      </c>
      <c r="BM256" t="s">
        <v>373</v>
      </c>
      <c r="BO256" t="s">
        <v>360</v>
      </c>
      <c r="CE256" t="s">
        <v>3579</v>
      </c>
      <c r="CG256" t="b">
        <v>1</v>
      </c>
      <c r="CI256" t="b">
        <v>1</v>
      </c>
      <c r="CJ256" t="b">
        <v>1</v>
      </c>
      <c r="CM256" t="s">
        <v>3580</v>
      </c>
      <c r="CN256" t="s">
        <v>373</v>
      </c>
      <c r="CX256" t="s">
        <v>851</v>
      </c>
      <c r="DD256" t="b">
        <v>1</v>
      </c>
      <c r="DV256" t="s">
        <v>575</v>
      </c>
      <c r="DW256" t="s">
        <v>576</v>
      </c>
      <c r="DX256" t="s">
        <v>2643</v>
      </c>
      <c r="DY256" t="s">
        <v>3581</v>
      </c>
      <c r="EL256" t="s">
        <v>385</v>
      </c>
      <c r="EM256" t="s">
        <v>366</v>
      </c>
      <c r="EN256" t="s">
        <v>3582</v>
      </c>
      <c r="EO256" t="b">
        <v>1</v>
      </c>
      <c r="EX256" t="b">
        <v>1</v>
      </c>
      <c r="EY256" t="b">
        <v>1</v>
      </c>
      <c r="EZ256" t="s">
        <v>458</v>
      </c>
      <c r="FA256" t="s">
        <v>366</v>
      </c>
      <c r="FB256" t="s">
        <v>347</v>
      </c>
      <c r="FD256" t="s">
        <v>368</v>
      </c>
      <c r="FF256" t="b">
        <v>1</v>
      </c>
      <c r="FM256" t="s">
        <v>347</v>
      </c>
      <c r="FO256" t="s">
        <v>373</v>
      </c>
      <c r="FW256" t="s">
        <v>347</v>
      </c>
      <c r="FX256" t="s">
        <v>347</v>
      </c>
      <c r="GB256" t="s">
        <v>351</v>
      </c>
      <c r="GC256" t="s">
        <v>385</v>
      </c>
      <c r="GD256" t="s">
        <v>347</v>
      </c>
      <c r="GG256" t="s">
        <v>797</v>
      </c>
      <c r="GH256" t="s">
        <v>373</v>
      </c>
      <c r="GR256" t="s">
        <v>1094</v>
      </c>
      <c r="GT256" t="s">
        <v>3583</v>
      </c>
      <c r="GV256" t="b">
        <v>1</v>
      </c>
      <c r="GW256" t="b">
        <v>1</v>
      </c>
      <c r="GZ256" t="b">
        <v>1</v>
      </c>
      <c r="HM256" t="s">
        <v>441</v>
      </c>
      <c r="HN256" t="b">
        <v>1</v>
      </c>
      <c r="HR256" t="s">
        <v>3584</v>
      </c>
      <c r="HS256" t="s">
        <v>1734</v>
      </c>
      <c r="HT256" t="b">
        <v>1</v>
      </c>
      <c r="HU256" t="b">
        <v>1</v>
      </c>
      <c r="IE256" t="s">
        <v>373</v>
      </c>
      <c r="IL256" t="b">
        <v>1</v>
      </c>
      <c r="IO256" t="s">
        <v>360</v>
      </c>
      <c r="IP256" t="s">
        <v>3585</v>
      </c>
      <c r="IQ256" t="s">
        <v>1288</v>
      </c>
      <c r="IR256" t="b">
        <v>1</v>
      </c>
      <c r="IS256" t="b">
        <v>1</v>
      </c>
      <c r="IT256" t="b">
        <v>1</v>
      </c>
      <c r="IZ256" t="s">
        <v>3553</v>
      </c>
      <c r="JA256" t="s">
        <v>1288</v>
      </c>
      <c r="JB256" t="b">
        <v>1</v>
      </c>
      <c r="JC256" t="b">
        <v>1</v>
      </c>
      <c r="JD256" t="b">
        <v>1</v>
      </c>
      <c r="JJ256" t="s">
        <v>652</v>
      </c>
      <c r="JK256" t="s">
        <v>360</v>
      </c>
      <c r="JL256" t="s">
        <v>3586</v>
      </c>
      <c r="JM256" t="s">
        <v>373</v>
      </c>
      <c r="KD256" t="b">
        <v>1</v>
      </c>
      <c r="KG256" t="s">
        <v>450</v>
      </c>
      <c r="KL256" t="b">
        <v>1</v>
      </c>
      <c r="KV256" t="s">
        <v>3587</v>
      </c>
      <c r="KW256" t="b">
        <v>1</v>
      </c>
      <c r="KX256" t="b">
        <v>1</v>
      </c>
      <c r="KY256" t="b">
        <v>1</v>
      </c>
      <c r="LB256" t="b">
        <v>1</v>
      </c>
      <c r="LF256" t="s">
        <v>452</v>
      </c>
      <c r="LI256" t="b">
        <v>1</v>
      </c>
      <c r="LN256" t="s">
        <v>360</v>
      </c>
      <c r="LO256" t="s">
        <v>3588</v>
      </c>
      <c r="LP256" t="s">
        <v>1317</v>
      </c>
      <c r="LQ256" t="b">
        <v>1</v>
      </c>
      <c r="LS256" t="b">
        <v>1</v>
      </c>
      <c r="MA256" t="s">
        <v>360</v>
      </c>
      <c r="MG256" t="s">
        <v>360</v>
      </c>
      <c r="MI256" t="s">
        <v>3589</v>
      </c>
      <c r="MJ256">
        <v>73157552</v>
      </c>
      <c r="MK256" t="s">
        <v>3590</v>
      </c>
      <c r="ML256" s="2">
        <v>44217.560844907413</v>
      </c>
      <c r="MM256">
        <v>257</v>
      </c>
      <c r="MO256">
        <v>-1</v>
      </c>
      <c r="MR256" t="s">
        <v>377</v>
      </c>
      <c r="MS256">
        <v>1311</v>
      </c>
      <c r="MT256" t="s">
        <v>405</v>
      </c>
      <c r="MU256">
        <v>569832</v>
      </c>
    </row>
    <row r="257" spans="1:359" x14ac:dyDescent="0.3">
      <c r="A257" t="s">
        <v>3591</v>
      </c>
      <c r="B257" t="s">
        <v>3592</v>
      </c>
      <c r="C257" t="s">
        <v>385</v>
      </c>
      <c r="D257" t="s">
        <v>3497</v>
      </c>
      <c r="E257" t="s">
        <v>844</v>
      </c>
      <c r="G257" s="1">
        <v>44217</v>
      </c>
      <c r="H257" t="s">
        <v>3484</v>
      </c>
      <c r="I257" t="s">
        <v>846</v>
      </c>
      <c r="J257" t="s">
        <v>347</v>
      </c>
      <c r="K257">
        <v>36</v>
      </c>
      <c r="L25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57" t="s">
        <v>408</v>
      </c>
      <c r="N257" t="s">
        <v>349</v>
      </c>
      <c r="O257" t="s">
        <v>350</v>
      </c>
      <c r="P257" s="1">
        <v>43117</v>
      </c>
      <c r="Q257">
        <v>0</v>
      </c>
      <c r="R257">
        <v>0</v>
      </c>
      <c r="S257" t="s">
        <v>347</v>
      </c>
      <c r="T257">
        <v>0</v>
      </c>
      <c r="U257">
        <v>0</v>
      </c>
      <c r="V257">
        <v>2</v>
      </c>
      <c r="W257" t="s">
        <v>409</v>
      </c>
      <c r="X257">
        <v>2</v>
      </c>
      <c r="Y257" t="s">
        <v>365</v>
      </c>
      <c r="Z257">
        <v>0</v>
      </c>
      <c r="AA257" t="s">
        <v>365</v>
      </c>
      <c r="AB257">
        <v>6</v>
      </c>
      <c r="AC257">
        <v>0</v>
      </c>
      <c r="AD257">
        <v>0</v>
      </c>
      <c r="AE257">
        <v>1</v>
      </c>
      <c r="AF257">
        <v>700</v>
      </c>
      <c r="AG257">
        <v>100</v>
      </c>
      <c r="AH257" t="s">
        <v>3442</v>
      </c>
      <c r="AJ257" t="s">
        <v>355</v>
      </c>
      <c r="AL257" t="b">
        <v>1</v>
      </c>
      <c r="AS257">
        <v>7</v>
      </c>
      <c r="AT257" t="s">
        <v>1385</v>
      </c>
      <c r="AV257" t="s">
        <v>360</v>
      </c>
      <c r="AW257" t="s">
        <v>3593</v>
      </c>
      <c r="AX257" t="s">
        <v>3594</v>
      </c>
      <c r="BB257" t="b">
        <v>1</v>
      </c>
      <c r="BF257" t="b">
        <v>1</v>
      </c>
      <c r="BI257" t="s">
        <v>3595</v>
      </c>
      <c r="BJ257" t="s">
        <v>347</v>
      </c>
      <c r="BK257" t="s">
        <v>347</v>
      </c>
      <c r="BL257" t="s">
        <v>3596</v>
      </c>
      <c r="BM257" t="s">
        <v>360</v>
      </c>
      <c r="BO257" t="s">
        <v>347</v>
      </c>
      <c r="BP257" t="s">
        <v>360</v>
      </c>
      <c r="BQ257" t="s">
        <v>3597</v>
      </c>
      <c r="CE257" t="s">
        <v>574</v>
      </c>
      <c r="CF257" t="b">
        <v>1</v>
      </c>
      <c r="CG257" t="b">
        <v>1</v>
      </c>
      <c r="CH257" t="b">
        <v>1</v>
      </c>
      <c r="CI257" t="b">
        <v>1</v>
      </c>
      <c r="CN257" t="s">
        <v>360</v>
      </c>
      <c r="CO257" t="s">
        <v>703</v>
      </c>
      <c r="CT257" t="b">
        <v>1</v>
      </c>
      <c r="CX257" t="s">
        <v>851</v>
      </c>
      <c r="DD257" t="b">
        <v>1</v>
      </c>
      <c r="DV257" t="s">
        <v>657</v>
      </c>
      <c r="EL257" t="s">
        <v>385</v>
      </c>
      <c r="EM257" t="s">
        <v>366</v>
      </c>
      <c r="EN257" t="s">
        <v>3598</v>
      </c>
      <c r="EO257" t="b">
        <v>1</v>
      </c>
      <c r="EP257" t="b">
        <v>1</v>
      </c>
      <c r="EV257" t="b">
        <v>1</v>
      </c>
      <c r="EX257" t="b">
        <v>1</v>
      </c>
      <c r="EY257" t="b">
        <v>1</v>
      </c>
      <c r="EZ257" t="s">
        <v>352</v>
      </c>
      <c r="FA257" t="s">
        <v>367</v>
      </c>
      <c r="FB257" t="s">
        <v>347</v>
      </c>
      <c r="FD257" t="s">
        <v>368</v>
      </c>
      <c r="FF257" t="b">
        <v>1</v>
      </c>
      <c r="FM257" t="s">
        <v>347</v>
      </c>
      <c r="FO257" t="s">
        <v>347</v>
      </c>
      <c r="FP257" t="s">
        <v>368</v>
      </c>
      <c r="FQ257" t="b">
        <v>1</v>
      </c>
      <c r="FW257" t="s">
        <v>369</v>
      </c>
      <c r="FX257" t="s">
        <v>360</v>
      </c>
      <c r="GB257" t="s">
        <v>385</v>
      </c>
      <c r="GC257" t="s">
        <v>385</v>
      </c>
      <c r="GD257" t="s">
        <v>360</v>
      </c>
      <c r="GE257" t="s">
        <v>371</v>
      </c>
      <c r="GF257" t="s">
        <v>371</v>
      </c>
      <c r="GT257" t="s">
        <v>3599</v>
      </c>
      <c r="GV257" t="b">
        <v>1</v>
      </c>
      <c r="GW257" t="b">
        <v>1</v>
      </c>
      <c r="GY257" t="b">
        <v>1</v>
      </c>
      <c r="HM257" t="s">
        <v>501</v>
      </c>
      <c r="HO257" t="b">
        <v>1</v>
      </c>
      <c r="HR257" t="s">
        <v>3600</v>
      </c>
      <c r="HS257" t="s">
        <v>3601</v>
      </c>
      <c r="IB257" t="b">
        <v>1</v>
      </c>
      <c r="IE257" t="s">
        <v>1331</v>
      </c>
      <c r="IH257" t="b">
        <v>1</v>
      </c>
      <c r="IJ257" t="b">
        <v>1</v>
      </c>
      <c r="IO257" t="s">
        <v>347</v>
      </c>
      <c r="IQ257" t="s">
        <v>975</v>
      </c>
      <c r="IS257" t="b">
        <v>1</v>
      </c>
      <c r="IT257" t="b">
        <v>1</v>
      </c>
      <c r="IU257" t="b">
        <v>1</v>
      </c>
      <c r="IZ257" t="s">
        <v>3602</v>
      </c>
      <c r="JA257" t="s">
        <v>416</v>
      </c>
      <c r="JG257" t="b">
        <v>1</v>
      </c>
      <c r="JK257" t="s">
        <v>360</v>
      </c>
      <c r="JL257" t="s">
        <v>3603</v>
      </c>
      <c r="JM257" t="s">
        <v>3604</v>
      </c>
      <c r="JN257" t="b">
        <v>1</v>
      </c>
      <c r="JU257" t="b">
        <v>1</v>
      </c>
      <c r="JZ257" t="b">
        <v>1</v>
      </c>
      <c r="KA257" t="b">
        <v>1</v>
      </c>
      <c r="KG257" t="s">
        <v>2000</v>
      </c>
      <c r="KL257" t="b">
        <v>1</v>
      </c>
      <c r="KO257" t="b">
        <v>1</v>
      </c>
      <c r="KQ257" t="b">
        <v>1</v>
      </c>
      <c r="KV257" t="s">
        <v>3605</v>
      </c>
      <c r="KX257" t="b">
        <v>1</v>
      </c>
      <c r="KZ257" t="b">
        <v>1</v>
      </c>
      <c r="LA257" t="b">
        <v>1</v>
      </c>
      <c r="LF257" t="s">
        <v>3606</v>
      </c>
      <c r="LH257" t="b">
        <v>1</v>
      </c>
      <c r="LI257" t="b">
        <v>1</v>
      </c>
      <c r="LJ257" t="b">
        <v>1</v>
      </c>
      <c r="LN257" t="s">
        <v>347</v>
      </c>
      <c r="LP257" t="s">
        <v>535</v>
      </c>
      <c r="LS257" t="b">
        <v>1</v>
      </c>
      <c r="MA257" t="s">
        <v>360</v>
      </c>
      <c r="MG257" t="s">
        <v>360</v>
      </c>
      <c r="MI257" t="s">
        <v>3607</v>
      </c>
      <c r="MJ257">
        <v>73157553</v>
      </c>
      <c r="MK257" t="s">
        <v>3608</v>
      </c>
      <c r="ML257" s="2">
        <v>44217.560856481483</v>
      </c>
      <c r="MM257">
        <v>258</v>
      </c>
      <c r="MO257">
        <v>-1</v>
      </c>
      <c r="MR257" t="s">
        <v>377</v>
      </c>
      <c r="MS257">
        <v>1738</v>
      </c>
      <c r="MT257" t="s">
        <v>405</v>
      </c>
      <c r="MU257">
        <v>569832</v>
      </c>
    </row>
    <row r="258" spans="1:359" x14ac:dyDescent="0.3">
      <c r="A258" t="s">
        <v>3609</v>
      </c>
      <c r="B258" t="s">
        <v>3610</v>
      </c>
      <c r="C258" t="s">
        <v>385</v>
      </c>
      <c r="D258" t="s">
        <v>3483</v>
      </c>
      <c r="E258" t="s">
        <v>844</v>
      </c>
      <c r="G258" s="1">
        <v>44217</v>
      </c>
      <c r="H258" t="s">
        <v>3484</v>
      </c>
      <c r="I258" t="s">
        <v>846</v>
      </c>
      <c r="J258" t="s">
        <v>347</v>
      </c>
      <c r="K258">
        <v>18</v>
      </c>
      <c r="L258"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58" t="s">
        <v>348</v>
      </c>
      <c r="N258" t="s">
        <v>349</v>
      </c>
      <c r="O258" t="s">
        <v>384</v>
      </c>
      <c r="Q258">
        <v>1</v>
      </c>
      <c r="R258">
        <v>0</v>
      </c>
      <c r="S258" t="s">
        <v>360</v>
      </c>
      <c r="AB258">
        <v>2</v>
      </c>
      <c r="AC258">
        <v>0</v>
      </c>
      <c r="AE258">
        <v>1</v>
      </c>
      <c r="AF258">
        <v>300</v>
      </c>
      <c r="AG258">
        <v>400</v>
      </c>
      <c r="AH258" t="s">
        <v>3611</v>
      </c>
      <c r="AJ258" t="s">
        <v>2420</v>
      </c>
      <c r="AK258" t="b">
        <v>1</v>
      </c>
      <c r="AN258" t="b">
        <v>1</v>
      </c>
      <c r="AS258">
        <v>10</v>
      </c>
      <c r="AT258" t="s">
        <v>356</v>
      </c>
      <c r="AV258" t="s">
        <v>347</v>
      </c>
      <c r="AW258" t="s">
        <v>357</v>
      </c>
      <c r="AX258" t="s">
        <v>1019</v>
      </c>
      <c r="BH258" t="b">
        <v>1</v>
      </c>
      <c r="BJ258" t="s">
        <v>360</v>
      </c>
      <c r="BO258" t="s">
        <v>360</v>
      </c>
      <c r="CE258" t="s">
        <v>430</v>
      </c>
      <c r="CK258" t="b">
        <v>1</v>
      </c>
      <c r="CN258" t="s">
        <v>347</v>
      </c>
      <c r="CX258" t="s">
        <v>951</v>
      </c>
      <c r="DE258" t="b">
        <v>1</v>
      </c>
      <c r="DV258" t="s">
        <v>430</v>
      </c>
      <c r="DZ258" t="s">
        <v>3612</v>
      </c>
      <c r="EA258" t="b">
        <v>1</v>
      </c>
      <c r="EG258" t="b">
        <v>1</v>
      </c>
      <c r="EJ258" t="b">
        <v>1</v>
      </c>
      <c r="EK258" t="b">
        <v>1</v>
      </c>
      <c r="EL258" t="s">
        <v>365</v>
      </c>
      <c r="EM258" t="s">
        <v>366</v>
      </c>
      <c r="EZ258" t="s">
        <v>385</v>
      </c>
      <c r="FA258" t="s">
        <v>366</v>
      </c>
      <c r="FB258" t="s">
        <v>373</v>
      </c>
      <c r="FD258" t="s">
        <v>368</v>
      </c>
      <c r="FF258" t="b">
        <v>1</v>
      </c>
      <c r="FM258" t="s">
        <v>347</v>
      </c>
      <c r="FO258" t="s">
        <v>373</v>
      </c>
      <c r="GC258" t="s">
        <v>351</v>
      </c>
      <c r="GD258" t="s">
        <v>360</v>
      </c>
      <c r="GE258" t="s">
        <v>371</v>
      </c>
      <c r="GF258" t="s">
        <v>371</v>
      </c>
      <c r="GT258" t="s">
        <v>460</v>
      </c>
      <c r="HJ258" t="b">
        <v>1</v>
      </c>
      <c r="IE258" t="s">
        <v>373</v>
      </c>
      <c r="IL258" t="b">
        <v>1</v>
      </c>
      <c r="IO258" t="s">
        <v>360</v>
      </c>
      <c r="IP258" t="s">
        <v>3613</v>
      </c>
      <c r="IQ258" t="s">
        <v>373</v>
      </c>
      <c r="IX258" t="b">
        <v>1</v>
      </c>
      <c r="JA258" t="s">
        <v>373</v>
      </c>
      <c r="JH258" t="b">
        <v>1</v>
      </c>
      <c r="JK258" t="s">
        <v>360</v>
      </c>
      <c r="JL258" t="s">
        <v>3614</v>
      </c>
      <c r="JM258" t="s">
        <v>373</v>
      </c>
      <c r="KD258" t="b">
        <v>1</v>
      </c>
      <c r="KG258" t="s">
        <v>450</v>
      </c>
      <c r="KL258" t="b">
        <v>1</v>
      </c>
      <c r="KV258" t="s">
        <v>1294</v>
      </c>
      <c r="KW258" t="b">
        <v>1</v>
      </c>
      <c r="KX258" t="b">
        <v>1</v>
      </c>
      <c r="LF258" t="s">
        <v>430</v>
      </c>
      <c r="LM258" t="b">
        <v>1</v>
      </c>
      <c r="MI258" t="s">
        <v>3615</v>
      </c>
      <c r="MJ258">
        <v>73157554</v>
      </c>
      <c r="MK258" t="s">
        <v>3616</v>
      </c>
      <c r="ML258" s="2">
        <v>44217.560856481483</v>
      </c>
      <c r="MM258">
        <v>259</v>
      </c>
      <c r="MO258">
        <v>-1</v>
      </c>
      <c r="MR258" t="s">
        <v>377</v>
      </c>
      <c r="MS258">
        <v>4347</v>
      </c>
      <c r="MT258" t="s">
        <v>405</v>
      </c>
      <c r="MU258">
        <v>569832</v>
      </c>
    </row>
    <row r="259" spans="1:359" x14ac:dyDescent="0.3">
      <c r="A259" t="s">
        <v>3617</v>
      </c>
      <c r="B259" t="s">
        <v>3618</v>
      </c>
      <c r="C259" t="s">
        <v>385</v>
      </c>
      <c r="D259" t="s">
        <v>3497</v>
      </c>
      <c r="E259" t="s">
        <v>844</v>
      </c>
      <c r="G259" s="1">
        <v>44217</v>
      </c>
      <c r="H259" t="s">
        <v>3484</v>
      </c>
      <c r="I259" t="s">
        <v>846</v>
      </c>
      <c r="J259" t="s">
        <v>347</v>
      </c>
      <c r="K259">
        <v>43</v>
      </c>
      <c r="L25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59" t="s">
        <v>408</v>
      </c>
      <c r="N259" t="s">
        <v>349</v>
      </c>
      <c r="O259" t="s">
        <v>384</v>
      </c>
      <c r="Q259">
        <v>0</v>
      </c>
      <c r="R259">
        <v>1</v>
      </c>
      <c r="S259" t="s">
        <v>347</v>
      </c>
      <c r="T259">
        <v>0</v>
      </c>
      <c r="U259">
        <v>2</v>
      </c>
      <c r="V259">
        <v>1</v>
      </c>
      <c r="W259" t="s">
        <v>458</v>
      </c>
      <c r="X259">
        <v>2</v>
      </c>
      <c r="Y259" t="s">
        <v>352</v>
      </c>
      <c r="Z259">
        <v>0</v>
      </c>
      <c r="AA259" t="s">
        <v>352</v>
      </c>
      <c r="AB259">
        <v>8</v>
      </c>
      <c r="AC259">
        <v>0</v>
      </c>
      <c r="AD259">
        <v>0</v>
      </c>
      <c r="AE259">
        <v>1</v>
      </c>
      <c r="AF259">
        <v>1400</v>
      </c>
      <c r="AG259">
        <v>800</v>
      </c>
      <c r="AH259" t="s">
        <v>3619</v>
      </c>
      <c r="AJ259" t="s">
        <v>786</v>
      </c>
      <c r="AK259" t="b">
        <v>1</v>
      </c>
      <c r="AS259">
        <v>15</v>
      </c>
      <c r="AT259" t="s">
        <v>1385</v>
      </c>
      <c r="AV259" t="s">
        <v>347</v>
      </c>
      <c r="AW259" t="s">
        <v>357</v>
      </c>
      <c r="AX259" t="s">
        <v>908</v>
      </c>
      <c r="AY259" t="b">
        <v>1</v>
      </c>
      <c r="BB259" t="b">
        <v>1</v>
      </c>
      <c r="BJ259" t="s">
        <v>347</v>
      </c>
      <c r="BK259" t="s">
        <v>347</v>
      </c>
      <c r="BL259" t="s">
        <v>3620</v>
      </c>
      <c r="BM259" t="s">
        <v>347</v>
      </c>
      <c r="BN259" t="s">
        <v>3621</v>
      </c>
      <c r="BO259" t="s">
        <v>360</v>
      </c>
      <c r="CE259" t="s">
        <v>850</v>
      </c>
      <c r="CF259" t="b">
        <v>1</v>
      </c>
      <c r="CN259" t="s">
        <v>347</v>
      </c>
      <c r="CX259" t="s">
        <v>851</v>
      </c>
      <c r="DD259" t="b">
        <v>1</v>
      </c>
      <c r="DV259" t="s">
        <v>657</v>
      </c>
      <c r="EL259" t="s">
        <v>385</v>
      </c>
      <c r="EM259" t="s">
        <v>366</v>
      </c>
      <c r="EN259" t="s">
        <v>3622</v>
      </c>
      <c r="EO259" t="b">
        <v>1</v>
      </c>
      <c r="EP259" t="b">
        <v>1</v>
      </c>
      <c r="EQ259" t="b">
        <v>1</v>
      </c>
      <c r="ER259" t="b">
        <v>1</v>
      </c>
      <c r="ES259" t="b">
        <v>1</v>
      </c>
      <c r="EU259" t="b">
        <v>1</v>
      </c>
      <c r="EV259" t="b">
        <v>1</v>
      </c>
      <c r="EY259" t="b">
        <v>1</v>
      </c>
      <c r="EZ259" t="s">
        <v>526</v>
      </c>
      <c r="FA259" t="s">
        <v>367</v>
      </c>
      <c r="FB259" t="s">
        <v>347</v>
      </c>
      <c r="FD259" t="s">
        <v>368</v>
      </c>
      <c r="FF259" t="b">
        <v>1</v>
      </c>
      <c r="FM259" t="s">
        <v>347</v>
      </c>
      <c r="FO259" t="s">
        <v>347</v>
      </c>
      <c r="FP259" t="s">
        <v>368</v>
      </c>
      <c r="FQ259" t="b">
        <v>1</v>
      </c>
      <c r="FW259" t="s">
        <v>369</v>
      </c>
      <c r="FX259" t="s">
        <v>360</v>
      </c>
      <c r="GB259" t="s">
        <v>409</v>
      </c>
      <c r="GC259" t="s">
        <v>385</v>
      </c>
      <c r="GD259" t="s">
        <v>360</v>
      </c>
      <c r="GE259" t="s">
        <v>371</v>
      </c>
      <c r="GF259" t="s">
        <v>371</v>
      </c>
      <c r="GT259" t="s">
        <v>3623</v>
      </c>
      <c r="GV259" t="b">
        <v>1</v>
      </c>
      <c r="GY259" t="b">
        <v>1</v>
      </c>
      <c r="HA259" t="b">
        <v>1</v>
      </c>
      <c r="HD259" t="b">
        <v>1</v>
      </c>
      <c r="HM259" t="s">
        <v>474</v>
      </c>
      <c r="HQ259" t="b">
        <v>1</v>
      </c>
      <c r="HR259" t="s">
        <v>3624</v>
      </c>
      <c r="HS259" t="s">
        <v>443</v>
      </c>
      <c r="HW259" t="b">
        <v>1</v>
      </c>
      <c r="IE259" t="s">
        <v>756</v>
      </c>
      <c r="IF259" t="b">
        <v>1</v>
      </c>
      <c r="IJ259" t="b">
        <v>1</v>
      </c>
      <c r="IO259" t="s">
        <v>347</v>
      </c>
      <c r="IQ259" t="s">
        <v>545</v>
      </c>
      <c r="IS259" t="b">
        <v>1</v>
      </c>
      <c r="IT259" t="b">
        <v>1</v>
      </c>
      <c r="IZ259" t="s">
        <v>3602</v>
      </c>
      <c r="JA259" t="s">
        <v>545</v>
      </c>
      <c r="JC259" t="b">
        <v>1</v>
      </c>
      <c r="JD259" t="b">
        <v>1</v>
      </c>
      <c r="JJ259" t="s">
        <v>3625</v>
      </c>
      <c r="JK259" t="s">
        <v>360</v>
      </c>
      <c r="JL259" t="s">
        <v>3626</v>
      </c>
      <c r="JM259" t="s">
        <v>3627</v>
      </c>
      <c r="JQ259" t="b">
        <v>1</v>
      </c>
      <c r="JR259" t="b">
        <v>1</v>
      </c>
      <c r="JS259" t="b">
        <v>1</v>
      </c>
      <c r="JT259" t="b">
        <v>1</v>
      </c>
      <c r="JU259" t="b">
        <v>1</v>
      </c>
      <c r="JV259" t="b">
        <v>1</v>
      </c>
      <c r="JX259" t="b">
        <v>1</v>
      </c>
      <c r="JZ259" t="b">
        <v>1</v>
      </c>
      <c r="KA259" t="b">
        <v>1</v>
      </c>
      <c r="KF259" t="s">
        <v>3628</v>
      </c>
      <c r="KG259" t="s">
        <v>731</v>
      </c>
      <c r="KL259" t="b">
        <v>1</v>
      </c>
      <c r="KO259" t="b">
        <v>1</v>
      </c>
      <c r="KV259" t="s">
        <v>960</v>
      </c>
      <c r="KX259" t="b">
        <v>1</v>
      </c>
      <c r="LA259" t="b">
        <v>1</v>
      </c>
      <c r="LF259" t="s">
        <v>3606</v>
      </c>
      <c r="LH259" t="b">
        <v>1</v>
      </c>
      <c r="LI259" t="b">
        <v>1</v>
      </c>
      <c r="LJ259" t="b">
        <v>1</v>
      </c>
      <c r="LN259" t="s">
        <v>347</v>
      </c>
      <c r="LP259" t="s">
        <v>535</v>
      </c>
      <c r="LS259" t="b">
        <v>1</v>
      </c>
      <c r="MA259" t="s">
        <v>347</v>
      </c>
      <c r="MB259">
        <v>1</v>
      </c>
      <c r="MC259" t="s">
        <v>1556</v>
      </c>
      <c r="MG259" t="s">
        <v>360</v>
      </c>
      <c r="MI259" t="s">
        <v>3629</v>
      </c>
      <c r="MJ259">
        <v>73157555</v>
      </c>
      <c r="MK259" t="s">
        <v>3630</v>
      </c>
      <c r="ML259" s="2">
        <v>44217.560856481483</v>
      </c>
      <c r="MM259">
        <v>260</v>
      </c>
      <c r="MO259">
        <v>-1</v>
      </c>
      <c r="MR259" t="s">
        <v>377</v>
      </c>
      <c r="MS259">
        <v>5430</v>
      </c>
      <c r="MT259" t="s">
        <v>405</v>
      </c>
      <c r="MU259">
        <v>569832</v>
      </c>
    </row>
    <row r="260" spans="1:359" x14ac:dyDescent="0.3">
      <c r="A260" t="s">
        <v>3631</v>
      </c>
      <c r="B260" t="s">
        <v>3632</v>
      </c>
      <c r="C260" t="s">
        <v>385</v>
      </c>
      <c r="D260" t="s">
        <v>3483</v>
      </c>
      <c r="E260" t="s">
        <v>844</v>
      </c>
      <c r="G260" s="1">
        <v>44217</v>
      </c>
      <c r="H260" t="s">
        <v>3484</v>
      </c>
      <c r="I260" t="s">
        <v>846</v>
      </c>
      <c r="J260" t="s">
        <v>347</v>
      </c>
      <c r="K260">
        <v>53</v>
      </c>
      <c r="L260"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260" t="s">
        <v>348</v>
      </c>
      <c r="N260" t="s">
        <v>1001</v>
      </c>
      <c r="O260" t="s">
        <v>384</v>
      </c>
      <c r="Q260">
        <v>0</v>
      </c>
      <c r="R260">
        <v>0</v>
      </c>
      <c r="S260" t="s">
        <v>360</v>
      </c>
      <c r="AB260">
        <v>5</v>
      </c>
      <c r="AC260">
        <v>0</v>
      </c>
      <c r="AE260">
        <v>1</v>
      </c>
      <c r="AF260">
        <v>1400</v>
      </c>
      <c r="AG260">
        <v>500</v>
      </c>
      <c r="AH260" t="s">
        <v>1899</v>
      </c>
      <c r="AJ260" t="s">
        <v>2420</v>
      </c>
      <c r="AK260" t="b">
        <v>1</v>
      </c>
      <c r="AN260" t="b">
        <v>1</v>
      </c>
      <c r="AS260">
        <v>30</v>
      </c>
      <c r="AT260" t="s">
        <v>356</v>
      </c>
      <c r="AV260" t="s">
        <v>373</v>
      </c>
      <c r="AW260" t="s">
        <v>986</v>
      </c>
      <c r="AX260" t="s">
        <v>484</v>
      </c>
      <c r="AY260" t="b">
        <v>1</v>
      </c>
      <c r="BB260" t="b">
        <v>1</v>
      </c>
      <c r="BJ260" t="s">
        <v>360</v>
      </c>
      <c r="BO260" t="s">
        <v>360</v>
      </c>
      <c r="CE260" t="s">
        <v>871</v>
      </c>
      <c r="CF260" t="b">
        <v>1</v>
      </c>
      <c r="CI260" t="b">
        <v>1</v>
      </c>
      <c r="CN260" t="s">
        <v>347</v>
      </c>
      <c r="CX260" t="s">
        <v>951</v>
      </c>
      <c r="DE260" t="b">
        <v>1</v>
      </c>
      <c r="DV260" t="s">
        <v>657</v>
      </c>
      <c r="EL260" t="s">
        <v>385</v>
      </c>
      <c r="EM260" t="s">
        <v>366</v>
      </c>
      <c r="EZ260" t="s">
        <v>385</v>
      </c>
      <c r="FA260" t="s">
        <v>366</v>
      </c>
      <c r="FB260" t="s">
        <v>347</v>
      </c>
      <c r="FD260" t="s">
        <v>368</v>
      </c>
      <c r="FF260" t="b">
        <v>1</v>
      </c>
      <c r="FM260" t="s">
        <v>347</v>
      </c>
      <c r="FO260" t="s">
        <v>347</v>
      </c>
      <c r="FP260" t="s">
        <v>2120</v>
      </c>
      <c r="FQ260" t="b">
        <v>1</v>
      </c>
      <c r="FT260" t="b">
        <v>1</v>
      </c>
      <c r="GC260" t="s">
        <v>385</v>
      </c>
      <c r="GD260" t="s">
        <v>360</v>
      </c>
      <c r="GE260" t="s">
        <v>371</v>
      </c>
      <c r="GF260" t="s">
        <v>371</v>
      </c>
      <c r="GT260" t="s">
        <v>3633</v>
      </c>
      <c r="GW260" t="b">
        <v>1</v>
      </c>
      <c r="GZ260" t="b">
        <v>1</v>
      </c>
      <c r="HD260" t="b">
        <v>1</v>
      </c>
      <c r="HM260" t="s">
        <v>441</v>
      </c>
      <c r="HN260" t="b">
        <v>1</v>
      </c>
      <c r="HR260" t="s">
        <v>3634</v>
      </c>
      <c r="HS260" t="s">
        <v>3635</v>
      </c>
      <c r="HT260" t="b">
        <v>1</v>
      </c>
      <c r="HU260" t="b">
        <v>1</v>
      </c>
      <c r="HW260" t="b">
        <v>1</v>
      </c>
      <c r="IE260" t="s">
        <v>756</v>
      </c>
      <c r="IF260" t="b">
        <v>1</v>
      </c>
      <c r="IJ260" t="b">
        <v>1</v>
      </c>
      <c r="IO260" t="s">
        <v>347</v>
      </c>
      <c r="IQ260" t="s">
        <v>373</v>
      </c>
      <c r="IX260" t="b">
        <v>1</v>
      </c>
      <c r="JA260" t="s">
        <v>373</v>
      </c>
      <c r="JH260" t="b">
        <v>1</v>
      </c>
      <c r="JK260" t="s">
        <v>347</v>
      </c>
      <c r="JM260" t="s">
        <v>3540</v>
      </c>
      <c r="JN260" t="b">
        <v>1</v>
      </c>
      <c r="JQ260" t="b">
        <v>1</v>
      </c>
      <c r="JR260" t="b">
        <v>1</v>
      </c>
      <c r="KF260" t="s">
        <v>3636</v>
      </c>
      <c r="KG260" t="s">
        <v>450</v>
      </c>
      <c r="KL260" t="b">
        <v>1</v>
      </c>
      <c r="KV260" t="s">
        <v>3637</v>
      </c>
      <c r="KW260" t="b">
        <v>1</v>
      </c>
      <c r="KY260" t="b">
        <v>1</v>
      </c>
      <c r="LB260" t="b">
        <v>1</v>
      </c>
      <c r="LF260" t="s">
        <v>509</v>
      </c>
      <c r="LL260" t="b">
        <v>1</v>
      </c>
      <c r="MI260" t="s">
        <v>3638</v>
      </c>
      <c r="MJ260">
        <v>73157556</v>
      </c>
      <c r="MK260" t="s">
        <v>3639</v>
      </c>
      <c r="ML260" s="2">
        <v>44217.560868055552</v>
      </c>
      <c r="MM260">
        <v>261</v>
      </c>
      <c r="MO260">
        <v>-1</v>
      </c>
      <c r="MR260" t="s">
        <v>377</v>
      </c>
      <c r="MS260">
        <v>2976</v>
      </c>
      <c r="MT260" t="s">
        <v>405</v>
      </c>
      <c r="MU260">
        <v>569832</v>
      </c>
    </row>
    <row r="261" spans="1:359" x14ac:dyDescent="0.3">
      <c r="A261" t="s">
        <v>3640</v>
      </c>
      <c r="B261" t="s">
        <v>3641</v>
      </c>
      <c r="C261" t="s">
        <v>385</v>
      </c>
      <c r="D261" t="s">
        <v>3497</v>
      </c>
      <c r="E261" t="s">
        <v>844</v>
      </c>
      <c r="G261" s="1">
        <v>44217</v>
      </c>
      <c r="H261" t="s">
        <v>3484</v>
      </c>
      <c r="I261" t="s">
        <v>846</v>
      </c>
      <c r="J261" t="s">
        <v>347</v>
      </c>
      <c r="K261">
        <v>27</v>
      </c>
      <c r="L261"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61" t="s">
        <v>408</v>
      </c>
      <c r="N261" t="s">
        <v>1459</v>
      </c>
      <c r="O261" t="s">
        <v>384</v>
      </c>
      <c r="Q261">
        <v>0</v>
      </c>
      <c r="R261">
        <v>0</v>
      </c>
      <c r="S261" t="s">
        <v>360</v>
      </c>
      <c r="AB261">
        <v>5</v>
      </c>
      <c r="AC261">
        <v>0</v>
      </c>
      <c r="AE261">
        <v>2</v>
      </c>
      <c r="AF261">
        <v>2100</v>
      </c>
      <c r="AG261">
        <v>1500</v>
      </c>
      <c r="AH261" t="s">
        <v>3642</v>
      </c>
      <c r="AJ261" t="s">
        <v>786</v>
      </c>
      <c r="AK261" t="b">
        <v>1</v>
      </c>
      <c r="AS261">
        <v>20</v>
      </c>
      <c r="AT261" t="s">
        <v>1385</v>
      </c>
      <c r="AV261" t="s">
        <v>347</v>
      </c>
      <c r="AW261" t="s">
        <v>3643</v>
      </c>
      <c r="AX261" t="s">
        <v>3644</v>
      </c>
      <c r="AY261" t="b">
        <v>1</v>
      </c>
      <c r="AZ261" t="b">
        <v>1</v>
      </c>
      <c r="BE261" t="b">
        <v>1</v>
      </c>
      <c r="BJ261" t="s">
        <v>347</v>
      </c>
      <c r="BK261" t="s">
        <v>347</v>
      </c>
      <c r="BL261" t="s">
        <v>3645</v>
      </c>
      <c r="BM261" t="s">
        <v>360</v>
      </c>
      <c r="BO261" t="s">
        <v>360</v>
      </c>
      <c r="CE261" t="s">
        <v>829</v>
      </c>
      <c r="CF261" t="b">
        <v>1</v>
      </c>
      <c r="CG261" t="b">
        <v>1</v>
      </c>
      <c r="CH261" t="b">
        <v>1</v>
      </c>
      <c r="CN261" t="s">
        <v>347</v>
      </c>
      <c r="CX261" t="s">
        <v>851</v>
      </c>
      <c r="DD261" t="b">
        <v>1</v>
      </c>
      <c r="DV261" t="s">
        <v>657</v>
      </c>
      <c r="EL261" t="s">
        <v>385</v>
      </c>
      <c r="EM261" t="s">
        <v>366</v>
      </c>
      <c r="EZ261" t="s">
        <v>385</v>
      </c>
      <c r="FA261" t="s">
        <v>366</v>
      </c>
      <c r="FB261" t="s">
        <v>347</v>
      </c>
      <c r="FD261" t="s">
        <v>368</v>
      </c>
      <c r="FF261" t="b">
        <v>1</v>
      </c>
      <c r="FM261" t="s">
        <v>347</v>
      </c>
      <c r="FO261" t="s">
        <v>347</v>
      </c>
      <c r="FP261" t="s">
        <v>368</v>
      </c>
      <c r="FQ261" t="b">
        <v>1</v>
      </c>
      <c r="GC261" t="s">
        <v>385</v>
      </c>
      <c r="GD261" t="s">
        <v>360</v>
      </c>
      <c r="GE261" t="s">
        <v>371</v>
      </c>
      <c r="GF261" t="s">
        <v>371</v>
      </c>
      <c r="GT261" t="s">
        <v>3646</v>
      </c>
      <c r="GU261" t="b">
        <v>1</v>
      </c>
      <c r="GV261" t="b">
        <v>1</v>
      </c>
      <c r="GW261" t="b">
        <v>1</v>
      </c>
      <c r="GX261" t="b">
        <v>1</v>
      </c>
      <c r="GY261" t="b">
        <v>1</v>
      </c>
      <c r="GZ261" t="b">
        <v>1</v>
      </c>
      <c r="HB261" t="b">
        <v>1</v>
      </c>
      <c r="HD261" t="b">
        <v>1</v>
      </c>
      <c r="HM261" t="s">
        <v>441</v>
      </c>
      <c r="HN261" t="b">
        <v>1</v>
      </c>
      <c r="HR261" t="s">
        <v>3647</v>
      </c>
      <c r="HS261" t="s">
        <v>2374</v>
      </c>
      <c r="HT261" t="b">
        <v>1</v>
      </c>
      <c r="HW261" t="b">
        <v>1</v>
      </c>
      <c r="IB261" t="b">
        <v>1</v>
      </c>
      <c r="IE261" t="s">
        <v>2777</v>
      </c>
      <c r="IH261" t="b">
        <v>1</v>
      </c>
      <c r="IJ261" t="b">
        <v>1</v>
      </c>
      <c r="IO261" t="s">
        <v>347</v>
      </c>
      <c r="IQ261" t="s">
        <v>975</v>
      </c>
      <c r="IS261" t="b">
        <v>1</v>
      </c>
      <c r="IT261" t="b">
        <v>1</v>
      </c>
      <c r="IU261" t="b">
        <v>1</v>
      </c>
      <c r="IZ261" t="s">
        <v>3626</v>
      </c>
      <c r="JA261" t="s">
        <v>975</v>
      </c>
      <c r="JC261" t="b">
        <v>1</v>
      </c>
      <c r="JD261" t="b">
        <v>1</v>
      </c>
      <c r="JE261" t="b">
        <v>1</v>
      </c>
      <c r="JJ261" t="s">
        <v>3648</v>
      </c>
      <c r="JK261" t="s">
        <v>347</v>
      </c>
      <c r="JM261" t="s">
        <v>3649</v>
      </c>
      <c r="JN261" t="b">
        <v>1</v>
      </c>
      <c r="JQ261" t="b">
        <v>1</v>
      </c>
      <c r="JR261" t="b">
        <v>1</v>
      </c>
      <c r="JT261" t="b">
        <v>1</v>
      </c>
      <c r="JU261" t="b">
        <v>1</v>
      </c>
      <c r="JV261" t="b">
        <v>1</v>
      </c>
      <c r="JW261" t="b">
        <v>1</v>
      </c>
      <c r="JZ261" t="b">
        <v>1</v>
      </c>
      <c r="KA261" t="b">
        <v>1</v>
      </c>
      <c r="KF261" t="s">
        <v>3650</v>
      </c>
      <c r="KG261" t="s">
        <v>3651</v>
      </c>
      <c r="KI261" t="b">
        <v>1</v>
      </c>
      <c r="KL261" t="b">
        <v>1</v>
      </c>
      <c r="KM261" t="b">
        <v>1</v>
      </c>
      <c r="KO261" t="b">
        <v>1</v>
      </c>
      <c r="KV261" t="s">
        <v>3652</v>
      </c>
      <c r="KW261" t="b">
        <v>1</v>
      </c>
      <c r="LA261" t="b">
        <v>1</v>
      </c>
      <c r="LB261" t="b">
        <v>1</v>
      </c>
      <c r="LF261" t="s">
        <v>3653</v>
      </c>
      <c r="LG261" t="b">
        <v>1</v>
      </c>
      <c r="LH261" t="b">
        <v>1</v>
      </c>
      <c r="LI261" t="b">
        <v>1</v>
      </c>
      <c r="LJ261" t="b">
        <v>1</v>
      </c>
      <c r="LK261" t="b">
        <v>1</v>
      </c>
      <c r="MI261" t="s">
        <v>3654</v>
      </c>
      <c r="MJ261">
        <v>73157557</v>
      </c>
      <c r="MK261" t="s">
        <v>3655</v>
      </c>
      <c r="ML261" s="2">
        <v>44217.560868055552</v>
      </c>
      <c r="MM261">
        <v>262</v>
      </c>
      <c r="MO261">
        <v>-1</v>
      </c>
      <c r="MR261" t="s">
        <v>377</v>
      </c>
      <c r="MS261">
        <v>2742</v>
      </c>
      <c r="MT261" t="s">
        <v>405</v>
      </c>
      <c r="MU261">
        <v>569832</v>
      </c>
    </row>
    <row r="262" spans="1:359" x14ac:dyDescent="0.3">
      <c r="A262" t="s">
        <v>3656</v>
      </c>
      <c r="B262" t="s">
        <v>3657</v>
      </c>
      <c r="D262" t="s">
        <v>3658</v>
      </c>
      <c r="E262" t="s">
        <v>844</v>
      </c>
      <c r="G262" s="1">
        <v>44217</v>
      </c>
      <c r="H262" t="s">
        <v>3484</v>
      </c>
      <c r="I262" t="s">
        <v>846</v>
      </c>
      <c r="J262" t="s">
        <v>347</v>
      </c>
      <c r="K262">
        <v>29</v>
      </c>
      <c r="L26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62" t="s">
        <v>348</v>
      </c>
      <c r="N262" t="s">
        <v>1459</v>
      </c>
      <c r="O262" t="s">
        <v>350</v>
      </c>
      <c r="P262" s="1">
        <v>43527</v>
      </c>
      <c r="Q262">
        <v>0</v>
      </c>
      <c r="R262">
        <v>2</v>
      </c>
      <c r="S262" t="s">
        <v>347</v>
      </c>
      <c r="T262">
        <v>0</v>
      </c>
      <c r="U262">
        <v>0</v>
      </c>
      <c r="V262">
        <v>1</v>
      </c>
      <c r="W262" t="s">
        <v>351</v>
      </c>
      <c r="X262">
        <v>2</v>
      </c>
      <c r="Y262" t="s">
        <v>458</v>
      </c>
      <c r="Z262">
        <v>0</v>
      </c>
      <c r="AA262" t="s">
        <v>458</v>
      </c>
      <c r="AB262">
        <v>8</v>
      </c>
      <c r="AC262">
        <v>2</v>
      </c>
      <c r="AD262">
        <v>0</v>
      </c>
      <c r="AE262">
        <v>0</v>
      </c>
      <c r="AF262">
        <v>700</v>
      </c>
      <c r="AG262">
        <v>350</v>
      </c>
      <c r="AH262" t="s">
        <v>3659</v>
      </c>
      <c r="AJ262" t="s">
        <v>675</v>
      </c>
      <c r="AK262" t="b">
        <v>1</v>
      </c>
      <c r="AL262" t="b">
        <v>1</v>
      </c>
      <c r="AS262">
        <v>30</v>
      </c>
      <c r="AT262" t="s">
        <v>356</v>
      </c>
      <c r="AV262" t="s">
        <v>373</v>
      </c>
      <c r="AW262" t="s">
        <v>3660</v>
      </c>
      <c r="AX262" t="s">
        <v>3661</v>
      </c>
      <c r="AZ262" t="b">
        <v>1</v>
      </c>
      <c r="BB262" t="b">
        <v>1</v>
      </c>
      <c r="BD262" t="b">
        <v>1</v>
      </c>
      <c r="BJ262" t="s">
        <v>347</v>
      </c>
      <c r="BK262" t="s">
        <v>347</v>
      </c>
      <c r="BL262" t="s">
        <v>3662</v>
      </c>
      <c r="BM262" t="s">
        <v>360</v>
      </c>
      <c r="BO262" t="s">
        <v>347</v>
      </c>
      <c r="BP262" t="s">
        <v>347</v>
      </c>
      <c r="BR262" t="s">
        <v>360</v>
      </c>
      <c r="CE262" t="s">
        <v>871</v>
      </c>
      <c r="CF262" t="b">
        <v>1</v>
      </c>
      <c r="CI262" t="b">
        <v>1</v>
      </c>
      <c r="CN262" t="s">
        <v>347</v>
      </c>
      <c r="CX262" t="s">
        <v>851</v>
      </c>
      <c r="DD262" t="b">
        <v>1</v>
      </c>
      <c r="DV262" t="s">
        <v>486</v>
      </c>
      <c r="DW262" t="s">
        <v>487</v>
      </c>
      <c r="EL262" t="s">
        <v>385</v>
      </c>
      <c r="EM262" t="s">
        <v>366</v>
      </c>
      <c r="EN262" t="s">
        <v>2623</v>
      </c>
      <c r="EO262" t="b">
        <v>1</v>
      </c>
      <c r="EQ262" t="b">
        <v>1</v>
      </c>
      <c r="ES262" t="b">
        <v>1</v>
      </c>
      <c r="EZ262" t="s">
        <v>458</v>
      </c>
      <c r="FA262" t="s">
        <v>366</v>
      </c>
      <c r="FB262" t="s">
        <v>347</v>
      </c>
      <c r="FD262" t="s">
        <v>2120</v>
      </c>
      <c r="FF262" t="b">
        <v>1</v>
      </c>
      <c r="FI262" t="b">
        <v>1</v>
      </c>
      <c r="FM262" t="s">
        <v>347</v>
      </c>
      <c r="FO262" t="s">
        <v>347</v>
      </c>
      <c r="FP262" t="s">
        <v>2120</v>
      </c>
      <c r="FQ262" t="b">
        <v>1</v>
      </c>
      <c r="FT262" t="b">
        <v>1</v>
      </c>
      <c r="FW262" t="s">
        <v>373</v>
      </c>
      <c r="FX262" t="s">
        <v>347</v>
      </c>
      <c r="GB262" t="s">
        <v>385</v>
      </c>
      <c r="GC262" t="s">
        <v>385</v>
      </c>
      <c r="GD262" t="s">
        <v>360</v>
      </c>
      <c r="GE262" t="s">
        <v>371</v>
      </c>
      <c r="GF262" t="s">
        <v>371</v>
      </c>
      <c r="GT262" t="s">
        <v>3663</v>
      </c>
      <c r="GV262" t="b">
        <v>1</v>
      </c>
      <c r="GX262" t="b">
        <v>1</v>
      </c>
      <c r="GY262" t="b">
        <v>1</v>
      </c>
      <c r="HA262" t="b">
        <v>1</v>
      </c>
      <c r="HD262" t="b">
        <v>1</v>
      </c>
      <c r="HM262" t="s">
        <v>2666</v>
      </c>
      <c r="HN262" t="b">
        <v>1</v>
      </c>
      <c r="HQ262" t="b">
        <v>1</v>
      </c>
      <c r="HR262" t="s">
        <v>3664</v>
      </c>
      <c r="HS262" t="s">
        <v>602</v>
      </c>
      <c r="HT262" t="b">
        <v>1</v>
      </c>
      <c r="HW262" t="b">
        <v>1</v>
      </c>
      <c r="IE262" t="s">
        <v>756</v>
      </c>
      <c r="IF262" t="b">
        <v>1</v>
      </c>
      <c r="IJ262" t="b">
        <v>1</v>
      </c>
      <c r="IO262" t="s">
        <v>445</v>
      </c>
      <c r="IQ262" t="s">
        <v>2212</v>
      </c>
      <c r="IS262" t="b">
        <v>1</v>
      </c>
      <c r="IT262" t="b">
        <v>1</v>
      </c>
      <c r="IU262" t="b">
        <v>1</v>
      </c>
      <c r="IZ262" t="s">
        <v>547</v>
      </c>
      <c r="JA262" t="s">
        <v>545</v>
      </c>
      <c r="JC262" t="b">
        <v>1</v>
      </c>
      <c r="JD262" t="b">
        <v>1</v>
      </c>
      <c r="JJ262" t="s">
        <v>3665</v>
      </c>
      <c r="JK262" t="s">
        <v>360</v>
      </c>
      <c r="JL262" t="s">
        <v>3666</v>
      </c>
      <c r="JM262" t="s">
        <v>3667</v>
      </c>
      <c r="JR262" t="b">
        <v>1</v>
      </c>
      <c r="JS262" t="b">
        <v>1</v>
      </c>
      <c r="JT262" t="b">
        <v>1</v>
      </c>
      <c r="JV262" t="b">
        <v>1</v>
      </c>
      <c r="KF262" t="s">
        <v>3668</v>
      </c>
      <c r="KG262" t="s">
        <v>1570</v>
      </c>
      <c r="KL262" t="b">
        <v>1</v>
      </c>
      <c r="KM262" t="b">
        <v>1</v>
      </c>
      <c r="KV262" t="s">
        <v>1686</v>
      </c>
      <c r="KX262" t="b">
        <v>1</v>
      </c>
      <c r="KY262" t="b">
        <v>1</v>
      </c>
      <c r="LB262" t="b">
        <v>1</v>
      </c>
      <c r="LF262" t="s">
        <v>920</v>
      </c>
      <c r="LI262" t="b">
        <v>1</v>
      </c>
      <c r="LJ262" t="b">
        <v>1</v>
      </c>
      <c r="LN262" t="s">
        <v>347</v>
      </c>
      <c r="LP262" t="s">
        <v>651</v>
      </c>
      <c r="LV262" t="b">
        <v>1</v>
      </c>
      <c r="MA262" t="s">
        <v>347</v>
      </c>
      <c r="MB262">
        <v>4</v>
      </c>
      <c r="MC262" t="s">
        <v>3669</v>
      </c>
      <c r="MG262" t="s">
        <v>360</v>
      </c>
      <c r="MI262" t="s">
        <v>3670</v>
      </c>
      <c r="MJ262">
        <v>73157600</v>
      </c>
      <c r="MK262" t="s">
        <v>3671</v>
      </c>
      <c r="ML262" s="2">
        <v>44217.561435185176</v>
      </c>
      <c r="MM262">
        <v>263</v>
      </c>
      <c r="MO262">
        <v>-1</v>
      </c>
      <c r="MR262" t="s">
        <v>377</v>
      </c>
      <c r="MS262">
        <v>1609</v>
      </c>
      <c r="MT262" t="s">
        <v>405</v>
      </c>
      <c r="MU262">
        <v>569832</v>
      </c>
    </row>
    <row r="263" spans="1:359" x14ac:dyDescent="0.3">
      <c r="A263" t="s">
        <v>3672</v>
      </c>
      <c r="B263" t="s">
        <v>3673</v>
      </c>
      <c r="D263" t="s">
        <v>3658</v>
      </c>
      <c r="E263" t="s">
        <v>844</v>
      </c>
      <c r="G263" s="1">
        <v>44217</v>
      </c>
      <c r="H263" t="s">
        <v>3484</v>
      </c>
      <c r="I263" t="s">
        <v>846</v>
      </c>
      <c r="J263" t="s">
        <v>347</v>
      </c>
      <c r="K263">
        <v>34</v>
      </c>
      <c r="L26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63" t="s">
        <v>348</v>
      </c>
      <c r="N263" t="s">
        <v>349</v>
      </c>
      <c r="O263" t="s">
        <v>350</v>
      </c>
      <c r="P263" s="1">
        <v>43565</v>
      </c>
      <c r="Q263">
        <v>1</v>
      </c>
      <c r="R263">
        <v>0</v>
      </c>
      <c r="S263" t="s">
        <v>347</v>
      </c>
      <c r="T263">
        <v>0</v>
      </c>
      <c r="U263">
        <v>1</v>
      </c>
      <c r="V263">
        <v>1</v>
      </c>
      <c r="W263" t="s">
        <v>409</v>
      </c>
      <c r="X263">
        <v>3</v>
      </c>
      <c r="Y263" t="s">
        <v>352</v>
      </c>
      <c r="Z263">
        <v>1</v>
      </c>
      <c r="AA263" t="s">
        <v>353</v>
      </c>
      <c r="AB263">
        <v>8</v>
      </c>
      <c r="AC263">
        <v>0</v>
      </c>
      <c r="AD263">
        <v>0</v>
      </c>
      <c r="AE263">
        <v>1</v>
      </c>
      <c r="AF263">
        <v>800</v>
      </c>
      <c r="AG263">
        <v>400</v>
      </c>
      <c r="AH263" t="s">
        <v>1701</v>
      </c>
      <c r="AJ263" t="s">
        <v>1439</v>
      </c>
      <c r="AK263" t="b">
        <v>1</v>
      </c>
      <c r="AL263" t="b">
        <v>1</v>
      </c>
      <c r="AN263" t="b">
        <v>1</v>
      </c>
      <c r="AS263">
        <v>5</v>
      </c>
      <c r="AT263" t="s">
        <v>1385</v>
      </c>
      <c r="AV263" t="s">
        <v>347</v>
      </c>
      <c r="AW263" t="s">
        <v>3674</v>
      </c>
      <c r="AX263" t="s">
        <v>2068</v>
      </c>
      <c r="AZ263" t="b">
        <v>1</v>
      </c>
      <c r="BB263" t="b">
        <v>1</v>
      </c>
      <c r="BD263" t="b">
        <v>1</v>
      </c>
      <c r="BJ263" t="s">
        <v>347</v>
      </c>
      <c r="BK263" t="s">
        <v>347</v>
      </c>
      <c r="BL263" t="s">
        <v>3675</v>
      </c>
      <c r="BM263" t="s">
        <v>360</v>
      </c>
      <c r="BO263" t="s">
        <v>347</v>
      </c>
      <c r="BP263" t="s">
        <v>347</v>
      </c>
      <c r="BR263" t="s">
        <v>360</v>
      </c>
      <c r="CE263" t="s">
        <v>888</v>
      </c>
      <c r="CF263" t="b">
        <v>1</v>
      </c>
      <c r="CG263" t="b">
        <v>1</v>
      </c>
      <c r="CN263" t="s">
        <v>347</v>
      </c>
      <c r="CX263" t="s">
        <v>1074</v>
      </c>
      <c r="CZ263" t="b">
        <v>1</v>
      </c>
      <c r="DD263" t="b">
        <v>1</v>
      </c>
      <c r="DI263" t="s">
        <v>3676</v>
      </c>
      <c r="DV263" t="s">
        <v>575</v>
      </c>
      <c r="DW263" t="s">
        <v>487</v>
      </c>
      <c r="DZ263" t="s">
        <v>3677</v>
      </c>
      <c r="EA263" t="b">
        <v>1</v>
      </c>
      <c r="EB263" t="b">
        <v>1</v>
      </c>
      <c r="EC263" t="b">
        <v>1</v>
      </c>
      <c r="EI263" t="b">
        <v>1</v>
      </c>
      <c r="EJ263" t="b">
        <v>1</v>
      </c>
      <c r="EL263" t="s">
        <v>352</v>
      </c>
      <c r="EM263" t="s">
        <v>367</v>
      </c>
      <c r="EN263" t="s">
        <v>931</v>
      </c>
      <c r="EO263" t="b">
        <v>1</v>
      </c>
      <c r="EQ263" t="b">
        <v>1</v>
      </c>
      <c r="EU263" t="b">
        <v>1</v>
      </c>
      <c r="EZ263" t="s">
        <v>458</v>
      </c>
      <c r="FA263" t="s">
        <v>366</v>
      </c>
      <c r="FB263" t="s">
        <v>360</v>
      </c>
      <c r="FC263" t="s">
        <v>3678</v>
      </c>
      <c r="FD263" t="s">
        <v>838</v>
      </c>
      <c r="FF263" t="b">
        <v>1</v>
      </c>
      <c r="FJ263" t="b">
        <v>1</v>
      </c>
      <c r="FM263" t="s">
        <v>347</v>
      </c>
      <c r="FO263" t="s">
        <v>347</v>
      </c>
      <c r="FP263" t="s">
        <v>432</v>
      </c>
      <c r="FQ263" t="b">
        <v>1</v>
      </c>
      <c r="FR263" t="b">
        <v>1</v>
      </c>
      <c r="FW263" t="s">
        <v>347</v>
      </c>
      <c r="FX263" t="s">
        <v>347</v>
      </c>
      <c r="GB263" t="s">
        <v>351</v>
      </c>
      <c r="GC263" t="s">
        <v>351</v>
      </c>
      <c r="GD263" t="s">
        <v>360</v>
      </c>
      <c r="GE263" t="s">
        <v>371</v>
      </c>
      <c r="GF263" t="s">
        <v>371</v>
      </c>
      <c r="GT263" t="s">
        <v>3679</v>
      </c>
      <c r="GV263" t="b">
        <v>1</v>
      </c>
      <c r="GX263" t="b">
        <v>1</v>
      </c>
      <c r="GY263" t="b">
        <v>1</v>
      </c>
      <c r="GZ263" t="b">
        <v>1</v>
      </c>
      <c r="HB263" t="b">
        <v>1</v>
      </c>
      <c r="HC263" t="b">
        <v>1</v>
      </c>
      <c r="HM263" t="s">
        <v>1008</v>
      </c>
      <c r="HN263" t="b">
        <v>1</v>
      </c>
      <c r="HP263" t="b">
        <v>1</v>
      </c>
      <c r="HR263" t="s">
        <v>3680</v>
      </c>
      <c r="HS263" t="s">
        <v>602</v>
      </c>
      <c r="HT263" t="b">
        <v>1</v>
      </c>
      <c r="HW263" t="b">
        <v>1</v>
      </c>
      <c r="IE263" t="s">
        <v>3681</v>
      </c>
      <c r="IG263" t="b">
        <v>1</v>
      </c>
      <c r="IH263" t="b">
        <v>1</v>
      </c>
      <c r="IO263" t="s">
        <v>347</v>
      </c>
      <c r="IQ263" t="s">
        <v>1210</v>
      </c>
      <c r="IT263" t="b">
        <v>1</v>
      </c>
      <c r="IU263" t="b">
        <v>1</v>
      </c>
      <c r="IZ263" t="s">
        <v>3682</v>
      </c>
      <c r="JA263" t="s">
        <v>975</v>
      </c>
      <c r="JC263" t="b">
        <v>1</v>
      </c>
      <c r="JD263" t="b">
        <v>1</v>
      </c>
      <c r="JE263" t="b">
        <v>1</v>
      </c>
      <c r="JJ263" t="s">
        <v>3683</v>
      </c>
      <c r="JK263" t="s">
        <v>360</v>
      </c>
      <c r="JL263" t="s">
        <v>3567</v>
      </c>
      <c r="JM263" t="s">
        <v>2805</v>
      </c>
      <c r="JQ263" t="b">
        <v>1</v>
      </c>
      <c r="JR263" t="b">
        <v>1</v>
      </c>
      <c r="JT263" t="b">
        <v>1</v>
      </c>
      <c r="KF263" t="s">
        <v>3684</v>
      </c>
      <c r="KG263" t="s">
        <v>3685</v>
      </c>
      <c r="KJ263" t="b">
        <v>1</v>
      </c>
      <c r="KL263" t="b">
        <v>1</v>
      </c>
      <c r="KV263" t="s">
        <v>3686</v>
      </c>
      <c r="KY263" t="b">
        <v>1</v>
      </c>
      <c r="LB263" t="b">
        <v>1</v>
      </c>
      <c r="LF263" t="s">
        <v>1216</v>
      </c>
      <c r="LK263" t="b">
        <v>1</v>
      </c>
      <c r="LN263" t="s">
        <v>360</v>
      </c>
      <c r="LO263" t="s">
        <v>3687</v>
      </c>
      <c r="LP263" t="s">
        <v>1317</v>
      </c>
      <c r="LQ263" t="b">
        <v>1</v>
      </c>
      <c r="LS263" t="b">
        <v>1</v>
      </c>
      <c r="MA263" t="s">
        <v>360</v>
      </c>
      <c r="MD263" t="s">
        <v>347</v>
      </c>
      <c r="ME263">
        <v>3</v>
      </c>
      <c r="MF263" t="s">
        <v>3688</v>
      </c>
      <c r="MG263" t="s">
        <v>347</v>
      </c>
      <c r="MH263" t="s">
        <v>3689</v>
      </c>
      <c r="MI263" t="s">
        <v>3690</v>
      </c>
      <c r="MJ263">
        <v>73157602</v>
      </c>
      <c r="MK263" t="s">
        <v>3691</v>
      </c>
      <c r="ML263" s="2">
        <v>44217.561435185176</v>
      </c>
      <c r="MM263">
        <v>264</v>
      </c>
      <c r="MO263">
        <v>-1</v>
      </c>
      <c r="MR263" t="s">
        <v>377</v>
      </c>
      <c r="MS263">
        <v>918</v>
      </c>
      <c r="MT263" t="s">
        <v>405</v>
      </c>
      <c r="MU263">
        <v>569832</v>
      </c>
    </row>
    <row r="264" spans="1:359" x14ac:dyDescent="0.3">
      <c r="A264" t="s">
        <v>3692</v>
      </c>
      <c r="B264" t="s">
        <v>3693</v>
      </c>
      <c r="D264" t="s">
        <v>3658</v>
      </c>
      <c r="E264" t="s">
        <v>844</v>
      </c>
      <c r="G264" s="1">
        <v>44217</v>
      </c>
      <c r="H264" t="s">
        <v>3484</v>
      </c>
      <c r="I264" t="s">
        <v>846</v>
      </c>
      <c r="J264" t="s">
        <v>347</v>
      </c>
      <c r="K264">
        <v>50</v>
      </c>
      <c r="L26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64" t="s">
        <v>348</v>
      </c>
      <c r="N264" t="s">
        <v>349</v>
      </c>
      <c r="O264" t="s">
        <v>350</v>
      </c>
      <c r="P264" s="1">
        <v>43556</v>
      </c>
      <c r="Q264">
        <v>0</v>
      </c>
      <c r="R264">
        <v>1</v>
      </c>
      <c r="S264" t="s">
        <v>347</v>
      </c>
      <c r="T264">
        <v>0</v>
      </c>
      <c r="U264">
        <v>0</v>
      </c>
      <c r="V264">
        <v>1</v>
      </c>
      <c r="W264" t="s">
        <v>351</v>
      </c>
      <c r="X264">
        <v>3</v>
      </c>
      <c r="Y264" t="s">
        <v>365</v>
      </c>
      <c r="Z264">
        <v>2</v>
      </c>
      <c r="AA264" t="s">
        <v>353</v>
      </c>
      <c r="AB264">
        <v>8</v>
      </c>
      <c r="AC264">
        <v>1</v>
      </c>
      <c r="AD264">
        <v>0</v>
      </c>
      <c r="AE264">
        <v>2</v>
      </c>
      <c r="AF264">
        <v>600</v>
      </c>
      <c r="AG264">
        <v>300</v>
      </c>
      <c r="AH264" t="s">
        <v>3694</v>
      </c>
      <c r="AJ264" t="s">
        <v>675</v>
      </c>
      <c r="AK264" t="b">
        <v>1</v>
      </c>
      <c r="AL264" t="b">
        <v>1</v>
      </c>
      <c r="AS264">
        <v>25</v>
      </c>
      <c r="AT264" t="s">
        <v>356</v>
      </c>
      <c r="AV264" t="s">
        <v>347</v>
      </c>
      <c r="AW264" t="s">
        <v>3695</v>
      </c>
      <c r="AX264" t="s">
        <v>3696</v>
      </c>
      <c r="AZ264" t="b">
        <v>1</v>
      </c>
      <c r="BB264" t="b">
        <v>1</v>
      </c>
      <c r="BC264" t="b">
        <v>1</v>
      </c>
      <c r="BJ264" t="s">
        <v>373</v>
      </c>
      <c r="BO264" t="s">
        <v>373</v>
      </c>
      <c r="CE264" t="s">
        <v>1514</v>
      </c>
      <c r="CF264" t="b">
        <v>1</v>
      </c>
      <c r="CJ264" t="b">
        <v>1</v>
      </c>
      <c r="CM264" t="s">
        <v>3697</v>
      </c>
      <c r="CN264" t="s">
        <v>347</v>
      </c>
      <c r="CX264" t="s">
        <v>851</v>
      </c>
      <c r="DD264" t="b">
        <v>1</v>
      </c>
      <c r="DV264" t="s">
        <v>430</v>
      </c>
      <c r="EL264" t="s">
        <v>385</v>
      </c>
      <c r="EM264" t="s">
        <v>366</v>
      </c>
      <c r="EN264" t="s">
        <v>3698</v>
      </c>
      <c r="EO264" t="b">
        <v>1</v>
      </c>
      <c r="EW264" t="b">
        <v>1</v>
      </c>
      <c r="EX264" t="b">
        <v>1</v>
      </c>
      <c r="EY264" t="b">
        <v>1</v>
      </c>
      <c r="EZ264" t="s">
        <v>365</v>
      </c>
      <c r="FA264" t="s">
        <v>367</v>
      </c>
      <c r="FB264" t="s">
        <v>373</v>
      </c>
      <c r="FD264" t="s">
        <v>3699</v>
      </c>
      <c r="FF264" t="b">
        <v>1</v>
      </c>
      <c r="FG264" t="b">
        <v>1</v>
      </c>
      <c r="FI264" t="b">
        <v>1</v>
      </c>
      <c r="FM264" t="s">
        <v>347</v>
      </c>
      <c r="FO264" t="s">
        <v>347</v>
      </c>
      <c r="FP264" t="s">
        <v>432</v>
      </c>
      <c r="FQ264" t="b">
        <v>1</v>
      </c>
      <c r="FR264" t="b">
        <v>1</v>
      </c>
      <c r="FW264" t="s">
        <v>373</v>
      </c>
      <c r="FX264" t="s">
        <v>373</v>
      </c>
      <c r="GB264" t="s">
        <v>385</v>
      </c>
      <c r="GC264" t="s">
        <v>385</v>
      </c>
      <c r="GD264" t="s">
        <v>347</v>
      </c>
      <c r="GG264" t="s">
        <v>934</v>
      </c>
      <c r="GH264" t="s">
        <v>360</v>
      </c>
      <c r="GR264" t="s">
        <v>1094</v>
      </c>
      <c r="GT264" t="s">
        <v>3700</v>
      </c>
      <c r="GU264" t="b">
        <v>1</v>
      </c>
      <c r="GV264" t="b">
        <v>1</v>
      </c>
      <c r="GX264" t="b">
        <v>1</v>
      </c>
      <c r="GY264" t="b">
        <v>1</v>
      </c>
      <c r="HA264" t="b">
        <v>1</v>
      </c>
      <c r="HF264" t="b">
        <v>1</v>
      </c>
      <c r="HM264" t="s">
        <v>1578</v>
      </c>
      <c r="HO264" t="b">
        <v>1</v>
      </c>
      <c r="HQ264" t="b">
        <v>1</v>
      </c>
      <c r="HR264" t="s">
        <v>3701</v>
      </c>
      <c r="HS264" t="s">
        <v>3702</v>
      </c>
      <c r="HZ264" t="b">
        <v>1</v>
      </c>
      <c r="IB264" t="b">
        <v>1</v>
      </c>
      <c r="IE264" t="s">
        <v>3703</v>
      </c>
      <c r="IF264" t="b">
        <v>1</v>
      </c>
      <c r="IG264" t="b">
        <v>1</v>
      </c>
      <c r="IH264" t="b">
        <v>1</v>
      </c>
      <c r="IO264" t="s">
        <v>347</v>
      </c>
      <c r="IQ264" t="s">
        <v>957</v>
      </c>
      <c r="IT264" t="b">
        <v>1</v>
      </c>
      <c r="IU264" t="b">
        <v>1</v>
      </c>
      <c r="IZ264" t="s">
        <v>3625</v>
      </c>
      <c r="JA264" t="s">
        <v>1412</v>
      </c>
      <c r="JC264" t="b">
        <v>1</v>
      </c>
      <c r="JE264" t="b">
        <v>1</v>
      </c>
      <c r="JJ264" t="s">
        <v>3704</v>
      </c>
      <c r="JK264" t="s">
        <v>360</v>
      </c>
      <c r="JL264" t="s">
        <v>3625</v>
      </c>
      <c r="JM264" t="s">
        <v>3705</v>
      </c>
      <c r="JQ264" t="b">
        <v>1</v>
      </c>
      <c r="JR264" t="b">
        <v>1</v>
      </c>
      <c r="JU264" t="b">
        <v>1</v>
      </c>
      <c r="JV264" t="b">
        <v>1</v>
      </c>
      <c r="JY264" t="b">
        <v>1</v>
      </c>
      <c r="KF264" t="s">
        <v>3706</v>
      </c>
      <c r="KG264" t="s">
        <v>3707</v>
      </c>
      <c r="KJ264" t="b">
        <v>1</v>
      </c>
      <c r="KM264" t="b">
        <v>1</v>
      </c>
      <c r="KV264" t="s">
        <v>3086</v>
      </c>
      <c r="KY264" t="b">
        <v>1</v>
      </c>
      <c r="KZ264" t="b">
        <v>1</v>
      </c>
      <c r="LF264" t="s">
        <v>509</v>
      </c>
      <c r="LL264" t="b">
        <v>1</v>
      </c>
      <c r="LN264" t="s">
        <v>360</v>
      </c>
      <c r="LO264" t="s">
        <v>3687</v>
      </c>
      <c r="LP264" t="s">
        <v>1317</v>
      </c>
      <c r="LQ264" t="b">
        <v>1</v>
      </c>
      <c r="LS264" t="b">
        <v>1</v>
      </c>
      <c r="MA264" t="s">
        <v>360</v>
      </c>
      <c r="MD264" t="s">
        <v>360</v>
      </c>
      <c r="MG264" t="s">
        <v>347</v>
      </c>
      <c r="MH264" t="s">
        <v>3708</v>
      </c>
      <c r="MI264" t="s">
        <v>3709</v>
      </c>
      <c r="MJ264">
        <v>73157603</v>
      </c>
      <c r="MK264" t="s">
        <v>3710</v>
      </c>
      <c r="ML264" s="2">
        <v>44217.56144675926</v>
      </c>
      <c r="MM264">
        <v>265</v>
      </c>
      <c r="MO264">
        <v>-1</v>
      </c>
      <c r="MR264" t="s">
        <v>377</v>
      </c>
      <c r="MS264">
        <v>722</v>
      </c>
      <c r="MT264" t="s">
        <v>405</v>
      </c>
      <c r="MU264">
        <v>569832</v>
      </c>
    </row>
    <row r="265" spans="1:359" x14ac:dyDescent="0.3">
      <c r="A265" t="s">
        <v>3711</v>
      </c>
      <c r="B265" t="s">
        <v>3712</v>
      </c>
      <c r="D265" t="s">
        <v>3713</v>
      </c>
      <c r="E265" t="s">
        <v>844</v>
      </c>
      <c r="G265" s="1">
        <v>44217</v>
      </c>
      <c r="H265" t="s">
        <v>3484</v>
      </c>
      <c r="I265" t="s">
        <v>846</v>
      </c>
      <c r="J265" t="s">
        <v>347</v>
      </c>
      <c r="K265">
        <v>22</v>
      </c>
      <c r="L26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65" t="s">
        <v>348</v>
      </c>
      <c r="N265" t="s">
        <v>349</v>
      </c>
      <c r="O265" t="s">
        <v>350</v>
      </c>
      <c r="P265" s="1">
        <v>43528</v>
      </c>
      <c r="Q265">
        <v>1</v>
      </c>
      <c r="R265">
        <v>0</v>
      </c>
      <c r="S265" t="s">
        <v>347</v>
      </c>
      <c r="T265">
        <v>1</v>
      </c>
      <c r="U265">
        <v>2</v>
      </c>
      <c r="V265">
        <v>0</v>
      </c>
      <c r="W265" t="s">
        <v>409</v>
      </c>
      <c r="X265">
        <v>0</v>
      </c>
      <c r="Y265" t="s">
        <v>458</v>
      </c>
      <c r="Z265">
        <v>0</v>
      </c>
      <c r="AA265" t="s">
        <v>458</v>
      </c>
      <c r="AB265">
        <v>5</v>
      </c>
      <c r="AC265">
        <v>0</v>
      </c>
      <c r="AD265">
        <v>1</v>
      </c>
      <c r="AE265">
        <v>0</v>
      </c>
      <c r="AF265">
        <v>400</v>
      </c>
      <c r="AG265">
        <v>200</v>
      </c>
      <c r="AH265" t="s">
        <v>3714</v>
      </c>
      <c r="AJ265" t="s">
        <v>651</v>
      </c>
      <c r="AQ265" t="b">
        <v>1</v>
      </c>
      <c r="AV265" t="s">
        <v>360</v>
      </c>
      <c r="AW265" t="s">
        <v>3715</v>
      </c>
      <c r="AX265" t="s">
        <v>2068</v>
      </c>
      <c r="AZ265" t="b">
        <v>1</v>
      </c>
      <c r="BB265" t="b">
        <v>1</v>
      </c>
      <c r="BD265" t="b">
        <v>1</v>
      </c>
      <c r="BJ265" t="s">
        <v>360</v>
      </c>
      <c r="BO265" t="s">
        <v>360</v>
      </c>
      <c r="CE265" t="s">
        <v>888</v>
      </c>
      <c r="CF265" t="b">
        <v>1</v>
      </c>
      <c r="CG265" t="b">
        <v>1</v>
      </c>
      <c r="CN265" t="s">
        <v>360</v>
      </c>
      <c r="CO265" t="s">
        <v>2350</v>
      </c>
      <c r="CQ265" t="b">
        <v>1</v>
      </c>
      <c r="CS265" t="b">
        <v>1</v>
      </c>
      <c r="CX265" t="s">
        <v>851</v>
      </c>
      <c r="DD265" t="b">
        <v>1</v>
      </c>
      <c r="DJ265" t="s">
        <v>347</v>
      </c>
      <c r="DK265" t="s">
        <v>3716</v>
      </c>
      <c r="DO265" t="b">
        <v>1</v>
      </c>
      <c r="DT265" t="b">
        <v>1</v>
      </c>
      <c r="DU265" t="s">
        <v>3717</v>
      </c>
      <c r="DV265" t="s">
        <v>657</v>
      </c>
      <c r="DZ265" t="s">
        <v>3718</v>
      </c>
      <c r="EA265" t="b">
        <v>1</v>
      </c>
      <c r="EJ265" t="b">
        <v>1</v>
      </c>
      <c r="EK265" t="b">
        <v>1</v>
      </c>
      <c r="EL265" t="s">
        <v>458</v>
      </c>
      <c r="EM265" t="s">
        <v>366</v>
      </c>
      <c r="EN265" t="s">
        <v>2613</v>
      </c>
      <c r="EO265" t="b">
        <v>1</v>
      </c>
      <c r="EP265" t="b">
        <v>1</v>
      </c>
      <c r="EX265" t="b">
        <v>1</v>
      </c>
      <c r="EY265" t="b">
        <v>1</v>
      </c>
      <c r="EZ265" t="s">
        <v>365</v>
      </c>
      <c r="FA265" t="s">
        <v>367</v>
      </c>
      <c r="FB265" t="s">
        <v>360</v>
      </c>
      <c r="FC265" t="s">
        <v>3719</v>
      </c>
      <c r="FD265" t="s">
        <v>3720</v>
      </c>
      <c r="FF265" t="b">
        <v>1</v>
      </c>
      <c r="FH265" t="b">
        <v>1</v>
      </c>
      <c r="FI265" t="b">
        <v>1</v>
      </c>
      <c r="FM265" t="s">
        <v>347</v>
      </c>
      <c r="FO265" t="s">
        <v>347</v>
      </c>
      <c r="FP265" t="s">
        <v>933</v>
      </c>
      <c r="FQ265" t="b">
        <v>1</v>
      </c>
      <c r="FS265" t="b">
        <v>1</v>
      </c>
      <c r="FW265" t="s">
        <v>668</v>
      </c>
      <c r="FX265" t="s">
        <v>360</v>
      </c>
      <c r="FY265" t="s">
        <v>360</v>
      </c>
      <c r="GB265" t="s">
        <v>409</v>
      </c>
      <c r="GC265" t="s">
        <v>351</v>
      </c>
      <c r="GD265" t="s">
        <v>347</v>
      </c>
      <c r="GG265" t="s">
        <v>797</v>
      </c>
      <c r="GH265" t="s">
        <v>347</v>
      </c>
      <c r="GI265" t="s">
        <v>3721</v>
      </c>
      <c r="GM265" t="b">
        <v>1</v>
      </c>
      <c r="GN265" t="b">
        <v>1</v>
      </c>
      <c r="GQ265" t="s">
        <v>3722</v>
      </c>
      <c r="GR265" t="s">
        <v>1094</v>
      </c>
      <c r="GT265" t="s">
        <v>3723</v>
      </c>
      <c r="GV265" t="b">
        <v>1</v>
      </c>
      <c r="GW265" t="b">
        <v>1</v>
      </c>
      <c r="GY265" t="b">
        <v>1</v>
      </c>
      <c r="GZ265" t="b">
        <v>1</v>
      </c>
      <c r="HB265" t="b">
        <v>1</v>
      </c>
      <c r="HC265" t="b">
        <v>1</v>
      </c>
      <c r="HD265" t="b">
        <v>1</v>
      </c>
      <c r="HM265" t="s">
        <v>2353</v>
      </c>
      <c r="HN265" t="b">
        <v>1</v>
      </c>
      <c r="HO265" t="b">
        <v>1</v>
      </c>
      <c r="HR265" t="s">
        <v>3724</v>
      </c>
      <c r="HS265" t="s">
        <v>3702</v>
      </c>
      <c r="HZ265" t="b">
        <v>1</v>
      </c>
      <c r="IB265" t="b">
        <v>1</v>
      </c>
      <c r="IE265" t="s">
        <v>1482</v>
      </c>
      <c r="IH265" t="b">
        <v>1</v>
      </c>
      <c r="II265" t="b">
        <v>1</v>
      </c>
      <c r="IO265" t="s">
        <v>445</v>
      </c>
      <c r="IQ265" t="s">
        <v>3725</v>
      </c>
      <c r="IR265" t="b">
        <v>1</v>
      </c>
      <c r="IS265" t="b">
        <v>1</v>
      </c>
      <c r="IT265" t="b">
        <v>1</v>
      </c>
      <c r="IU265" t="b">
        <v>1</v>
      </c>
      <c r="IZ265" t="s">
        <v>1361</v>
      </c>
      <c r="JA265" t="s">
        <v>957</v>
      </c>
      <c r="JD265" t="b">
        <v>1</v>
      </c>
      <c r="JE265" t="b">
        <v>1</v>
      </c>
      <c r="JJ265" t="s">
        <v>3726</v>
      </c>
      <c r="JK265" t="s">
        <v>347</v>
      </c>
      <c r="JM265" t="s">
        <v>3727</v>
      </c>
      <c r="JQ265" t="b">
        <v>1</v>
      </c>
      <c r="JR265" t="b">
        <v>1</v>
      </c>
      <c r="JU265" t="b">
        <v>1</v>
      </c>
      <c r="JV265" t="b">
        <v>1</v>
      </c>
      <c r="KA265" t="b">
        <v>1</v>
      </c>
      <c r="KF265" t="s">
        <v>3728</v>
      </c>
      <c r="KG265" t="s">
        <v>373</v>
      </c>
      <c r="KT265" t="b">
        <v>1</v>
      </c>
      <c r="KV265" t="s">
        <v>1752</v>
      </c>
      <c r="LA265" t="b">
        <v>1</v>
      </c>
      <c r="LB265" t="b">
        <v>1</v>
      </c>
      <c r="LF265" t="s">
        <v>2689</v>
      </c>
      <c r="LI265" t="b">
        <v>1</v>
      </c>
      <c r="LK265" t="b">
        <v>1</v>
      </c>
      <c r="LN265" t="s">
        <v>360</v>
      </c>
      <c r="LO265" t="s">
        <v>3729</v>
      </c>
      <c r="LP265" t="s">
        <v>623</v>
      </c>
      <c r="LQ265" t="b">
        <v>1</v>
      </c>
      <c r="LR265" t="b">
        <v>1</v>
      </c>
      <c r="LS265" t="b">
        <v>1</v>
      </c>
      <c r="MA265" t="s">
        <v>360</v>
      </c>
      <c r="MG265" t="s">
        <v>360</v>
      </c>
      <c r="MI265" t="s">
        <v>3730</v>
      </c>
      <c r="MJ265">
        <v>73157604</v>
      </c>
      <c r="MK265" t="s">
        <v>3731</v>
      </c>
      <c r="ML265" s="2">
        <v>44217.56145833333</v>
      </c>
      <c r="MM265">
        <v>266</v>
      </c>
      <c r="MO265">
        <v>-1</v>
      </c>
      <c r="MR265" t="s">
        <v>377</v>
      </c>
      <c r="MS265">
        <v>876</v>
      </c>
      <c r="MT265" t="s">
        <v>405</v>
      </c>
      <c r="MU265">
        <v>569832</v>
      </c>
    </row>
    <row r="266" spans="1:359" x14ac:dyDescent="0.3">
      <c r="A266" t="s">
        <v>3732</v>
      </c>
      <c r="B266" t="s">
        <v>3733</v>
      </c>
      <c r="D266" t="s">
        <v>3658</v>
      </c>
      <c r="E266" t="s">
        <v>844</v>
      </c>
      <c r="G266" s="1">
        <v>44217</v>
      </c>
      <c r="H266" t="s">
        <v>3484</v>
      </c>
      <c r="I266" t="s">
        <v>846</v>
      </c>
      <c r="J266" t="s">
        <v>347</v>
      </c>
      <c r="K266">
        <v>22</v>
      </c>
      <c r="L26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66" t="s">
        <v>408</v>
      </c>
      <c r="N266" t="s">
        <v>349</v>
      </c>
      <c r="O266" t="s">
        <v>350</v>
      </c>
      <c r="P266" s="1">
        <v>43646</v>
      </c>
      <c r="Q266">
        <v>1</v>
      </c>
      <c r="R266">
        <v>0</v>
      </c>
      <c r="S266" t="s">
        <v>360</v>
      </c>
      <c r="AB266">
        <v>2</v>
      </c>
      <c r="AC266">
        <v>0</v>
      </c>
      <c r="AE266">
        <v>1</v>
      </c>
      <c r="AF266">
        <v>500</v>
      </c>
      <c r="AG266">
        <v>250</v>
      </c>
      <c r="AH266" t="s">
        <v>3734</v>
      </c>
      <c r="AJ266" t="s">
        <v>675</v>
      </c>
      <c r="AK266" t="b">
        <v>1</v>
      </c>
      <c r="AL266" t="b">
        <v>1</v>
      </c>
      <c r="AS266">
        <v>30</v>
      </c>
      <c r="AT266" t="s">
        <v>356</v>
      </c>
      <c r="AV266" t="s">
        <v>347</v>
      </c>
      <c r="AW266" t="s">
        <v>3735</v>
      </c>
      <c r="AX266" t="s">
        <v>653</v>
      </c>
      <c r="AY266" t="b">
        <v>1</v>
      </c>
      <c r="BB266" t="b">
        <v>1</v>
      </c>
      <c r="BD266" t="b">
        <v>1</v>
      </c>
      <c r="BJ266" t="s">
        <v>373</v>
      </c>
      <c r="BO266" t="s">
        <v>360</v>
      </c>
      <c r="CE266" t="s">
        <v>430</v>
      </c>
      <c r="CK266" t="b">
        <v>1</v>
      </c>
      <c r="CN266" t="s">
        <v>347</v>
      </c>
      <c r="CX266" t="s">
        <v>851</v>
      </c>
      <c r="DD266" t="b">
        <v>1</v>
      </c>
      <c r="DV266" t="s">
        <v>430</v>
      </c>
      <c r="DZ266" t="s">
        <v>3736</v>
      </c>
      <c r="EB266" t="b">
        <v>1</v>
      </c>
      <c r="EC266" t="b">
        <v>1</v>
      </c>
      <c r="EE266" t="b">
        <v>1</v>
      </c>
      <c r="EJ266" t="b">
        <v>1</v>
      </c>
      <c r="EL266" t="s">
        <v>365</v>
      </c>
      <c r="EM266" t="s">
        <v>366</v>
      </c>
      <c r="EZ266" t="s">
        <v>385</v>
      </c>
      <c r="FA266" t="s">
        <v>366</v>
      </c>
      <c r="FB266" t="s">
        <v>373</v>
      </c>
      <c r="FD266" t="s">
        <v>432</v>
      </c>
      <c r="FF266" t="b">
        <v>1</v>
      </c>
      <c r="FG266" t="b">
        <v>1</v>
      </c>
      <c r="FM266" t="s">
        <v>347</v>
      </c>
      <c r="FO266" t="s">
        <v>347</v>
      </c>
      <c r="FP266" t="s">
        <v>368</v>
      </c>
      <c r="FQ266" t="b">
        <v>1</v>
      </c>
      <c r="GC266" t="s">
        <v>351</v>
      </c>
      <c r="GD266" t="s">
        <v>360</v>
      </c>
      <c r="GE266" t="s">
        <v>371</v>
      </c>
      <c r="GF266" t="s">
        <v>371</v>
      </c>
      <c r="GT266" t="s">
        <v>460</v>
      </c>
      <c r="HJ266" t="b">
        <v>1</v>
      </c>
      <c r="IE266" t="s">
        <v>3737</v>
      </c>
      <c r="IF266" t="b">
        <v>1</v>
      </c>
      <c r="IH266" t="b">
        <v>1</v>
      </c>
      <c r="IJ266" t="b">
        <v>1</v>
      </c>
      <c r="IO266" t="s">
        <v>445</v>
      </c>
      <c r="IQ266" t="s">
        <v>373</v>
      </c>
      <c r="IX266" t="b">
        <v>1</v>
      </c>
      <c r="JA266" t="s">
        <v>373</v>
      </c>
      <c r="JH266" t="b">
        <v>1</v>
      </c>
      <c r="JK266" t="s">
        <v>360</v>
      </c>
      <c r="JL266" t="s">
        <v>3738</v>
      </c>
      <c r="JM266" t="s">
        <v>3739</v>
      </c>
      <c r="JR266" t="b">
        <v>1</v>
      </c>
      <c r="JS266" t="b">
        <v>1</v>
      </c>
      <c r="JT266" t="b">
        <v>1</v>
      </c>
      <c r="KF266" t="s">
        <v>3740</v>
      </c>
      <c r="KG266" t="s">
        <v>373</v>
      </c>
      <c r="KT266" t="b">
        <v>1</v>
      </c>
      <c r="KV266" t="s">
        <v>2059</v>
      </c>
      <c r="KW266" t="b">
        <v>1</v>
      </c>
      <c r="KZ266" t="b">
        <v>1</v>
      </c>
      <c r="LB266" t="b">
        <v>1</v>
      </c>
      <c r="LF266" t="s">
        <v>430</v>
      </c>
      <c r="LM266" t="b">
        <v>1</v>
      </c>
      <c r="MI266" t="s">
        <v>3741</v>
      </c>
      <c r="MJ266">
        <v>73157607</v>
      </c>
      <c r="MK266" t="s">
        <v>3742</v>
      </c>
      <c r="ML266" s="2">
        <v>44217.56145833333</v>
      </c>
      <c r="MM266">
        <v>267</v>
      </c>
      <c r="MO266">
        <v>-1</v>
      </c>
      <c r="MR266" t="s">
        <v>377</v>
      </c>
      <c r="MS266">
        <v>398</v>
      </c>
      <c r="MT266" t="s">
        <v>405</v>
      </c>
      <c r="MU266">
        <v>569832</v>
      </c>
    </row>
    <row r="267" spans="1:359" x14ac:dyDescent="0.3">
      <c r="A267" t="s">
        <v>3743</v>
      </c>
      <c r="B267" t="s">
        <v>3744</v>
      </c>
      <c r="C267" t="s">
        <v>385</v>
      </c>
      <c r="D267" t="s">
        <v>3658</v>
      </c>
      <c r="E267" t="s">
        <v>844</v>
      </c>
      <c r="G267" s="1">
        <v>44217</v>
      </c>
      <c r="H267" t="s">
        <v>3484</v>
      </c>
      <c r="I267" t="s">
        <v>846</v>
      </c>
      <c r="J267" t="s">
        <v>347</v>
      </c>
      <c r="K267">
        <v>29</v>
      </c>
      <c r="L267"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67" t="s">
        <v>348</v>
      </c>
      <c r="N267" t="s">
        <v>349</v>
      </c>
      <c r="O267" t="s">
        <v>384</v>
      </c>
      <c r="Q267">
        <v>1</v>
      </c>
      <c r="R267">
        <v>0</v>
      </c>
      <c r="S267" t="s">
        <v>347</v>
      </c>
      <c r="T267">
        <v>0</v>
      </c>
      <c r="U267">
        <v>1</v>
      </c>
      <c r="V267">
        <v>2</v>
      </c>
      <c r="W267" t="s">
        <v>458</v>
      </c>
      <c r="X267">
        <v>0</v>
      </c>
      <c r="Y267" t="s">
        <v>458</v>
      </c>
      <c r="Z267">
        <v>0</v>
      </c>
      <c r="AA267" t="s">
        <v>458</v>
      </c>
      <c r="AB267">
        <v>5</v>
      </c>
      <c r="AC267">
        <v>0</v>
      </c>
      <c r="AD267">
        <v>0</v>
      </c>
      <c r="AE267">
        <v>1</v>
      </c>
      <c r="AF267">
        <v>600</v>
      </c>
      <c r="AG267">
        <v>300</v>
      </c>
      <c r="AH267" t="s">
        <v>1701</v>
      </c>
      <c r="AJ267" t="s">
        <v>1461</v>
      </c>
      <c r="AK267" t="b">
        <v>1</v>
      </c>
      <c r="AL267" t="b">
        <v>1</v>
      </c>
      <c r="AM267" t="b">
        <v>1</v>
      </c>
      <c r="AN267" t="b">
        <v>1</v>
      </c>
      <c r="AS267">
        <v>5</v>
      </c>
      <c r="AT267" t="s">
        <v>356</v>
      </c>
      <c r="AV267" t="s">
        <v>347</v>
      </c>
      <c r="AW267" t="s">
        <v>3745</v>
      </c>
      <c r="AX267" t="s">
        <v>484</v>
      </c>
      <c r="AY267" t="b">
        <v>1</v>
      </c>
      <c r="BB267" t="b">
        <v>1</v>
      </c>
      <c r="BJ267" t="s">
        <v>347</v>
      </c>
      <c r="BK267" t="s">
        <v>347</v>
      </c>
      <c r="BL267" t="s">
        <v>3746</v>
      </c>
      <c r="BM267" t="s">
        <v>347</v>
      </c>
      <c r="BN267" t="s">
        <v>3747</v>
      </c>
      <c r="BO267" t="s">
        <v>347</v>
      </c>
      <c r="BP267" t="s">
        <v>360</v>
      </c>
      <c r="BQ267" t="s">
        <v>3748</v>
      </c>
      <c r="CE267" t="s">
        <v>950</v>
      </c>
      <c r="CF267" t="b">
        <v>1</v>
      </c>
      <c r="CH267" t="b">
        <v>1</v>
      </c>
      <c r="CN267" t="s">
        <v>347</v>
      </c>
      <c r="CX267" t="s">
        <v>851</v>
      </c>
      <c r="DD267" t="b">
        <v>1</v>
      </c>
      <c r="DV267" t="s">
        <v>575</v>
      </c>
      <c r="DW267" t="s">
        <v>487</v>
      </c>
      <c r="DZ267" t="s">
        <v>3749</v>
      </c>
      <c r="EA267" t="b">
        <v>1</v>
      </c>
      <c r="EB267" t="b">
        <v>1</v>
      </c>
      <c r="EC267" t="b">
        <v>1</v>
      </c>
      <c r="EJ267" t="b">
        <v>1</v>
      </c>
      <c r="EK267" t="b">
        <v>1</v>
      </c>
      <c r="EL267" t="s">
        <v>352</v>
      </c>
      <c r="EM267" t="s">
        <v>367</v>
      </c>
      <c r="EN267" t="s">
        <v>911</v>
      </c>
      <c r="EO267" t="b">
        <v>1</v>
      </c>
      <c r="EP267" t="b">
        <v>1</v>
      </c>
      <c r="EU267" t="b">
        <v>1</v>
      </c>
      <c r="EZ267" t="s">
        <v>458</v>
      </c>
      <c r="FA267" t="s">
        <v>366</v>
      </c>
      <c r="FB267" t="s">
        <v>347</v>
      </c>
      <c r="FD267" t="s">
        <v>368</v>
      </c>
      <c r="FF267" t="b">
        <v>1</v>
      </c>
      <c r="FM267" t="s">
        <v>347</v>
      </c>
      <c r="FO267" t="s">
        <v>347</v>
      </c>
      <c r="FP267" t="s">
        <v>2120</v>
      </c>
      <c r="FQ267" t="b">
        <v>1</v>
      </c>
      <c r="FT267" t="b">
        <v>1</v>
      </c>
      <c r="FW267" t="s">
        <v>369</v>
      </c>
      <c r="FX267" t="s">
        <v>360</v>
      </c>
      <c r="GB267" t="s">
        <v>351</v>
      </c>
      <c r="GC267" t="s">
        <v>351</v>
      </c>
      <c r="GD267" t="s">
        <v>360</v>
      </c>
      <c r="GE267" t="s">
        <v>371</v>
      </c>
      <c r="GF267" t="s">
        <v>371</v>
      </c>
      <c r="GT267" t="s">
        <v>3750</v>
      </c>
      <c r="GX267" t="b">
        <v>1</v>
      </c>
      <c r="GZ267" t="b">
        <v>1</v>
      </c>
      <c r="HD267" t="b">
        <v>1</v>
      </c>
      <c r="HM267" t="s">
        <v>474</v>
      </c>
      <c r="HQ267" t="b">
        <v>1</v>
      </c>
      <c r="HR267" t="s">
        <v>3751</v>
      </c>
      <c r="HS267" t="s">
        <v>1734</v>
      </c>
      <c r="HT267" t="b">
        <v>1</v>
      </c>
      <c r="HU267" t="b">
        <v>1</v>
      </c>
      <c r="IE267" t="s">
        <v>516</v>
      </c>
      <c r="IJ267" t="b">
        <v>1</v>
      </c>
      <c r="IO267" t="s">
        <v>347</v>
      </c>
      <c r="IQ267" t="s">
        <v>394</v>
      </c>
      <c r="IU267" t="b">
        <v>1</v>
      </c>
      <c r="IZ267" t="s">
        <v>3752</v>
      </c>
      <c r="JA267" t="s">
        <v>1210</v>
      </c>
      <c r="JD267" t="b">
        <v>1</v>
      </c>
      <c r="JE267" t="b">
        <v>1</v>
      </c>
      <c r="JJ267" t="s">
        <v>3753</v>
      </c>
      <c r="JK267" t="s">
        <v>347</v>
      </c>
      <c r="JM267" t="s">
        <v>562</v>
      </c>
      <c r="KC267" t="b">
        <v>1</v>
      </c>
      <c r="KG267" t="s">
        <v>918</v>
      </c>
      <c r="KK267" t="b">
        <v>1</v>
      </c>
      <c r="KQ267" t="b">
        <v>1</v>
      </c>
      <c r="KV267" t="s">
        <v>563</v>
      </c>
      <c r="KY267" t="b">
        <v>1</v>
      </c>
      <c r="LA267" t="b">
        <v>1</v>
      </c>
      <c r="LF267" t="s">
        <v>430</v>
      </c>
      <c r="LM267" t="b">
        <v>1</v>
      </c>
      <c r="LN267" t="s">
        <v>360</v>
      </c>
      <c r="LO267" t="s">
        <v>3754</v>
      </c>
      <c r="LP267" t="s">
        <v>3755</v>
      </c>
      <c r="LQ267" t="b">
        <v>1</v>
      </c>
      <c r="LT267" t="b">
        <v>1</v>
      </c>
      <c r="MA267" t="s">
        <v>360</v>
      </c>
      <c r="MG267" t="s">
        <v>360</v>
      </c>
      <c r="MI267" t="s">
        <v>3756</v>
      </c>
      <c r="MJ267">
        <v>73157609</v>
      </c>
      <c r="MK267" t="s">
        <v>3757</v>
      </c>
      <c r="ML267" s="2">
        <v>44217.561469907407</v>
      </c>
      <c r="MM267">
        <v>268</v>
      </c>
      <c r="MO267">
        <v>-1</v>
      </c>
      <c r="MR267" t="s">
        <v>377</v>
      </c>
      <c r="MS267">
        <v>5447</v>
      </c>
      <c r="MT267" t="s">
        <v>405</v>
      </c>
      <c r="MU267">
        <v>569832</v>
      </c>
    </row>
    <row r="268" spans="1:359" x14ac:dyDescent="0.3">
      <c r="A268" t="s">
        <v>3758</v>
      </c>
      <c r="B268" t="s">
        <v>3759</v>
      </c>
      <c r="C268" t="s">
        <v>385</v>
      </c>
      <c r="D268" t="s">
        <v>3658</v>
      </c>
      <c r="E268" t="s">
        <v>844</v>
      </c>
      <c r="G268" s="1">
        <v>44217</v>
      </c>
      <c r="H268" t="s">
        <v>3484</v>
      </c>
      <c r="I268" t="s">
        <v>846</v>
      </c>
      <c r="J268" t="s">
        <v>347</v>
      </c>
      <c r="K268">
        <v>24</v>
      </c>
      <c r="L268"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68" t="s">
        <v>348</v>
      </c>
      <c r="N268" t="s">
        <v>1459</v>
      </c>
      <c r="O268" t="s">
        <v>384</v>
      </c>
      <c r="Q268">
        <v>0</v>
      </c>
      <c r="R268">
        <v>0</v>
      </c>
      <c r="S268" t="s">
        <v>347</v>
      </c>
      <c r="T268">
        <v>0</v>
      </c>
      <c r="U268">
        <v>0</v>
      </c>
      <c r="V268">
        <v>0</v>
      </c>
      <c r="W268" t="s">
        <v>385</v>
      </c>
      <c r="X268">
        <v>2</v>
      </c>
      <c r="Y268" t="s">
        <v>409</v>
      </c>
      <c r="Z268">
        <v>1</v>
      </c>
      <c r="AA268" t="s">
        <v>458</v>
      </c>
      <c r="AB268">
        <v>7</v>
      </c>
      <c r="AC268">
        <v>1</v>
      </c>
      <c r="AD268">
        <v>0</v>
      </c>
      <c r="AE268">
        <v>2</v>
      </c>
      <c r="AF268">
        <v>800</v>
      </c>
      <c r="AG268">
        <v>400</v>
      </c>
      <c r="AH268" t="s">
        <v>3760</v>
      </c>
      <c r="AJ268" t="s">
        <v>1439</v>
      </c>
      <c r="AK268" t="b">
        <v>1</v>
      </c>
      <c r="AL268" t="b">
        <v>1</v>
      </c>
      <c r="AN268" t="b">
        <v>1</v>
      </c>
      <c r="AS268">
        <v>35</v>
      </c>
      <c r="AT268" t="s">
        <v>356</v>
      </c>
      <c r="AV268" t="s">
        <v>347</v>
      </c>
      <c r="AW268" t="s">
        <v>3761</v>
      </c>
      <c r="AX268" t="s">
        <v>3762</v>
      </c>
      <c r="AY268" t="b">
        <v>1</v>
      </c>
      <c r="BA268" t="b">
        <v>1</v>
      </c>
      <c r="BB268" t="b">
        <v>1</v>
      </c>
      <c r="BJ268" t="s">
        <v>360</v>
      </c>
      <c r="BO268" t="s">
        <v>360</v>
      </c>
      <c r="CE268" t="s">
        <v>871</v>
      </c>
      <c r="CF268" t="b">
        <v>1</v>
      </c>
      <c r="CI268" t="b">
        <v>1</v>
      </c>
      <c r="CN268" t="s">
        <v>347</v>
      </c>
      <c r="CX268" t="s">
        <v>851</v>
      </c>
      <c r="DD268" t="b">
        <v>1</v>
      </c>
      <c r="DV268" t="s">
        <v>430</v>
      </c>
      <c r="EL268" t="s">
        <v>385</v>
      </c>
      <c r="EM268" t="s">
        <v>366</v>
      </c>
      <c r="EZ268" t="s">
        <v>385</v>
      </c>
      <c r="FA268" t="s">
        <v>366</v>
      </c>
      <c r="FB268" t="s">
        <v>347</v>
      </c>
      <c r="FD268" t="s">
        <v>2120</v>
      </c>
      <c r="FF268" t="b">
        <v>1</v>
      </c>
      <c r="FI268" t="b">
        <v>1</v>
      </c>
      <c r="FM268" t="s">
        <v>347</v>
      </c>
      <c r="FO268" t="s">
        <v>347</v>
      </c>
      <c r="FP268" t="s">
        <v>368</v>
      </c>
      <c r="FQ268" t="b">
        <v>1</v>
      </c>
      <c r="GB268" t="s">
        <v>385</v>
      </c>
      <c r="GC268" t="s">
        <v>385</v>
      </c>
      <c r="GD268" t="s">
        <v>360</v>
      </c>
      <c r="GE268" t="s">
        <v>371</v>
      </c>
      <c r="GF268" t="s">
        <v>371</v>
      </c>
      <c r="GT268" t="s">
        <v>3763</v>
      </c>
      <c r="GU268" t="b">
        <v>1</v>
      </c>
      <c r="GX268" t="b">
        <v>1</v>
      </c>
      <c r="GY268" t="b">
        <v>1</v>
      </c>
      <c r="HC268" t="b">
        <v>1</v>
      </c>
      <c r="HM268" t="s">
        <v>441</v>
      </c>
      <c r="HN268" t="b">
        <v>1</v>
      </c>
      <c r="HR268" t="s">
        <v>3764</v>
      </c>
      <c r="HS268" t="s">
        <v>3601</v>
      </c>
      <c r="IB268" t="b">
        <v>1</v>
      </c>
      <c r="IE268" t="s">
        <v>3703</v>
      </c>
      <c r="IF268" t="b">
        <v>1</v>
      </c>
      <c r="IG268" t="b">
        <v>1</v>
      </c>
      <c r="IH268" t="b">
        <v>1</v>
      </c>
      <c r="IO268" t="s">
        <v>360</v>
      </c>
      <c r="IP268" t="s">
        <v>3765</v>
      </c>
      <c r="IQ268" t="s">
        <v>957</v>
      </c>
      <c r="IT268" t="b">
        <v>1</v>
      </c>
      <c r="IU268" t="b">
        <v>1</v>
      </c>
      <c r="IZ268" t="s">
        <v>3766</v>
      </c>
      <c r="JA268" t="s">
        <v>1737</v>
      </c>
      <c r="JC268" t="b">
        <v>1</v>
      </c>
      <c r="JD268" t="b">
        <v>1</v>
      </c>
      <c r="JE268" t="b">
        <v>1</v>
      </c>
      <c r="JJ268" t="s">
        <v>3625</v>
      </c>
      <c r="JK268" t="s">
        <v>360</v>
      </c>
      <c r="JL268" t="s">
        <v>3767</v>
      </c>
      <c r="JM268" t="s">
        <v>3768</v>
      </c>
      <c r="JN268" t="b">
        <v>1</v>
      </c>
      <c r="JQ268" t="b">
        <v>1</v>
      </c>
      <c r="JW268" t="b">
        <v>1</v>
      </c>
      <c r="KG268" t="s">
        <v>1661</v>
      </c>
      <c r="KI268" t="b">
        <v>1</v>
      </c>
      <c r="KM268" t="b">
        <v>1</v>
      </c>
      <c r="KV268" t="s">
        <v>373</v>
      </c>
      <c r="LD268" t="b">
        <v>1</v>
      </c>
      <c r="LF268" t="s">
        <v>430</v>
      </c>
      <c r="LM268" t="b">
        <v>1</v>
      </c>
      <c r="LN268" t="s">
        <v>360</v>
      </c>
      <c r="LO268" t="s">
        <v>3769</v>
      </c>
      <c r="LP268" t="s">
        <v>979</v>
      </c>
      <c r="LQ268" t="b">
        <v>1</v>
      </c>
      <c r="LR268" t="b">
        <v>1</v>
      </c>
      <c r="LS268" t="b">
        <v>1</v>
      </c>
      <c r="LU268" t="b">
        <v>1</v>
      </c>
      <c r="MA268" t="s">
        <v>347</v>
      </c>
      <c r="MB268">
        <v>7</v>
      </c>
      <c r="MC268" t="s">
        <v>3770</v>
      </c>
      <c r="MD268" t="s">
        <v>360</v>
      </c>
      <c r="MG268" t="s">
        <v>360</v>
      </c>
      <c r="MI268" t="s">
        <v>3771</v>
      </c>
      <c r="MJ268">
        <v>73157610</v>
      </c>
      <c r="MK268" t="s">
        <v>3772</v>
      </c>
      <c r="ML268" s="2">
        <v>44217.561481481483</v>
      </c>
      <c r="MM268">
        <v>269</v>
      </c>
      <c r="MO268">
        <v>-1</v>
      </c>
      <c r="MR268" t="s">
        <v>377</v>
      </c>
      <c r="MS268">
        <v>4691</v>
      </c>
      <c r="MT268" t="s">
        <v>405</v>
      </c>
      <c r="MU268">
        <v>569832</v>
      </c>
    </row>
    <row r="269" spans="1:359" x14ac:dyDescent="0.3">
      <c r="A269" t="s">
        <v>3773</v>
      </c>
      <c r="B269" t="s">
        <v>3774</v>
      </c>
      <c r="C269" t="s">
        <v>385</v>
      </c>
      <c r="D269" t="s">
        <v>3775</v>
      </c>
      <c r="E269" t="s">
        <v>844</v>
      </c>
      <c r="G269" s="1">
        <v>44217</v>
      </c>
      <c r="H269" t="s">
        <v>3484</v>
      </c>
      <c r="I269" t="s">
        <v>846</v>
      </c>
      <c r="J269" t="s">
        <v>347</v>
      </c>
      <c r="K269">
        <v>37</v>
      </c>
      <c r="L26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69" t="s">
        <v>408</v>
      </c>
      <c r="N269" t="s">
        <v>349</v>
      </c>
      <c r="O269" t="s">
        <v>384</v>
      </c>
      <c r="Q269">
        <v>1</v>
      </c>
      <c r="R269">
        <v>0</v>
      </c>
      <c r="S269" t="s">
        <v>347</v>
      </c>
      <c r="T269">
        <v>1</v>
      </c>
      <c r="U269">
        <v>0</v>
      </c>
      <c r="V269">
        <v>2</v>
      </c>
      <c r="W269" t="s">
        <v>409</v>
      </c>
      <c r="X269">
        <v>0</v>
      </c>
      <c r="Y269" t="s">
        <v>458</v>
      </c>
      <c r="Z269">
        <v>1</v>
      </c>
      <c r="AA269" t="s">
        <v>365</v>
      </c>
      <c r="AB269">
        <v>7</v>
      </c>
      <c r="AC269">
        <v>1</v>
      </c>
      <c r="AD269">
        <v>0</v>
      </c>
      <c r="AE269">
        <v>1</v>
      </c>
      <c r="AF269">
        <v>800</v>
      </c>
      <c r="AG269">
        <v>150</v>
      </c>
      <c r="AH269" t="s">
        <v>3776</v>
      </c>
      <c r="AJ269" t="s">
        <v>675</v>
      </c>
      <c r="AK269" t="b">
        <v>1</v>
      </c>
      <c r="AL269" t="b">
        <v>1</v>
      </c>
      <c r="AS269">
        <v>15</v>
      </c>
      <c r="AT269" t="s">
        <v>1385</v>
      </c>
      <c r="AV269" t="s">
        <v>373</v>
      </c>
      <c r="AW269" t="s">
        <v>357</v>
      </c>
      <c r="AX269" t="s">
        <v>1323</v>
      </c>
      <c r="AY269" t="b">
        <v>1</v>
      </c>
      <c r="BJ269" t="s">
        <v>373</v>
      </c>
      <c r="BO269" t="s">
        <v>347</v>
      </c>
      <c r="BP269" t="s">
        <v>360</v>
      </c>
      <c r="BQ269" t="s">
        <v>3777</v>
      </c>
      <c r="CE269" t="s">
        <v>2558</v>
      </c>
      <c r="CF269" t="b">
        <v>1</v>
      </c>
      <c r="CG269" t="b">
        <v>1</v>
      </c>
      <c r="CI269" t="b">
        <v>1</v>
      </c>
      <c r="CN269" t="s">
        <v>347</v>
      </c>
      <c r="CX269" t="s">
        <v>851</v>
      </c>
      <c r="DD269" t="b">
        <v>1</v>
      </c>
      <c r="DJ269" t="s">
        <v>360</v>
      </c>
      <c r="DV269" t="s">
        <v>486</v>
      </c>
      <c r="DW269" t="s">
        <v>487</v>
      </c>
      <c r="DZ269" t="s">
        <v>1157</v>
      </c>
      <c r="EA269" t="b">
        <v>1</v>
      </c>
      <c r="EC269" t="b">
        <v>1</v>
      </c>
      <c r="EL269" t="s">
        <v>409</v>
      </c>
      <c r="EM269" t="s">
        <v>366</v>
      </c>
      <c r="EN269" t="s">
        <v>1157</v>
      </c>
      <c r="EO269" t="b">
        <v>1</v>
      </c>
      <c r="EQ269" t="b">
        <v>1</v>
      </c>
      <c r="EZ269" t="s">
        <v>409</v>
      </c>
      <c r="FA269" t="s">
        <v>366</v>
      </c>
      <c r="FB269" t="s">
        <v>347</v>
      </c>
      <c r="FD269" t="s">
        <v>368</v>
      </c>
      <c r="FF269" t="b">
        <v>1</v>
      </c>
      <c r="FM269" t="s">
        <v>347</v>
      </c>
      <c r="FO269" t="s">
        <v>360</v>
      </c>
      <c r="FW269" t="s">
        <v>369</v>
      </c>
      <c r="FX269" t="s">
        <v>360</v>
      </c>
      <c r="FY269" t="s">
        <v>360</v>
      </c>
      <c r="GB269" t="s">
        <v>385</v>
      </c>
      <c r="GC269" t="s">
        <v>351</v>
      </c>
      <c r="GD269" t="s">
        <v>360</v>
      </c>
      <c r="GE269" t="s">
        <v>371</v>
      </c>
      <c r="GF269" t="s">
        <v>371</v>
      </c>
      <c r="GT269" t="s">
        <v>3778</v>
      </c>
      <c r="GV269" t="b">
        <v>1</v>
      </c>
      <c r="HA269" t="b">
        <v>1</v>
      </c>
      <c r="HD269" t="b">
        <v>1</v>
      </c>
      <c r="HG269" t="b">
        <v>1</v>
      </c>
      <c r="HM269" t="s">
        <v>2684</v>
      </c>
      <c r="HP269" t="b">
        <v>1</v>
      </c>
      <c r="HQ269" t="b">
        <v>1</v>
      </c>
      <c r="HR269" t="s">
        <v>3779</v>
      </c>
      <c r="HS269" t="s">
        <v>3780</v>
      </c>
      <c r="HU269" t="b">
        <v>1</v>
      </c>
      <c r="IC269" t="b">
        <v>1</v>
      </c>
      <c r="ID269" t="s">
        <v>3781</v>
      </c>
      <c r="IE269" t="s">
        <v>2777</v>
      </c>
      <c r="IH269" t="b">
        <v>1</v>
      </c>
      <c r="IJ269" t="b">
        <v>1</v>
      </c>
      <c r="IO269" t="s">
        <v>347</v>
      </c>
      <c r="IQ269" t="s">
        <v>957</v>
      </c>
      <c r="IT269" t="b">
        <v>1</v>
      </c>
      <c r="IU269" t="b">
        <v>1</v>
      </c>
      <c r="IZ269" t="s">
        <v>3782</v>
      </c>
      <c r="JA269" t="s">
        <v>957</v>
      </c>
      <c r="JD269" t="b">
        <v>1</v>
      </c>
      <c r="JE269" t="b">
        <v>1</v>
      </c>
      <c r="JJ269" t="s">
        <v>3782</v>
      </c>
      <c r="JK269" t="s">
        <v>347</v>
      </c>
      <c r="JM269" t="s">
        <v>3783</v>
      </c>
      <c r="JO269" t="b">
        <v>1</v>
      </c>
      <c r="JT269" t="b">
        <v>1</v>
      </c>
      <c r="JU269" t="b">
        <v>1</v>
      </c>
      <c r="JV269" t="b">
        <v>1</v>
      </c>
      <c r="KG269" t="s">
        <v>3784</v>
      </c>
      <c r="KH269" t="b">
        <v>1</v>
      </c>
      <c r="KM269" t="b">
        <v>1</v>
      </c>
      <c r="KR269" t="b">
        <v>1</v>
      </c>
      <c r="KV269" t="s">
        <v>398</v>
      </c>
      <c r="KZ269" t="b">
        <v>1</v>
      </c>
      <c r="LA269" t="b">
        <v>1</v>
      </c>
      <c r="LF269" t="s">
        <v>1261</v>
      </c>
      <c r="LJ269" t="b">
        <v>1</v>
      </c>
      <c r="LN269" t="s">
        <v>347</v>
      </c>
      <c r="LP269" t="s">
        <v>1217</v>
      </c>
      <c r="LQ269" t="b">
        <v>1</v>
      </c>
      <c r="LS269" t="b">
        <v>1</v>
      </c>
      <c r="MA269" t="s">
        <v>360</v>
      </c>
      <c r="MD269" t="s">
        <v>360</v>
      </c>
      <c r="MG269" t="s">
        <v>360</v>
      </c>
      <c r="MI269" t="s">
        <v>3785</v>
      </c>
      <c r="MJ269">
        <v>73157623</v>
      </c>
      <c r="MK269" t="s">
        <v>3786</v>
      </c>
      <c r="ML269" s="2">
        <v>44217.561655092592</v>
      </c>
      <c r="MM269">
        <v>270</v>
      </c>
      <c r="MO269">
        <v>-1</v>
      </c>
      <c r="MR269" t="s">
        <v>377</v>
      </c>
      <c r="MS269">
        <v>9408</v>
      </c>
      <c r="MT269" t="s">
        <v>405</v>
      </c>
      <c r="MU269">
        <v>569832</v>
      </c>
    </row>
    <row r="270" spans="1:359" x14ac:dyDescent="0.3">
      <c r="A270" t="s">
        <v>3787</v>
      </c>
      <c r="B270" t="s">
        <v>3788</v>
      </c>
      <c r="C270" t="s">
        <v>385</v>
      </c>
      <c r="D270" t="s">
        <v>3775</v>
      </c>
      <c r="E270" t="s">
        <v>844</v>
      </c>
      <c r="G270" s="1">
        <v>44217</v>
      </c>
      <c r="H270" t="s">
        <v>3484</v>
      </c>
      <c r="I270" t="s">
        <v>846</v>
      </c>
      <c r="J270" t="s">
        <v>347</v>
      </c>
      <c r="K270">
        <v>24</v>
      </c>
      <c r="L270"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70" t="s">
        <v>408</v>
      </c>
      <c r="N270" t="s">
        <v>349</v>
      </c>
      <c r="O270" t="s">
        <v>384</v>
      </c>
      <c r="Q270">
        <v>0</v>
      </c>
      <c r="R270">
        <v>2</v>
      </c>
      <c r="S270" t="s">
        <v>360</v>
      </c>
      <c r="AB270">
        <v>2</v>
      </c>
      <c r="AC270">
        <v>2</v>
      </c>
      <c r="AE270">
        <v>1</v>
      </c>
      <c r="AF270">
        <v>1000</v>
      </c>
      <c r="AG270">
        <v>300</v>
      </c>
      <c r="AH270" t="s">
        <v>3789</v>
      </c>
      <c r="AJ270" t="s">
        <v>675</v>
      </c>
      <c r="AK270" t="b">
        <v>1</v>
      </c>
      <c r="AL270" t="b">
        <v>1</v>
      </c>
      <c r="AS270">
        <v>10</v>
      </c>
      <c r="AT270" t="s">
        <v>1385</v>
      </c>
      <c r="AV270" t="s">
        <v>373</v>
      </c>
      <c r="AW270" t="s">
        <v>357</v>
      </c>
      <c r="AX270" t="s">
        <v>1323</v>
      </c>
      <c r="AY270" t="b">
        <v>1</v>
      </c>
      <c r="BJ270" t="s">
        <v>373</v>
      </c>
      <c r="BO270" t="s">
        <v>347</v>
      </c>
      <c r="BP270" t="s">
        <v>360</v>
      </c>
      <c r="BQ270" t="s">
        <v>3790</v>
      </c>
      <c r="CE270" t="s">
        <v>871</v>
      </c>
      <c r="CF270" t="b">
        <v>1</v>
      </c>
      <c r="CI270" t="b">
        <v>1</v>
      </c>
      <c r="CN270" t="s">
        <v>347</v>
      </c>
      <c r="CX270" t="s">
        <v>1494</v>
      </c>
      <c r="DB270" t="b">
        <v>1</v>
      </c>
      <c r="DD270" t="b">
        <v>1</v>
      </c>
      <c r="DV270" t="s">
        <v>430</v>
      </c>
      <c r="EL270" t="s">
        <v>385</v>
      </c>
      <c r="EM270" t="s">
        <v>366</v>
      </c>
      <c r="EZ270" t="s">
        <v>385</v>
      </c>
      <c r="FA270" t="s">
        <v>366</v>
      </c>
      <c r="FB270" t="s">
        <v>373</v>
      </c>
      <c r="FD270" t="s">
        <v>368</v>
      </c>
      <c r="FF270" t="b">
        <v>1</v>
      </c>
      <c r="FM270" t="s">
        <v>347</v>
      </c>
      <c r="FO270" t="s">
        <v>347</v>
      </c>
      <c r="FP270" t="s">
        <v>368</v>
      </c>
      <c r="FQ270" t="b">
        <v>1</v>
      </c>
      <c r="GC270" t="s">
        <v>385</v>
      </c>
      <c r="GD270" t="s">
        <v>360</v>
      </c>
      <c r="GE270" t="s">
        <v>371</v>
      </c>
      <c r="GF270" t="s">
        <v>371</v>
      </c>
      <c r="GT270" t="s">
        <v>3791</v>
      </c>
      <c r="GV270" t="b">
        <v>1</v>
      </c>
      <c r="GX270" t="b">
        <v>1</v>
      </c>
      <c r="HD270" t="b">
        <v>1</v>
      </c>
      <c r="HG270" t="b">
        <v>1</v>
      </c>
      <c r="HM270" t="s">
        <v>1578</v>
      </c>
      <c r="HO270" t="b">
        <v>1</v>
      </c>
      <c r="HQ270" t="b">
        <v>1</v>
      </c>
      <c r="HR270" t="s">
        <v>3792</v>
      </c>
      <c r="HS270" t="s">
        <v>3702</v>
      </c>
      <c r="HZ270" t="b">
        <v>1</v>
      </c>
      <c r="IB270" t="b">
        <v>1</v>
      </c>
      <c r="IE270" t="s">
        <v>896</v>
      </c>
      <c r="IF270" t="b">
        <v>1</v>
      </c>
      <c r="IJ270" t="b">
        <v>1</v>
      </c>
      <c r="IO270" t="s">
        <v>347</v>
      </c>
      <c r="IQ270" t="s">
        <v>416</v>
      </c>
      <c r="IW270" t="b">
        <v>1</v>
      </c>
      <c r="JA270" t="s">
        <v>416</v>
      </c>
      <c r="JG270" t="b">
        <v>1</v>
      </c>
      <c r="JK270" t="s">
        <v>347</v>
      </c>
      <c r="JM270" t="s">
        <v>3793</v>
      </c>
      <c r="JO270" t="b">
        <v>1</v>
      </c>
      <c r="JU270" t="b">
        <v>1</v>
      </c>
      <c r="JV270" t="b">
        <v>1</v>
      </c>
      <c r="KG270" t="s">
        <v>3794</v>
      </c>
      <c r="KK270" t="b">
        <v>1</v>
      </c>
      <c r="KM270" t="b">
        <v>1</v>
      </c>
      <c r="KR270" t="b">
        <v>1</v>
      </c>
      <c r="KV270" t="s">
        <v>3795</v>
      </c>
      <c r="KX270" t="b">
        <v>1</v>
      </c>
      <c r="KY270" t="b">
        <v>1</v>
      </c>
      <c r="KZ270" t="b">
        <v>1</v>
      </c>
      <c r="LA270" t="b">
        <v>1</v>
      </c>
      <c r="LF270" t="s">
        <v>879</v>
      </c>
      <c r="LJ270" t="b">
        <v>1</v>
      </c>
      <c r="LK270" t="b">
        <v>1</v>
      </c>
      <c r="MI270" t="s">
        <v>3796</v>
      </c>
      <c r="MJ270">
        <v>73157626</v>
      </c>
      <c r="MK270" t="s">
        <v>3797</v>
      </c>
      <c r="ML270" s="2">
        <v>44217.561666666668</v>
      </c>
      <c r="MM270">
        <v>271</v>
      </c>
      <c r="MO270">
        <v>-1</v>
      </c>
      <c r="MR270" t="s">
        <v>377</v>
      </c>
      <c r="MS270">
        <v>5695</v>
      </c>
      <c r="MT270" t="s">
        <v>405</v>
      </c>
      <c r="MU270">
        <v>569832</v>
      </c>
    </row>
    <row r="271" spans="1:359" x14ac:dyDescent="0.3">
      <c r="A271" t="s">
        <v>3798</v>
      </c>
      <c r="B271" t="s">
        <v>3799</v>
      </c>
      <c r="C271" t="s">
        <v>385</v>
      </c>
      <c r="D271" t="s">
        <v>3775</v>
      </c>
      <c r="E271" t="s">
        <v>844</v>
      </c>
      <c r="G271" s="1">
        <v>44217</v>
      </c>
      <c r="H271" t="s">
        <v>3484</v>
      </c>
      <c r="I271" t="s">
        <v>846</v>
      </c>
      <c r="J271" t="s">
        <v>347</v>
      </c>
      <c r="K271">
        <v>35</v>
      </c>
      <c r="L27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71" t="s">
        <v>408</v>
      </c>
      <c r="N271" t="s">
        <v>349</v>
      </c>
      <c r="O271" t="s">
        <v>350</v>
      </c>
      <c r="P271" s="1">
        <v>43435</v>
      </c>
      <c r="Q271">
        <v>1</v>
      </c>
      <c r="R271">
        <v>0</v>
      </c>
      <c r="S271" t="s">
        <v>347</v>
      </c>
      <c r="T271">
        <v>0</v>
      </c>
      <c r="U271">
        <v>0</v>
      </c>
      <c r="V271">
        <v>2</v>
      </c>
      <c r="W271" t="s">
        <v>409</v>
      </c>
      <c r="X271">
        <v>3</v>
      </c>
      <c r="Y271" t="s">
        <v>352</v>
      </c>
      <c r="Z271">
        <v>0</v>
      </c>
      <c r="AA271" t="s">
        <v>352</v>
      </c>
      <c r="AB271">
        <v>6</v>
      </c>
      <c r="AC271">
        <v>0</v>
      </c>
      <c r="AD271">
        <v>0</v>
      </c>
      <c r="AE271">
        <v>1</v>
      </c>
      <c r="AF271">
        <v>1300</v>
      </c>
      <c r="AG271">
        <v>200</v>
      </c>
      <c r="AH271" t="s">
        <v>3508</v>
      </c>
      <c r="AJ271" t="s">
        <v>675</v>
      </c>
      <c r="AK271" t="b">
        <v>1</v>
      </c>
      <c r="AL271" t="b">
        <v>1</v>
      </c>
      <c r="AS271">
        <v>10</v>
      </c>
      <c r="AT271" t="s">
        <v>356</v>
      </c>
      <c r="AV271" t="s">
        <v>347</v>
      </c>
      <c r="AW271" t="s">
        <v>3800</v>
      </c>
      <c r="AX271" t="s">
        <v>3801</v>
      </c>
      <c r="AZ271" t="b">
        <v>1</v>
      </c>
      <c r="BF271" t="b">
        <v>1</v>
      </c>
      <c r="BI271" t="s">
        <v>3802</v>
      </c>
      <c r="BJ271" t="s">
        <v>347</v>
      </c>
      <c r="BK271" t="s">
        <v>373</v>
      </c>
      <c r="BM271" t="s">
        <v>373</v>
      </c>
      <c r="BO271" t="s">
        <v>347</v>
      </c>
      <c r="BP271" t="s">
        <v>347</v>
      </c>
      <c r="BR271" t="s">
        <v>347</v>
      </c>
      <c r="BS271" t="s">
        <v>347</v>
      </c>
      <c r="CE271" t="s">
        <v>2084</v>
      </c>
      <c r="CF271" t="b">
        <v>1</v>
      </c>
      <c r="CG271" t="b">
        <v>1</v>
      </c>
      <c r="CN271" t="s">
        <v>347</v>
      </c>
      <c r="CX271" t="s">
        <v>851</v>
      </c>
      <c r="DD271" t="b">
        <v>1</v>
      </c>
      <c r="DV271" t="s">
        <v>575</v>
      </c>
      <c r="DW271" t="s">
        <v>487</v>
      </c>
      <c r="DZ271" t="s">
        <v>578</v>
      </c>
      <c r="EA271" t="b">
        <v>1</v>
      </c>
      <c r="EG271" t="b">
        <v>1</v>
      </c>
      <c r="EL271" t="s">
        <v>409</v>
      </c>
      <c r="EM271" t="s">
        <v>366</v>
      </c>
      <c r="EN271" t="s">
        <v>2052</v>
      </c>
      <c r="EO271" t="b">
        <v>1</v>
      </c>
      <c r="EV271" t="b">
        <v>1</v>
      </c>
      <c r="EZ271" t="s">
        <v>409</v>
      </c>
      <c r="FA271" t="s">
        <v>366</v>
      </c>
      <c r="FB271" t="s">
        <v>347</v>
      </c>
      <c r="FD271" t="s">
        <v>368</v>
      </c>
      <c r="FF271" t="b">
        <v>1</v>
      </c>
      <c r="FM271" t="s">
        <v>347</v>
      </c>
      <c r="FO271" t="s">
        <v>373</v>
      </c>
      <c r="FW271" t="s">
        <v>369</v>
      </c>
      <c r="FX271" t="s">
        <v>373</v>
      </c>
      <c r="GB271" t="s">
        <v>385</v>
      </c>
      <c r="GC271" t="s">
        <v>351</v>
      </c>
      <c r="GD271" t="s">
        <v>360</v>
      </c>
      <c r="GE271" t="s">
        <v>371</v>
      </c>
      <c r="GF271" t="s">
        <v>371</v>
      </c>
      <c r="GT271" t="s">
        <v>3803</v>
      </c>
      <c r="GU271" t="b">
        <v>1</v>
      </c>
      <c r="GV271" t="b">
        <v>1</v>
      </c>
      <c r="HA271" t="b">
        <v>1</v>
      </c>
      <c r="HD271" t="b">
        <v>1</v>
      </c>
      <c r="HM271" t="s">
        <v>3804</v>
      </c>
      <c r="HO271" t="b">
        <v>1</v>
      </c>
      <c r="HP271" t="b">
        <v>1</v>
      </c>
      <c r="HR271" t="s">
        <v>3805</v>
      </c>
      <c r="HS271" t="s">
        <v>3635</v>
      </c>
      <c r="HT271" t="b">
        <v>1</v>
      </c>
      <c r="HU271" t="b">
        <v>1</v>
      </c>
      <c r="HW271" t="b">
        <v>1</v>
      </c>
      <c r="IE271" t="s">
        <v>2266</v>
      </c>
      <c r="IF271" t="b">
        <v>1</v>
      </c>
      <c r="IH271" t="b">
        <v>1</v>
      </c>
      <c r="IO271" t="s">
        <v>347</v>
      </c>
      <c r="IQ271" t="s">
        <v>957</v>
      </c>
      <c r="IT271" t="b">
        <v>1</v>
      </c>
      <c r="IU271" t="b">
        <v>1</v>
      </c>
      <c r="IZ271" t="s">
        <v>3806</v>
      </c>
      <c r="JA271" t="s">
        <v>957</v>
      </c>
      <c r="JD271" t="b">
        <v>1</v>
      </c>
      <c r="JE271" t="b">
        <v>1</v>
      </c>
      <c r="JJ271" t="s">
        <v>3806</v>
      </c>
      <c r="JK271" t="s">
        <v>347</v>
      </c>
      <c r="JM271" t="s">
        <v>3807</v>
      </c>
      <c r="JQ271" t="b">
        <v>1</v>
      </c>
      <c r="JU271" t="b">
        <v>1</v>
      </c>
      <c r="JV271" t="b">
        <v>1</v>
      </c>
      <c r="JZ271" t="b">
        <v>1</v>
      </c>
      <c r="KG271" t="s">
        <v>3808</v>
      </c>
      <c r="KK271" t="b">
        <v>1</v>
      </c>
      <c r="KP271" t="b">
        <v>1</v>
      </c>
      <c r="KV271" t="s">
        <v>2286</v>
      </c>
      <c r="KY271" t="b">
        <v>1</v>
      </c>
      <c r="LA271" t="b">
        <v>1</v>
      </c>
      <c r="LF271" t="s">
        <v>1261</v>
      </c>
      <c r="LJ271" t="b">
        <v>1</v>
      </c>
      <c r="LN271" t="s">
        <v>347</v>
      </c>
      <c r="LP271" t="s">
        <v>3809</v>
      </c>
      <c r="LS271" t="b">
        <v>1</v>
      </c>
      <c r="LU271" t="b">
        <v>1</v>
      </c>
      <c r="MA271" t="s">
        <v>360</v>
      </c>
      <c r="MG271" t="s">
        <v>360</v>
      </c>
      <c r="MI271" t="s">
        <v>3810</v>
      </c>
      <c r="MJ271">
        <v>73157731</v>
      </c>
      <c r="MK271" t="s">
        <v>3811</v>
      </c>
      <c r="ML271" s="2">
        <v>44217.562881944446</v>
      </c>
      <c r="MM271">
        <v>272</v>
      </c>
      <c r="MO271">
        <v>-1</v>
      </c>
      <c r="MR271" t="s">
        <v>377</v>
      </c>
      <c r="MS271">
        <v>15701</v>
      </c>
      <c r="MT271" t="s">
        <v>405</v>
      </c>
      <c r="MU271">
        <v>569832</v>
      </c>
    </row>
    <row r="272" spans="1:359" x14ac:dyDescent="0.3">
      <c r="A272" t="s">
        <v>3812</v>
      </c>
      <c r="B272" t="s">
        <v>3813</v>
      </c>
      <c r="C272" t="s">
        <v>385</v>
      </c>
      <c r="D272" t="s">
        <v>3775</v>
      </c>
      <c r="E272" t="s">
        <v>844</v>
      </c>
      <c r="G272" s="1">
        <v>44217</v>
      </c>
      <c r="H272" t="s">
        <v>3484</v>
      </c>
      <c r="I272" t="s">
        <v>846</v>
      </c>
      <c r="J272" t="s">
        <v>347</v>
      </c>
      <c r="K272">
        <v>70</v>
      </c>
      <c r="L272"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272" t="s">
        <v>408</v>
      </c>
      <c r="N272" t="s">
        <v>1459</v>
      </c>
      <c r="O272" t="s">
        <v>350</v>
      </c>
      <c r="P272" s="1">
        <v>41660</v>
      </c>
      <c r="Q272">
        <v>0</v>
      </c>
      <c r="R272">
        <v>2</v>
      </c>
      <c r="S272" t="s">
        <v>360</v>
      </c>
      <c r="AB272">
        <v>5</v>
      </c>
      <c r="AC272">
        <v>0</v>
      </c>
      <c r="AE272">
        <v>2</v>
      </c>
      <c r="AF272">
        <v>1200</v>
      </c>
      <c r="AG272">
        <v>100</v>
      </c>
      <c r="AH272" t="s">
        <v>3814</v>
      </c>
      <c r="AJ272" t="s">
        <v>675</v>
      </c>
      <c r="AK272" t="b">
        <v>1</v>
      </c>
      <c r="AL272" t="b">
        <v>1</v>
      </c>
      <c r="AS272">
        <v>10</v>
      </c>
      <c r="AT272" t="s">
        <v>1385</v>
      </c>
      <c r="AV272" t="s">
        <v>373</v>
      </c>
      <c r="AW272" t="s">
        <v>357</v>
      </c>
      <c r="AX272" t="s">
        <v>1323</v>
      </c>
      <c r="AY272" t="b">
        <v>1</v>
      </c>
      <c r="BJ272" t="s">
        <v>347</v>
      </c>
      <c r="BK272" t="s">
        <v>373</v>
      </c>
      <c r="BM272" t="s">
        <v>373</v>
      </c>
      <c r="BO272" t="s">
        <v>347</v>
      </c>
      <c r="BP272" t="s">
        <v>347</v>
      </c>
      <c r="BR272" t="s">
        <v>347</v>
      </c>
      <c r="BS272" t="s">
        <v>347</v>
      </c>
      <c r="CE272" t="s">
        <v>888</v>
      </c>
      <c r="CF272" t="b">
        <v>1</v>
      </c>
      <c r="CG272" t="b">
        <v>1</v>
      </c>
      <c r="CN272" t="s">
        <v>347</v>
      </c>
      <c r="CX272" t="s">
        <v>1494</v>
      </c>
      <c r="DB272" t="b">
        <v>1</v>
      </c>
      <c r="DD272" t="b">
        <v>1</v>
      </c>
      <c r="DV272" t="s">
        <v>486</v>
      </c>
      <c r="DW272" t="s">
        <v>576</v>
      </c>
      <c r="DX272" t="s">
        <v>2233</v>
      </c>
      <c r="EL272" t="s">
        <v>385</v>
      </c>
      <c r="EM272" t="s">
        <v>366</v>
      </c>
      <c r="EZ272" t="s">
        <v>385</v>
      </c>
      <c r="FA272" t="s">
        <v>366</v>
      </c>
      <c r="FB272" t="s">
        <v>373</v>
      </c>
      <c r="FD272" t="s">
        <v>368</v>
      </c>
      <c r="FF272" t="b">
        <v>1</v>
      </c>
      <c r="FM272" t="s">
        <v>373</v>
      </c>
      <c r="FO272" t="s">
        <v>373</v>
      </c>
      <c r="GC272" t="s">
        <v>385</v>
      </c>
      <c r="GD272" t="s">
        <v>360</v>
      </c>
      <c r="GE272" t="s">
        <v>371</v>
      </c>
      <c r="GF272" t="s">
        <v>371</v>
      </c>
      <c r="GT272" t="s">
        <v>3815</v>
      </c>
      <c r="GV272" t="b">
        <v>1</v>
      </c>
      <c r="GY272" t="b">
        <v>1</v>
      </c>
      <c r="GZ272" t="b">
        <v>1</v>
      </c>
      <c r="HD272" t="b">
        <v>1</v>
      </c>
      <c r="HM272" t="s">
        <v>2666</v>
      </c>
      <c r="HN272" t="b">
        <v>1</v>
      </c>
      <c r="HQ272" t="b">
        <v>1</v>
      </c>
      <c r="HR272" t="s">
        <v>3816</v>
      </c>
      <c r="HS272" t="s">
        <v>559</v>
      </c>
      <c r="HT272" t="b">
        <v>1</v>
      </c>
      <c r="HW272" t="b">
        <v>1</v>
      </c>
      <c r="IE272" t="s">
        <v>896</v>
      </c>
      <c r="IF272" t="b">
        <v>1</v>
      </c>
      <c r="IJ272" t="b">
        <v>1</v>
      </c>
      <c r="IO272" t="s">
        <v>347</v>
      </c>
      <c r="IQ272" t="s">
        <v>957</v>
      </c>
      <c r="IT272" t="b">
        <v>1</v>
      </c>
      <c r="IU272" t="b">
        <v>1</v>
      </c>
      <c r="IZ272" t="s">
        <v>3806</v>
      </c>
      <c r="JA272" t="s">
        <v>957</v>
      </c>
      <c r="JD272" t="b">
        <v>1</v>
      </c>
      <c r="JE272" t="b">
        <v>1</v>
      </c>
      <c r="JJ272" t="s">
        <v>3806</v>
      </c>
      <c r="JK272" t="s">
        <v>347</v>
      </c>
      <c r="JM272" t="s">
        <v>3817</v>
      </c>
      <c r="JQ272" t="b">
        <v>1</v>
      </c>
      <c r="JV272" t="b">
        <v>1</v>
      </c>
      <c r="KA272" t="b">
        <v>1</v>
      </c>
      <c r="KG272" t="s">
        <v>3808</v>
      </c>
      <c r="KK272" t="b">
        <v>1</v>
      </c>
      <c r="KP272" t="b">
        <v>1</v>
      </c>
      <c r="KV272" t="s">
        <v>2807</v>
      </c>
      <c r="KX272" t="b">
        <v>1</v>
      </c>
      <c r="KY272" t="b">
        <v>1</v>
      </c>
      <c r="LA272" t="b">
        <v>1</v>
      </c>
      <c r="LF272" t="s">
        <v>1261</v>
      </c>
      <c r="LJ272" t="b">
        <v>1</v>
      </c>
      <c r="MI272" t="s">
        <v>3818</v>
      </c>
      <c r="MJ272">
        <v>73157733</v>
      </c>
      <c r="MK272" t="s">
        <v>3819</v>
      </c>
      <c r="ML272" s="2">
        <v>44217.562893518523</v>
      </c>
      <c r="MM272">
        <v>273</v>
      </c>
      <c r="MO272">
        <v>-1</v>
      </c>
      <c r="MR272" t="s">
        <v>377</v>
      </c>
      <c r="MS272">
        <v>14429</v>
      </c>
      <c r="MT272" t="s">
        <v>405</v>
      </c>
      <c r="MU272">
        <v>569832</v>
      </c>
    </row>
    <row r="273" spans="1:359" x14ac:dyDescent="0.3">
      <c r="A273" t="s">
        <v>3820</v>
      </c>
      <c r="B273" t="s">
        <v>3821</v>
      </c>
      <c r="C273" t="s">
        <v>385</v>
      </c>
      <c r="D273" t="s">
        <v>3775</v>
      </c>
      <c r="E273" t="s">
        <v>844</v>
      </c>
      <c r="G273" s="1">
        <v>44217</v>
      </c>
      <c r="H273" t="s">
        <v>3484</v>
      </c>
      <c r="I273" t="s">
        <v>846</v>
      </c>
      <c r="J273" t="s">
        <v>347</v>
      </c>
      <c r="K273">
        <v>55</v>
      </c>
      <c r="L273"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273" t="s">
        <v>408</v>
      </c>
      <c r="N273" t="s">
        <v>349</v>
      </c>
      <c r="O273" t="s">
        <v>350</v>
      </c>
      <c r="P273" s="1">
        <v>42025</v>
      </c>
      <c r="Q273">
        <v>0</v>
      </c>
      <c r="R273">
        <v>0</v>
      </c>
      <c r="S273" t="s">
        <v>347</v>
      </c>
      <c r="T273">
        <v>0</v>
      </c>
      <c r="U273">
        <v>0</v>
      </c>
      <c r="V273">
        <v>0</v>
      </c>
      <c r="W273" t="s">
        <v>385</v>
      </c>
      <c r="X273">
        <v>1</v>
      </c>
      <c r="Y273" t="s">
        <v>351</v>
      </c>
      <c r="Z273">
        <v>3</v>
      </c>
      <c r="AA273" t="s">
        <v>365</v>
      </c>
      <c r="AB273">
        <v>4</v>
      </c>
      <c r="AC273">
        <v>2</v>
      </c>
      <c r="AD273">
        <v>0</v>
      </c>
      <c r="AE273">
        <v>1</v>
      </c>
      <c r="AF273">
        <v>900</v>
      </c>
      <c r="AG273">
        <v>200</v>
      </c>
      <c r="AH273" t="s">
        <v>1384</v>
      </c>
      <c r="AJ273" t="s">
        <v>675</v>
      </c>
      <c r="AK273" t="b">
        <v>1</v>
      </c>
      <c r="AL273" t="b">
        <v>1</v>
      </c>
      <c r="AS273">
        <v>10</v>
      </c>
      <c r="AT273" t="s">
        <v>1385</v>
      </c>
      <c r="AV273" t="s">
        <v>347</v>
      </c>
      <c r="AW273" t="s">
        <v>357</v>
      </c>
      <c r="AX273" t="s">
        <v>1323</v>
      </c>
      <c r="AY273" t="b">
        <v>1</v>
      </c>
      <c r="BJ273" t="s">
        <v>347</v>
      </c>
      <c r="BK273" t="s">
        <v>373</v>
      </c>
      <c r="BM273" t="s">
        <v>373</v>
      </c>
      <c r="BO273" t="s">
        <v>347</v>
      </c>
      <c r="BP273" t="s">
        <v>360</v>
      </c>
      <c r="BQ273" t="s">
        <v>3822</v>
      </c>
      <c r="CE273" t="s">
        <v>2558</v>
      </c>
      <c r="CF273" t="b">
        <v>1</v>
      </c>
      <c r="CG273" t="b">
        <v>1</v>
      </c>
      <c r="CI273" t="b">
        <v>1</v>
      </c>
      <c r="CN273" t="s">
        <v>347</v>
      </c>
      <c r="CX273" t="s">
        <v>1494</v>
      </c>
      <c r="DB273" t="b">
        <v>1</v>
      </c>
      <c r="DD273" t="b">
        <v>1</v>
      </c>
      <c r="DV273" t="s">
        <v>657</v>
      </c>
      <c r="EL273" t="s">
        <v>385</v>
      </c>
      <c r="EM273" t="s">
        <v>366</v>
      </c>
      <c r="EZ273" t="s">
        <v>385</v>
      </c>
      <c r="FA273" t="s">
        <v>366</v>
      </c>
      <c r="FB273" t="s">
        <v>373</v>
      </c>
      <c r="FD273" t="s">
        <v>368</v>
      </c>
      <c r="FF273" t="b">
        <v>1</v>
      </c>
      <c r="FM273" t="s">
        <v>373</v>
      </c>
      <c r="FO273" t="s">
        <v>373</v>
      </c>
      <c r="GB273" t="s">
        <v>385</v>
      </c>
      <c r="GC273" t="s">
        <v>385</v>
      </c>
      <c r="GD273" t="s">
        <v>360</v>
      </c>
      <c r="GE273" t="s">
        <v>371</v>
      </c>
      <c r="GF273" t="s">
        <v>371</v>
      </c>
      <c r="GT273" t="s">
        <v>3823</v>
      </c>
      <c r="GY273" t="b">
        <v>1</v>
      </c>
      <c r="GZ273" t="b">
        <v>1</v>
      </c>
      <c r="HA273" t="b">
        <v>1</v>
      </c>
      <c r="HI273" t="b">
        <v>1</v>
      </c>
      <c r="HL273" t="s">
        <v>3824</v>
      </c>
      <c r="HM273" t="s">
        <v>2010</v>
      </c>
      <c r="HP273" t="b">
        <v>1</v>
      </c>
      <c r="HQ273" t="b">
        <v>1</v>
      </c>
      <c r="HR273" t="s">
        <v>3825</v>
      </c>
      <c r="HS273" t="s">
        <v>602</v>
      </c>
      <c r="HT273" t="b">
        <v>1</v>
      </c>
      <c r="HW273" t="b">
        <v>1</v>
      </c>
      <c r="IE273" t="s">
        <v>2777</v>
      </c>
      <c r="IH273" t="b">
        <v>1</v>
      </c>
      <c r="IJ273" t="b">
        <v>1</v>
      </c>
      <c r="IO273" t="s">
        <v>347</v>
      </c>
      <c r="IQ273" t="s">
        <v>373</v>
      </c>
      <c r="IX273" t="b">
        <v>1</v>
      </c>
      <c r="JA273" t="s">
        <v>373</v>
      </c>
      <c r="JH273" t="b">
        <v>1</v>
      </c>
      <c r="JK273" t="s">
        <v>347</v>
      </c>
      <c r="JM273" t="s">
        <v>3826</v>
      </c>
      <c r="JU273" t="b">
        <v>1</v>
      </c>
      <c r="JV273" t="b">
        <v>1</v>
      </c>
      <c r="JX273" t="b">
        <v>1</v>
      </c>
      <c r="KG273" t="s">
        <v>3827</v>
      </c>
      <c r="KP273" t="b">
        <v>1</v>
      </c>
      <c r="KR273" t="b">
        <v>1</v>
      </c>
      <c r="KV273" t="s">
        <v>563</v>
      </c>
      <c r="KY273" t="b">
        <v>1</v>
      </c>
      <c r="LA273" t="b">
        <v>1</v>
      </c>
      <c r="LF273" t="s">
        <v>1261</v>
      </c>
      <c r="LJ273" t="b">
        <v>1</v>
      </c>
      <c r="LN273" t="s">
        <v>347</v>
      </c>
      <c r="LP273" t="s">
        <v>3809</v>
      </c>
      <c r="LS273" t="b">
        <v>1</v>
      </c>
      <c r="LU273" t="b">
        <v>1</v>
      </c>
      <c r="MA273" t="s">
        <v>360</v>
      </c>
      <c r="MD273" t="s">
        <v>360</v>
      </c>
      <c r="MG273" t="s">
        <v>360</v>
      </c>
      <c r="MI273" t="s">
        <v>3828</v>
      </c>
      <c r="MJ273">
        <v>73157735</v>
      </c>
      <c r="MK273" t="s">
        <v>3829</v>
      </c>
      <c r="ML273" s="2">
        <v>44217.562905092593</v>
      </c>
      <c r="MM273">
        <v>274</v>
      </c>
      <c r="MO273">
        <v>-1</v>
      </c>
      <c r="MR273" t="s">
        <v>377</v>
      </c>
      <c r="MS273">
        <v>13649</v>
      </c>
      <c r="MT273" t="s">
        <v>405</v>
      </c>
      <c r="MU273">
        <v>569832</v>
      </c>
    </row>
    <row r="274" spans="1:359" x14ac:dyDescent="0.3">
      <c r="A274" t="s">
        <v>3830</v>
      </c>
      <c r="B274" t="s">
        <v>3831</v>
      </c>
      <c r="C274" t="s">
        <v>385</v>
      </c>
      <c r="D274" t="s">
        <v>3775</v>
      </c>
      <c r="E274" t="s">
        <v>844</v>
      </c>
      <c r="G274" s="1">
        <v>44217</v>
      </c>
      <c r="H274" t="s">
        <v>3484</v>
      </c>
      <c r="I274" t="s">
        <v>846</v>
      </c>
      <c r="J274" t="s">
        <v>347</v>
      </c>
      <c r="K274">
        <v>41</v>
      </c>
      <c r="L27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74" t="s">
        <v>408</v>
      </c>
      <c r="N274" t="s">
        <v>349</v>
      </c>
      <c r="O274" t="s">
        <v>350</v>
      </c>
      <c r="P274" s="1">
        <v>42025</v>
      </c>
      <c r="Q274">
        <v>1</v>
      </c>
      <c r="R274">
        <v>0</v>
      </c>
      <c r="S274" t="s">
        <v>347</v>
      </c>
      <c r="T274">
        <v>1</v>
      </c>
      <c r="U274">
        <v>0</v>
      </c>
      <c r="V274">
        <v>2</v>
      </c>
      <c r="W274" t="s">
        <v>409</v>
      </c>
      <c r="X274">
        <v>1</v>
      </c>
      <c r="Y274" t="s">
        <v>365</v>
      </c>
      <c r="Z274">
        <v>0</v>
      </c>
      <c r="AA274" t="s">
        <v>365</v>
      </c>
      <c r="AB274">
        <v>5</v>
      </c>
      <c r="AC274">
        <v>0</v>
      </c>
      <c r="AD274">
        <v>0</v>
      </c>
      <c r="AE274">
        <v>1</v>
      </c>
      <c r="AF274">
        <v>1050</v>
      </c>
      <c r="AG274">
        <v>300</v>
      </c>
      <c r="AH274" t="s">
        <v>3832</v>
      </c>
      <c r="AJ274" t="s">
        <v>2383</v>
      </c>
      <c r="AK274" t="b">
        <v>1</v>
      </c>
      <c r="AL274" t="b">
        <v>1</v>
      </c>
      <c r="AS274">
        <v>10</v>
      </c>
      <c r="AT274" t="s">
        <v>356</v>
      </c>
      <c r="AV274" t="s">
        <v>373</v>
      </c>
      <c r="AW274" t="s">
        <v>357</v>
      </c>
      <c r="AX274" t="s">
        <v>3206</v>
      </c>
      <c r="AY274" t="b">
        <v>1</v>
      </c>
      <c r="BF274" t="b">
        <v>1</v>
      </c>
      <c r="BI274" t="s">
        <v>3833</v>
      </c>
      <c r="BJ274" t="s">
        <v>347</v>
      </c>
      <c r="BK274" t="s">
        <v>373</v>
      </c>
      <c r="BM274" t="s">
        <v>373</v>
      </c>
      <c r="BO274" t="s">
        <v>347</v>
      </c>
      <c r="BP274" t="s">
        <v>347</v>
      </c>
      <c r="BR274" t="s">
        <v>347</v>
      </c>
      <c r="BS274" t="s">
        <v>360</v>
      </c>
      <c r="BT274" t="s">
        <v>1323</v>
      </c>
      <c r="BU274" t="b">
        <v>1</v>
      </c>
      <c r="CE274" t="s">
        <v>677</v>
      </c>
      <c r="CF274" t="b">
        <v>1</v>
      </c>
      <c r="CG274" t="b">
        <v>1</v>
      </c>
      <c r="CI274" t="b">
        <v>1</v>
      </c>
      <c r="CN274" t="s">
        <v>347</v>
      </c>
      <c r="CX274" t="s">
        <v>1494</v>
      </c>
      <c r="DB274" t="b">
        <v>1</v>
      </c>
      <c r="DD274" t="b">
        <v>1</v>
      </c>
      <c r="DJ274" t="s">
        <v>360</v>
      </c>
      <c r="DV274" t="s">
        <v>430</v>
      </c>
      <c r="DZ274" t="s">
        <v>696</v>
      </c>
      <c r="EA274" t="b">
        <v>1</v>
      </c>
      <c r="EC274" t="b">
        <v>1</v>
      </c>
      <c r="EK274" t="b">
        <v>1</v>
      </c>
      <c r="EL274" t="s">
        <v>458</v>
      </c>
      <c r="EM274" t="s">
        <v>366</v>
      </c>
      <c r="EN274" t="s">
        <v>3834</v>
      </c>
      <c r="EO274" t="b">
        <v>1</v>
      </c>
      <c r="EP274" t="b">
        <v>1</v>
      </c>
      <c r="EQ274" t="b">
        <v>1</v>
      </c>
      <c r="EZ274" t="s">
        <v>458</v>
      </c>
      <c r="FA274" t="s">
        <v>366</v>
      </c>
      <c r="FB274" t="s">
        <v>373</v>
      </c>
      <c r="FD274" t="s">
        <v>368</v>
      </c>
      <c r="FF274" t="b">
        <v>1</v>
      </c>
      <c r="FM274" t="s">
        <v>373</v>
      </c>
      <c r="FO274" t="s">
        <v>373</v>
      </c>
      <c r="FW274" t="s">
        <v>369</v>
      </c>
      <c r="FX274" t="s">
        <v>360</v>
      </c>
      <c r="FY274" t="s">
        <v>360</v>
      </c>
      <c r="GB274" t="s">
        <v>385</v>
      </c>
      <c r="GC274" t="s">
        <v>351</v>
      </c>
      <c r="GD274" t="s">
        <v>360</v>
      </c>
      <c r="GE274" t="s">
        <v>371</v>
      </c>
      <c r="GF274" t="s">
        <v>371</v>
      </c>
      <c r="GT274" t="s">
        <v>3835</v>
      </c>
      <c r="GV274" t="b">
        <v>1</v>
      </c>
      <c r="GX274" t="b">
        <v>1</v>
      </c>
      <c r="HA274" t="b">
        <v>1</v>
      </c>
      <c r="HG274" t="b">
        <v>1</v>
      </c>
      <c r="HM274" t="s">
        <v>616</v>
      </c>
      <c r="HN274" t="b">
        <v>1</v>
      </c>
      <c r="HO274" t="b">
        <v>1</v>
      </c>
      <c r="HP274" t="b">
        <v>1</v>
      </c>
      <c r="HQ274" t="b">
        <v>1</v>
      </c>
      <c r="HR274" t="s">
        <v>3836</v>
      </c>
      <c r="HS274" t="s">
        <v>559</v>
      </c>
      <c r="HT274" t="b">
        <v>1</v>
      </c>
      <c r="HW274" t="b">
        <v>1</v>
      </c>
      <c r="IE274" t="s">
        <v>1331</v>
      </c>
      <c r="IH274" t="b">
        <v>1</v>
      </c>
      <c r="IJ274" t="b">
        <v>1</v>
      </c>
      <c r="IO274" t="s">
        <v>347</v>
      </c>
      <c r="IQ274" t="s">
        <v>957</v>
      </c>
      <c r="IT274" t="b">
        <v>1</v>
      </c>
      <c r="IU274" t="b">
        <v>1</v>
      </c>
      <c r="IZ274" t="s">
        <v>3837</v>
      </c>
      <c r="JA274" t="s">
        <v>957</v>
      </c>
      <c r="JD274" t="b">
        <v>1</v>
      </c>
      <c r="JE274" t="b">
        <v>1</v>
      </c>
      <c r="JJ274" t="s">
        <v>3837</v>
      </c>
      <c r="JK274" t="s">
        <v>347</v>
      </c>
      <c r="JM274" t="s">
        <v>3838</v>
      </c>
      <c r="JV274" t="b">
        <v>1</v>
      </c>
      <c r="JX274" t="b">
        <v>1</v>
      </c>
      <c r="JZ274" t="b">
        <v>1</v>
      </c>
      <c r="KG274" t="s">
        <v>3839</v>
      </c>
      <c r="KH274" t="b">
        <v>1</v>
      </c>
      <c r="KQ274" t="b">
        <v>1</v>
      </c>
      <c r="KR274" t="b">
        <v>1</v>
      </c>
      <c r="KV274" t="s">
        <v>398</v>
      </c>
      <c r="KZ274" t="b">
        <v>1</v>
      </c>
      <c r="LA274" t="b">
        <v>1</v>
      </c>
      <c r="LF274" t="s">
        <v>879</v>
      </c>
      <c r="LJ274" t="b">
        <v>1</v>
      </c>
      <c r="LK274" t="b">
        <v>1</v>
      </c>
      <c r="LN274" t="s">
        <v>347</v>
      </c>
      <c r="LP274" t="s">
        <v>3543</v>
      </c>
      <c r="LS274" t="b">
        <v>1</v>
      </c>
      <c r="LU274" t="b">
        <v>1</v>
      </c>
      <c r="MA274" t="s">
        <v>360</v>
      </c>
      <c r="MG274" t="s">
        <v>360</v>
      </c>
      <c r="MI274" t="s">
        <v>3840</v>
      </c>
      <c r="MJ274">
        <v>73157737</v>
      </c>
      <c r="MK274" t="s">
        <v>3841</v>
      </c>
      <c r="ML274" s="2">
        <v>44217.562905092593</v>
      </c>
      <c r="MM274">
        <v>275</v>
      </c>
      <c r="MO274">
        <v>-1</v>
      </c>
      <c r="MR274" t="s">
        <v>377</v>
      </c>
      <c r="MS274">
        <v>9838</v>
      </c>
      <c r="MT274" t="s">
        <v>405</v>
      </c>
      <c r="MU274">
        <v>569832</v>
      </c>
    </row>
    <row r="275" spans="1:359" x14ac:dyDescent="0.3">
      <c r="A275" t="s">
        <v>3842</v>
      </c>
      <c r="B275" t="s">
        <v>3843</v>
      </c>
      <c r="D275" t="s">
        <v>3844</v>
      </c>
      <c r="E275" t="s">
        <v>844</v>
      </c>
      <c r="G275" s="1">
        <v>44217</v>
      </c>
      <c r="H275" t="s">
        <v>3484</v>
      </c>
      <c r="I275" t="s">
        <v>846</v>
      </c>
      <c r="J275" t="s">
        <v>347</v>
      </c>
      <c r="K275">
        <v>22</v>
      </c>
      <c r="L27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75" t="s">
        <v>348</v>
      </c>
      <c r="N275" t="s">
        <v>349</v>
      </c>
      <c r="O275" t="s">
        <v>350</v>
      </c>
      <c r="P275" s="1">
        <v>43102</v>
      </c>
      <c r="Q275">
        <v>1</v>
      </c>
      <c r="R275">
        <v>2</v>
      </c>
      <c r="S275" t="s">
        <v>347</v>
      </c>
      <c r="T275">
        <v>1</v>
      </c>
      <c r="U275">
        <v>1</v>
      </c>
      <c r="V275">
        <v>0</v>
      </c>
      <c r="W275" t="s">
        <v>351</v>
      </c>
      <c r="X275">
        <v>0</v>
      </c>
      <c r="Y275" t="s">
        <v>409</v>
      </c>
      <c r="Z275">
        <v>0</v>
      </c>
      <c r="AA275" t="s">
        <v>409</v>
      </c>
      <c r="AB275">
        <v>6</v>
      </c>
      <c r="AC275">
        <v>1</v>
      </c>
      <c r="AD275">
        <v>0</v>
      </c>
      <c r="AE275">
        <v>1</v>
      </c>
      <c r="AF275">
        <v>500</v>
      </c>
      <c r="AG275">
        <v>300</v>
      </c>
      <c r="AH275" t="s">
        <v>3845</v>
      </c>
      <c r="AJ275" t="s">
        <v>675</v>
      </c>
      <c r="AK275" t="b">
        <v>1</v>
      </c>
      <c r="AL275" t="b">
        <v>1</v>
      </c>
      <c r="AS275">
        <v>5</v>
      </c>
      <c r="AT275" t="s">
        <v>356</v>
      </c>
      <c r="AV275" t="s">
        <v>347</v>
      </c>
      <c r="AW275" t="s">
        <v>3846</v>
      </c>
      <c r="AX275" t="s">
        <v>484</v>
      </c>
      <c r="AY275" t="b">
        <v>1</v>
      </c>
      <c r="BB275" t="b">
        <v>1</v>
      </c>
      <c r="BJ275" t="s">
        <v>360</v>
      </c>
      <c r="BO275" t="s">
        <v>360</v>
      </c>
      <c r="CE275" t="s">
        <v>3847</v>
      </c>
      <c r="CF275" t="b">
        <v>1</v>
      </c>
      <c r="CG275" t="b">
        <v>1</v>
      </c>
      <c r="CH275" t="b">
        <v>1</v>
      </c>
      <c r="CI275" t="b">
        <v>1</v>
      </c>
      <c r="CN275" t="s">
        <v>347</v>
      </c>
      <c r="CX275" t="s">
        <v>362</v>
      </c>
      <c r="DD275" t="b">
        <v>1</v>
      </c>
      <c r="DE275" t="b">
        <v>1</v>
      </c>
      <c r="DJ275" t="s">
        <v>360</v>
      </c>
      <c r="DV275" t="s">
        <v>657</v>
      </c>
      <c r="DZ275" t="s">
        <v>1157</v>
      </c>
      <c r="EA275" t="b">
        <v>1</v>
      </c>
      <c r="EC275" t="b">
        <v>1</v>
      </c>
      <c r="EL275" t="s">
        <v>409</v>
      </c>
      <c r="EM275" t="s">
        <v>366</v>
      </c>
      <c r="EN275" t="s">
        <v>1157</v>
      </c>
      <c r="EO275" t="b">
        <v>1</v>
      </c>
      <c r="EQ275" t="b">
        <v>1</v>
      </c>
      <c r="EZ275" t="s">
        <v>409</v>
      </c>
      <c r="FA275" t="s">
        <v>366</v>
      </c>
      <c r="FB275" t="s">
        <v>347</v>
      </c>
      <c r="FD275" t="s">
        <v>368</v>
      </c>
      <c r="FF275" t="b">
        <v>1</v>
      </c>
      <c r="FM275" t="s">
        <v>347</v>
      </c>
      <c r="FO275" t="s">
        <v>347</v>
      </c>
      <c r="FP275" t="s">
        <v>368</v>
      </c>
      <c r="FQ275" t="b">
        <v>1</v>
      </c>
      <c r="FW275" t="s">
        <v>347</v>
      </c>
      <c r="FX275" t="s">
        <v>347</v>
      </c>
      <c r="FY275" t="s">
        <v>360</v>
      </c>
      <c r="GB275" t="s">
        <v>351</v>
      </c>
      <c r="GC275" t="s">
        <v>351</v>
      </c>
      <c r="GD275" t="s">
        <v>360</v>
      </c>
      <c r="GE275" t="s">
        <v>371</v>
      </c>
      <c r="GF275" t="s">
        <v>371</v>
      </c>
      <c r="GT275" t="s">
        <v>3848</v>
      </c>
      <c r="HF275" t="b">
        <v>1</v>
      </c>
      <c r="HI275" t="b">
        <v>1</v>
      </c>
      <c r="HL275" t="s">
        <v>3849</v>
      </c>
      <c r="HM275" t="s">
        <v>501</v>
      </c>
      <c r="HO275" t="b">
        <v>1</v>
      </c>
      <c r="HR275" t="s">
        <v>3850</v>
      </c>
      <c r="HS275" t="s">
        <v>3601</v>
      </c>
      <c r="IB275" t="b">
        <v>1</v>
      </c>
      <c r="IE275" t="s">
        <v>1331</v>
      </c>
      <c r="IH275" t="b">
        <v>1</v>
      </c>
      <c r="IJ275" t="b">
        <v>1</v>
      </c>
      <c r="IO275" t="s">
        <v>360</v>
      </c>
      <c r="IP275" t="s">
        <v>3851</v>
      </c>
      <c r="IQ275" t="s">
        <v>373</v>
      </c>
      <c r="IX275" t="b">
        <v>1</v>
      </c>
      <c r="JA275" t="s">
        <v>446</v>
      </c>
      <c r="JC275" t="b">
        <v>1</v>
      </c>
      <c r="JJ275" t="s">
        <v>3852</v>
      </c>
      <c r="JK275" t="s">
        <v>347</v>
      </c>
      <c r="JM275" t="s">
        <v>2236</v>
      </c>
      <c r="JN275" t="b">
        <v>1</v>
      </c>
      <c r="JQ275" t="b">
        <v>1</v>
      </c>
      <c r="KG275" t="s">
        <v>3853</v>
      </c>
      <c r="KI275" t="b">
        <v>1</v>
      </c>
      <c r="KL275" t="b">
        <v>1</v>
      </c>
      <c r="KM275" t="b">
        <v>1</v>
      </c>
      <c r="KV275" t="s">
        <v>1752</v>
      </c>
      <c r="LA275" t="b">
        <v>1</v>
      </c>
      <c r="LB275" t="b">
        <v>1</v>
      </c>
      <c r="LF275" t="s">
        <v>733</v>
      </c>
      <c r="LG275" t="b">
        <v>1</v>
      </c>
      <c r="LI275" t="b">
        <v>1</v>
      </c>
      <c r="LN275" t="s">
        <v>360</v>
      </c>
      <c r="LO275" t="s">
        <v>3854</v>
      </c>
      <c r="LP275" t="s">
        <v>623</v>
      </c>
      <c r="LQ275" t="b">
        <v>1</v>
      </c>
      <c r="LR275" t="b">
        <v>1</v>
      </c>
      <c r="LS275" t="b">
        <v>1</v>
      </c>
      <c r="MA275" t="s">
        <v>360</v>
      </c>
      <c r="MG275" t="s">
        <v>360</v>
      </c>
      <c r="MI275" t="s">
        <v>3855</v>
      </c>
      <c r="MJ275">
        <v>73157755</v>
      </c>
      <c r="MK275" t="s">
        <v>3856</v>
      </c>
      <c r="ML275" s="2">
        <v>44217.563055555547</v>
      </c>
      <c r="MM275">
        <v>276</v>
      </c>
      <c r="MO275">
        <v>-1</v>
      </c>
      <c r="MR275" t="s">
        <v>377</v>
      </c>
      <c r="MS275">
        <v>151838</v>
      </c>
      <c r="MT275" t="s">
        <v>405</v>
      </c>
      <c r="MU275">
        <v>569832</v>
      </c>
    </row>
    <row r="276" spans="1:359" x14ac:dyDescent="0.3">
      <c r="A276" t="s">
        <v>3857</v>
      </c>
      <c r="B276" t="s">
        <v>3858</v>
      </c>
      <c r="C276" t="s">
        <v>385</v>
      </c>
      <c r="D276" t="s">
        <v>3844</v>
      </c>
      <c r="E276" t="s">
        <v>844</v>
      </c>
      <c r="G276" s="1">
        <v>44217</v>
      </c>
      <c r="H276" t="s">
        <v>3484</v>
      </c>
      <c r="I276" t="s">
        <v>846</v>
      </c>
      <c r="J276" t="s">
        <v>347</v>
      </c>
      <c r="K276">
        <v>25</v>
      </c>
      <c r="L27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76" t="s">
        <v>348</v>
      </c>
      <c r="N276" t="s">
        <v>349</v>
      </c>
      <c r="O276" t="s">
        <v>350</v>
      </c>
      <c r="P276" s="1">
        <v>43466</v>
      </c>
      <c r="Q276">
        <v>1</v>
      </c>
      <c r="R276">
        <v>0</v>
      </c>
      <c r="S276" t="s">
        <v>347</v>
      </c>
      <c r="T276">
        <v>0</v>
      </c>
      <c r="U276">
        <v>1</v>
      </c>
      <c r="V276">
        <v>1</v>
      </c>
      <c r="W276" t="s">
        <v>409</v>
      </c>
      <c r="X276">
        <v>2</v>
      </c>
      <c r="Y276" t="s">
        <v>365</v>
      </c>
      <c r="Z276">
        <v>0</v>
      </c>
      <c r="AA276" t="s">
        <v>365</v>
      </c>
      <c r="AB276">
        <v>6</v>
      </c>
      <c r="AC276">
        <v>0</v>
      </c>
      <c r="AD276">
        <v>0</v>
      </c>
      <c r="AE276">
        <v>1</v>
      </c>
      <c r="AF276">
        <v>500</v>
      </c>
      <c r="AG276">
        <v>200</v>
      </c>
      <c r="AH276" t="s">
        <v>3859</v>
      </c>
      <c r="AJ276" t="s">
        <v>675</v>
      </c>
      <c r="AK276" t="b">
        <v>1</v>
      </c>
      <c r="AL276" t="b">
        <v>1</v>
      </c>
      <c r="AS276">
        <v>15</v>
      </c>
      <c r="AT276" t="s">
        <v>356</v>
      </c>
      <c r="AV276" t="s">
        <v>347</v>
      </c>
      <c r="AW276" t="s">
        <v>357</v>
      </c>
      <c r="AX276" t="s">
        <v>429</v>
      </c>
      <c r="BB276" t="b">
        <v>1</v>
      </c>
      <c r="BJ276" t="s">
        <v>360</v>
      </c>
      <c r="BO276" t="s">
        <v>360</v>
      </c>
      <c r="CE276" t="s">
        <v>1745</v>
      </c>
      <c r="CF276" t="b">
        <v>1</v>
      </c>
      <c r="CG276" t="b">
        <v>1</v>
      </c>
      <c r="CH276" t="b">
        <v>1</v>
      </c>
      <c r="CI276" t="b">
        <v>1</v>
      </c>
      <c r="CN276" t="s">
        <v>347</v>
      </c>
      <c r="CX276" t="s">
        <v>362</v>
      </c>
      <c r="DD276" t="b">
        <v>1</v>
      </c>
      <c r="DE276" t="b">
        <v>1</v>
      </c>
      <c r="DV276" t="s">
        <v>657</v>
      </c>
      <c r="DZ276" t="s">
        <v>579</v>
      </c>
      <c r="EA276" t="b">
        <v>1</v>
      </c>
      <c r="EL276" t="s">
        <v>351</v>
      </c>
      <c r="EM276" t="s">
        <v>366</v>
      </c>
      <c r="EN276" t="s">
        <v>579</v>
      </c>
      <c r="EO276" t="b">
        <v>1</v>
      </c>
      <c r="EZ276" t="s">
        <v>351</v>
      </c>
      <c r="FA276" t="s">
        <v>366</v>
      </c>
      <c r="FB276" t="s">
        <v>347</v>
      </c>
      <c r="FD276" t="s">
        <v>368</v>
      </c>
      <c r="FF276" t="b">
        <v>1</v>
      </c>
      <c r="FM276" t="s">
        <v>347</v>
      </c>
      <c r="FO276" t="s">
        <v>347</v>
      </c>
      <c r="FP276" t="s">
        <v>368</v>
      </c>
      <c r="FQ276" t="b">
        <v>1</v>
      </c>
      <c r="FW276" t="s">
        <v>347</v>
      </c>
      <c r="FX276" t="s">
        <v>347</v>
      </c>
      <c r="GB276" t="s">
        <v>351</v>
      </c>
      <c r="GC276" t="s">
        <v>351</v>
      </c>
      <c r="GD276" t="s">
        <v>360</v>
      </c>
      <c r="GE276" t="s">
        <v>370</v>
      </c>
      <c r="GF276" t="s">
        <v>370</v>
      </c>
      <c r="GG276" t="s">
        <v>372</v>
      </c>
      <c r="GH276" t="s">
        <v>347</v>
      </c>
      <c r="GI276" t="s">
        <v>665</v>
      </c>
      <c r="GK276" t="b">
        <v>1</v>
      </c>
      <c r="GL276" t="b">
        <v>1</v>
      </c>
      <c r="GR276" t="s">
        <v>347</v>
      </c>
      <c r="GS276" t="s">
        <v>347</v>
      </c>
      <c r="GT276" t="s">
        <v>3860</v>
      </c>
      <c r="GV276" t="b">
        <v>1</v>
      </c>
      <c r="HA276" t="b">
        <v>1</v>
      </c>
      <c r="HE276" t="b">
        <v>1</v>
      </c>
      <c r="HF276" t="b">
        <v>1</v>
      </c>
      <c r="HM276" t="s">
        <v>441</v>
      </c>
      <c r="HN276" t="b">
        <v>1</v>
      </c>
      <c r="HR276" t="s">
        <v>3861</v>
      </c>
      <c r="HS276" t="s">
        <v>443</v>
      </c>
      <c r="HW276" t="b">
        <v>1</v>
      </c>
      <c r="IE276" t="s">
        <v>516</v>
      </c>
      <c r="IJ276" t="b">
        <v>1</v>
      </c>
      <c r="IO276" t="s">
        <v>445</v>
      </c>
      <c r="IQ276" t="s">
        <v>462</v>
      </c>
      <c r="IR276" t="b">
        <v>1</v>
      </c>
      <c r="IZ276" t="s">
        <v>3862</v>
      </c>
      <c r="JA276" t="s">
        <v>975</v>
      </c>
      <c r="JC276" t="b">
        <v>1</v>
      </c>
      <c r="JD276" t="b">
        <v>1</v>
      </c>
      <c r="JE276" t="b">
        <v>1</v>
      </c>
      <c r="JJ276" t="s">
        <v>652</v>
      </c>
      <c r="JK276" t="s">
        <v>347</v>
      </c>
      <c r="JM276" t="s">
        <v>449</v>
      </c>
      <c r="JQ276" t="b">
        <v>1</v>
      </c>
      <c r="KG276" t="s">
        <v>373</v>
      </c>
      <c r="KT276" t="b">
        <v>1</v>
      </c>
      <c r="KV276" t="s">
        <v>3863</v>
      </c>
      <c r="KW276" t="b">
        <v>1</v>
      </c>
      <c r="KX276" t="b">
        <v>1</v>
      </c>
      <c r="KZ276" t="b">
        <v>1</v>
      </c>
      <c r="LA276" t="b">
        <v>1</v>
      </c>
      <c r="LF276" t="s">
        <v>3864</v>
      </c>
      <c r="LG276" t="b">
        <v>1</v>
      </c>
      <c r="LH276" t="b">
        <v>1</v>
      </c>
      <c r="LI276" t="b">
        <v>1</v>
      </c>
      <c r="LN276" t="s">
        <v>347</v>
      </c>
      <c r="LP276" t="s">
        <v>521</v>
      </c>
      <c r="LQ276" t="b">
        <v>1</v>
      </c>
      <c r="MA276" t="s">
        <v>360</v>
      </c>
      <c r="MG276" t="s">
        <v>360</v>
      </c>
      <c r="MI276" t="s">
        <v>3865</v>
      </c>
      <c r="MJ276">
        <v>73157757</v>
      </c>
      <c r="MK276" t="s">
        <v>3866</v>
      </c>
      <c r="ML276" s="2">
        <v>44217.563067129631</v>
      </c>
      <c r="MM276">
        <v>277</v>
      </c>
      <c r="MO276">
        <v>-1</v>
      </c>
      <c r="MR276" t="s">
        <v>377</v>
      </c>
      <c r="MS276">
        <v>18270</v>
      </c>
      <c r="MT276" t="s">
        <v>405</v>
      </c>
      <c r="MU276">
        <v>569832</v>
      </c>
    </row>
    <row r="277" spans="1:359" x14ac:dyDescent="0.3">
      <c r="A277" t="s">
        <v>3867</v>
      </c>
      <c r="B277" t="s">
        <v>3868</v>
      </c>
      <c r="D277" t="s">
        <v>3844</v>
      </c>
      <c r="E277" t="s">
        <v>844</v>
      </c>
      <c r="G277" s="1">
        <v>44217</v>
      </c>
      <c r="H277" t="s">
        <v>3484</v>
      </c>
      <c r="I277" t="s">
        <v>846</v>
      </c>
      <c r="J277" t="s">
        <v>347</v>
      </c>
      <c r="K277">
        <v>22</v>
      </c>
      <c r="L277"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77" t="s">
        <v>348</v>
      </c>
      <c r="N277" t="s">
        <v>349</v>
      </c>
      <c r="O277" t="s">
        <v>350</v>
      </c>
      <c r="P277" s="1">
        <v>43486</v>
      </c>
      <c r="Q277">
        <v>1</v>
      </c>
      <c r="R277">
        <v>0</v>
      </c>
      <c r="S277" t="s">
        <v>347</v>
      </c>
      <c r="T277">
        <v>1</v>
      </c>
      <c r="U277">
        <v>0</v>
      </c>
      <c r="V277">
        <v>1</v>
      </c>
      <c r="W277" t="s">
        <v>351</v>
      </c>
      <c r="X277">
        <v>0</v>
      </c>
      <c r="Y277" t="s">
        <v>409</v>
      </c>
      <c r="Z277">
        <v>0</v>
      </c>
      <c r="AA277" t="s">
        <v>409</v>
      </c>
      <c r="AB277">
        <v>4</v>
      </c>
      <c r="AC277">
        <v>0</v>
      </c>
      <c r="AD277">
        <v>1</v>
      </c>
      <c r="AE277">
        <v>1</v>
      </c>
      <c r="AF277">
        <v>600</v>
      </c>
      <c r="AG277">
        <v>200</v>
      </c>
      <c r="AH277" t="s">
        <v>3869</v>
      </c>
      <c r="AJ277" t="s">
        <v>675</v>
      </c>
      <c r="AK277" t="b">
        <v>1</v>
      </c>
      <c r="AL277" t="b">
        <v>1</v>
      </c>
      <c r="AS277">
        <v>15</v>
      </c>
      <c r="AT277" t="s">
        <v>356</v>
      </c>
      <c r="AV277" t="s">
        <v>347</v>
      </c>
      <c r="AW277" t="s">
        <v>3870</v>
      </c>
      <c r="AX277" t="s">
        <v>429</v>
      </c>
      <c r="BB277" t="b">
        <v>1</v>
      </c>
      <c r="BJ277" t="s">
        <v>360</v>
      </c>
      <c r="BO277" t="s">
        <v>360</v>
      </c>
      <c r="CE277" t="s">
        <v>485</v>
      </c>
      <c r="CG277" t="b">
        <v>1</v>
      </c>
      <c r="CH277" t="b">
        <v>1</v>
      </c>
      <c r="CI277" t="b">
        <v>1</v>
      </c>
      <c r="CN277" t="s">
        <v>347</v>
      </c>
      <c r="CX277" t="s">
        <v>362</v>
      </c>
      <c r="DD277" t="b">
        <v>1</v>
      </c>
      <c r="DE277" t="b">
        <v>1</v>
      </c>
      <c r="DJ277" t="s">
        <v>347</v>
      </c>
      <c r="DK277" t="s">
        <v>1005</v>
      </c>
      <c r="DO277" t="b">
        <v>1</v>
      </c>
      <c r="DV277" t="s">
        <v>657</v>
      </c>
      <c r="DZ277" t="s">
        <v>579</v>
      </c>
      <c r="EA277" t="b">
        <v>1</v>
      </c>
      <c r="EL277" t="s">
        <v>351</v>
      </c>
      <c r="EM277" t="s">
        <v>366</v>
      </c>
      <c r="EN277" t="s">
        <v>579</v>
      </c>
      <c r="EO277" t="b">
        <v>1</v>
      </c>
      <c r="EZ277" t="s">
        <v>351</v>
      </c>
      <c r="FA277" t="s">
        <v>366</v>
      </c>
      <c r="FB277" t="s">
        <v>347</v>
      </c>
      <c r="FD277" t="s">
        <v>368</v>
      </c>
      <c r="FF277" t="b">
        <v>1</v>
      </c>
      <c r="FM277" t="s">
        <v>347</v>
      </c>
      <c r="FO277" t="s">
        <v>347</v>
      </c>
      <c r="FP277" t="s">
        <v>368</v>
      </c>
      <c r="FQ277" t="b">
        <v>1</v>
      </c>
      <c r="FW277" t="s">
        <v>347</v>
      </c>
      <c r="FX277" t="s">
        <v>360</v>
      </c>
      <c r="FY277" t="s">
        <v>360</v>
      </c>
      <c r="GB277" t="s">
        <v>385</v>
      </c>
      <c r="GC277" t="s">
        <v>351</v>
      </c>
      <c r="GD277" t="s">
        <v>347</v>
      </c>
      <c r="GG277" t="s">
        <v>934</v>
      </c>
      <c r="GH277" t="s">
        <v>347</v>
      </c>
      <c r="GI277" t="s">
        <v>2350</v>
      </c>
      <c r="GK277" t="b">
        <v>1</v>
      </c>
      <c r="GL277" t="b">
        <v>1</v>
      </c>
      <c r="GR277" t="s">
        <v>374</v>
      </c>
      <c r="GT277" t="s">
        <v>3871</v>
      </c>
      <c r="GY277" t="b">
        <v>1</v>
      </c>
      <c r="HA277" t="b">
        <v>1</v>
      </c>
      <c r="HF277" t="b">
        <v>1</v>
      </c>
      <c r="HM277" t="s">
        <v>441</v>
      </c>
      <c r="HN277" t="b">
        <v>1</v>
      </c>
      <c r="HR277" t="s">
        <v>3872</v>
      </c>
      <c r="HS277" t="s">
        <v>443</v>
      </c>
      <c r="HW277" t="b">
        <v>1</v>
      </c>
      <c r="IE277" t="s">
        <v>516</v>
      </c>
      <c r="IJ277" t="b">
        <v>1</v>
      </c>
      <c r="IO277" t="s">
        <v>360</v>
      </c>
      <c r="IP277" t="s">
        <v>3873</v>
      </c>
      <c r="IQ277" t="s">
        <v>2511</v>
      </c>
      <c r="IR277" t="b">
        <v>1</v>
      </c>
      <c r="IT277" t="b">
        <v>1</v>
      </c>
      <c r="IU277" t="b">
        <v>1</v>
      </c>
      <c r="IZ277" t="s">
        <v>3874</v>
      </c>
      <c r="JA277" t="s">
        <v>1412</v>
      </c>
      <c r="JC277" t="b">
        <v>1</v>
      </c>
      <c r="JE277" t="b">
        <v>1</v>
      </c>
      <c r="JJ277" t="s">
        <v>625</v>
      </c>
      <c r="JK277" t="s">
        <v>360</v>
      </c>
      <c r="JL277" t="s">
        <v>3875</v>
      </c>
      <c r="JM277" t="s">
        <v>2236</v>
      </c>
      <c r="JN277" t="b">
        <v>1</v>
      </c>
      <c r="JQ277" t="b">
        <v>1</v>
      </c>
      <c r="KG277" t="s">
        <v>450</v>
      </c>
      <c r="KL277" t="b">
        <v>1</v>
      </c>
      <c r="KV277" t="s">
        <v>594</v>
      </c>
      <c r="KW277" t="b">
        <v>1</v>
      </c>
      <c r="KX277" t="b">
        <v>1</v>
      </c>
      <c r="KY277" t="b">
        <v>1</v>
      </c>
      <c r="KZ277" t="b">
        <v>1</v>
      </c>
      <c r="LA277" t="b">
        <v>1</v>
      </c>
      <c r="LF277" t="s">
        <v>509</v>
      </c>
      <c r="LL277" t="b">
        <v>1</v>
      </c>
      <c r="LN277" t="s">
        <v>360</v>
      </c>
      <c r="LO277" t="s">
        <v>3876</v>
      </c>
      <c r="LP277" t="s">
        <v>521</v>
      </c>
      <c r="LQ277" t="b">
        <v>1</v>
      </c>
      <c r="MA277" t="s">
        <v>360</v>
      </c>
      <c r="MG277" t="s">
        <v>360</v>
      </c>
      <c r="MI277" t="s">
        <v>3877</v>
      </c>
      <c r="MJ277">
        <v>73157759</v>
      </c>
      <c r="MK277" t="s">
        <v>3878</v>
      </c>
      <c r="ML277" s="2">
        <v>44217.563067129631</v>
      </c>
      <c r="MM277">
        <v>278</v>
      </c>
      <c r="MO277">
        <v>-1</v>
      </c>
      <c r="MR277" t="s">
        <v>377</v>
      </c>
      <c r="MS277">
        <v>1682</v>
      </c>
      <c r="MT277" t="s">
        <v>405</v>
      </c>
      <c r="MU277">
        <v>569832</v>
      </c>
    </row>
    <row r="278" spans="1:359" x14ac:dyDescent="0.3">
      <c r="A278" t="s">
        <v>3879</v>
      </c>
      <c r="B278" t="s">
        <v>3880</v>
      </c>
      <c r="C278" t="s">
        <v>385</v>
      </c>
      <c r="D278" t="s">
        <v>3844</v>
      </c>
      <c r="E278" t="s">
        <v>844</v>
      </c>
      <c r="G278" s="1">
        <v>44217</v>
      </c>
      <c r="H278" t="s">
        <v>3484</v>
      </c>
      <c r="I278" t="s">
        <v>846</v>
      </c>
      <c r="J278" t="s">
        <v>347</v>
      </c>
      <c r="K278">
        <v>21</v>
      </c>
      <c r="L278"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78" t="s">
        <v>348</v>
      </c>
      <c r="N278" t="s">
        <v>349</v>
      </c>
      <c r="O278" t="s">
        <v>350</v>
      </c>
      <c r="P278" s="1">
        <v>43845</v>
      </c>
      <c r="Q278">
        <v>1</v>
      </c>
      <c r="R278">
        <v>1</v>
      </c>
      <c r="S278" t="s">
        <v>347</v>
      </c>
      <c r="T278">
        <v>0</v>
      </c>
      <c r="U278">
        <v>2</v>
      </c>
      <c r="V278">
        <v>1</v>
      </c>
      <c r="W278" t="s">
        <v>458</v>
      </c>
      <c r="X278">
        <v>1</v>
      </c>
      <c r="Y278" t="s">
        <v>365</v>
      </c>
      <c r="Z278">
        <v>0</v>
      </c>
      <c r="AA278" t="s">
        <v>365</v>
      </c>
      <c r="AB278">
        <v>7</v>
      </c>
      <c r="AC278">
        <v>2</v>
      </c>
      <c r="AD278">
        <v>1</v>
      </c>
      <c r="AE278">
        <v>0</v>
      </c>
      <c r="AF278">
        <v>300</v>
      </c>
      <c r="AG278">
        <v>100</v>
      </c>
      <c r="AH278" t="s">
        <v>3869</v>
      </c>
      <c r="AJ278" t="s">
        <v>675</v>
      </c>
      <c r="AK278" t="b">
        <v>1</v>
      </c>
      <c r="AL278" t="b">
        <v>1</v>
      </c>
      <c r="AS278">
        <v>60</v>
      </c>
      <c r="AT278" t="s">
        <v>2851</v>
      </c>
      <c r="AV278" t="s">
        <v>360</v>
      </c>
      <c r="AW278" t="s">
        <v>357</v>
      </c>
      <c r="AX278" t="s">
        <v>429</v>
      </c>
      <c r="BB278" t="b">
        <v>1</v>
      </c>
      <c r="BJ278" t="s">
        <v>347</v>
      </c>
      <c r="BK278" t="s">
        <v>360</v>
      </c>
      <c r="BM278" t="s">
        <v>360</v>
      </c>
      <c r="BO278" t="s">
        <v>347</v>
      </c>
      <c r="BP278" t="s">
        <v>347</v>
      </c>
      <c r="BR278" t="s">
        <v>360</v>
      </c>
      <c r="CE278" t="s">
        <v>3881</v>
      </c>
      <c r="CF278" t="b">
        <v>1</v>
      </c>
      <c r="CG278" t="b">
        <v>1</v>
      </c>
      <c r="CH278" t="b">
        <v>1</v>
      </c>
      <c r="CI278" t="b">
        <v>1</v>
      </c>
      <c r="CJ278" t="b">
        <v>1</v>
      </c>
      <c r="CM278" t="s">
        <v>3882</v>
      </c>
      <c r="CN278" t="s">
        <v>360</v>
      </c>
      <c r="CO278" t="s">
        <v>1304</v>
      </c>
      <c r="CP278" t="b">
        <v>1</v>
      </c>
      <c r="CQ278" t="b">
        <v>1</v>
      </c>
      <c r="CS278" t="b">
        <v>1</v>
      </c>
      <c r="CX278" t="s">
        <v>851</v>
      </c>
      <c r="DD278" t="b">
        <v>1</v>
      </c>
      <c r="DV278" t="s">
        <v>657</v>
      </c>
      <c r="DZ278" t="s">
        <v>1239</v>
      </c>
      <c r="EB278" t="b">
        <v>1</v>
      </c>
      <c r="EL278" t="s">
        <v>351</v>
      </c>
      <c r="EM278" t="s">
        <v>366</v>
      </c>
      <c r="EN278" t="s">
        <v>1239</v>
      </c>
      <c r="EP278" t="b">
        <v>1</v>
      </c>
      <c r="EZ278" t="s">
        <v>351</v>
      </c>
      <c r="FA278" t="s">
        <v>366</v>
      </c>
      <c r="FB278" t="s">
        <v>347</v>
      </c>
      <c r="FD278" t="s">
        <v>368</v>
      </c>
      <c r="FF278" t="b">
        <v>1</v>
      </c>
      <c r="FM278" t="s">
        <v>347</v>
      </c>
      <c r="FO278" t="s">
        <v>347</v>
      </c>
      <c r="FP278" t="s">
        <v>368</v>
      </c>
      <c r="FQ278" t="b">
        <v>1</v>
      </c>
      <c r="FW278" t="s">
        <v>369</v>
      </c>
      <c r="FX278" t="s">
        <v>347</v>
      </c>
      <c r="GB278" t="s">
        <v>409</v>
      </c>
      <c r="GC278" t="s">
        <v>351</v>
      </c>
      <c r="GD278" t="s">
        <v>360</v>
      </c>
      <c r="GE278" t="s">
        <v>370</v>
      </c>
      <c r="GF278" t="s">
        <v>370</v>
      </c>
      <c r="GG278" t="s">
        <v>493</v>
      </c>
      <c r="GH278" t="s">
        <v>373</v>
      </c>
      <c r="GR278" t="s">
        <v>1094</v>
      </c>
      <c r="GT278" t="s">
        <v>3883</v>
      </c>
      <c r="HA278" t="b">
        <v>1</v>
      </c>
      <c r="HF278" t="b">
        <v>1</v>
      </c>
      <c r="HG278" t="b">
        <v>1</v>
      </c>
      <c r="HM278" t="s">
        <v>501</v>
      </c>
      <c r="HO278" t="b">
        <v>1</v>
      </c>
      <c r="HR278" t="s">
        <v>3884</v>
      </c>
      <c r="HS278" t="s">
        <v>3885</v>
      </c>
      <c r="HY278" t="b">
        <v>1</v>
      </c>
      <c r="HZ278" t="b">
        <v>1</v>
      </c>
      <c r="IE278" t="s">
        <v>516</v>
      </c>
      <c r="IJ278" t="b">
        <v>1</v>
      </c>
      <c r="IO278" t="s">
        <v>445</v>
      </c>
      <c r="IQ278" t="s">
        <v>3886</v>
      </c>
      <c r="IR278" t="b">
        <v>1</v>
      </c>
      <c r="IT278" t="b">
        <v>1</v>
      </c>
      <c r="IU278" t="b">
        <v>1</v>
      </c>
      <c r="IZ278" t="s">
        <v>505</v>
      </c>
      <c r="JA278" t="s">
        <v>975</v>
      </c>
      <c r="JC278" t="b">
        <v>1</v>
      </c>
      <c r="JD278" t="b">
        <v>1</v>
      </c>
      <c r="JE278" t="b">
        <v>1</v>
      </c>
      <c r="JJ278" t="s">
        <v>3887</v>
      </c>
      <c r="JK278" t="s">
        <v>360</v>
      </c>
      <c r="JL278" t="s">
        <v>625</v>
      </c>
      <c r="JM278" t="s">
        <v>3888</v>
      </c>
      <c r="JN278" t="b">
        <v>1</v>
      </c>
      <c r="JU278" t="b">
        <v>1</v>
      </c>
      <c r="JW278" t="b">
        <v>1</v>
      </c>
      <c r="KG278" t="s">
        <v>877</v>
      </c>
      <c r="KL278" t="b">
        <v>1</v>
      </c>
      <c r="KM278" t="b">
        <v>1</v>
      </c>
      <c r="KV278" t="s">
        <v>3889</v>
      </c>
      <c r="KW278" t="b">
        <v>1</v>
      </c>
      <c r="KX278" t="b">
        <v>1</v>
      </c>
      <c r="KY278" t="b">
        <v>1</v>
      </c>
      <c r="KZ278" t="b">
        <v>1</v>
      </c>
      <c r="LA278" t="b">
        <v>1</v>
      </c>
      <c r="LB278" t="b">
        <v>1</v>
      </c>
      <c r="LF278" t="s">
        <v>733</v>
      </c>
      <c r="LG278" t="b">
        <v>1</v>
      </c>
      <c r="LI278" t="b">
        <v>1</v>
      </c>
      <c r="LN278" t="s">
        <v>360</v>
      </c>
      <c r="LO278" t="s">
        <v>3890</v>
      </c>
      <c r="LP278" t="s">
        <v>651</v>
      </c>
      <c r="LV278" t="b">
        <v>1</v>
      </c>
      <c r="MA278" t="s">
        <v>360</v>
      </c>
      <c r="MG278" t="s">
        <v>347</v>
      </c>
      <c r="MH278" t="s">
        <v>3891</v>
      </c>
      <c r="MI278" t="s">
        <v>3892</v>
      </c>
      <c r="MJ278">
        <v>73157760</v>
      </c>
      <c r="MK278" t="s">
        <v>3893</v>
      </c>
      <c r="ML278" s="2">
        <v>44217.563078703701</v>
      </c>
      <c r="MM278">
        <v>279</v>
      </c>
      <c r="MO278">
        <v>-1</v>
      </c>
      <c r="MR278" t="s">
        <v>377</v>
      </c>
      <c r="MS278">
        <v>14383</v>
      </c>
      <c r="MT278" t="s">
        <v>405</v>
      </c>
      <c r="MU278">
        <v>569832</v>
      </c>
    </row>
    <row r="279" spans="1:359" x14ac:dyDescent="0.3">
      <c r="A279" t="s">
        <v>3894</v>
      </c>
      <c r="B279" t="s">
        <v>3895</v>
      </c>
      <c r="D279" t="s">
        <v>3844</v>
      </c>
      <c r="E279" t="s">
        <v>844</v>
      </c>
      <c r="G279" s="1">
        <v>44201</v>
      </c>
      <c r="H279" t="s">
        <v>3484</v>
      </c>
      <c r="I279" t="s">
        <v>846</v>
      </c>
      <c r="J279" t="s">
        <v>347</v>
      </c>
      <c r="K279">
        <v>28</v>
      </c>
      <c r="L279"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79" t="s">
        <v>348</v>
      </c>
      <c r="N279" t="s">
        <v>349</v>
      </c>
      <c r="O279" t="s">
        <v>350</v>
      </c>
      <c r="P279" s="1">
        <v>43117</v>
      </c>
      <c r="Q279">
        <v>0</v>
      </c>
      <c r="R279">
        <v>0</v>
      </c>
      <c r="S279" t="s">
        <v>347</v>
      </c>
      <c r="T279">
        <v>0</v>
      </c>
      <c r="U279">
        <v>0</v>
      </c>
      <c r="V279">
        <v>1</v>
      </c>
      <c r="W279" t="s">
        <v>351</v>
      </c>
      <c r="X279">
        <v>2</v>
      </c>
      <c r="Y279" t="s">
        <v>458</v>
      </c>
      <c r="Z279">
        <v>1</v>
      </c>
      <c r="AA279" t="s">
        <v>365</v>
      </c>
      <c r="AB279">
        <v>6</v>
      </c>
      <c r="AC279">
        <v>0</v>
      </c>
      <c r="AD279">
        <v>0</v>
      </c>
      <c r="AE279">
        <v>1</v>
      </c>
      <c r="AF279">
        <v>250</v>
      </c>
      <c r="AG279">
        <v>100</v>
      </c>
      <c r="AH279" t="s">
        <v>3896</v>
      </c>
      <c r="AJ279" t="s">
        <v>675</v>
      </c>
      <c r="AK279" t="b">
        <v>1</v>
      </c>
      <c r="AL279" t="b">
        <v>1</v>
      </c>
      <c r="AS279">
        <v>999</v>
      </c>
      <c r="AT279" t="s">
        <v>2851</v>
      </c>
      <c r="AV279" t="s">
        <v>347</v>
      </c>
      <c r="AW279" t="s">
        <v>3897</v>
      </c>
      <c r="AX279" t="s">
        <v>429</v>
      </c>
      <c r="BB279" t="b">
        <v>1</v>
      </c>
      <c r="BJ279" t="s">
        <v>360</v>
      </c>
      <c r="BO279" t="s">
        <v>360</v>
      </c>
      <c r="CE279" t="s">
        <v>574</v>
      </c>
      <c r="CF279" t="b">
        <v>1</v>
      </c>
      <c r="CG279" t="b">
        <v>1</v>
      </c>
      <c r="CH279" t="b">
        <v>1</v>
      </c>
      <c r="CI279" t="b">
        <v>1</v>
      </c>
      <c r="CN279" t="s">
        <v>347</v>
      </c>
      <c r="CX279" t="s">
        <v>1559</v>
      </c>
      <c r="DD279" t="b">
        <v>1</v>
      </c>
      <c r="DE279" t="b">
        <v>1</v>
      </c>
      <c r="DV279" t="s">
        <v>657</v>
      </c>
      <c r="EL279" t="s">
        <v>385</v>
      </c>
      <c r="EM279" t="s">
        <v>366</v>
      </c>
      <c r="EN279" t="s">
        <v>579</v>
      </c>
      <c r="EO279" t="b">
        <v>1</v>
      </c>
      <c r="EZ279" t="s">
        <v>351</v>
      </c>
      <c r="FA279" t="s">
        <v>366</v>
      </c>
      <c r="FB279" t="s">
        <v>347</v>
      </c>
      <c r="FD279" t="s">
        <v>368</v>
      </c>
      <c r="FF279" t="b">
        <v>1</v>
      </c>
      <c r="FM279" t="s">
        <v>347</v>
      </c>
      <c r="FO279" t="s">
        <v>347</v>
      </c>
      <c r="FP279" t="s">
        <v>368</v>
      </c>
      <c r="FQ279" t="b">
        <v>1</v>
      </c>
      <c r="FW279" t="s">
        <v>668</v>
      </c>
      <c r="FX279" t="s">
        <v>360</v>
      </c>
      <c r="GB279" t="s">
        <v>385</v>
      </c>
      <c r="GC279" t="s">
        <v>385</v>
      </c>
      <c r="GD279" t="s">
        <v>360</v>
      </c>
      <c r="GE279" t="s">
        <v>371</v>
      </c>
      <c r="GF279" t="s">
        <v>371</v>
      </c>
      <c r="GT279" t="s">
        <v>3898</v>
      </c>
      <c r="HA279" t="b">
        <v>1</v>
      </c>
      <c r="HC279" t="b">
        <v>1</v>
      </c>
      <c r="HG279" t="b">
        <v>1</v>
      </c>
      <c r="HM279" t="s">
        <v>441</v>
      </c>
      <c r="HN279" t="b">
        <v>1</v>
      </c>
      <c r="HR279" t="s">
        <v>3899</v>
      </c>
      <c r="HS279" t="s">
        <v>443</v>
      </c>
      <c r="HW279" t="b">
        <v>1</v>
      </c>
      <c r="IE279" t="s">
        <v>516</v>
      </c>
      <c r="IJ279" t="b">
        <v>1</v>
      </c>
      <c r="IO279" t="s">
        <v>445</v>
      </c>
      <c r="IQ279" t="s">
        <v>3900</v>
      </c>
      <c r="IR279" t="b">
        <v>1</v>
      </c>
      <c r="IS279" t="b">
        <v>1</v>
      </c>
      <c r="IT279" t="b">
        <v>1</v>
      </c>
      <c r="IU279" t="b">
        <v>1</v>
      </c>
      <c r="IZ279" t="s">
        <v>3901</v>
      </c>
      <c r="JA279" t="s">
        <v>938</v>
      </c>
      <c r="JB279" t="b">
        <v>1</v>
      </c>
      <c r="JC279" t="b">
        <v>1</v>
      </c>
      <c r="JD279" t="b">
        <v>1</v>
      </c>
      <c r="JE279" t="b">
        <v>1</v>
      </c>
      <c r="JJ279" t="s">
        <v>3902</v>
      </c>
      <c r="JK279" t="s">
        <v>360</v>
      </c>
      <c r="JL279" t="s">
        <v>465</v>
      </c>
      <c r="JM279" t="s">
        <v>1626</v>
      </c>
      <c r="JN279" t="b">
        <v>1</v>
      </c>
      <c r="JX279" t="b">
        <v>1</v>
      </c>
      <c r="KG279" t="s">
        <v>450</v>
      </c>
      <c r="KL279" t="b">
        <v>1</v>
      </c>
      <c r="KV279" t="s">
        <v>594</v>
      </c>
      <c r="KW279" t="b">
        <v>1</v>
      </c>
      <c r="KX279" t="b">
        <v>1</v>
      </c>
      <c r="KY279" t="b">
        <v>1</v>
      </c>
      <c r="KZ279" t="b">
        <v>1</v>
      </c>
      <c r="LA279" t="b">
        <v>1</v>
      </c>
      <c r="LF279" t="s">
        <v>452</v>
      </c>
      <c r="LI279" t="b">
        <v>1</v>
      </c>
      <c r="LN279" t="s">
        <v>360</v>
      </c>
      <c r="LO279" t="s">
        <v>3903</v>
      </c>
      <c r="LP279" t="s">
        <v>521</v>
      </c>
      <c r="LQ279" t="b">
        <v>1</v>
      </c>
      <c r="MA279" t="s">
        <v>360</v>
      </c>
      <c r="MD279" t="s">
        <v>360</v>
      </c>
      <c r="MG279" t="s">
        <v>360</v>
      </c>
      <c r="MI279" t="s">
        <v>3904</v>
      </c>
      <c r="MJ279">
        <v>73157761</v>
      </c>
      <c r="MK279" t="s">
        <v>3905</v>
      </c>
      <c r="ML279" s="2">
        <v>44217.563078703701</v>
      </c>
      <c r="MM279">
        <v>280</v>
      </c>
      <c r="MO279">
        <v>-1</v>
      </c>
      <c r="MR279" t="s">
        <v>377</v>
      </c>
      <c r="MS279">
        <v>1856</v>
      </c>
      <c r="MT279" t="s">
        <v>405</v>
      </c>
      <c r="MU279">
        <v>569832</v>
      </c>
    </row>
    <row r="280" spans="1:359" x14ac:dyDescent="0.3">
      <c r="A280" t="s">
        <v>3906</v>
      </c>
      <c r="B280" t="s">
        <v>3907</v>
      </c>
      <c r="C280" t="s">
        <v>385</v>
      </c>
      <c r="D280" t="s">
        <v>3844</v>
      </c>
      <c r="E280" t="s">
        <v>844</v>
      </c>
      <c r="G280" s="1">
        <v>44217</v>
      </c>
      <c r="H280" t="s">
        <v>3484</v>
      </c>
      <c r="I280" t="s">
        <v>846</v>
      </c>
      <c r="J280" t="s">
        <v>347</v>
      </c>
      <c r="K280">
        <v>33</v>
      </c>
      <c r="L28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80" t="s">
        <v>348</v>
      </c>
      <c r="N280" t="s">
        <v>1533</v>
      </c>
      <c r="O280" t="s">
        <v>384</v>
      </c>
      <c r="Q280">
        <v>0</v>
      </c>
      <c r="R280">
        <v>0</v>
      </c>
      <c r="S280" t="s">
        <v>347</v>
      </c>
      <c r="T280">
        <v>0</v>
      </c>
      <c r="U280">
        <v>0</v>
      </c>
      <c r="V280">
        <v>0</v>
      </c>
      <c r="W280" t="s">
        <v>385</v>
      </c>
      <c r="X280">
        <v>1</v>
      </c>
      <c r="Y280" t="s">
        <v>351</v>
      </c>
      <c r="Z280">
        <v>1</v>
      </c>
      <c r="AA280" t="s">
        <v>409</v>
      </c>
      <c r="AB280">
        <v>5</v>
      </c>
      <c r="AC280">
        <v>0</v>
      </c>
      <c r="AD280">
        <v>1</v>
      </c>
      <c r="AE280">
        <v>1</v>
      </c>
      <c r="AF280">
        <v>500</v>
      </c>
      <c r="AG280">
        <v>200</v>
      </c>
      <c r="AH280" t="s">
        <v>3908</v>
      </c>
      <c r="AJ280" t="s">
        <v>675</v>
      </c>
      <c r="AK280" t="b">
        <v>1</v>
      </c>
      <c r="AL280" t="b">
        <v>1</v>
      </c>
      <c r="AS280">
        <v>40</v>
      </c>
      <c r="AT280" t="s">
        <v>356</v>
      </c>
      <c r="AV280" t="s">
        <v>373</v>
      </c>
      <c r="AW280" t="s">
        <v>357</v>
      </c>
      <c r="AX280" t="s">
        <v>429</v>
      </c>
      <c r="BB280" t="b">
        <v>1</v>
      </c>
      <c r="BJ280" t="s">
        <v>360</v>
      </c>
      <c r="BO280" t="s">
        <v>347</v>
      </c>
      <c r="BP280" t="s">
        <v>347</v>
      </c>
      <c r="BR280" t="s">
        <v>347</v>
      </c>
      <c r="BS280" t="s">
        <v>373</v>
      </c>
      <c r="CE280" t="s">
        <v>2119</v>
      </c>
      <c r="CG280" t="b">
        <v>1</v>
      </c>
      <c r="CI280" t="b">
        <v>1</v>
      </c>
      <c r="CN280" t="s">
        <v>360</v>
      </c>
      <c r="CO280" t="s">
        <v>373</v>
      </c>
      <c r="CV280" t="b">
        <v>1</v>
      </c>
      <c r="CX280" t="s">
        <v>362</v>
      </c>
      <c r="DD280" t="b">
        <v>1</v>
      </c>
      <c r="DE280" t="b">
        <v>1</v>
      </c>
      <c r="DV280" t="s">
        <v>657</v>
      </c>
      <c r="EL280" t="s">
        <v>385</v>
      </c>
      <c r="EM280" t="s">
        <v>366</v>
      </c>
      <c r="EZ280" t="s">
        <v>385</v>
      </c>
      <c r="FA280" t="s">
        <v>366</v>
      </c>
      <c r="FB280" t="s">
        <v>347</v>
      </c>
      <c r="FD280" t="s">
        <v>368</v>
      </c>
      <c r="FF280" t="b">
        <v>1</v>
      </c>
      <c r="FM280" t="s">
        <v>347</v>
      </c>
      <c r="FO280" t="s">
        <v>347</v>
      </c>
      <c r="FP280" t="s">
        <v>368</v>
      </c>
      <c r="FQ280" t="b">
        <v>1</v>
      </c>
      <c r="GB280" t="s">
        <v>385</v>
      </c>
      <c r="GC280" t="s">
        <v>385</v>
      </c>
      <c r="GD280" t="s">
        <v>360</v>
      </c>
      <c r="GE280" t="s">
        <v>370</v>
      </c>
      <c r="GF280" t="s">
        <v>371</v>
      </c>
      <c r="GG280" t="s">
        <v>493</v>
      </c>
      <c r="GH280" t="s">
        <v>373</v>
      </c>
      <c r="GR280" t="s">
        <v>374</v>
      </c>
      <c r="GT280" t="s">
        <v>3909</v>
      </c>
      <c r="GV280" t="b">
        <v>1</v>
      </c>
      <c r="GX280" t="b">
        <v>1</v>
      </c>
      <c r="HA280" t="b">
        <v>1</v>
      </c>
      <c r="HC280" t="b">
        <v>1</v>
      </c>
      <c r="HM280" t="s">
        <v>388</v>
      </c>
      <c r="HP280" t="b">
        <v>1</v>
      </c>
      <c r="HR280" t="s">
        <v>3910</v>
      </c>
      <c r="HS280" t="s">
        <v>634</v>
      </c>
      <c r="HT280" t="b">
        <v>1</v>
      </c>
      <c r="IE280" t="s">
        <v>373</v>
      </c>
      <c r="IL280" t="b">
        <v>1</v>
      </c>
      <c r="IO280" t="s">
        <v>347</v>
      </c>
      <c r="IQ280" t="s">
        <v>373</v>
      </c>
      <c r="IX280" t="b">
        <v>1</v>
      </c>
      <c r="JA280" t="s">
        <v>446</v>
      </c>
      <c r="JC280" t="b">
        <v>1</v>
      </c>
      <c r="JJ280" t="s">
        <v>465</v>
      </c>
      <c r="JK280" t="s">
        <v>347</v>
      </c>
      <c r="JM280" t="s">
        <v>3911</v>
      </c>
      <c r="JN280" t="b">
        <v>1</v>
      </c>
      <c r="JW280" t="b">
        <v>1</v>
      </c>
      <c r="KG280" t="s">
        <v>1678</v>
      </c>
      <c r="KI280" t="b">
        <v>1</v>
      </c>
      <c r="KL280" t="b">
        <v>1</v>
      </c>
      <c r="KV280" t="s">
        <v>594</v>
      </c>
      <c r="KW280" t="b">
        <v>1</v>
      </c>
      <c r="KX280" t="b">
        <v>1</v>
      </c>
      <c r="KY280" t="b">
        <v>1</v>
      </c>
      <c r="KZ280" t="b">
        <v>1</v>
      </c>
      <c r="LA280" t="b">
        <v>1</v>
      </c>
      <c r="LF280" t="s">
        <v>452</v>
      </c>
      <c r="LI280" t="b">
        <v>1</v>
      </c>
      <c r="LN280" t="s">
        <v>347</v>
      </c>
      <c r="LP280" t="s">
        <v>521</v>
      </c>
      <c r="LQ280" t="b">
        <v>1</v>
      </c>
      <c r="MA280" t="s">
        <v>347</v>
      </c>
      <c r="MB280">
        <v>6</v>
      </c>
      <c r="MC280" t="s">
        <v>3912</v>
      </c>
      <c r="MD280" t="s">
        <v>347</v>
      </c>
      <c r="ME280">
        <v>6</v>
      </c>
      <c r="MF280" t="s">
        <v>3912</v>
      </c>
      <c r="MG280" t="s">
        <v>360</v>
      </c>
      <c r="MI280" t="s">
        <v>3913</v>
      </c>
      <c r="MJ280">
        <v>73157763</v>
      </c>
      <c r="MK280" t="s">
        <v>3914</v>
      </c>
      <c r="ML280" s="2">
        <v>44217.563090277778</v>
      </c>
      <c r="MM280">
        <v>281</v>
      </c>
      <c r="MO280">
        <v>-1</v>
      </c>
      <c r="MR280" t="s">
        <v>377</v>
      </c>
      <c r="MS280">
        <v>7192</v>
      </c>
      <c r="MT280" t="s">
        <v>405</v>
      </c>
      <c r="MU280">
        <v>569832</v>
      </c>
    </row>
    <row r="281" spans="1:359" x14ac:dyDescent="0.3">
      <c r="A281" t="s">
        <v>3915</v>
      </c>
      <c r="B281" t="s">
        <v>3916</v>
      </c>
      <c r="C281" t="s">
        <v>385</v>
      </c>
      <c r="D281" t="s">
        <v>3844</v>
      </c>
      <c r="E281" t="s">
        <v>844</v>
      </c>
      <c r="G281" s="1">
        <v>44217</v>
      </c>
      <c r="H281" t="s">
        <v>3484</v>
      </c>
      <c r="I281" t="s">
        <v>846</v>
      </c>
      <c r="J281" t="s">
        <v>347</v>
      </c>
      <c r="K281">
        <v>32</v>
      </c>
      <c r="L28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81" t="s">
        <v>348</v>
      </c>
      <c r="N281" t="s">
        <v>1001</v>
      </c>
      <c r="O281" t="s">
        <v>384</v>
      </c>
      <c r="Q281">
        <v>0</v>
      </c>
      <c r="R281">
        <v>0</v>
      </c>
      <c r="S281" t="s">
        <v>347</v>
      </c>
      <c r="T281">
        <v>0</v>
      </c>
      <c r="U281">
        <v>0</v>
      </c>
      <c r="V281">
        <v>1</v>
      </c>
      <c r="W281" t="s">
        <v>351</v>
      </c>
      <c r="X281">
        <v>0</v>
      </c>
      <c r="Y281" t="s">
        <v>351</v>
      </c>
      <c r="Z281">
        <v>0</v>
      </c>
      <c r="AA281" t="s">
        <v>351</v>
      </c>
      <c r="AB281">
        <v>3</v>
      </c>
      <c r="AC281">
        <v>0</v>
      </c>
      <c r="AD281">
        <v>0</v>
      </c>
      <c r="AE281">
        <v>0</v>
      </c>
      <c r="AF281">
        <v>300</v>
      </c>
      <c r="AG281">
        <v>200</v>
      </c>
      <c r="AH281" t="s">
        <v>3917</v>
      </c>
      <c r="AJ281" t="s">
        <v>1422</v>
      </c>
      <c r="AK281" t="b">
        <v>1</v>
      </c>
      <c r="AL281" t="b">
        <v>1</v>
      </c>
      <c r="AM281" t="b">
        <v>1</v>
      </c>
      <c r="AS281">
        <v>999</v>
      </c>
      <c r="AT281" t="s">
        <v>356</v>
      </c>
      <c r="AV281" t="s">
        <v>347</v>
      </c>
      <c r="AW281" t="s">
        <v>3918</v>
      </c>
      <c r="AX281" t="s">
        <v>429</v>
      </c>
      <c r="BB281" t="b">
        <v>1</v>
      </c>
      <c r="BJ281" t="s">
        <v>360</v>
      </c>
      <c r="BO281" t="s">
        <v>360</v>
      </c>
      <c r="CE281" t="s">
        <v>1282</v>
      </c>
      <c r="CG281" t="b">
        <v>1</v>
      </c>
      <c r="CH281" t="b">
        <v>1</v>
      </c>
      <c r="CN281" t="s">
        <v>347</v>
      </c>
      <c r="CX281" t="s">
        <v>362</v>
      </c>
      <c r="DD281" t="b">
        <v>1</v>
      </c>
      <c r="DE281" t="b">
        <v>1</v>
      </c>
      <c r="DV281" t="s">
        <v>657</v>
      </c>
      <c r="EL281" t="s">
        <v>385</v>
      </c>
      <c r="EM281" t="s">
        <v>366</v>
      </c>
      <c r="EN281" t="s">
        <v>579</v>
      </c>
      <c r="EO281" t="b">
        <v>1</v>
      </c>
      <c r="EZ281" t="s">
        <v>351</v>
      </c>
      <c r="FA281" t="s">
        <v>366</v>
      </c>
      <c r="FB281" t="s">
        <v>347</v>
      </c>
      <c r="FD281" t="s">
        <v>368</v>
      </c>
      <c r="FF281" t="b">
        <v>1</v>
      </c>
      <c r="FM281" t="s">
        <v>347</v>
      </c>
      <c r="FO281" t="s">
        <v>347</v>
      </c>
      <c r="FP281" t="s">
        <v>368</v>
      </c>
      <c r="FQ281" t="b">
        <v>1</v>
      </c>
      <c r="FW281" t="s">
        <v>369</v>
      </c>
      <c r="FX281" t="s">
        <v>360</v>
      </c>
      <c r="GB281" t="s">
        <v>385</v>
      </c>
      <c r="GC281" t="s">
        <v>385</v>
      </c>
      <c r="GD281" t="s">
        <v>360</v>
      </c>
      <c r="GE281" t="s">
        <v>371</v>
      </c>
      <c r="GF281" t="s">
        <v>371</v>
      </c>
      <c r="GT281" t="s">
        <v>3919</v>
      </c>
      <c r="GX281" t="b">
        <v>1</v>
      </c>
      <c r="GZ281" t="b">
        <v>1</v>
      </c>
      <c r="HM281" t="s">
        <v>441</v>
      </c>
      <c r="HN281" t="b">
        <v>1</v>
      </c>
      <c r="HR281" t="s">
        <v>3920</v>
      </c>
      <c r="HS281" t="s">
        <v>634</v>
      </c>
      <c r="HT281" t="b">
        <v>1</v>
      </c>
      <c r="IE281" t="s">
        <v>373</v>
      </c>
      <c r="IL281" t="b">
        <v>1</v>
      </c>
      <c r="IO281" t="s">
        <v>347</v>
      </c>
      <c r="IQ281" t="s">
        <v>373</v>
      </c>
      <c r="IX281" t="b">
        <v>1</v>
      </c>
      <c r="JA281" t="s">
        <v>373</v>
      </c>
      <c r="JH281" t="b">
        <v>1</v>
      </c>
      <c r="JK281" t="s">
        <v>347</v>
      </c>
      <c r="JM281" t="s">
        <v>3337</v>
      </c>
      <c r="JN281" t="b">
        <v>1</v>
      </c>
      <c r="JV281" t="b">
        <v>1</v>
      </c>
      <c r="KG281" t="s">
        <v>450</v>
      </c>
      <c r="KL281" t="b">
        <v>1</v>
      </c>
      <c r="KV281" t="s">
        <v>594</v>
      </c>
      <c r="KW281" t="b">
        <v>1</v>
      </c>
      <c r="KX281" t="b">
        <v>1</v>
      </c>
      <c r="KY281" t="b">
        <v>1</v>
      </c>
      <c r="KZ281" t="b">
        <v>1</v>
      </c>
      <c r="LA281" t="b">
        <v>1</v>
      </c>
      <c r="LF281" t="s">
        <v>452</v>
      </c>
      <c r="LI281" t="b">
        <v>1</v>
      </c>
      <c r="LN281" t="s">
        <v>347</v>
      </c>
      <c r="LP281" t="s">
        <v>3543</v>
      </c>
      <c r="LS281" t="b">
        <v>1</v>
      </c>
      <c r="LU281" t="b">
        <v>1</v>
      </c>
      <c r="MA281" t="s">
        <v>360</v>
      </c>
      <c r="MG281" t="s">
        <v>360</v>
      </c>
      <c r="MI281" t="s">
        <v>3921</v>
      </c>
      <c r="MJ281">
        <v>73157766</v>
      </c>
      <c r="MK281" t="s">
        <v>3922</v>
      </c>
      <c r="ML281" s="2">
        <v>44217.563101851847</v>
      </c>
      <c r="MM281">
        <v>282</v>
      </c>
      <c r="MO281">
        <v>-1</v>
      </c>
      <c r="MR281" t="s">
        <v>377</v>
      </c>
      <c r="MS281">
        <v>3894</v>
      </c>
      <c r="MT281" t="s">
        <v>405</v>
      </c>
      <c r="MU281">
        <v>569832</v>
      </c>
    </row>
    <row r="282" spans="1:359" x14ac:dyDescent="0.3">
      <c r="A282" t="s">
        <v>3923</v>
      </c>
      <c r="B282" t="s">
        <v>3924</v>
      </c>
      <c r="C282" t="s">
        <v>385</v>
      </c>
      <c r="D282" t="s">
        <v>3925</v>
      </c>
      <c r="E282" t="s">
        <v>844</v>
      </c>
      <c r="G282" s="1">
        <v>44217</v>
      </c>
      <c r="H282" t="s">
        <v>2756</v>
      </c>
      <c r="I282" t="s">
        <v>846</v>
      </c>
      <c r="J282" t="s">
        <v>347</v>
      </c>
      <c r="K282">
        <v>30</v>
      </c>
      <c r="L28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82" t="s">
        <v>348</v>
      </c>
      <c r="N282" t="s">
        <v>1001</v>
      </c>
      <c r="O282" t="s">
        <v>350</v>
      </c>
      <c r="P282" s="1">
        <v>42957</v>
      </c>
      <c r="Q282">
        <v>1</v>
      </c>
      <c r="R282">
        <v>2</v>
      </c>
      <c r="S282" t="s">
        <v>347</v>
      </c>
      <c r="T282">
        <v>1</v>
      </c>
      <c r="U282">
        <v>1</v>
      </c>
      <c r="V282">
        <v>2</v>
      </c>
      <c r="W282" t="s">
        <v>458</v>
      </c>
      <c r="X282">
        <v>0</v>
      </c>
      <c r="Y282" t="s">
        <v>365</v>
      </c>
      <c r="Z282">
        <v>0</v>
      </c>
      <c r="AA282" t="s">
        <v>365</v>
      </c>
      <c r="AB282">
        <v>7</v>
      </c>
      <c r="AC282">
        <v>1</v>
      </c>
      <c r="AD282">
        <v>0</v>
      </c>
      <c r="AE282">
        <v>0</v>
      </c>
      <c r="AF282">
        <v>400</v>
      </c>
      <c r="AG282">
        <v>100</v>
      </c>
      <c r="AH282" t="s">
        <v>3926</v>
      </c>
      <c r="AJ282" t="s">
        <v>2420</v>
      </c>
      <c r="AK282" t="b">
        <v>1</v>
      </c>
      <c r="AN282" t="b">
        <v>1</v>
      </c>
      <c r="AS282">
        <v>30</v>
      </c>
      <c r="AT282" t="s">
        <v>2851</v>
      </c>
      <c r="AV282" t="s">
        <v>347</v>
      </c>
      <c r="AW282" t="s">
        <v>3927</v>
      </c>
      <c r="AX282" t="s">
        <v>429</v>
      </c>
      <c r="BB282" t="b">
        <v>1</v>
      </c>
      <c r="BJ282" t="s">
        <v>360</v>
      </c>
      <c r="BO282" t="s">
        <v>347</v>
      </c>
      <c r="BP282" t="s">
        <v>347</v>
      </c>
      <c r="BR282" t="s">
        <v>347</v>
      </c>
      <c r="BS282" t="s">
        <v>347</v>
      </c>
      <c r="CE282" t="s">
        <v>3928</v>
      </c>
      <c r="CF282" t="b">
        <v>1</v>
      </c>
      <c r="CH282" t="b">
        <v>1</v>
      </c>
      <c r="CN282" t="s">
        <v>347</v>
      </c>
      <c r="CX282" t="s">
        <v>851</v>
      </c>
      <c r="DD282" t="b">
        <v>1</v>
      </c>
      <c r="DJ282" t="s">
        <v>347</v>
      </c>
      <c r="DK282" t="s">
        <v>1005</v>
      </c>
      <c r="DO282" t="b">
        <v>1</v>
      </c>
      <c r="DV282" t="s">
        <v>486</v>
      </c>
      <c r="DW282" t="s">
        <v>487</v>
      </c>
      <c r="DZ282" t="s">
        <v>1174</v>
      </c>
      <c r="EA282" t="b">
        <v>1</v>
      </c>
      <c r="EJ282" t="b">
        <v>1</v>
      </c>
      <c r="EK282" t="b">
        <v>1</v>
      </c>
      <c r="EL282" t="s">
        <v>458</v>
      </c>
      <c r="EM282" t="s">
        <v>366</v>
      </c>
      <c r="EN282" t="s">
        <v>578</v>
      </c>
      <c r="EO282" t="b">
        <v>1</v>
      </c>
      <c r="EU282" t="b">
        <v>1</v>
      </c>
      <c r="EZ282" t="s">
        <v>409</v>
      </c>
      <c r="FA282" t="s">
        <v>366</v>
      </c>
      <c r="FB282" t="s">
        <v>347</v>
      </c>
      <c r="FD282" t="s">
        <v>368</v>
      </c>
      <c r="FF282" t="b">
        <v>1</v>
      </c>
      <c r="FM282" t="s">
        <v>347</v>
      </c>
      <c r="FO282" t="s">
        <v>360</v>
      </c>
      <c r="FW282" t="s">
        <v>668</v>
      </c>
      <c r="FX282" t="s">
        <v>347</v>
      </c>
      <c r="FY282" t="s">
        <v>360</v>
      </c>
      <c r="GB282" t="s">
        <v>351</v>
      </c>
      <c r="GC282" t="s">
        <v>351</v>
      </c>
      <c r="GD282" t="s">
        <v>360</v>
      </c>
      <c r="GE282" t="s">
        <v>371</v>
      </c>
      <c r="GF282" t="s">
        <v>371</v>
      </c>
      <c r="GT282" t="s">
        <v>3929</v>
      </c>
      <c r="GU282" t="b">
        <v>1</v>
      </c>
      <c r="GY282" t="b">
        <v>1</v>
      </c>
      <c r="HM282" t="s">
        <v>441</v>
      </c>
      <c r="HN282" t="b">
        <v>1</v>
      </c>
      <c r="HR282" t="s">
        <v>3930</v>
      </c>
      <c r="HS282" t="s">
        <v>955</v>
      </c>
      <c r="HU282" t="b">
        <v>1</v>
      </c>
      <c r="HW282" t="b">
        <v>1</v>
      </c>
      <c r="IE282" t="s">
        <v>461</v>
      </c>
      <c r="IF282" t="b">
        <v>1</v>
      </c>
      <c r="IO282" t="s">
        <v>347</v>
      </c>
      <c r="IQ282" t="s">
        <v>1290</v>
      </c>
      <c r="IR282" t="b">
        <v>1</v>
      </c>
      <c r="IS282" t="b">
        <v>1</v>
      </c>
      <c r="IZ282" t="s">
        <v>3931</v>
      </c>
      <c r="JA282" t="s">
        <v>957</v>
      </c>
      <c r="JD282" t="b">
        <v>1</v>
      </c>
      <c r="JE282" t="b">
        <v>1</v>
      </c>
      <c r="JJ282" t="s">
        <v>3931</v>
      </c>
      <c r="JK282" t="s">
        <v>360</v>
      </c>
      <c r="JL282" t="s">
        <v>3932</v>
      </c>
      <c r="JM282" t="s">
        <v>3933</v>
      </c>
      <c r="JN282" t="b">
        <v>1</v>
      </c>
      <c r="JS282" t="b">
        <v>1</v>
      </c>
      <c r="KA282" t="b">
        <v>1</v>
      </c>
      <c r="KG282" t="s">
        <v>2000</v>
      </c>
      <c r="KL282" t="b">
        <v>1</v>
      </c>
      <c r="KO282" t="b">
        <v>1</v>
      </c>
      <c r="KQ282" t="b">
        <v>1</v>
      </c>
      <c r="KV282" t="s">
        <v>3934</v>
      </c>
      <c r="KY282" t="b">
        <v>1</v>
      </c>
      <c r="LB282" t="b">
        <v>1</v>
      </c>
      <c r="LF282" t="s">
        <v>961</v>
      </c>
      <c r="LG282" t="b">
        <v>1</v>
      </c>
      <c r="LJ282" t="b">
        <v>1</v>
      </c>
      <c r="LN282" t="s">
        <v>360</v>
      </c>
      <c r="LO282" t="s">
        <v>3931</v>
      </c>
      <c r="LP282" t="s">
        <v>535</v>
      </c>
      <c r="LS282" t="b">
        <v>1</v>
      </c>
      <c r="MA282" t="s">
        <v>360</v>
      </c>
      <c r="MG282" t="s">
        <v>360</v>
      </c>
      <c r="MI282" t="s">
        <v>3935</v>
      </c>
      <c r="MJ282">
        <v>73159913</v>
      </c>
      <c r="MK282" t="s">
        <v>3936</v>
      </c>
      <c r="ML282" s="2">
        <v>44217.591990740737</v>
      </c>
      <c r="MM282">
        <v>283</v>
      </c>
      <c r="MO282">
        <v>-1</v>
      </c>
      <c r="MR282" t="s">
        <v>377</v>
      </c>
      <c r="MS282">
        <v>7371</v>
      </c>
      <c r="MT282" t="s">
        <v>405</v>
      </c>
      <c r="MU282">
        <v>569832</v>
      </c>
    </row>
    <row r="283" spans="1:359" x14ac:dyDescent="0.3">
      <c r="A283" t="s">
        <v>3937</v>
      </c>
      <c r="B283" t="s">
        <v>3938</v>
      </c>
      <c r="D283" t="s">
        <v>3939</v>
      </c>
      <c r="E283" t="s">
        <v>844</v>
      </c>
      <c r="G283" s="1">
        <v>44217</v>
      </c>
      <c r="H283" t="s">
        <v>2756</v>
      </c>
      <c r="I283" t="s">
        <v>846</v>
      </c>
      <c r="J283" t="s">
        <v>347</v>
      </c>
      <c r="K283">
        <v>36</v>
      </c>
      <c r="L28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83" t="s">
        <v>348</v>
      </c>
      <c r="N283" t="s">
        <v>349</v>
      </c>
      <c r="O283" t="s">
        <v>350</v>
      </c>
      <c r="P283" s="1">
        <v>42836</v>
      </c>
      <c r="Q283">
        <v>1</v>
      </c>
      <c r="R283">
        <v>0</v>
      </c>
      <c r="S283" t="s">
        <v>347</v>
      </c>
      <c r="T283">
        <v>0</v>
      </c>
      <c r="U283">
        <v>1</v>
      </c>
      <c r="V283">
        <v>0</v>
      </c>
      <c r="W283" t="s">
        <v>351</v>
      </c>
      <c r="X283">
        <v>1</v>
      </c>
      <c r="Y283" t="s">
        <v>409</v>
      </c>
      <c r="Z283">
        <v>1</v>
      </c>
      <c r="AA283" t="s">
        <v>458</v>
      </c>
      <c r="AB283">
        <v>5</v>
      </c>
      <c r="AC283">
        <v>0</v>
      </c>
      <c r="AD283">
        <v>0</v>
      </c>
      <c r="AE283">
        <v>1</v>
      </c>
      <c r="AF283">
        <v>500</v>
      </c>
      <c r="AG283">
        <v>150</v>
      </c>
      <c r="AH283" t="s">
        <v>3940</v>
      </c>
      <c r="AJ283" t="s">
        <v>786</v>
      </c>
      <c r="AK283" t="b">
        <v>1</v>
      </c>
      <c r="AS283">
        <v>40</v>
      </c>
      <c r="AT283" t="s">
        <v>1385</v>
      </c>
      <c r="AV283" t="s">
        <v>347</v>
      </c>
      <c r="AW283" t="s">
        <v>3941</v>
      </c>
      <c r="AX283" t="s">
        <v>429</v>
      </c>
      <c r="BB283" t="b">
        <v>1</v>
      </c>
      <c r="BJ283" t="s">
        <v>360</v>
      </c>
      <c r="BO283" t="s">
        <v>360</v>
      </c>
      <c r="CE283" t="s">
        <v>1355</v>
      </c>
      <c r="CG283" t="b">
        <v>1</v>
      </c>
      <c r="CN283" t="s">
        <v>347</v>
      </c>
      <c r="CX283" t="s">
        <v>851</v>
      </c>
      <c r="DD283" t="b">
        <v>1</v>
      </c>
      <c r="DV283" t="s">
        <v>430</v>
      </c>
      <c r="DZ283" t="s">
        <v>3942</v>
      </c>
      <c r="EA283" t="b">
        <v>1</v>
      </c>
      <c r="EC283" t="b">
        <v>1</v>
      </c>
      <c r="EJ283" t="b">
        <v>1</v>
      </c>
      <c r="EK283" t="b">
        <v>1</v>
      </c>
      <c r="EL283" t="s">
        <v>365</v>
      </c>
      <c r="EM283" t="s">
        <v>366</v>
      </c>
      <c r="EN283" t="s">
        <v>1174</v>
      </c>
      <c r="EO283" t="b">
        <v>1</v>
      </c>
      <c r="EX283" t="b">
        <v>1</v>
      </c>
      <c r="EY283" t="b">
        <v>1</v>
      </c>
      <c r="EZ283" t="s">
        <v>458</v>
      </c>
      <c r="FA283" t="s">
        <v>366</v>
      </c>
      <c r="FB283" t="s">
        <v>347</v>
      </c>
      <c r="FD283" t="s">
        <v>432</v>
      </c>
      <c r="FF283" t="b">
        <v>1</v>
      </c>
      <c r="FG283" t="b">
        <v>1</v>
      </c>
      <c r="FM283" t="s">
        <v>347</v>
      </c>
      <c r="FO283" t="s">
        <v>360</v>
      </c>
      <c r="FW283" t="s">
        <v>668</v>
      </c>
      <c r="FX283" t="s">
        <v>347</v>
      </c>
      <c r="GB283" t="s">
        <v>351</v>
      </c>
      <c r="GC283" t="s">
        <v>351</v>
      </c>
      <c r="GD283" t="s">
        <v>360</v>
      </c>
      <c r="GE283" t="s">
        <v>371</v>
      </c>
      <c r="GF283" t="s">
        <v>371</v>
      </c>
      <c r="GT283" t="s">
        <v>528</v>
      </c>
      <c r="GY283" t="b">
        <v>1</v>
      </c>
      <c r="HM283" t="s">
        <v>501</v>
      </c>
      <c r="HO283" t="b">
        <v>1</v>
      </c>
      <c r="HR283" t="s">
        <v>3943</v>
      </c>
      <c r="HS283" t="s">
        <v>1650</v>
      </c>
      <c r="HU283" t="b">
        <v>1</v>
      </c>
      <c r="HW283" t="b">
        <v>1</v>
      </c>
      <c r="IE283" t="s">
        <v>461</v>
      </c>
      <c r="IF283" t="b">
        <v>1</v>
      </c>
      <c r="IO283" t="s">
        <v>347</v>
      </c>
      <c r="IQ283" t="s">
        <v>1290</v>
      </c>
      <c r="IR283" t="b">
        <v>1</v>
      </c>
      <c r="IS283" t="b">
        <v>1</v>
      </c>
      <c r="IZ283" t="s">
        <v>3944</v>
      </c>
      <c r="JA283" t="s">
        <v>545</v>
      </c>
      <c r="JC283" t="b">
        <v>1</v>
      </c>
      <c r="JD283" t="b">
        <v>1</v>
      </c>
      <c r="JJ283" t="s">
        <v>3944</v>
      </c>
      <c r="JK283" t="s">
        <v>360</v>
      </c>
      <c r="JL283" t="s">
        <v>3945</v>
      </c>
      <c r="JM283" t="s">
        <v>3946</v>
      </c>
      <c r="JN283" t="b">
        <v>1</v>
      </c>
      <c r="JS283" t="b">
        <v>1</v>
      </c>
      <c r="KG283" t="s">
        <v>3707</v>
      </c>
      <c r="KJ283" t="b">
        <v>1</v>
      </c>
      <c r="KM283" t="b">
        <v>1</v>
      </c>
      <c r="KV283" t="s">
        <v>1232</v>
      </c>
      <c r="LA283" t="b">
        <v>1</v>
      </c>
      <c r="LB283" t="b">
        <v>1</v>
      </c>
      <c r="LF283" t="s">
        <v>509</v>
      </c>
      <c r="LL283" t="b">
        <v>1</v>
      </c>
      <c r="LN283" t="s">
        <v>347</v>
      </c>
      <c r="LP283" t="s">
        <v>535</v>
      </c>
      <c r="LS283" t="b">
        <v>1</v>
      </c>
      <c r="MA283" t="s">
        <v>360</v>
      </c>
      <c r="MD283" t="s">
        <v>360</v>
      </c>
      <c r="MG283" t="s">
        <v>360</v>
      </c>
      <c r="MI283" t="s">
        <v>3947</v>
      </c>
      <c r="MJ283">
        <v>73159914</v>
      </c>
      <c r="MK283" t="s">
        <v>3948</v>
      </c>
      <c r="ML283" s="2">
        <v>44217.591990740737</v>
      </c>
      <c r="MM283">
        <v>284</v>
      </c>
      <c r="MO283">
        <v>-1</v>
      </c>
      <c r="MR283" t="s">
        <v>377</v>
      </c>
      <c r="MS283">
        <v>1911</v>
      </c>
      <c r="MT283" t="s">
        <v>405</v>
      </c>
      <c r="MU283">
        <v>569832</v>
      </c>
    </row>
    <row r="284" spans="1:359" x14ac:dyDescent="0.3">
      <c r="A284" t="s">
        <v>3949</v>
      </c>
      <c r="B284" t="s">
        <v>3950</v>
      </c>
      <c r="D284" t="s">
        <v>3939</v>
      </c>
      <c r="E284" t="s">
        <v>844</v>
      </c>
      <c r="G284" s="1">
        <v>44217</v>
      </c>
      <c r="H284" t="s">
        <v>2756</v>
      </c>
      <c r="I284" t="s">
        <v>846</v>
      </c>
      <c r="J284" t="s">
        <v>347</v>
      </c>
      <c r="K284">
        <v>28</v>
      </c>
      <c r="L284"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84" t="s">
        <v>348</v>
      </c>
      <c r="N284" t="s">
        <v>349</v>
      </c>
      <c r="O284" t="s">
        <v>350</v>
      </c>
      <c r="P284" s="1">
        <v>42381</v>
      </c>
      <c r="Q284">
        <v>1</v>
      </c>
      <c r="R284">
        <v>0</v>
      </c>
      <c r="S284" t="s">
        <v>347</v>
      </c>
      <c r="T284">
        <v>0</v>
      </c>
      <c r="U284">
        <v>2</v>
      </c>
      <c r="V284">
        <v>0</v>
      </c>
      <c r="W284" t="s">
        <v>409</v>
      </c>
      <c r="X284">
        <v>0</v>
      </c>
      <c r="Y284" t="s">
        <v>409</v>
      </c>
      <c r="Z284">
        <v>0</v>
      </c>
      <c r="AA284" t="s">
        <v>409</v>
      </c>
      <c r="AB284">
        <v>4</v>
      </c>
      <c r="AC284">
        <v>0</v>
      </c>
      <c r="AD284">
        <v>0</v>
      </c>
      <c r="AE284">
        <v>1</v>
      </c>
      <c r="AF284">
        <v>1000</v>
      </c>
      <c r="AG284">
        <v>400</v>
      </c>
      <c r="AH284" t="s">
        <v>549</v>
      </c>
      <c r="AJ284" t="s">
        <v>2420</v>
      </c>
      <c r="AK284" t="b">
        <v>1</v>
      </c>
      <c r="AN284" t="b">
        <v>1</v>
      </c>
      <c r="AS284">
        <v>60</v>
      </c>
      <c r="AT284" t="s">
        <v>2851</v>
      </c>
      <c r="AV284" t="s">
        <v>347</v>
      </c>
      <c r="AW284" t="s">
        <v>3951</v>
      </c>
      <c r="AX284" t="s">
        <v>429</v>
      </c>
      <c r="BB284" t="b">
        <v>1</v>
      </c>
      <c r="BJ284" t="s">
        <v>360</v>
      </c>
      <c r="BO284" t="s">
        <v>360</v>
      </c>
      <c r="CE284" t="s">
        <v>1355</v>
      </c>
      <c r="CG284" t="b">
        <v>1</v>
      </c>
      <c r="CN284" t="s">
        <v>360</v>
      </c>
      <c r="CO284" t="s">
        <v>2890</v>
      </c>
      <c r="CS284" t="b">
        <v>1</v>
      </c>
      <c r="CT284" t="b">
        <v>1</v>
      </c>
      <c r="CX284" t="s">
        <v>851</v>
      </c>
      <c r="DD284" t="b">
        <v>1</v>
      </c>
      <c r="DV284" t="s">
        <v>486</v>
      </c>
      <c r="DW284" t="s">
        <v>487</v>
      </c>
      <c r="DZ284" t="s">
        <v>1174</v>
      </c>
      <c r="EA284" t="b">
        <v>1</v>
      </c>
      <c r="EJ284" t="b">
        <v>1</v>
      </c>
      <c r="EK284" t="b">
        <v>1</v>
      </c>
      <c r="EL284" t="s">
        <v>458</v>
      </c>
      <c r="EM284" t="s">
        <v>366</v>
      </c>
      <c r="EN284" t="s">
        <v>578</v>
      </c>
      <c r="EO284" t="b">
        <v>1</v>
      </c>
      <c r="EU284" t="b">
        <v>1</v>
      </c>
      <c r="EZ284" t="s">
        <v>409</v>
      </c>
      <c r="FA284" t="s">
        <v>366</v>
      </c>
      <c r="FB284" t="s">
        <v>347</v>
      </c>
      <c r="FD284" t="s">
        <v>368</v>
      </c>
      <c r="FF284" t="b">
        <v>1</v>
      </c>
      <c r="FM284" t="s">
        <v>347</v>
      </c>
      <c r="FO284" t="s">
        <v>360</v>
      </c>
      <c r="FW284" t="s">
        <v>668</v>
      </c>
      <c r="FX284" t="s">
        <v>360</v>
      </c>
      <c r="GB284" t="s">
        <v>409</v>
      </c>
      <c r="GC284" t="s">
        <v>351</v>
      </c>
      <c r="GD284" t="s">
        <v>360</v>
      </c>
      <c r="GE284" t="s">
        <v>371</v>
      </c>
      <c r="GF284" t="s">
        <v>371</v>
      </c>
      <c r="GT284" t="s">
        <v>2085</v>
      </c>
      <c r="GV284" t="b">
        <v>1</v>
      </c>
      <c r="GY284" t="b">
        <v>1</v>
      </c>
      <c r="HM284" t="s">
        <v>501</v>
      </c>
      <c r="HO284" t="b">
        <v>1</v>
      </c>
      <c r="HR284" t="s">
        <v>3952</v>
      </c>
      <c r="HS284" t="s">
        <v>443</v>
      </c>
      <c r="HW284" t="b">
        <v>1</v>
      </c>
      <c r="IE284" t="s">
        <v>1193</v>
      </c>
      <c r="IH284" t="b">
        <v>1</v>
      </c>
      <c r="IO284" t="s">
        <v>347</v>
      </c>
      <c r="IQ284" t="s">
        <v>545</v>
      </c>
      <c r="IS284" t="b">
        <v>1</v>
      </c>
      <c r="IT284" t="b">
        <v>1</v>
      </c>
      <c r="IZ284" t="s">
        <v>3944</v>
      </c>
      <c r="JA284" t="s">
        <v>3953</v>
      </c>
      <c r="JC284" t="b">
        <v>1</v>
      </c>
      <c r="JE284" t="b">
        <v>1</v>
      </c>
      <c r="JJ284" t="s">
        <v>3944</v>
      </c>
      <c r="JK284" t="s">
        <v>360</v>
      </c>
      <c r="JL284" t="s">
        <v>3932</v>
      </c>
      <c r="JM284" t="s">
        <v>3946</v>
      </c>
      <c r="JN284" t="b">
        <v>1</v>
      </c>
      <c r="JS284" t="b">
        <v>1</v>
      </c>
      <c r="KG284" t="s">
        <v>2882</v>
      </c>
      <c r="KO284" t="b">
        <v>1</v>
      </c>
      <c r="KQ284" t="b">
        <v>1</v>
      </c>
      <c r="KV284" t="s">
        <v>2870</v>
      </c>
      <c r="KY284" t="b">
        <v>1</v>
      </c>
      <c r="LA284" t="b">
        <v>1</v>
      </c>
      <c r="LB284" t="b">
        <v>1</v>
      </c>
      <c r="LF284" t="s">
        <v>550</v>
      </c>
      <c r="LI284" t="b">
        <v>1</v>
      </c>
      <c r="LJ284" t="b">
        <v>1</v>
      </c>
      <c r="LN284" t="s">
        <v>360</v>
      </c>
      <c r="LO284" t="s">
        <v>3954</v>
      </c>
      <c r="LP284" t="s">
        <v>535</v>
      </c>
      <c r="LS284" t="b">
        <v>1</v>
      </c>
      <c r="MA284" t="s">
        <v>360</v>
      </c>
      <c r="MG284" t="s">
        <v>360</v>
      </c>
      <c r="MI284" t="s">
        <v>3955</v>
      </c>
      <c r="MJ284">
        <v>73159915</v>
      </c>
      <c r="MK284" t="s">
        <v>3956</v>
      </c>
      <c r="ML284" s="2">
        <v>44217.592002314806</v>
      </c>
      <c r="MM284">
        <v>285</v>
      </c>
      <c r="MO284">
        <v>-1</v>
      </c>
      <c r="MR284" t="s">
        <v>377</v>
      </c>
      <c r="MS284">
        <v>1793</v>
      </c>
      <c r="MT284" t="s">
        <v>405</v>
      </c>
      <c r="MU284">
        <v>569832</v>
      </c>
    </row>
    <row r="285" spans="1:359" x14ac:dyDescent="0.3">
      <c r="A285" t="s">
        <v>3957</v>
      </c>
      <c r="B285" t="s">
        <v>3958</v>
      </c>
      <c r="D285" t="s">
        <v>3939</v>
      </c>
      <c r="E285" t="s">
        <v>844</v>
      </c>
      <c r="G285" s="1">
        <v>44217</v>
      </c>
      <c r="H285" t="s">
        <v>2756</v>
      </c>
      <c r="I285" t="s">
        <v>846</v>
      </c>
      <c r="J285" t="s">
        <v>347</v>
      </c>
      <c r="K285">
        <v>35</v>
      </c>
      <c r="L28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85" t="s">
        <v>348</v>
      </c>
      <c r="N285" t="s">
        <v>349</v>
      </c>
      <c r="O285" t="s">
        <v>384</v>
      </c>
      <c r="Q285">
        <v>1</v>
      </c>
      <c r="R285">
        <v>0</v>
      </c>
      <c r="S285" t="s">
        <v>347</v>
      </c>
      <c r="T285">
        <v>0</v>
      </c>
      <c r="U285">
        <v>1</v>
      </c>
      <c r="V285">
        <v>0</v>
      </c>
      <c r="W285" t="s">
        <v>351</v>
      </c>
      <c r="X285">
        <v>0</v>
      </c>
      <c r="Y285" t="s">
        <v>351</v>
      </c>
      <c r="Z285">
        <v>0</v>
      </c>
      <c r="AA285" t="s">
        <v>351</v>
      </c>
      <c r="AB285">
        <v>3</v>
      </c>
      <c r="AC285">
        <v>0</v>
      </c>
      <c r="AD285">
        <v>0</v>
      </c>
      <c r="AE285">
        <v>1</v>
      </c>
      <c r="AF285">
        <v>2000</v>
      </c>
      <c r="AG285">
        <v>700</v>
      </c>
      <c r="AH285" t="s">
        <v>549</v>
      </c>
      <c r="AJ285" t="s">
        <v>2420</v>
      </c>
      <c r="AK285" t="b">
        <v>1</v>
      </c>
      <c r="AN285" t="b">
        <v>1</v>
      </c>
      <c r="AS285">
        <v>15</v>
      </c>
      <c r="AT285" t="s">
        <v>1385</v>
      </c>
      <c r="AV285" t="s">
        <v>347</v>
      </c>
      <c r="AW285" t="s">
        <v>3941</v>
      </c>
      <c r="AX285" t="s">
        <v>429</v>
      </c>
      <c r="BB285" t="b">
        <v>1</v>
      </c>
      <c r="BJ285" t="s">
        <v>360</v>
      </c>
      <c r="BO285" t="s">
        <v>347</v>
      </c>
      <c r="BP285" t="s">
        <v>347</v>
      </c>
      <c r="BR285" t="s">
        <v>347</v>
      </c>
      <c r="BS285" t="s">
        <v>347</v>
      </c>
      <c r="CE285" t="s">
        <v>1355</v>
      </c>
      <c r="CG285" t="b">
        <v>1</v>
      </c>
      <c r="CN285" t="s">
        <v>347</v>
      </c>
      <c r="CX285" t="s">
        <v>851</v>
      </c>
      <c r="DD285" t="b">
        <v>1</v>
      </c>
      <c r="DV285" t="s">
        <v>486</v>
      </c>
      <c r="DW285" t="s">
        <v>487</v>
      </c>
      <c r="DZ285" t="s">
        <v>3959</v>
      </c>
      <c r="EA285" t="b">
        <v>1</v>
      </c>
      <c r="EC285" t="b">
        <v>1</v>
      </c>
      <c r="ED285" t="b">
        <v>1</v>
      </c>
      <c r="EJ285" t="b">
        <v>1</v>
      </c>
      <c r="EK285" t="b">
        <v>1</v>
      </c>
      <c r="EL285" t="s">
        <v>352</v>
      </c>
      <c r="EM285" t="s">
        <v>367</v>
      </c>
      <c r="EN285" t="s">
        <v>3960</v>
      </c>
      <c r="EO285" t="b">
        <v>1</v>
      </c>
      <c r="ER285" t="b">
        <v>1</v>
      </c>
      <c r="EU285" t="b">
        <v>1</v>
      </c>
      <c r="EV285" t="b">
        <v>1</v>
      </c>
      <c r="EZ285" t="s">
        <v>365</v>
      </c>
      <c r="FA285" t="s">
        <v>367</v>
      </c>
      <c r="FB285" t="s">
        <v>347</v>
      </c>
      <c r="FD285" t="s">
        <v>368</v>
      </c>
      <c r="FF285" t="b">
        <v>1</v>
      </c>
      <c r="FM285" t="s">
        <v>347</v>
      </c>
      <c r="FO285" t="s">
        <v>347</v>
      </c>
      <c r="FP285" t="s">
        <v>368</v>
      </c>
      <c r="FQ285" t="b">
        <v>1</v>
      </c>
      <c r="FW285" t="s">
        <v>668</v>
      </c>
      <c r="FX285" t="s">
        <v>347</v>
      </c>
      <c r="GB285" t="s">
        <v>351</v>
      </c>
      <c r="GC285" t="s">
        <v>351</v>
      </c>
      <c r="GD285" t="s">
        <v>360</v>
      </c>
      <c r="GE285" t="s">
        <v>371</v>
      </c>
      <c r="GF285" t="s">
        <v>371</v>
      </c>
      <c r="GT285" t="s">
        <v>3961</v>
      </c>
      <c r="GU285" t="b">
        <v>1</v>
      </c>
      <c r="GV285" t="b">
        <v>1</v>
      </c>
      <c r="GY285" t="b">
        <v>1</v>
      </c>
      <c r="HM285" t="s">
        <v>501</v>
      </c>
      <c r="HO285" t="b">
        <v>1</v>
      </c>
      <c r="HR285" t="s">
        <v>3962</v>
      </c>
      <c r="HS285" t="s">
        <v>3963</v>
      </c>
      <c r="HU285" t="b">
        <v>1</v>
      </c>
      <c r="HX285" t="b">
        <v>1</v>
      </c>
      <c r="IE285" t="s">
        <v>461</v>
      </c>
      <c r="IF285" t="b">
        <v>1</v>
      </c>
      <c r="IO285" t="s">
        <v>347</v>
      </c>
      <c r="IQ285" t="s">
        <v>874</v>
      </c>
      <c r="IR285" t="b">
        <v>1</v>
      </c>
      <c r="IS285" t="b">
        <v>1</v>
      </c>
      <c r="IU285" t="b">
        <v>1</v>
      </c>
      <c r="IZ285" t="s">
        <v>3964</v>
      </c>
      <c r="JA285" t="s">
        <v>392</v>
      </c>
      <c r="JB285" t="b">
        <v>1</v>
      </c>
      <c r="JC285" t="b">
        <v>1</v>
      </c>
      <c r="JJ285" t="s">
        <v>2803</v>
      </c>
      <c r="JK285" t="s">
        <v>347</v>
      </c>
      <c r="JM285" t="s">
        <v>3946</v>
      </c>
      <c r="JN285" t="b">
        <v>1</v>
      </c>
      <c r="JS285" t="b">
        <v>1</v>
      </c>
      <c r="KG285" t="s">
        <v>593</v>
      </c>
      <c r="KO285" t="b">
        <v>1</v>
      </c>
      <c r="KV285" t="s">
        <v>3965</v>
      </c>
      <c r="KW285" t="b">
        <v>1</v>
      </c>
      <c r="KZ285" t="b">
        <v>1</v>
      </c>
      <c r="LF285" t="s">
        <v>1906</v>
      </c>
      <c r="LG285" t="b">
        <v>1</v>
      </c>
      <c r="LH285" t="b">
        <v>1</v>
      </c>
      <c r="LN285" t="s">
        <v>360</v>
      </c>
      <c r="LO285" t="s">
        <v>3966</v>
      </c>
      <c r="LP285" t="s">
        <v>1141</v>
      </c>
      <c r="LT285" t="b">
        <v>1</v>
      </c>
      <c r="MA285" t="s">
        <v>360</v>
      </c>
      <c r="MG285" t="s">
        <v>360</v>
      </c>
      <c r="MI285" t="s">
        <v>3967</v>
      </c>
      <c r="MJ285">
        <v>73159916</v>
      </c>
      <c r="MK285" t="s">
        <v>3968</v>
      </c>
      <c r="ML285" s="2">
        <v>44217.592013888891</v>
      </c>
      <c r="MM285">
        <v>286</v>
      </c>
      <c r="MO285">
        <v>-1</v>
      </c>
      <c r="MR285" t="s">
        <v>377</v>
      </c>
      <c r="MS285">
        <v>1903</v>
      </c>
      <c r="MT285" t="s">
        <v>405</v>
      </c>
      <c r="MU285">
        <v>569832</v>
      </c>
    </row>
    <row r="286" spans="1:359" x14ac:dyDescent="0.3">
      <c r="A286" t="s">
        <v>3969</v>
      </c>
      <c r="B286" t="s">
        <v>3970</v>
      </c>
      <c r="C286" t="s">
        <v>385</v>
      </c>
      <c r="D286" t="s">
        <v>3971</v>
      </c>
      <c r="E286" t="s">
        <v>844</v>
      </c>
      <c r="G286" s="1">
        <v>44217</v>
      </c>
      <c r="H286" t="s">
        <v>2756</v>
      </c>
      <c r="I286" t="s">
        <v>846</v>
      </c>
      <c r="J286" t="s">
        <v>347</v>
      </c>
      <c r="K286">
        <v>37</v>
      </c>
      <c r="L28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86" t="s">
        <v>348</v>
      </c>
      <c r="N286" t="s">
        <v>1001</v>
      </c>
      <c r="O286" t="s">
        <v>350</v>
      </c>
      <c r="P286" s="1">
        <v>43831</v>
      </c>
      <c r="Q286">
        <v>0</v>
      </c>
      <c r="R286">
        <v>1</v>
      </c>
      <c r="S286" t="s">
        <v>347</v>
      </c>
      <c r="T286">
        <v>0</v>
      </c>
      <c r="U286">
        <v>0</v>
      </c>
      <c r="V286">
        <v>1</v>
      </c>
      <c r="W286" t="s">
        <v>351</v>
      </c>
      <c r="X286">
        <v>2</v>
      </c>
      <c r="Y286" t="s">
        <v>458</v>
      </c>
      <c r="Z286">
        <v>0</v>
      </c>
      <c r="AA286" t="s">
        <v>458</v>
      </c>
      <c r="AB286">
        <v>5</v>
      </c>
      <c r="AC286">
        <v>1</v>
      </c>
      <c r="AD286">
        <v>0</v>
      </c>
      <c r="AE286">
        <v>0</v>
      </c>
      <c r="AF286">
        <v>1500</v>
      </c>
      <c r="AG286">
        <v>0</v>
      </c>
      <c r="AI286" t="s">
        <v>3972</v>
      </c>
      <c r="AJ286" t="s">
        <v>355</v>
      </c>
      <c r="AL286" t="b">
        <v>1</v>
      </c>
      <c r="AS286">
        <v>999</v>
      </c>
      <c r="AT286" t="s">
        <v>356</v>
      </c>
      <c r="AV286" t="s">
        <v>347</v>
      </c>
      <c r="AW286" t="s">
        <v>3443</v>
      </c>
      <c r="AX286" t="s">
        <v>2816</v>
      </c>
      <c r="AY286" t="b">
        <v>1</v>
      </c>
      <c r="BD286" t="b">
        <v>1</v>
      </c>
      <c r="BJ286" t="s">
        <v>347</v>
      </c>
      <c r="BK286" t="s">
        <v>347</v>
      </c>
      <c r="BL286" t="s">
        <v>3973</v>
      </c>
      <c r="BM286" t="s">
        <v>360</v>
      </c>
      <c r="BO286" t="s">
        <v>347</v>
      </c>
      <c r="BP286" t="s">
        <v>347</v>
      </c>
      <c r="BR286" t="s">
        <v>360</v>
      </c>
      <c r="CE286" t="s">
        <v>888</v>
      </c>
      <c r="CF286" t="b">
        <v>1</v>
      </c>
      <c r="CG286" t="b">
        <v>1</v>
      </c>
      <c r="CN286" t="s">
        <v>347</v>
      </c>
      <c r="CX286" t="s">
        <v>851</v>
      </c>
      <c r="DD286" t="b">
        <v>1</v>
      </c>
      <c r="DV286" t="s">
        <v>575</v>
      </c>
      <c r="DW286" t="s">
        <v>487</v>
      </c>
      <c r="EL286" t="s">
        <v>385</v>
      </c>
      <c r="EM286" t="s">
        <v>366</v>
      </c>
      <c r="EN286" t="s">
        <v>579</v>
      </c>
      <c r="EO286" t="b">
        <v>1</v>
      </c>
      <c r="EZ286" t="s">
        <v>351</v>
      </c>
      <c r="FA286" t="s">
        <v>366</v>
      </c>
      <c r="FB286" t="s">
        <v>347</v>
      </c>
      <c r="FD286" t="s">
        <v>368</v>
      </c>
      <c r="FF286" t="b">
        <v>1</v>
      </c>
      <c r="FM286" t="s">
        <v>347</v>
      </c>
      <c r="FO286" t="s">
        <v>373</v>
      </c>
      <c r="FW286" t="s">
        <v>668</v>
      </c>
      <c r="FX286" t="s">
        <v>360</v>
      </c>
      <c r="GB286" t="s">
        <v>385</v>
      </c>
      <c r="GC286" t="s">
        <v>385</v>
      </c>
      <c r="GD286" t="s">
        <v>360</v>
      </c>
      <c r="GE286" t="s">
        <v>371</v>
      </c>
      <c r="GF286" t="s">
        <v>371</v>
      </c>
      <c r="GT286" t="s">
        <v>1329</v>
      </c>
      <c r="GU286" t="b">
        <v>1</v>
      </c>
      <c r="HM286" t="s">
        <v>388</v>
      </c>
      <c r="HP286" t="b">
        <v>1</v>
      </c>
      <c r="HR286" t="s">
        <v>1042</v>
      </c>
      <c r="HS286" t="s">
        <v>634</v>
      </c>
      <c r="HT286" t="b">
        <v>1</v>
      </c>
      <c r="IE286" t="s">
        <v>373</v>
      </c>
      <c r="IL286" t="b">
        <v>1</v>
      </c>
      <c r="IO286" t="s">
        <v>445</v>
      </c>
      <c r="IQ286" t="s">
        <v>545</v>
      </c>
      <c r="IS286" t="b">
        <v>1</v>
      </c>
      <c r="IT286" t="b">
        <v>1</v>
      </c>
      <c r="IZ286" t="s">
        <v>3862</v>
      </c>
      <c r="JA286" t="s">
        <v>1412</v>
      </c>
      <c r="JC286" t="b">
        <v>1</v>
      </c>
      <c r="JE286" t="b">
        <v>1</v>
      </c>
      <c r="JJ286" t="s">
        <v>3862</v>
      </c>
      <c r="JK286" t="s">
        <v>347</v>
      </c>
      <c r="JM286" t="s">
        <v>449</v>
      </c>
      <c r="JQ286" t="b">
        <v>1</v>
      </c>
      <c r="KG286" t="s">
        <v>1231</v>
      </c>
      <c r="KI286" t="b">
        <v>1</v>
      </c>
      <c r="KM286" t="b">
        <v>1</v>
      </c>
      <c r="KV286" t="s">
        <v>508</v>
      </c>
      <c r="KX286" t="b">
        <v>1</v>
      </c>
      <c r="KY286" t="b">
        <v>1</v>
      </c>
      <c r="LF286" t="s">
        <v>733</v>
      </c>
      <c r="LG286" t="b">
        <v>1</v>
      </c>
      <c r="LI286" t="b">
        <v>1</v>
      </c>
      <c r="LN286" t="s">
        <v>360</v>
      </c>
      <c r="LO286" t="s">
        <v>3974</v>
      </c>
      <c r="LP286" t="s">
        <v>535</v>
      </c>
      <c r="LS286" t="b">
        <v>1</v>
      </c>
      <c r="MA286" t="s">
        <v>347</v>
      </c>
      <c r="MB286">
        <v>3</v>
      </c>
      <c r="MC286" t="s">
        <v>3975</v>
      </c>
      <c r="MG286" t="s">
        <v>360</v>
      </c>
      <c r="MI286" t="s">
        <v>3976</v>
      </c>
      <c r="MJ286">
        <v>73160325</v>
      </c>
      <c r="MK286" t="s">
        <v>3977</v>
      </c>
      <c r="ML286" s="2">
        <v>44217.599849537037</v>
      </c>
      <c r="MM286">
        <v>287</v>
      </c>
      <c r="MO286">
        <v>-1</v>
      </c>
      <c r="MR286" t="s">
        <v>377</v>
      </c>
      <c r="MS286">
        <v>5484</v>
      </c>
      <c r="MT286" t="s">
        <v>405</v>
      </c>
      <c r="MU286">
        <v>569832</v>
      </c>
    </row>
    <row r="287" spans="1:359" x14ac:dyDescent="0.3">
      <c r="A287" t="s">
        <v>3978</v>
      </c>
      <c r="B287" t="s">
        <v>3979</v>
      </c>
      <c r="D287" t="s">
        <v>3971</v>
      </c>
      <c r="E287" t="s">
        <v>844</v>
      </c>
      <c r="G287" s="1">
        <v>44217</v>
      </c>
      <c r="H287" t="s">
        <v>2756</v>
      </c>
      <c r="I287" t="s">
        <v>846</v>
      </c>
      <c r="J287" t="s">
        <v>347</v>
      </c>
      <c r="K287">
        <v>22</v>
      </c>
      <c r="L287"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87" t="s">
        <v>348</v>
      </c>
      <c r="N287" t="s">
        <v>349</v>
      </c>
      <c r="O287" t="s">
        <v>350</v>
      </c>
      <c r="P287" s="1">
        <v>43831</v>
      </c>
      <c r="Q287">
        <v>1</v>
      </c>
      <c r="R287">
        <v>1</v>
      </c>
      <c r="S287" t="s">
        <v>347</v>
      </c>
      <c r="T287">
        <v>0</v>
      </c>
      <c r="U287">
        <v>2</v>
      </c>
      <c r="V287">
        <v>2</v>
      </c>
      <c r="W287" t="s">
        <v>365</v>
      </c>
      <c r="X287">
        <v>0</v>
      </c>
      <c r="Y287" t="s">
        <v>365</v>
      </c>
      <c r="Z287">
        <v>0</v>
      </c>
      <c r="AA287" t="s">
        <v>365</v>
      </c>
      <c r="AB287">
        <v>13</v>
      </c>
      <c r="AC287">
        <v>1</v>
      </c>
      <c r="AD287">
        <v>0</v>
      </c>
      <c r="AE287">
        <v>0</v>
      </c>
      <c r="AF287">
        <v>5000</v>
      </c>
      <c r="AG287">
        <v>1500</v>
      </c>
      <c r="AH287" t="s">
        <v>3980</v>
      </c>
      <c r="AJ287" t="s">
        <v>675</v>
      </c>
      <c r="AK287" t="b">
        <v>1</v>
      </c>
      <c r="AL287" t="b">
        <v>1</v>
      </c>
      <c r="AS287">
        <v>999</v>
      </c>
      <c r="AT287" t="s">
        <v>356</v>
      </c>
      <c r="AV287" t="s">
        <v>360</v>
      </c>
      <c r="AW287" t="s">
        <v>3981</v>
      </c>
      <c r="AX287" t="s">
        <v>484</v>
      </c>
      <c r="AY287" t="b">
        <v>1</v>
      </c>
      <c r="BB287" t="b">
        <v>1</v>
      </c>
      <c r="BJ287" t="s">
        <v>347</v>
      </c>
      <c r="BK287" t="s">
        <v>347</v>
      </c>
      <c r="BL287" t="s">
        <v>3982</v>
      </c>
      <c r="BM287" t="s">
        <v>373</v>
      </c>
      <c r="BO287" t="s">
        <v>347</v>
      </c>
      <c r="BP287" t="s">
        <v>347</v>
      </c>
      <c r="BR287" t="s">
        <v>360</v>
      </c>
      <c r="CE287" t="s">
        <v>829</v>
      </c>
      <c r="CF287" t="b">
        <v>1</v>
      </c>
      <c r="CG287" t="b">
        <v>1</v>
      </c>
      <c r="CH287" t="b">
        <v>1</v>
      </c>
      <c r="CN287" t="s">
        <v>360</v>
      </c>
      <c r="CO287" t="s">
        <v>2350</v>
      </c>
      <c r="CQ287" t="b">
        <v>1</v>
      </c>
      <c r="CS287" t="b">
        <v>1</v>
      </c>
      <c r="CX287" t="s">
        <v>851</v>
      </c>
      <c r="DD287" t="b">
        <v>1</v>
      </c>
      <c r="DV287" t="s">
        <v>657</v>
      </c>
      <c r="DZ287" t="s">
        <v>1157</v>
      </c>
      <c r="EA287" t="b">
        <v>1</v>
      </c>
      <c r="EC287" t="b">
        <v>1</v>
      </c>
      <c r="EL287" t="s">
        <v>409</v>
      </c>
      <c r="EM287" t="s">
        <v>366</v>
      </c>
      <c r="EN287" t="s">
        <v>1006</v>
      </c>
      <c r="EO287" t="b">
        <v>1</v>
      </c>
      <c r="EP287" t="b">
        <v>1</v>
      </c>
      <c r="EZ287" t="s">
        <v>409</v>
      </c>
      <c r="FA287" t="s">
        <v>366</v>
      </c>
      <c r="FB287" t="s">
        <v>347</v>
      </c>
      <c r="FD287" t="s">
        <v>432</v>
      </c>
      <c r="FF287" t="b">
        <v>1</v>
      </c>
      <c r="FG287" t="b">
        <v>1</v>
      </c>
      <c r="FM287" t="s">
        <v>347</v>
      </c>
      <c r="FO287" t="s">
        <v>347</v>
      </c>
      <c r="FP287" t="s">
        <v>432</v>
      </c>
      <c r="FQ287" t="b">
        <v>1</v>
      </c>
      <c r="FR287" t="b">
        <v>1</v>
      </c>
      <c r="FW287" t="s">
        <v>668</v>
      </c>
      <c r="FX287" t="s">
        <v>360</v>
      </c>
      <c r="GB287" t="s">
        <v>409</v>
      </c>
      <c r="GC287" t="s">
        <v>351</v>
      </c>
      <c r="GD287" t="s">
        <v>360</v>
      </c>
      <c r="GE287" t="s">
        <v>371</v>
      </c>
      <c r="GF287" t="s">
        <v>371</v>
      </c>
      <c r="GT287" t="s">
        <v>1329</v>
      </c>
      <c r="GU287" t="b">
        <v>1</v>
      </c>
      <c r="HM287" t="s">
        <v>2010</v>
      </c>
      <c r="HP287" t="b">
        <v>1</v>
      </c>
      <c r="HQ287" t="b">
        <v>1</v>
      </c>
      <c r="HR287" t="s">
        <v>3983</v>
      </c>
      <c r="HS287" t="s">
        <v>559</v>
      </c>
      <c r="HT287" t="b">
        <v>1</v>
      </c>
      <c r="HW287" t="b">
        <v>1</v>
      </c>
      <c r="IE287" t="s">
        <v>373</v>
      </c>
      <c r="IL287" t="b">
        <v>1</v>
      </c>
      <c r="IO287" t="s">
        <v>445</v>
      </c>
      <c r="IQ287" t="s">
        <v>3180</v>
      </c>
      <c r="IR287" t="b">
        <v>1</v>
      </c>
      <c r="IT287" t="b">
        <v>1</v>
      </c>
      <c r="IZ287" t="s">
        <v>3984</v>
      </c>
      <c r="JA287" t="s">
        <v>3985</v>
      </c>
      <c r="JB287" t="b">
        <v>1</v>
      </c>
      <c r="JC287" t="b">
        <v>1</v>
      </c>
      <c r="JD287" t="b">
        <v>1</v>
      </c>
      <c r="JJ287" t="s">
        <v>3986</v>
      </c>
      <c r="JK287" t="s">
        <v>347</v>
      </c>
      <c r="JM287" t="s">
        <v>3987</v>
      </c>
      <c r="JQ287" t="b">
        <v>1</v>
      </c>
      <c r="JT287" t="b">
        <v>1</v>
      </c>
      <c r="JV287" t="b">
        <v>1</v>
      </c>
      <c r="KG287" t="s">
        <v>877</v>
      </c>
      <c r="KL287" t="b">
        <v>1</v>
      </c>
      <c r="KM287" t="b">
        <v>1</v>
      </c>
      <c r="KV287" t="s">
        <v>1215</v>
      </c>
      <c r="KX287" t="b">
        <v>1</v>
      </c>
      <c r="LB287" t="b">
        <v>1</v>
      </c>
      <c r="LF287" t="s">
        <v>452</v>
      </c>
      <c r="LI287" t="b">
        <v>1</v>
      </c>
      <c r="LN287" t="s">
        <v>360</v>
      </c>
      <c r="LO287" t="s">
        <v>3988</v>
      </c>
      <c r="LP287" t="s">
        <v>535</v>
      </c>
      <c r="LS287" t="b">
        <v>1</v>
      </c>
      <c r="MA287" t="s">
        <v>360</v>
      </c>
      <c r="MG287" t="s">
        <v>360</v>
      </c>
      <c r="MI287" t="s">
        <v>3989</v>
      </c>
      <c r="MJ287">
        <v>73160326</v>
      </c>
      <c r="MK287" t="s">
        <v>3990</v>
      </c>
      <c r="ML287" s="2">
        <v>44217.599849537037</v>
      </c>
      <c r="MM287">
        <v>288</v>
      </c>
      <c r="MO287">
        <v>-1</v>
      </c>
      <c r="MR287" t="s">
        <v>377</v>
      </c>
      <c r="MS287">
        <v>1432</v>
      </c>
      <c r="MT287" t="s">
        <v>405</v>
      </c>
      <c r="MU287">
        <v>569832</v>
      </c>
    </row>
    <row r="288" spans="1:359" x14ac:dyDescent="0.3">
      <c r="A288" t="s">
        <v>3991</v>
      </c>
      <c r="B288" t="s">
        <v>3992</v>
      </c>
      <c r="D288" t="s">
        <v>3971</v>
      </c>
      <c r="E288" t="s">
        <v>844</v>
      </c>
      <c r="G288" s="1">
        <v>44217</v>
      </c>
      <c r="H288" t="s">
        <v>2756</v>
      </c>
      <c r="I288" t="s">
        <v>846</v>
      </c>
      <c r="J288" t="s">
        <v>347</v>
      </c>
      <c r="K288">
        <v>40</v>
      </c>
      <c r="L28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88" t="s">
        <v>348</v>
      </c>
      <c r="N288" t="s">
        <v>349</v>
      </c>
      <c r="O288" t="s">
        <v>350</v>
      </c>
      <c r="P288" s="1">
        <v>43922</v>
      </c>
      <c r="Q288">
        <v>0</v>
      </c>
      <c r="R288">
        <v>1</v>
      </c>
      <c r="S288" t="s">
        <v>360</v>
      </c>
      <c r="AB288">
        <v>4</v>
      </c>
      <c r="AC288">
        <v>0</v>
      </c>
      <c r="AE288">
        <v>0</v>
      </c>
      <c r="AF288">
        <v>1500</v>
      </c>
      <c r="AG288">
        <v>0</v>
      </c>
      <c r="AI288" t="s">
        <v>3993</v>
      </c>
      <c r="AJ288" t="s">
        <v>675</v>
      </c>
      <c r="AK288" t="b">
        <v>1</v>
      </c>
      <c r="AL288" t="b">
        <v>1</v>
      </c>
      <c r="AS288">
        <v>999</v>
      </c>
      <c r="AT288" t="s">
        <v>356</v>
      </c>
      <c r="AV288" t="s">
        <v>373</v>
      </c>
      <c r="AW288" t="s">
        <v>3994</v>
      </c>
      <c r="AX288" t="s">
        <v>653</v>
      </c>
      <c r="AY288" t="b">
        <v>1</v>
      </c>
      <c r="BB288" t="b">
        <v>1</v>
      </c>
      <c r="BD288" t="b">
        <v>1</v>
      </c>
      <c r="BJ288" t="s">
        <v>347</v>
      </c>
      <c r="BK288" t="s">
        <v>347</v>
      </c>
      <c r="BL288" t="s">
        <v>3995</v>
      </c>
      <c r="BM288" t="s">
        <v>373</v>
      </c>
      <c r="BO288" t="s">
        <v>347</v>
      </c>
      <c r="BP288" t="s">
        <v>347</v>
      </c>
      <c r="BR288" t="s">
        <v>360</v>
      </c>
      <c r="CE288" t="s">
        <v>2492</v>
      </c>
      <c r="CF288" t="b">
        <v>1</v>
      </c>
      <c r="CG288" t="b">
        <v>1</v>
      </c>
      <c r="CI288" t="b">
        <v>1</v>
      </c>
      <c r="CN288" t="s">
        <v>360</v>
      </c>
      <c r="CO288" t="s">
        <v>665</v>
      </c>
      <c r="CQ288" t="b">
        <v>1</v>
      </c>
      <c r="CS288" t="b">
        <v>1</v>
      </c>
      <c r="CX288" t="s">
        <v>851</v>
      </c>
      <c r="DD288" t="b">
        <v>1</v>
      </c>
      <c r="DV288" t="s">
        <v>657</v>
      </c>
      <c r="EL288" t="s">
        <v>385</v>
      </c>
      <c r="EM288" t="s">
        <v>366</v>
      </c>
      <c r="EZ288" t="s">
        <v>385</v>
      </c>
      <c r="FA288" t="s">
        <v>366</v>
      </c>
      <c r="FB288" t="s">
        <v>373</v>
      </c>
      <c r="FD288" t="s">
        <v>432</v>
      </c>
      <c r="FF288" t="b">
        <v>1</v>
      </c>
      <c r="FG288" t="b">
        <v>1</v>
      </c>
      <c r="FM288" t="s">
        <v>373</v>
      </c>
      <c r="FO288" t="s">
        <v>360</v>
      </c>
      <c r="GC288" t="s">
        <v>385</v>
      </c>
      <c r="GD288" t="s">
        <v>360</v>
      </c>
      <c r="GE288" t="s">
        <v>371</v>
      </c>
      <c r="GF288" t="s">
        <v>371</v>
      </c>
      <c r="GT288" t="s">
        <v>3996</v>
      </c>
      <c r="GU288" t="b">
        <v>1</v>
      </c>
      <c r="GV288" t="b">
        <v>1</v>
      </c>
      <c r="GW288" t="b">
        <v>1</v>
      </c>
      <c r="GY288" t="b">
        <v>1</v>
      </c>
      <c r="HM288" t="s">
        <v>2010</v>
      </c>
      <c r="HP288" t="b">
        <v>1</v>
      </c>
      <c r="HQ288" t="b">
        <v>1</v>
      </c>
      <c r="HR288" t="s">
        <v>3997</v>
      </c>
      <c r="HS288" t="s">
        <v>602</v>
      </c>
      <c r="HT288" t="b">
        <v>1</v>
      </c>
      <c r="HW288" t="b">
        <v>1</v>
      </c>
      <c r="IE288" t="s">
        <v>516</v>
      </c>
      <c r="IJ288" t="b">
        <v>1</v>
      </c>
      <c r="IO288" t="s">
        <v>347</v>
      </c>
      <c r="IQ288" t="s">
        <v>1290</v>
      </c>
      <c r="IR288" t="b">
        <v>1</v>
      </c>
      <c r="IS288" t="b">
        <v>1</v>
      </c>
      <c r="IZ288" t="s">
        <v>3998</v>
      </c>
      <c r="JA288" t="s">
        <v>1288</v>
      </c>
      <c r="JB288" t="b">
        <v>1</v>
      </c>
      <c r="JC288" t="b">
        <v>1</v>
      </c>
      <c r="JD288" t="b">
        <v>1</v>
      </c>
      <c r="JJ288" t="s">
        <v>3999</v>
      </c>
      <c r="JK288" t="s">
        <v>347</v>
      </c>
      <c r="JM288" t="s">
        <v>4000</v>
      </c>
      <c r="JP288" t="b">
        <v>1</v>
      </c>
      <c r="JQ288" t="b">
        <v>1</v>
      </c>
      <c r="JT288" t="b">
        <v>1</v>
      </c>
      <c r="KG288" t="s">
        <v>4001</v>
      </c>
      <c r="KH288" t="b">
        <v>1</v>
      </c>
      <c r="KL288" t="b">
        <v>1</v>
      </c>
      <c r="KM288" t="b">
        <v>1</v>
      </c>
      <c r="KV288" t="s">
        <v>1686</v>
      </c>
      <c r="KX288" t="b">
        <v>1</v>
      </c>
      <c r="KY288" t="b">
        <v>1</v>
      </c>
      <c r="LB288" t="b">
        <v>1</v>
      </c>
      <c r="LF288" t="s">
        <v>4002</v>
      </c>
      <c r="LG288" t="b">
        <v>1</v>
      </c>
      <c r="LI288" t="b">
        <v>1</v>
      </c>
      <c r="MI288" t="s">
        <v>4003</v>
      </c>
      <c r="MJ288">
        <v>73160327</v>
      </c>
      <c r="MK288" t="s">
        <v>4004</v>
      </c>
      <c r="ML288" s="2">
        <v>44217.599861111114</v>
      </c>
      <c r="MM288">
        <v>289</v>
      </c>
      <c r="MO288">
        <v>-1</v>
      </c>
      <c r="MR288" t="s">
        <v>377</v>
      </c>
      <c r="MS288">
        <v>2232</v>
      </c>
      <c r="MT288" t="s">
        <v>405</v>
      </c>
      <c r="MU288">
        <v>569832</v>
      </c>
    </row>
    <row r="289" spans="1:359" x14ac:dyDescent="0.3">
      <c r="A289" t="s">
        <v>4005</v>
      </c>
      <c r="B289" t="s">
        <v>4006</v>
      </c>
      <c r="D289" t="s">
        <v>3971</v>
      </c>
      <c r="E289" t="s">
        <v>844</v>
      </c>
      <c r="G289" s="1">
        <v>44217</v>
      </c>
      <c r="H289" t="s">
        <v>2756</v>
      </c>
      <c r="I289" t="s">
        <v>846</v>
      </c>
      <c r="J289" t="s">
        <v>347</v>
      </c>
      <c r="K289">
        <v>40</v>
      </c>
      <c r="L28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89" t="s">
        <v>348</v>
      </c>
      <c r="N289" t="s">
        <v>349</v>
      </c>
      <c r="O289" t="s">
        <v>384</v>
      </c>
      <c r="Q289">
        <v>1</v>
      </c>
      <c r="R289">
        <v>0</v>
      </c>
      <c r="S289" t="s">
        <v>347</v>
      </c>
      <c r="T289">
        <v>1</v>
      </c>
      <c r="U289">
        <v>0</v>
      </c>
      <c r="V289">
        <v>1</v>
      </c>
      <c r="W289" t="s">
        <v>351</v>
      </c>
      <c r="X289">
        <v>3</v>
      </c>
      <c r="Y289" t="s">
        <v>352</v>
      </c>
      <c r="Z289">
        <v>1</v>
      </c>
      <c r="AA289" t="s">
        <v>353</v>
      </c>
      <c r="AB289">
        <v>7</v>
      </c>
      <c r="AC289">
        <v>0</v>
      </c>
      <c r="AD289">
        <v>0</v>
      </c>
      <c r="AE289">
        <v>2</v>
      </c>
      <c r="AF289">
        <v>3000</v>
      </c>
      <c r="AG289">
        <v>2000</v>
      </c>
      <c r="AH289" t="s">
        <v>4007</v>
      </c>
      <c r="AJ289" t="s">
        <v>1439</v>
      </c>
      <c r="AK289" t="b">
        <v>1</v>
      </c>
      <c r="AL289" t="b">
        <v>1</v>
      </c>
      <c r="AN289" t="b">
        <v>1</v>
      </c>
      <c r="AS289">
        <v>15</v>
      </c>
      <c r="AT289" t="s">
        <v>356</v>
      </c>
      <c r="AV289" t="s">
        <v>347</v>
      </c>
      <c r="AW289" t="s">
        <v>357</v>
      </c>
      <c r="AX289" t="s">
        <v>484</v>
      </c>
      <c r="AY289" t="b">
        <v>1</v>
      </c>
      <c r="BB289" t="b">
        <v>1</v>
      </c>
      <c r="BJ289" t="s">
        <v>360</v>
      </c>
      <c r="BO289" t="s">
        <v>360</v>
      </c>
      <c r="CE289" t="s">
        <v>677</v>
      </c>
      <c r="CF289" t="b">
        <v>1</v>
      </c>
      <c r="CG289" t="b">
        <v>1</v>
      </c>
      <c r="CI289" t="b">
        <v>1</v>
      </c>
      <c r="CN289" t="s">
        <v>347</v>
      </c>
      <c r="CX289" t="s">
        <v>362</v>
      </c>
      <c r="DD289" t="b">
        <v>1</v>
      </c>
      <c r="DE289" t="b">
        <v>1</v>
      </c>
      <c r="DJ289" t="s">
        <v>360</v>
      </c>
      <c r="DV289" t="s">
        <v>575</v>
      </c>
      <c r="DW289" t="s">
        <v>487</v>
      </c>
      <c r="DZ289" t="s">
        <v>1049</v>
      </c>
      <c r="EA289" t="b">
        <v>1</v>
      </c>
      <c r="EC289" t="b">
        <v>1</v>
      </c>
      <c r="ED289" t="b">
        <v>1</v>
      </c>
      <c r="EL289" t="s">
        <v>458</v>
      </c>
      <c r="EM289" t="s">
        <v>366</v>
      </c>
      <c r="EN289" t="s">
        <v>2336</v>
      </c>
      <c r="EO289" t="b">
        <v>1</v>
      </c>
      <c r="EQ289" t="b">
        <v>1</v>
      </c>
      <c r="ER289" t="b">
        <v>1</v>
      </c>
      <c r="EV289" t="b">
        <v>1</v>
      </c>
      <c r="EZ289" t="s">
        <v>365</v>
      </c>
      <c r="FA289" t="s">
        <v>367</v>
      </c>
      <c r="FB289" t="s">
        <v>347</v>
      </c>
      <c r="FD289" t="s">
        <v>368</v>
      </c>
      <c r="FF289" t="b">
        <v>1</v>
      </c>
      <c r="FM289" t="s">
        <v>347</v>
      </c>
      <c r="FO289" t="s">
        <v>360</v>
      </c>
      <c r="FW289" t="s">
        <v>369</v>
      </c>
      <c r="FX289" t="s">
        <v>360</v>
      </c>
      <c r="FY289" t="s">
        <v>360</v>
      </c>
      <c r="GB289" t="s">
        <v>385</v>
      </c>
      <c r="GC289" t="s">
        <v>351</v>
      </c>
      <c r="GD289" t="s">
        <v>360</v>
      </c>
      <c r="GE289" t="s">
        <v>371</v>
      </c>
      <c r="GF289" t="s">
        <v>371</v>
      </c>
      <c r="GT289" t="s">
        <v>4008</v>
      </c>
      <c r="GU289" t="b">
        <v>1</v>
      </c>
      <c r="GV289" t="b">
        <v>1</v>
      </c>
      <c r="GW289" t="b">
        <v>1</v>
      </c>
      <c r="HE289" t="b">
        <v>1</v>
      </c>
      <c r="HM289" t="s">
        <v>2684</v>
      </c>
      <c r="HP289" t="b">
        <v>1</v>
      </c>
      <c r="HQ289" t="b">
        <v>1</v>
      </c>
      <c r="HR289" t="s">
        <v>4009</v>
      </c>
      <c r="HS289" t="s">
        <v>4010</v>
      </c>
      <c r="HT289" t="b">
        <v>1</v>
      </c>
      <c r="HU289" t="b">
        <v>1</v>
      </c>
      <c r="HW289" t="b">
        <v>1</v>
      </c>
      <c r="IE289" t="s">
        <v>516</v>
      </c>
      <c r="IJ289" t="b">
        <v>1</v>
      </c>
      <c r="IO289" t="s">
        <v>347</v>
      </c>
      <c r="IQ289" t="s">
        <v>416</v>
      </c>
      <c r="IW289" t="b">
        <v>1</v>
      </c>
      <c r="JA289" t="s">
        <v>416</v>
      </c>
      <c r="JG289" t="b">
        <v>1</v>
      </c>
      <c r="JK289" t="s">
        <v>347</v>
      </c>
      <c r="JM289" t="s">
        <v>4011</v>
      </c>
      <c r="JQ289" t="b">
        <v>1</v>
      </c>
      <c r="JR289" t="b">
        <v>1</v>
      </c>
      <c r="JS289" t="b">
        <v>1</v>
      </c>
      <c r="JT289" t="b">
        <v>1</v>
      </c>
      <c r="KF289" t="s">
        <v>4012</v>
      </c>
      <c r="KG289" t="s">
        <v>940</v>
      </c>
      <c r="KK289" t="b">
        <v>1</v>
      </c>
      <c r="KL289" t="b">
        <v>1</v>
      </c>
      <c r="KM289" t="b">
        <v>1</v>
      </c>
      <c r="KV289" t="s">
        <v>4013</v>
      </c>
      <c r="KW289" t="b">
        <v>1</v>
      </c>
      <c r="KY289" t="b">
        <v>1</v>
      </c>
      <c r="KZ289" t="b">
        <v>1</v>
      </c>
      <c r="LA289" t="b">
        <v>1</v>
      </c>
      <c r="LF289" t="s">
        <v>1398</v>
      </c>
      <c r="LH289" t="b">
        <v>1</v>
      </c>
      <c r="LI289" t="b">
        <v>1</v>
      </c>
      <c r="LN289" t="s">
        <v>347</v>
      </c>
      <c r="LP289" t="s">
        <v>719</v>
      </c>
      <c r="LY289" t="b">
        <v>1</v>
      </c>
      <c r="MA289" t="s">
        <v>360</v>
      </c>
      <c r="MD289" t="s">
        <v>360</v>
      </c>
      <c r="MG289" t="s">
        <v>360</v>
      </c>
      <c r="MI289" t="s">
        <v>4014</v>
      </c>
      <c r="MJ289">
        <v>73160328</v>
      </c>
      <c r="MK289" t="s">
        <v>4015</v>
      </c>
      <c r="ML289" s="2">
        <v>44217.599861111114</v>
      </c>
      <c r="MM289">
        <v>290</v>
      </c>
      <c r="MO289">
        <v>-1</v>
      </c>
      <c r="MR289" t="s">
        <v>377</v>
      </c>
      <c r="MS289">
        <v>744</v>
      </c>
      <c r="MT289" t="s">
        <v>405</v>
      </c>
      <c r="MU289">
        <v>569832</v>
      </c>
    </row>
    <row r="290" spans="1:359" x14ac:dyDescent="0.3">
      <c r="A290" t="s">
        <v>4016</v>
      </c>
      <c r="B290" t="s">
        <v>4017</v>
      </c>
      <c r="D290" t="s">
        <v>4018</v>
      </c>
      <c r="E290" t="s">
        <v>844</v>
      </c>
      <c r="G290" s="1">
        <v>44217</v>
      </c>
      <c r="H290" t="s">
        <v>3484</v>
      </c>
      <c r="I290" t="s">
        <v>846</v>
      </c>
      <c r="J290" t="s">
        <v>347</v>
      </c>
      <c r="K290">
        <v>47</v>
      </c>
      <c r="L29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90" t="s">
        <v>348</v>
      </c>
      <c r="N290" t="s">
        <v>349</v>
      </c>
      <c r="O290" t="s">
        <v>350</v>
      </c>
      <c r="P290" s="1">
        <v>42717</v>
      </c>
      <c r="Q290">
        <v>0</v>
      </c>
      <c r="R290">
        <v>0</v>
      </c>
      <c r="S290" t="s">
        <v>347</v>
      </c>
      <c r="T290">
        <v>0</v>
      </c>
      <c r="U290">
        <v>0</v>
      </c>
      <c r="V290">
        <v>0</v>
      </c>
      <c r="W290" t="s">
        <v>385</v>
      </c>
      <c r="X290">
        <v>1</v>
      </c>
      <c r="Y290" t="s">
        <v>351</v>
      </c>
      <c r="Z290">
        <v>2</v>
      </c>
      <c r="AA290" t="s">
        <v>458</v>
      </c>
      <c r="AB290">
        <v>8</v>
      </c>
      <c r="AC290">
        <v>0</v>
      </c>
      <c r="AD290">
        <v>0</v>
      </c>
      <c r="AE290">
        <v>2</v>
      </c>
      <c r="AF290">
        <v>400</v>
      </c>
      <c r="AG290">
        <v>500</v>
      </c>
      <c r="AH290" t="s">
        <v>1492</v>
      </c>
      <c r="AJ290" t="s">
        <v>786</v>
      </c>
      <c r="AK290" t="b">
        <v>1</v>
      </c>
      <c r="AS290">
        <v>15</v>
      </c>
      <c r="AT290" t="s">
        <v>356</v>
      </c>
      <c r="AV290" t="s">
        <v>347</v>
      </c>
      <c r="AW290" t="s">
        <v>4019</v>
      </c>
      <c r="AX290" t="s">
        <v>1323</v>
      </c>
      <c r="AY290" t="b">
        <v>1</v>
      </c>
      <c r="BJ290" t="s">
        <v>360</v>
      </c>
      <c r="BO290" t="s">
        <v>360</v>
      </c>
      <c r="CE290" t="s">
        <v>1703</v>
      </c>
      <c r="CI290" t="b">
        <v>1</v>
      </c>
      <c r="CN290" t="s">
        <v>347</v>
      </c>
      <c r="CX290" t="s">
        <v>951</v>
      </c>
      <c r="DE290" t="b">
        <v>1</v>
      </c>
      <c r="DV290" t="s">
        <v>657</v>
      </c>
      <c r="EL290" t="s">
        <v>385</v>
      </c>
      <c r="EM290" t="s">
        <v>366</v>
      </c>
      <c r="EZ290" t="s">
        <v>385</v>
      </c>
      <c r="FA290" t="s">
        <v>366</v>
      </c>
      <c r="FB290" t="s">
        <v>347</v>
      </c>
      <c r="FD290" t="s">
        <v>368</v>
      </c>
      <c r="FF290" t="b">
        <v>1</v>
      </c>
      <c r="FM290" t="s">
        <v>347</v>
      </c>
      <c r="FO290" t="s">
        <v>347</v>
      </c>
      <c r="FP290" t="s">
        <v>368</v>
      </c>
      <c r="FQ290" t="b">
        <v>1</v>
      </c>
      <c r="GB290" t="s">
        <v>385</v>
      </c>
      <c r="GC290" t="s">
        <v>385</v>
      </c>
      <c r="GD290" t="s">
        <v>360</v>
      </c>
      <c r="GE290" t="s">
        <v>371</v>
      </c>
      <c r="GF290" t="s">
        <v>371</v>
      </c>
      <c r="GT290" t="s">
        <v>460</v>
      </c>
      <c r="HJ290" t="b">
        <v>1</v>
      </c>
      <c r="IE290" t="s">
        <v>1123</v>
      </c>
      <c r="IM290" t="b">
        <v>1</v>
      </c>
      <c r="IO290" t="s">
        <v>347</v>
      </c>
      <c r="IQ290" t="s">
        <v>545</v>
      </c>
      <c r="IS290" t="b">
        <v>1</v>
      </c>
      <c r="IT290" t="b">
        <v>1</v>
      </c>
      <c r="IZ290" t="s">
        <v>1849</v>
      </c>
      <c r="JA290" t="s">
        <v>1010</v>
      </c>
      <c r="JC290" t="b">
        <v>1</v>
      </c>
      <c r="JD290" t="b">
        <v>1</v>
      </c>
      <c r="JJ290" t="s">
        <v>1849</v>
      </c>
      <c r="JK290" t="s">
        <v>347</v>
      </c>
      <c r="JM290" t="s">
        <v>1611</v>
      </c>
      <c r="JQ290" t="b">
        <v>1</v>
      </c>
      <c r="JV290" t="b">
        <v>1</v>
      </c>
      <c r="KG290" t="s">
        <v>4020</v>
      </c>
      <c r="KJ290" t="b">
        <v>1</v>
      </c>
      <c r="KL290" t="b">
        <v>1</v>
      </c>
      <c r="KM290" t="b">
        <v>1</v>
      </c>
      <c r="KV290" t="s">
        <v>563</v>
      </c>
      <c r="KY290" t="b">
        <v>1</v>
      </c>
      <c r="LA290" t="b">
        <v>1</v>
      </c>
      <c r="LF290" t="s">
        <v>550</v>
      </c>
      <c r="LI290" t="b">
        <v>1</v>
      </c>
      <c r="LJ290" t="b">
        <v>1</v>
      </c>
      <c r="LN290" t="s">
        <v>347</v>
      </c>
      <c r="LP290" t="s">
        <v>651</v>
      </c>
      <c r="LV290" t="b">
        <v>1</v>
      </c>
      <c r="MA290" t="s">
        <v>360</v>
      </c>
      <c r="MD290" t="s">
        <v>360</v>
      </c>
      <c r="MG290" t="s">
        <v>360</v>
      </c>
      <c r="MI290" t="s">
        <v>4021</v>
      </c>
      <c r="MJ290">
        <v>73161060</v>
      </c>
      <c r="MK290" t="s">
        <v>4022</v>
      </c>
      <c r="ML290" s="2">
        <v>44217.609317129631</v>
      </c>
      <c r="MM290">
        <v>291</v>
      </c>
      <c r="MO290">
        <v>-1</v>
      </c>
      <c r="MR290" t="s">
        <v>377</v>
      </c>
      <c r="MS290">
        <v>1491</v>
      </c>
      <c r="MT290" t="s">
        <v>405</v>
      </c>
      <c r="MU290">
        <v>569832</v>
      </c>
    </row>
    <row r="291" spans="1:359" x14ac:dyDescent="0.3">
      <c r="A291" t="s">
        <v>4023</v>
      </c>
      <c r="B291" t="s">
        <v>4024</v>
      </c>
      <c r="D291" t="s">
        <v>4018</v>
      </c>
      <c r="E291" t="s">
        <v>844</v>
      </c>
      <c r="G291" s="1">
        <v>44217</v>
      </c>
      <c r="H291" t="s">
        <v>3484</v>
      </c>
      <c r="I291" t="s">
        <v>846</v>
      </c>
      <c r="J291" t="s">
        <v>347</v>
      </c>
      <c r="K291">
        <v>37</v>
      </c>
      <c r="L29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91" t="s">
        <v>408</v>
      </c>
      <c r="N291" t="s">
        <v>349</v>
      </c>
      <c r="O291" t="s">
        <v>350</v>
      </c>
      <c r="P291" s="1">
        <v>43173</v>
      </c>
      <c r="Q291">
        <v>0</v>
      </c>
      <c r="R291">
        <v>0</v>
      </c>
      <c r="S291" t="s">
        <v>347</v>
      </c>
      <c r="T291">
        <v>0</v>
      </c>
      <c r="U291">
        <v>0</v>
      </c>
      <c r="V291">
        <v>2</v>
      </c>
      <c r="W291" t="s">
        <v>409</v>
      </c>
      <c r="X291">
        <v>0</v>
      </c>
      <c r="Y291" t="s">
        <v>409</v>
      </c>
      <c r="Z291">
        <v>0</v>
      </c>
      <c r="AA291" t="s">
        <v>409</v>
      </c>
      <c r="AB291">
        <v>4</v>
      </c>
      <c r="AC291">
        <v>0</v>
      </c>
      <c r="AD291">
        <v>0</v>
      </c>
      <c r="AE291">
        <v>1</v>
      </c>
      <c r="AF291">
        <v>300</v>
      </c>
      <c r="AG291">
        <v>300</v>
      </c>
      <c r="AH291" t="s">
        <v>1576</v>
      </c>
      <c r="AJ291" t="s">
        <v>786</v>
      </c>
      <c r="AK291" t="b">
        <v>1</v>
      </c>
      <c r="AS291">
        <v>20</v>
      </c>
      <c r="AT291" t="s">
        <v>356</v>
      </c>
      <c r="AV291" t="s">
        <v>347</v>
      </c>
      <c r="AW291" t="s">
        <v>4025</v>
      </c>
      <c r="AX291" t="s">
        <v>429</v>
      </c>
      <c r="BB291" t="b">
        <v>1</v>
      </c>
      <c r="BJ291" t="s">
        <v>360</v>
      </c>
      <c r="BO291" t="s">
        <v>360</v>
      </c>
      <c r="CE291" t="s">
        <v>1703</v>
      </c>
      <c r="CI291" t="b">
        <v>1</v>
      </c>
      <c r="CN291" t="s">
        <v>347</v>
      </c>
      <c r="CX291" t="s">
        <v>951</v>
      </c>
      <c r="DE291" t="b">
        <v>1</v>
      </c>
      <c r="DV291" t="s">
        <v>657</v>
      </c>
      <c r="EL291" t="s">
        <v>385</v>
      </c>
      <c r="EM291" t="s">
        <v>366</v>
      </c>
      <c r="EN291" t="s">
        <v>1887</v>
      </c>
      <c r="EP291" t="b">
        <v>1</v>
      </c>
      <c r="EQ291" t="b">
        <v>1</v>
      </c>
      <c r="EZ291" t="s">
        <v>409</v>
      </c>
      <c r="FA291" t="s">
        <v>366</v>
      </c>
      <c r="FB291" t="s">
        <v>347</v>
      </c>
      <c r="FD291" t="s">
        <v>368</v>
      </c>
      <c r="FF291" t="b">
        <v>1</v>
      </c>
      <c r="FM291" t="s">
        <v>347</v>
      </c>
      <c r="FO291" t="s">
        <v>347</v>
      </c>
      <c r="FP291" t="s">
        <v>368</v>
      </c>
      <c r="FQ291" t="b">
        <v>1</v>
      </c>
      <c r="FW291" t="s">
        <v>369</v>
      </c>
      <c r="FX291" t="s">
        <v>360</v>
      </c>
      <c r="GB291" t="s">
        <v>385</v>
      </c>
      <c r="GC291" t="s">
        <v>385</v>
      </c>
      <c r="GD291" t="s">
        <v>360</v>
      </c>
      <c r="GE291" t="s">
        <v>371</v>
      </c>
      <c r="GF291" t="s">
        <v>371</v>
      </c>
      <c r="GT291" t="s">
        <v>460</v>
      </c>
      <c r="HJ291" t="b">
        <v>1</v>
      </c>
      <c r="IE291" t="s">
        <v>516</v>
      </c>
      <c r="IJ291" t="b">
        <v>1</v>
      </c>
      <c r="IO291" t="s">
        <v>347</v>
      </c>
      <c r="IQ291" t="s">
        <v>504</v>
      </c>
      <c r="IT291" t="b">
        <v>1</v>
      </c>
      <c r="IZ291" t="s">
        <v>4026</v>
      </c>
      <c r="JA291" t="s">
        <v>504</v>
      </c>
      <c r="JD291" t="b">
        <v>1</v>
      </c>
      <c r="JJ291" t="s">
        <v>4026</v>
      </c>
      <c r="JK291" t="s">
        <v>347</v>
      </c>
      <c r="JM291" t="s">
        <v>2825</v>
      </c>
      <c r="JQ291" t="b">
        <v>1</v>
      </c>
      <c r="KA291" t="b">
        <v>1</v>
      </c>
      <c r="KG291" t="s">
        <v>877</v>
      </c>
      <c r="KL291" t="b">
        <v>1</v>
      </c>
      <c r="KM291" t="b">
        <v>1</v>
      </c>
      <c r="KV291" t="s">
        <v>563</v>
      </c>
      <c r="KY291" t="b">
        <v>1</v>
      </c>
      <c r="LA291" t="b">
        <v>1</v>
      </c>
      <c r="LF291" t="s">
        <v>452</v>
      </c>
      <c r="LI291" t="b">
        <v>1</v>
      </c>
      <c r="LN291" t="s">
        <v>347</v>
      </c>
      <c r="LP291" t="s">
        <v>651</v>
      </c>
      <c r="LV291" t="b">
        <v>1</v>
      </c>
      <c r="MA291" t="s">
        <v>360</v>
      </c>
      <c r="MG291" t="s">
        <v>360</v>
      </c>
      <c r="MI291" t="s">
        <v>4027</v>
      </c>
      <c r="MJ291">
        <v>73161064</v>
      </c>
      <c r="MK291" t="s">
        <v>4028</v>
      </c>
      <c r="ML291" s="2">
        <v>44217.609375</v>
      </c>
      <c r="MM291">
        <v>292</v>
      </c>
      <c r="MO291">
        <v>-1</v>
      </c>
      <c r="MR291" t="s">
        <v>377</v>
      </c>
      <c r="MS291">
        <v>2290</v>
      </c>
      <c r="MT291" t="s">
        <v>405</v>
      </c>
      <c r="MU291">
        <v>569832</v>
      </c>
    </row>
    <row r="292" spans="1:359" x14ac:dyDescent="0.3">
      <c r="A292" t="s">
        <v>4029</v>
      </c>
      <c r="B292" t="s">
        <v>4030</v>
      </c>
      <c r="D292" t="s">
        <v>4018</v>
      </c>
      <c r="E292" t="s">
        <v>844</v>
      </c>
      <c r="G292" s="1">
        <v>44217</v>
      </c>
      <c r="H292" t="s">
        <v>3484</v>
      </c>
      <c r="I292" t="s">
        <v>846</v>
      </c>
      <c r="J292" t="s">
        <v>347</v>
      </c>
      <c r="K292">
        <v>44</v>
      </c>
      <c r="L29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92" t="s">
        <v>408</v>
      </c>
      <c r="N292" t="s">
        <v>349</v>
      </c>
      <c r="O292" t="s">
        <v>350</v>
      </c>
      <c r="P292" s="1">
        <v>43261</v>
      </c>
      <c r="Q292">
        <v>0</v>
      </c>
      <c r="R292">
        <v>0</v>
      </c>
      <c r="S292" t="s">
        <v>347</v>
      </c>
      <c r="T292">
        <v>0</v>
      </c>
      <c r="U292">
        <v>0</v>
      </c>
      <c r="V292">
        <v>0</v>
      </c>
      <c r="W292" t="s">
        <v>385</v>
      </c>
      <c r="X292">
        <v>2</v>
      </c>
      <c r="Y292" t="s">
        <v>409</v>
      </c>
      <c r="Z292">
        <v>1</v>
      </c>
      <c r="AA292" t="s">
        <v>458</v>
      </c>
      <c r="AB292">
        <v>5</v>
      </c>
      <c r="AC292">
        <v>0</v>
      </c>
      <c r="AD292">
        <v>0</v>
      </c>
      <c r="AE292">
        <v>1</v>
      </c>
      <c r="AF292">
        <v>550</v>
      </c>
      <c r="AG292">
        <v>700</v>
      </c>
      <c r="AH292" t="s">
        <v>1576</v>
      </c>
      <c r="AJ292" t="s">
        <v>355</v>
      </c>
      <c r="AL292" t="b">
        <v>1</v>
      </c>
      <c r="AS292">
        <v>10</v>
      </c>
      <c r="AT292" t="s">
        <v>356</v>
      </c>
      <c r="AV292" t="s">
        <v>347</v>
      </c>
      <c r="AW292" t="s">
        <v>2619</v>
      </c>
      <c r="AX292" t="s">
        <v>429</v>
      </c>
      <c r="BB292" t="b">
        <v>1</v>
      </c>
      <c r="BJ292" t="s">
        <v>360</v>
      </c>
      <c r="BO292" t="s">
        <v>360</v>
      </c>
      <c r="CE292" t="s">
        <v>1703</v>
      </c>
      <c r="CI292" t="b">
        <v>1</v>
      </c>
      <c r="CN292" t="s">
        <v>347</v>
      </c>
      <c r="CX292" t="s">
        <v>362</v>
      </c>
      <c r="DD292" t="b">
        <v>1</v>
      </c>
      <c r="DE292" t="b">
        <v>1</v>
      </c>
      <c r="DV292" t="s">
        <v>657</v>
      </c>
      <c r="EL292" t="s">
        <v>385</v>
      </c>
      <c r="EM292" t="s">
        <v>366</v>
      </c>
      <c r="EZ292" t="s">
        <v>385</v>
      </c>
      <c r="FA292" t="s">
        <v>366</v>
      </c>
      <c r="FB292" t="s">
        <v>347</v>
      </c>
      <c r="FD292" t="s">
        <v>368</v>
      </c>
      <c r="FF292" t="b">
        <v>1</v>
      </c>
      <c r="FM292" t="s">
        <v>347</v>
      </c>
      <c r="FO292" t="s">
        <v>347</v>
      </c>
      <c r="FP292" t="s">
        <v>368</v>
      </c>
      <c r="FQ292" t="b">
        <v>1</v>
      </c>
      <c r="GB292" t="s">
        <v>385</v>
      </c>
      <c r="GC292" t="s">
        <v>385</v>
      </c>
      <c r="GD292" t="s">
        <v>360</v>
      </c>
      <c r="GE292" t="s">
        <v>371</v>
      </c>
      <c r="GF292" t="s">
        <v>371</v>
      </c>
      <c r="GT292" t="s">
        <v>3929</v>
      </c>
      <c r="GU292" t="b">
        <v>1</v>
      </c>
      <c r="GY292" t="b">
        <v>1</v>
      </c>
      <c r="HM292" t="s">
        <v>914</v>
      </c>
      <c r="HN292" t="b">
        <v>1</v>
      </c>
      <c r="HP292" t="b">
        <v>1</v>
      </c>
      <c r="HR292" t="s">
        <v>4031</v>
      </c>
      <c r="HS292" t="s">
        <v>634</v>
      </c>
      <c r="HT292" t="b">
        <v>1</v>
      </c>
      <c r="IE292" t="s">
        <v>516</v>
      </c>
      <c r="IJ292" t="b">
        <v>1</v>
      </c>
      <c r="IO292" t="s">
        <v>347</v>
      </c>
      <c r="IQ292" t="s">
        <v>957</v>
      </c>
      <c r="IT292" t="b">
        <v>1</v>
      </c>
      <c r="IU292" t="b">
        <v>1</v>
      </c>
      <c r="IZ292" t="s">
        <v>4026</v>
      </c>
      <c r="JA292" t="s">
        <v>957</v>
      </c>
      <c r="JD292" t="b">
        <v>1</v>
      </c>
      <c r="JE292" t="b">
        <v>1</v>
      </c>
      <c r="JJ292" t="s">
        <v>4026</v>
      </c>
      <c r="JK292" t="s">
        <v>347</v>
      </c>
      <c r="JM292" t="s">
        <v>4032</v>
      </c>
      <c r="JQ292" t="b">
        <v>1</v>
      </c>
      <c r="JT292" t="b">
        <v>1</v>
      </c>
      <c r="KA292" t="b">
        <v>1</v>
      </c>
      <c r="KG292" t="s">
        <v>1231</v>
      </c>
      <c r="KI292" t="b">
        <v>1</v>
      </c>
      <c r="KM292" t="b">
        <v>1</v>
      </c>
      <c r="KV292" t="s">
        <v>4033</v>
      </c>
      <c r="KX292" t="b">
        <v>1</v>
      </c>
      <c r="KY292" t="b">
        <v>1</v>
      </c>
      <c r="LA292" t="b">
        <v>1</v>
      </c>
      <c r="LF292" t="s">
        <v>452</v>
      </c>
      <c r="LI292" t="b">
        <v>1</v>
      </c>
      <c r="LN292" t="s">
        <v>360</v>
      </c>
      <c r="LO292" t="s">
        <v>4034</v>
      </c>
      <c r="LP292" t="s">
        <v>535</v>
      </c>
      <c r="LS292" t="b">
        <v>1</v>
      </c>
      <c r="MA292" t="s">
        <v>360</v>
      </c>
      <c r="MD292" t="s">
        <v>360</v>
      </c>
      <c r="MG292" t="s">
        <v>360</v>
      </c>
      <c r="MI292" t="s">
        <v>4035</v>
      </c>
      <c r="MJ292">
        <v>73161067</v>
      </c>
      <c r="MK292" t="s">
        <v>4036</v>
      </c>
      <c r="ML292" s="2">
        <v>44217.6094212963</v>
      </c>
      <c r="MM292">
        <v>293</v>
      </c>
      <c r="MO292">
        <v>-1</v>
      </c>
      <c r="MR292" t="s">
        <v>377</v>
      </c>
      <c r="MS292">
        <v>1663</v>
      </c>
      <c r="MT292" t="s">
        <v>405</v>
      </c>
      <c r="MU292">
        <v>569832</v>
      </c>
    </row>
    <row r="293" spans="1:359" x14ac:dyDescent="0.3">
      <c r="A293" t="s">
        <v>4037</v>
      </c>
      <c r="B293" t="s">
        <v>4038</v>
      </c>
      <c r="D293" t="s">
        <v>4018</v>
      </c>
      <c r="E293" t="s">
        <v>844</v>
      </c>
      <c r="G293" s="1">
        <v>44217</v>
      </c>
      <c r="H293" t="s">
        <v>3484</v>
      </c>
      <c r="I293" t="s">
        <v>846</v>
      </c>
      <c r="J293" t="s">
        <v>347</v>
      </c>
      <c r="K293">
        <v>33</v>
      </c>
      <c r="L29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93" t="s">
        <v>408</v>
      </c>
      <c r="N293" t="s">
        <v>349</v>
      </c>
      <c r="O293" t="s">
        <v>350</v>
      </c>
      <c r="P293" s="1">
        <v>43802</v>
      </c>
      <c r="Q293">
        <v>1</v>
      </c>
      <c r="R293">
        <v>0</v>
      </c>
      <c r="S293" t="s">
        <v>347</v>
      </c>
      <c r="T293">
        <v>0</v>
      </c>
      <c r="U293">
        <v>0</v>
      </c>
      <c r="V293">
        <v>1</v>
      </c>
      <c r="W293" t="s">
        <v>351</v>
      </c>
      <c r="X293">
        <v>0</v>
      </c>
      <c r="Y293" t="s">
        <v>351</v>
      </c>
      <c r="Z293">
        <v>0</v>
      </c>
      <c r="AA293" t="s">
        <v>351</v>
      </c>
      <c r="AB293">
        <v>3</v>
      </c>
      <c r="AC293">
        <v>0</v>
      </c>
      <c r="AD293">
        <v>0</v>
      </c>
      <c r="AE293">
        <v>1</v>
      </c>
      <c r="AF293">
        <v>300</v>
      </c>
      <c r="AG293">
        <v>300</v>
      </c>
      <c r="AH293" t="s">
        <v>1576</v>
      </c>
      <c r="AJ293" t="s">
        <v>786</v>
      </c>
      <c r="AK293" t="b">
        <v>1</v>
      </c>
      <c r="AS293">
        <v>10</v>
      </c>
      <c r="AT293" t="s">
        <v>2851</v>
      </c>
      <c r="AV293" t="s">
        <v>347</v>
      </c>
      <c r="AW293" t="s">
        <v>2619</v>
      </c>
      <c r="AX293" t="s">
        <v>484</v>
      </c>
      <c r="AY293" t="b">
        <v>1</v>
      </c>
      <c r="BB293" t="b">
        <v>1</v>
      </c>
      <c r="BJ293" t="s">
        <v>360</v>
      </c>
      <c r="BO293" t="s">
        <v>360</v>
      </c>
      <c r="CE293" t="s">
        <v>361</v>
      </c>
      <c r="CG293" t="b">
        <v>1</v>
      </c>
      <c r="CI293" t="b">
        <v>1</v>
      </c>
      <c r="CN293" t="s">
        <v>347</v>
      </c>
      <c r="CX293" t="s">
        <v>851</v>
      </c>
      <c r="DD293" t="b">
        <v>1</v>
      </c>
      <c r="DV293" t="s">
        <v>657</v>
      </c>
      <c r="DZ293" t="s">
        <v>1059</v>
      </c>
      <c r="EA293" t="b">
        <v>1</v>
      </c>
      <c r="EB293" t="b">
        <v>1</v>
      </c>
      <c r="EC293" t="b">
        <v>1</v>
      </c>
      <c r="EL293" t="s">
        <v>458</v>
      </c>
      <c r="EM293" t="s">
        <v>366</v>
      </c>
      <c r="EN293" t="s">
        <v>1059</v>
      </c>
      <c r="EO293" t="b">
        <v>1</v>
      </c>
      <c r="EP293" t="b">
        <v>1</v>
      </c>
      <c r="EQ293" t="b">
        <v>1</v>
      </c>
      <c r="EZ293" t="s">
        <v>458</v>
      </c>
      <c r="FA293" t="s">
        <v>366</v>
      </c>
      <c r="FB293" t="s">
        <v>347</v>
      </c>
      <c r="FD293" t="s">
        <v>368</v>
      </c>
      <c r="FF293" t="b">
        <v>1</v>
      </c>
      <c r="FM293" t="s">
        <v>347</v>
      </c>
      <c r="FO293" t="s">
        <v>347</v>
      </c>
      <c r="FP293" t="s">
        <v>368</v>
      </c>
      <c r="FQ293" t="b">
        <v>1</v>
      </c>
      <c r="FW293" t="s">
        <v>369</v>
      </c>
      <c r="FX293" t="s">
        <v>360</v>
      </c>
      <c r="GB293" t="s">
        <v>385</v>
      </c>
      <c r="GC293" t="s">
        <v>351</v>
      </c>
      <c r="GD293" t="s">
        <v>360</v>
      </c>
      <c r="GE293" t="s">
        <v>371</v>
      </c>
      <c r="GF293" t="s">
        <v>371</v>
      </c>
      <c r="GT293" t="s">
        <v>460</v>
      </c>
      <c r="HJ293" t="b">
        <v>1</v>
      </c>
      <c r="IE293" t="s">
        <v>1123</v>
      </c>
      <c r="IM293" t="b">
        <v>1</v>
      </c>
      <c r="IO293" t="s">
        <v>347</v>
      </c>
      <c r="IQ293" t="s">
        <v>2212</v>
      </c>
      <c r="IS293" t="b">
        <v>1</v>
      </c>
      <c r="IT293" t="b">
        <v>1</v>
      </c>
      <c r="IU293" t="b">
        <v>1</v>
      </c>
      <c r="IZ293" t="s">
        <v>4026</v>
      </c>
      <c r="JA293" t="s">
        <v>975</v>
      </c>
      <c r="JC293" t="b">
        <v>1</v>
      </c>
      <c r="JD293" t="b">
        <v>1</v>
      </c>
      <c r="JE293" t="b">
        <v>1</v>
      </c>
      <c r="JJ293" t="s">
        <v>4026</v>
      </c>
      <c r="JK293" t="s">
        <v>347</v>
      </c>
      <c r="JM293" t="s">
        <v>1611</v>
      </c>
      <c r="JQ293" t="b">
        <v>1</v>
      </c>
      <c r="JV293" t="b">
        <v>1</v>
      </c>
      <c r="KG293" t="s">
        <v>4039</v>
      </c>
      <c r="KK293" t="b">
        <v>1</v>
      </c>
      <c r="KL293" t="b">
        <v>1</v>
      </c>
      <c r="KM293" t="b">
        <v>1</v>
      </c>
      <c r="KV293" t="s">
        <v>534</v>
      </c>
      <c r="KX293" t="b">
        <v>1</v>
      </c>
      <c r="KY293" t="b">
        <v>1</v>
      </c>
      <c r="LA293" t="b">
        <v>1</v>
      </c>
      <c r="LF293" t="s">
        <v>452</v>
      </c>
      <c r="LI293" t="b">
        <v>1</v>
      </c>
      <c r="LN293" t="s">
        <v>347</v>
      </c>
      <c r="LP293" t="s">
        <v>651</v>
      </c>
      <c r="LV293" t="b">
        <v>1</v>
      </c>
      <c r="MA293" t="s">
        <v>360</v>
      </c>
      <c r="MG293" t="s">
        <v>360</v>
      </c>
      <c r="MI293" t="s">
        <v>4040</v>
      </c>
      <c r="MJ293">
        <v>73161077</v>
      </c>
      <c r="MK293" t="s">
        <v>4041</v>
      </c>
      <c r="ML293" s="2">
        <v>44217.609537037039</v>
      </c>
      <c r="MM293">
        <v>294</v>
      </c>
      <c r="MO293">
        <v>-1</v>
      </c>
      <c r="MR293" t="s">
        <v>377</v>
      </c>
      <c r="MS293">
        <v>2202</v>
      </c>
      <c r="MT293" t="s">
        <v>405</v>
      </c>
      <c r="MU293">
        <v>569832</v>
      </c>
    </row>
    <row r="294" spans="1:359" x14ac:dyDescent="0.3">
      <c r="A294" t="s">
        <v>4042</v>
      </c>
      <c r="B294" t="s">
        <v>5410</v>
      </c>
      <c r="C294" t="s">
        <v>5411</v>
      </c>
      <c r="D294" t="s">
        <v>4043</v>
      </c>
      <c r="E294" t="s">
        <v>844</v>
      </c>
      <c r="G294" s="1">
        <v>44217</v>
      </c>
      <c r="H294" t="s">
        <v>2066</v>
      </c>
      <c r="I294" t="s">
        <v>846</v>
      </c>
      <c r="J294" t="s">
        <v>347</v>
      </c>
      <c r="K294">
        <v>43</v>
      </c>
      <c r="L29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94" t="s">
        <v>348</v>
      </c>
      <c r="N294" t="s">
        <v>1001</v>
      </c>
      <c r="O294" t="s">
        <v>350</v>
      </c>
      <c r="P294" s="1">
        <v>40929</v>
      </c>
      <c r="Q294">
        <v>0</v>
      </c>
      <c r="R294">
        <v>0</v>
      </c>
      <c r="S294" t="s">
        <v>347</v>
      </c>
      <c r="T294">
        <v>0</v>
      </c>
      <c r="U294">
        <v>0</v>
      </c>
      <c r="V294">
        <v>0</v>
      </c>
      <c r="W294" t="s">
        <v>385</v>
      </c>
      <c r="X294">
        <v>1</v>
      </c>
      <c r="Y294" t="s">
        <v>351</v>
      </c>
      <c r="Z294">
        <v>2</v>
      </c>
      <c r="AA294" t="s">
        <v>458</v>
      </c>
      <c r="AB294">
        <v>8</v>
      </c>
      <c r="AC294">
        <v>1</v>
      </c>
      <c r="AD294">
        <v>0</v>
      </c>
      <c r="AE294">
        <v>0</v>
      </c>
      <c r="AF294">
        <v>1000</v>
      </c>
      <c r="AG294">
        <v>75</v>
      </c>
      <c r="AH294" t="s">
        <v>354</v>
      </c>
      <c r="AJ294" t="s">
        <v>4044</v>
      </c>
      <c r="AN294" t="b">
        <v>1</v>
      </c>
      <c r="AS294">
        <v>15</v>
      </c>
      <c r="AT294" t="s">
        <v>1385</v>
      </c>
      <c r="AV294" t="s">
        <v>360</v>
      </c>
      <c r="AW294" t="s">
        <v>5444</v>
      </c>
      <c r="AX294" t="s">
        <v>429</v>
      </c>
      <c r="BB294" t="b">
        <v>1</v>
      </c>
      <c r="BJ294" t="s">
        <v>360</v>
      </c>
      <c r="BO294" t="s">
        <v>360</v>
      </c>
      <c r="CE294" t="s">
        <v>871</v>
      </c>
      <c r="CF294" t="b">
        <v>1</v>
      </c>
      <c r="CI294" t="b">
        <v>1</v>
      </c>
      <c r="CN294" t="s">
        <v>360</v>
      </c>
      <c r="CO294" t="s">
        <v>665</v>
      </c>
      <c r="CQ294" t="b">
        <v>1</v>
      </c>
      <c r="CS294" t="b">
        <v>1</v>
      </c>
      <c r="CX294" t="s">
        <v>362</v>
      </c>
      <c r="DD294" t="b">
        <v>1</v>
      </c>
      <c r="DE294" t="b">
        <v>1</v>
      </c>
      <c r="DV294" t="s">
        <v>657</v>
      </c>
      <c r="EL294" t="s">
        <v>385</v>
      </c>
      <c r="EM294" t="s">
        <v>366</v>
      </c>
      <c r="EZ294" t="s">
        <v>385</v>
      </c>
      <c r="FA294" t="s">
        <v>366</v>
      </c>
      <c r="FB294" t="s">
        <v>347</v>
      </c>
      <c r="FD294" t="s">
        <v>1228</v>
      </c>
      <c r="FF294" t="b">
        <v>1</v>
      </c>
      <c r="FG294" t="b">
        <v>1</v>
      </c>
      <c r="FM294" t="s">
        <v>347</v>
      </c>
      <c r="FO294" t="s">
        <v>347</v>
      </c>
      <c r="FP294" t="s">
        <v>1228</v>
      </c>
      <c r="FQ294" t="b">
        <v>1</v>
      </c>
      <c r="FR294" t="b">
        <v>1</v>
      </c>
      <c r="GB294" t="s">
        <v>385</v>
      </c>
      <c r="GC294" t="s">
        <v>385</v>
      </c>
      <c r="GD294" t="s">
        <v>347</v>
      </c>
      <c r="GG294" t="s">
        <v>372</v>
      </c>
      <c r="GH294" t="s">
        <v>360</v>
      </c>
      <c r="GR294" t="s">
        <v>1094</v>
      </c>
      <c r="GT294" t="s">
        <v>4045</v>
      </c>
      <c r="GU294" t="b">
        <v>1</v>
      </c>
      <c r="GY294" t="b">
        <v>1</v>
      </c>
      <c r="HA294" t="b">
        <v>1</v>
      </c>
      <c r="HM294" t="s">
        <v>2353</v>
      </c>
      <c r="HN294" t="b">
        <v>1</v>
      </c>
      <c r="HO294" t="b">
        <v>1</v>
      </c>
      <c r="HR294" t="s">
        <v>465</v>
      </c>
      <c r="HS294" t="s">
        <v>443</v>
      </c>
      <c r="HW294" t="b">
        <v>1</v>
      </c>
      <c r="IE294" t="s">
        <v>756</v>
      </c>
      <c r="IF294" t="b">
        <v>1</v>
      </c>
      <c r="IJ294" t="b">
        <v>1</v>
      </c>
      <c r="IO294" t="s">
        <v>347</v>
      </c>
      <c r="IQ294" t="s">
        <v>373</v>
      </c>
      <c r="IX294" t="b">
        <v>1</v>
      </c>
      <c r="JA294" t="s">
        <v>1624</v>
      </c>
      <c r="JB294" t="b">
        <v>1</v>
      </c>
      <c r="JE294" t="b">
        <v>1</v>
      </c>
      <c r="JJ294" t="s">
        <v>4046</v>
      </c>
      <c r="JK294" t="s">
        <v>360</v>
      </c>
      <c r="JL294" t="s">
        <v>4047</v>
      </c>
      <c r="JM294" t="s">
        <v>4048</v>
      </c>
      <c r="JQ294" t="b">
        <v>1</v>
      </c>
      <c r="JR294" t="b">
        <v>1</v>
      </c>
      <c r="JS294" t="b">
        <v>1</v>
      </c>
      <c r="KF294" t="s">
        <v>4049</v>
      </c>
      <c r="KG294" t="s">
        <v>1097</v>
      </c>
      <c r="KM294" t="b">
        <v>1</v>
      </c>
      <c r="KV294" t="s">
        <v>1150</v>
      </c>
      <c r="KX294" t="b">
        <v>1</v>
      </c>
      <c r="KY294" t="b">
        <v>1</v>
      </c>
      <c r="LB294" t="b">
        <v>1</v>
      </c>
      <c r="LF294" t="s">
        <v>430</v>
      </c>
      <c r="LM294" t="b">
        <v>1</v>
      </c>
      <c r="LN294" t="s">
        <v>360</v>
      </c>
      <c r="LO294" t="s">
        <v>4050</v>
      </c>
      <c r="LP294" t="s">
        <v>535</v>
      </c>
      <c r="LS294" t="b">
        <v>1</v>
      </c>
      <c r="MA294" t="s">
        <v>360</v>
      </c>
      <c r="MD294" t="s">
        <v>360</v>
      </c>
      <c r="MG294" t="s">
        <v>360</v>
      </c>
      <c r="MI294" t="s">
        <v>5445</v>
      </c>
      <c r="MJ294">
        <v>73164847</v>
      </c>
      <c r="MK294" t="s">
        <v>5446</v>
      </c>
      <c r="ML294" s="2">
        <v>44217.67659722222</v>
      </c>
      <c r="MM294">
        <v>296</v>
      </c>
      <c r="MO294">
        <v>-1</v>
      </c>
      <c r="MR294" t="s">
        <v>377</v>
      </c>
      <c r="MS294">
        <v>376725</v>
      </c>
      <c r="MT294" t="s">
        <v>405</v>
      </c>
      <c r="MU294">
        <v>569832</v>
      </c>
    </row>
    <row r="295" spans="1:359" x14ac:dyDescent="0.3">
      <c r="A295" t="s">
        <v>4051</v>
      </c>
      <c r="B295" t="s">
        <v>5412</v>
      </c>
      <c r="C295" t="s">
        <v>5413</v>
      </c>
      <c r="D295" t="s">
        <v>4043</v>
      </c>
      <c r="E295" t="s">
        <v>844</v>
      </c>
      <c r="G295" s="1">
        <v>44217</v>
      </c>
      <c r="H295" t="s">
        <v>2066</v>
      </c>
      <c r="I295" t="s">
        <v>846</v>
      </c>
      <c r="J295" t="s">
        <v>347</v>
      </c>
      <c r="K295">
        <v>34</v>
      </c>
      <c r="L29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95" t="s">
        <v>348</v>
      </c>
      <c r="N295" t="s">
        <v>349</v>
      </c>
      <c r="O295" t="s">
        <v>350</v>
      </c>
      <c r="P295" s="1">
        <v>42880</v>
      </c>
      <c r="Q295">
        <v>1</v>
      </c>
      <c r="R295">
        <v>0</v>
      </c>
      <c r="S295" t="s">
        <v>347</v>
      </c>
      <c r="T295">
        <v>0</v>
      </c>
      <c r="U295">
        <v>0</v>
      </c>
      <c r="V295">
        <v>2</v>
      </c>
      <c r="W295" t="s">
        <v>409</v>
      </c>
      <c r="X295">
        <v>2</v>
      </c>
      <c r="Y295" t="s">
        <v>365</v>
      </c>
      <c r="Z295">
        <v>3</v>
      </c>
      <c r="AA295" t="s">
        <v>489</v>
      </c>
      <c r="AB295">
        <v>9</v>
      </c>
      <c r="AC295">
        <v>0</v>
      </c>
      <c r="AD295">
        <v>0</v>
      </c>
      <c r="AE295">
        <v>1</v>
      </c>
      <c r="AF295">
        <v>1000</v>
      </c>
      <c r="AG295">
        <v>200</v>
      </c>
      <c r="AH295" t="s">
        <v>354</v>
      </c>
      <c r="AJ295" t="s">
        <v>651</v>
      </c>
      <c r="AQ295" t="b">
        <v>1</v>
      </c>
      <c r="AV295" t="s">
        <v>360</v>
      </c>
      <c r="AW295" t="s">
        <v>5447</v>
      </c>
      <c r="AX295" t="s">
        <v>908</v>
      </c>
      <c r="AY295" t="b">
        <v>1</v>
      </c>
      <c r="BB295" t="b">
        <v>1</v>
      </c>
      <c r="BJ295" t="s">
        <v>360</v>
      </c>
      <c r="BO295" t="s">
        <v>360</v>
      </c>
      <c r="CE295" t="s">
        <v>4052</v>
      </c>
      <c r="CF295" t="b">
        <v>1</v>
      </c>
      <c r="CG295" t="b">
        <v>1</v>
      </c>
      <c r="CH295" t="b">
        <v>1</v>
      </c>
      <c r="CN295" t="s">
        <v>360</v>
      </c>
      <c r="CO295" t="s">
        <v>665</v>
      </c>
      <c r="CQ295" t="b">
        <v>1</v>
      </c>
      <c r="CS295" t="b">
        <v>1</v>
      </c>
      <c r="CX295" t="s">
        <v>851</v>
      </c>
      <c r="DD295" t="b">
        <v>1</v>
      </c>
      <c r="DV295" t="s">
        <v>657</v>
      </c>
      <c r="DZ295" t="s">
        <v>2819</v>
      </c>
      <c r="EC295" t="b">
        <v>1</v>
      </c>
      <c r="EL295" t="s">
        <v>351</v>
      </c>
      <c r="EM295" t="s">
        <v>366</v>
      </c>
      <c r="EN295" t="s">
        <v>2819</v>
      </c>
      <c r="EQ295" t="b">
        <v>1</v>
      </c>
      <c r="EZ295" t="s">
        <v>351</v>
      </c>
      <c r="FA295" t="s">
        <v>366</v>
      </c>
      <c r="FB295" t="s">
        <v>347</v>
      </c>
      <c r="FD295" t="s">
        <v>432</v>
      </c>
      <c r="FF295" t="b">
        <v>1</v>
      </c>
      <c r="FG295" t="b">
        <v>1</v>
      </c>
      <c r="FM295" t="s">
        <v>347</v>
      </c>
      <c r="FO295" t="s">
        <v>347</v>
      </c>
      <c r="FP295" t="s">
        <v>368</v>
      </c>
      <c r="FQ295" t="b">
        <v>1</v>
      </c>
      <c r="FW295" t="s">
        <v>668</v>
      </c>
      <c r="FX295" t="s">
        <v>360</v>
      </c>
      <c r="GB295" t="s">
        <v>385</v>
      </c>
      <c r="GC295" t="s">
        <v>351</v>
      </c>
      <c r="GD295" t="s">
        <v>360</v>
      </c>
      <c r="GE295" t="s">
        <v>371</v>
      </c>
      <c r="GF295" t="s">
        <v>371</v>
      </c>
      <c r="GT295" t="s">
        <v>4053</v>
      </c>
      <c r="GX295" t="b">
        <v>1</v>
      </c>
      <c r="GY295" t="b">
        <v>1</v>
      </c>
      <c r="HA295" t="b">
        <v>1</v>
      </c>
      <c r="HM295" t="s">
        <v>914</v>
      </c>
      <c r="HN295" t="b">
        <v>1</v>
      </c>
      <c r="HP295" t="b">
        <v>1</v>
      </c>
      <c r="HR295" t="s">
        <v>2903</v>
      </c>
      <c r="HS295" t="s">
        <v>1761</v>
      </c>
      <c r="HW295" t="b">
        <v>1</v>
      </c>
      <c r="HZ295" t="b">
        <v>1</v>
      </c>
      <c r="IE295" t="s">
        <v>2777</v>
      </c>
      <c r="IH295" t="b">
        <v>1</v>
      </c>
      <c r="IJ295" t="b">
        <v>1</v>
      </c>
      <c r="IO295" t="s">
        <v>347</v>
      </c>
      <c r="IQ295" t="s">
        <v>874</v>
      </c>
      <c r="IR295" t="b">
        <v>1</v>
      </c>
      <c r="IS295" t="b">
        <v>1</v>
      </c>
      <c r="IU295" t="b">
        <v>1</v>
      </c>
      <c r="IZ295" t="s">
        <v>2249</v>
      </c>
      <c r="JA295" t="s">
        <v>4054</v>
      </c>
      <c r="JB295" t="b">
        <v>1</v>
      </c>
      <c r="JC295" t="b">
        <v>1</v>
      </c>
      <c r="JD295" t="b">
        <v>1</v>
      </c>
      <c r="JE295" t="b">
        <v>1</v>
      </c>
      <c r="JJ295" t="s">
        <v>2249</v>
      </c>
      <c r="JK295" t="s">
        <v>347</v>
      </c>
      <c r="JM295" t="s">
        <v>4055</v>
      </c>
      <c r="JN295" t="b">
        <v>1</v>
      </c>
      <c r="JQ295" t="b">
        <v>1</v>
      </c>
      <c r="JR295" t="b">
        <v>1</v>
      </c>
      <c r="JS295" t="b">
        <v>1</v>
      </c>
      <c r="KF295" t="s">
        <v>4056</v>
      </c>
      <c r="KG295" t="s">
        <v>877</v>
      </c>
      <c r="KL295" t="b">
        <v>1</v>
      </c>
      <c r="KM295" t="b">
        <v>1</v>
      </c>
      <c r="KV295" t="s">
        <v>4057</v>
      </c>
      <c r="KW295" t="b">
        <v>1</v>
      </c>
      <c r="KX295" t="b">
        <v>1</v>
      </c>
      <c r="LA295" t="b">
        <v>1</v>
      </c>
      <c r="LF295" t="s">
        <v>430</v>
      </c>
      <c r="LM295" t="b">
        <v>1</v>
      </c>
      <c r="LN295" t="s">
        <v>360</v>
      </c>
      <c r="LO295" t="s">
        <v>4058</v>
      </c>
      <c r="LP295" t="s">
        <v>962</v>
      </c>
      <c r="LQ295" t="b">
        <v>1</v>
      </c>
      <c r="LR295" t="b">
        <v>1</v>
      </c>
      <c r="MA295" t="s">
        <v>360</v>
      </c>
      <c r="MD295" t="s">
        <v>360</v>
      </c>
      <c r="MG295" t="s">
        <v>360</v>
      </c>
      <c r="MI295" t="s">
        <v>5448</v>
      </c>
      <c r="MJ295">
        <v>73164848</v>
      </c>
      <c r="MK295" t="s">
        <v>5449</v>
      </c>
      <c r="ML295" s="2">
        <v>44217.676608796297</v>
      </c>
      <c r="MM295">
        <v>297</v>
      </c>
      <c r="MO295">
        <v>-1</v>
      </c>
      <c r="MR295" t="s">
        <v>377</v>
      </c>
      <c r="MS295">
        <v>373381</v>
      </c>
      <c r="MT295" t="s">
        <v>405</v>
      </c>
      <c r="MU295">
        <v>569832</v>
      </c>
    </row>
    <row r="296" spans="1:359" x14ac:dyDescent="0.3">
      <c r="A296" t="s">
        <v>4059</v>
      </c>
      <c r="B296" t="s">
        <v>4060</v>
      </c>
      <c r="C296" t="s">
        <v>385</v>
      </c>
      <c r="D296" t="s">
        <v>4043</v>
      </c>
      <c r="E296" t="s">
        <v>844</v>
      </c>
      <c r="G296" s="1">
        <v>44217</v>
      </c>
      <c r="H296" t="s">
        <v>2066</v>
      </c>
      <c r="I296" t="s">
        <v>846</v>
      </c>
      <c r="J296" t="s">
        <v>347</v>
      </c>
      <c r="K296">
        <v>23</v>
      </c>
      <c r="L29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96" t="s">
        <v>348</v>
      </c>
      <c r="N296" t="s">
        <v>349</v>
      </c>
      <c r="O296" t="s">
        <v>350</v>
      </c>
      <c r="P296" s="1">
        <v>43831</v>
      </c>
      <c r="Q296">
        <v>0</v>
      </c>
      <c r="R296">
        <v>0</v>
      </c>
      <c r="S296" t="s">
        <v>347</v>
      </c>
      <c r="T296">
        <v>0</v>
      </c>
      <c r="U296">
        <v>0</v>
      </c>
      <c r="V296">
        <v>1</v>
      </c>
      <c r="W296" t="s">
        <v>351</v>
      </c>
      <c r="X296">
        <v>1</v>
      </c>
      <c r="Y296" t="s">
        <v>409</v>
      </c>
      <c r="Z296">
        <v>0</v>
      </c>
      <c r="AA296" t="s">
        <v>409</v>
      </c>
      <c r="AB296">
        <v>4</v>
      </c>
      <c r="AC296">
        <v>0</v>
      </c>
      <c r="AD296">
        <v>0</v>
      </c>
      <c r="AE296">
        <v>0</v>
      </c>
      <c r="AF296">
        <v>1200</v>
      </c>
      <c r="AG296">
        <v>0</v>
      </c>
      <c r="AI296" t="s">
        <v>4061</v>
      </c>
      <c r="AJ296" t="s">
        <v>651</v>
      </c>
      <c r="AQ296" t="b">
        <v>1</v>
      </c>
      <c r="AV296" t="s">
        <v>360</v>
      </c>
      <c r="AW296" t="s">
        <v>4062</v>
      </c>
      <c r="AX296" t="s">
        <v>653</v>
      </c>
      <c r="AY296" t="b">
        <v>1</v>
      </c>
      <c r="BB296" t="b">
        <v>1</v>
      </c>
      <c r="BD296" t="b">
        <v>1</v>
      </c>
      <c r="BJ296" t="s">
        <v>360</v>
      </c>
      <c r="BO296" t="s">
        <v>347</v>
      </c>
      <c r="BP296" t="s">
        <v>360</v>
      </c>
      <c r="BQ296" t="s">
        <v>1361</v>
      </c>
      <c r="CE296" t="s">
        <v>677</v>
      </c>
      <c r="CF296" t="b">
        <v>1</v>
      </c>
      <c r="CG296" t="b">
        <v>1</v>
      </c>
      <c r="CI296" t="b">
        <v>1</v>
      </c>
      <c r="CN296" t="s">
        <v>360</v>
      </c>
      <c r="CO296" t="s">
        <v>665</v>
      </c>
      <c r="CQ296" t="b">
        <v>1</v>
      </c>
      <c r="CS296" t="b">
        <v>1</v>
      </c>
      <c r="CX296" t="s">
        <v>851</v>
      </c>
      <c r="DD296" t="b">
        <v>1</v>
      </c>
      <c r="DV296" t="s">
        <v>657</v>
      </c>
      <c r="EL296" t="s">
        <v>385</v>
      </c>
      <c r="EM296" t="s">
        <v>366</v>
      </c>
      <c r="EN296" t="s">
        <v>695</v>
      </c>
      <c r="EO296" t="b">
        <v>1</v>
      </c>
      <c r="EY296" t="b">
        <v>1</v>
      </c>
      <c r="EZ296" t="s">
        <v>409</v>
      </c>
      <c r="FA296" t="s">
        <v>366</v>
      </c>
      <c r="FB296" t="s">
        <v>347</v>
      </c>
      <c r="FD296" t="s">
        <v>432</v>
      </c>
      <c r="FF296" t="b">
        <v>1</v>
      </c>
      <c r="FG296" t="b">
        <v>1</v>
      </c>
      <c r="FM296" t="s">
        <v>347</v>
      </c>
      <c r="FO296" t="s">
        <v>347</v>
      </c>
      <c r="FP296" t="s">
        <v>432</v>
      </c>
      <c r="FQ296" t="b">
        <v>1</v>
      </c>
      <c r="FR296" t="b">
        <v>1</v>
      </c>
      <c r="FW296" t="s">
        <v>369</v>
      </c>
      <c r="FX296" t="s">
        <v>360</v>
      </c>
      <c r="GB296" t="s">
        <v>385</v>
      </c>
      <c r="GC296" t="s">
        <v>385</v>
      </c>
      <c r="GD296" t="s">
        <v>360</v>
      </c>
      <c r="GE296" t="s">
        <v>371</v>
      </c>
      <c r="GF296" t="s">
        <v>371</v>
      </c>
      <c r="GT296" t="s">
        <v>4063</v>
      </c>
      <c r="GU296" t="b">
        <v>1</v>
      </c>
      <c r="GX296" t="b">
        <v>1</v>
      </c>
      <c r="HD296" t="b">
        <v>1</v>
      </c>
      <c r="HM296" t="s">
        <v>388</v>
      </c>
      <c r="HP296" t="b">
        <v>1</v>
      </c>
      <c r="HR296" t="s">
        <v>4064</v>
      </c>
      <c r="HS296" t="s">
        <v>559</v>
      </c>
      <c r="HT296" t="b">
        <v>1</v>
      </c>
      <c r="HW296" t="b">
        <v>1</v>
      </c>
      <c r="IE296" t="s">
        <v>1391</v>
      </c>
      <c r="IG296" t="b">
        <v>1</v>
      </c>
      <c r="IH296" t="b">
        <v>1</v>
      </c>
      <c r="IO296" t="s">
        <v>347</v>
      </c>
      <c r="IQ296" t="s">
        <v>874</v>
      </c>
      <c r="IR296" t="b">
        <v>1</v>
      </c>
      <c r="IS296" t="b">
        <v>1</v>
      </c>
      <c r="IU296" t="b">
        <v>1</v>
      </c>
      <c r="IZ296" t="s">
        <v>2267</v>
      </c>
      <c r="JA296" t="s">
        <v>446</v>
      </c>
      <c r="JC296" t="b">
        <v>1</v>
      </c>
      <c r="JJ296" t="s">
        <v>2267</v>
      </c>
      <c r="JK296" t="s">
        <v>347</v>
      </c>
      <c r="JM296" t="s">
        <v>4065</v>
      </c>
      <c r="JQ296" t="b">
        <v>1</v>
      </c>
      <c r="JS296" t="b">
        <v>1</v>
      </c>
      <c r="JV296" t="b">
        <v>1</v>
      </c>
      <c r="KG296" t="s">
        <v>4066</v>
      </c>
      <c r="KI296" t="b">
        <v>1</v>
      </c>
      <c r="KL296" t="b">
        <v>1</v>
      </c>
      <c r="KO296" t="b">
        <v>1</v>
      </c>
      <c r="KQ296" t="b">
        <v>1</v>
      </c>
      <c r="KV296" t="s">
        <v>1836</v>
      </c>
      <c r="KX296" t="b">
        <v>1</v>
      </c>
      <c r="LA296" t="b">
        <v>1</v>
      </c>
      <c r="LB296" t="b">
        <v>1</v>
      </c>
      <c r="LF296" t="s">
        <v>509</v>
      </c>
      <c r="LL296" t="b">
        <v>1</v>
      </c>
      <c r="LN296" t="s">
        <v>360</v>
      </c>
      <c r="LO296" t="s">
        <v>4067</v>
      </c>
      <c r="LP296" t="s">
        <v>651</v>
      </c>
      <c r="LV296" t="b">
        <v>1</v>
      </c>
      <c r="MA296" t="s">
        <v>360</v>
      </c>
      <c r="MG296" t="s">
        <v>360</v>
      </c>
      <c r="MI296" t="s">
        <v>4068</v>
      </c>
      <c r="MJ296">
        <v>73164849</v>
      </c>
      <c r="MK296" t="s">
        <v>4069</v>
      </c>
      <c r="ML296" s="2">
        <v>44217.676620370366</v>
      </c>
      <c r="MM296">
        <v>298</v>
      </c>
      <c r="MO296">
        <v>-1</v>
      </c>
      <c r="MR296" t="s">
        <v>377</v>
      </c>
      <c r="MS296">
        <v>13602</v>
      </c>
      <c r="MT296" t="s">
        <v>405</v>
      </c>
      <c r="MU296">
        <v>569832</v>
      </c>
    </row>
    <row r="297" spans="1:359" x14ac:dyDescent="0.3">
      <c r="A297" t="s">
        <v>4070</v>
      </c>
      <c r="B297" t="s">
        <v>4071</v>
      </c>
      <c r="C297" t="s">
        <v>385</v>
      </c>
      <c r="D297" t="s">
        <v>4043</v>
      </c>
      <c r="E297" t="s">
        <v>844</v>
      </c>
      <c r="G297" s="1">
        <v>44217</v>
      </c>
      <c r="H297" t="s">
        <v>2066</v>
      </c>
      <c r="I297" t="s">
        <v>846</v>
      </c>
      <c r="J297" t="s">
        <v>347</v>
      </c>
      <c r="K297">
        <v>30</v>
      </c>
      <c r="L297"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97" t="s">
        <v>348</v>
      </c>
      <c r="N297" t="s">
        <v>349</v>
      </c>
      <c r="O297" t="s">
        <v>350</v>
      </c>
      <c r="P297" s="1">
        <v>43101</v>
      </c>
      <c r="Q297">
        <v>1</v>
      </c>
      <c r="R297">
        <v>1</v>
      </c>
      <c r="S297" t="s">
        <v>347</v>
      </c>
      <c r="T297">
        <v>0</v>
      </c>
      <c r="U297">
        <v>1</v>
      </c>
      <c r="V297">
        <v>1</v>
      </c>
      <c r="W297" t="s">
        <v>409</v>
      </c>
      <c r="X297">
        <v>0</v>
      </c>
      <c r="Y297" t="s">
        <v>409</v>
      </c>
      <c r="Z297">
        <v>0</v>
      </c>
      <c r="AA297" t="s">
        <v>409</v>
      </c>
      <c r="AB297">
        <v>5</v>
      </c>
      <c r="AC297">
        <v>1</v>
      </c>
      <c r="AD297">
        <v>0</v>
      </c>
      <c r="AE297">
        <v>1</v>
      </c>
      <c r="AF297">
        <v>800</v>
      </c>
      <c r="AG297">
        <v>150</v>
      </c>
      <c r="AH297" t="s">
        <v>4072</v>
      </c>
      <c r="AJ297" t="s">
        <v>651</v>
      </c>
      <c r="AQ297" t="b">
        <v>1</v>
      </c>
      <c r="AV297" t="s">
        <v>360</v>
      </c>
      <c r="AW297" t="s">
        <v>4073</v>
      </c>
      <c r="AX297" t="s">
        <v>3190</v>
      </c>
      <c r="AY297" t="b">
        <v>1</v>
      </c>
      <c r="BB297" t="b">
        <v>1</v>
      </c>
      <c r="BF297" t="b">
        <v>1</v>
      </c>
      <c r="BI297" t="s">
        <v>4074</v>
      </c>
      <c r="BJ297" t="s">
        <v>360</v>
      </c>
      <c r="BO297" t="s">
        <v>360</v>
      </c>
      <c r="CE297" t="s">
        <v>1303</v>
      </c>
      <c r="CG297" t="b">
        <v>1</v>
      </c>
      <c r="CH297" t="b">
        <v>1</v>
      </c>
      <c r="CI297" t="b">
        <v>1</v>
      </c>
      <c r="CN297" t="s">
        <v>360</v>
      </c>
      <c r="CO297" t="s">
        <v>665</v>
      </c>
      <c r="CQ297" t="b">
        <v>1</v>
      </c>
      <c r="CS297" t="b">
        <v>1</v>
      </c>
      <c r="CX297" t="s">
        <v>362</v>
      </c>
      <c r="DD297" t="b">
        <v>1</v>
      </c>
      <c r="DE297" t="b">
        <v>1</v>
      </c>
      <c r="DV297" t="s">
        <v>657</v>
      </c>
      <c r="DZ297" t="s">
        <v>695</v>
      </c>
      <c r="EA297" t="b">
        <v>1</v>
      </c>
      <c r="EK297" t="b">
        <v>1</v>
      </c>
      <c r="EL297" t="s">
        <v>409</v>
      </c>
      <c r="EM297" t="s">
        <v>366</v>
      </c>
      <c r="EN297" t="s">
        <v>4075</v>
      </c>
      <c r="EO297" t="b">
        <v>1</v>
      </c>
      <c r="EW297" t="b">
        <v>1</v>
      </c>
      <c r="EX297" t="b">
        <v>1</v>
      </c>
      <c r="EY297" t="b">
        <v>1</v>
      </c>
      <c r="EZ297" t="s">
        <v>365</v>
      </c>
      <c r="FA297" t="s">
        <v>367</v>
      </c>
      <c r="FB297" t="s">
        <v>347</v>
      </c>
      <c r="FD297" t="s">
        <v>368</v>
      </c>
      <c r="FF297" t="b">
        <v>1</v>
      </c>
      <c r="FM297" t="s">
        <v>347</v>
      </c>
      <c r="FO297" t="s">
        <v>347</v>
      </c>
      <c r="FP297" t="s">
        <v>368</v>
      </c>
      <c r="FQ297" t="b">
        <v>1</v>
      </c>
      <c r="FW297" t="s">
        <v>668</v>
      </c>
      <c r="FX297" t="s">
        <v>360</v>
      </c>
      <c r="GB297" t="s">
        <v>351</v>
      </c>
      <c r="GC297" t="s">
        <v>351</v>
      </c>
      <c r="GD297" t="s">
        <v>360</v>
      </c>
      <c r="GE297" t="s">
        <v>371</v>
      </c>
      <c r="GF297" t="s">
        <v>371</v>
      </c>
      <c r="GT297" t="s">
        <v>2085</v>
      </c>
      <c r="GV297" t="b">
        <v>1</v>
      </c>
      <c r="GY297" t="b">
        <v>1</v>
      </c>
      <c r="HM297" t="s">
        <v>501</v>
      </c>
      <c r="HO297" t="b">
        <v>1</v>
      </c>
      <c r="HR297" t="s">
        <v>4076</v>
      </c>
      <c r="HS297" t="s">
        <v>4077</v>
      </c>
      <c r="HU297" t="b">
        <v>1</v>
      </c>
      <c r="IB297" t="b">
        <v>1</v>
      </c>
      <c r="IE297" t="s">
        <v>1123</v>
      </c>
      <c r="IM297" t="b">
        <v>1</v>
      </c>
      <c r="IO297" t="s">
        <v>347</v>
      </c>
      <c r="IQ297" t="s">
        <v>1038</v>
      </c>
      <c r="IR297" t="b">
        <v>1</v>
      </c>
      <c r="IU297" t="b">
        <v>1</v>
      </c>
      <c r="IZ297" t="s">
        <v>4078</v>
      </c>
      <c r="JA297" t="s">
        <v>3953</v>
      </c>
      <c r="JC297" t="b">
        <v>1</v>
      </c>
      <c r="JE297" t="b">
        <v>1</v>
      </c>
      <c r="JJ297" t="s">
        <v>2267</v>
      </c>
      <c r="JK297" t="s">
        <v>347</v>
      </c>
      <c r="JM297" t="s">
        <v>4079</v>
      </c>
      <c r="JQ297" t="b">
        <v>1</v>
      </c>
      <c r="JS297" t="b">
        <v>1</v>
      </c>
      <c r="KG297" t="s">
        <v>4080</v>
      </c>
      <c r="KI297" t="b">
        <v>1</v>
      </c>
      <c r="KL297" t="b">
        <v>1</v>
      </c>
      <c r="KO297" t="b">
        <v>1</v>
      </c>
      <c r="KQ297" t="b">
        <v>1</v>
      </c>
      <c r="KV297" t="s">
        <v>2994</v>
      </c>
      <c r="KX297" t="b">
        <v>1</v>
      </c>
      <c r="KY297" t="b">
        <v>1</v>
      </c>
      <c r="KZ297" t="b">
        <v>1</v>
      </c>
      <c r="LA297" t="b">
        <v>1</v>
      </c>
      <c r="LB297" t="b">
        <v>1</v>
      </c>
      <c r="LF297" t="s">
        <v>430</v>
      </c>
      <c r="LM297" t="b">
        <v>1</v>
      </c>
      <c r="LN297" t="s">
        <v>360</v>
      </c>
      <c r="LO297" t="s">
        <v>4081</v>
      </c>
      <c r="LP297" t="s">
        <v>651</v>
      </c>
      <c r="LV297" t="b">
        <v>1</v>
      </c>
      <c r="MA297" t="s">
        <v>360</v>
      </c>
      <c r="MG297" t="s">
        <v>360</v>
      </c>
      <c r="MI297" t="s">
        <v>4082</v>
      </c>
      <c r="MJ297">
        <v>73164851</v>
      </c>
      <c r="MK297" t="s">
        <v>4083</v>
      </c>
      <c r="ML297" s="2">
        <v>44217.676631944443</v>
      </c>
      <c r="MM297">
        <v>299</v>
      </c>
      <c r="MO297">
        <v>-1</v>
      </c>
      <c r="MR297" t="s">
        <v>377</v>
      </c>
      <c r="MS297">
        <v>11683</v>
      </c>
      <c r="MT297" t="s">
        <v>405</v>
      </c>
      <c r="MU297">
        <v>569832</v>
      </c>
    </row>
    <row r="298" spans="1:359" x14ac:dyDescent="0.3">
      <c r="A298" t="s">
        <v>4084</v>
      </c>
      <c r="B298" t="s">
        <v>4085</v>
      </c>
      <c r="C298" t="s">
        <v>385</v>
      </c>
      <c r="D298" t="s">
        <v>3483</v>
      </c>
      <c r="E298" t="s">
        <v>844</v>
      </c>
      <c r="G298" s="1">
        <v>44219</v>
      </c>
      <c r="H298" t="s">
        <v>4086</v>
      </c>
      <c r="I298" t="s">
        <v>846</v>
      </c>
      <c r="J298" t="s">
        <v>347</v>
      </c>
      <c r="K298">
        <v>68</v>
      </c>
      <c r="L298"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298" t="s">
        <v>408</v>
      </c>
      <c r="N298" t="s">
        <v>1001</v>
      </c>
      <c r="O298" t="s">
        <v>384</v>
      </c>
      <c r="Q298">
        <v>2</v>
      </c>
      <c r="R298">
        <v>1</v>
      </c>
      <c r="S298" t="s">
        <v>347</v>
      </c>
      <c r="T298">
        <v>1</v>
      </c>
      <c r="U298">
        <v>3</v>
      </c>
      <c r="V298">
        <v>4</v>
      </c>
      <c r="W298" t="s">
        <v>489</v>
      </c>
      <c r="X298">
        <v>2</v>
      </c>
      <c r="Y298" t="s">
        <v>1183</v>
      </c>
      <c r="Z298">
        <v>4</v>
      </c>
      <c r="AA298" t="s">
        <v>4087</v>
      </c>
      <c r="AB298">
        <v>22</v>
      </c>
      <c r="AC298">
        <v>0</v>
      </c>
      <c r="AD298">
        <v>1</v>
      </c>
      <c r="AE298">
        <v>5</v>
      </c>
      <c r="AF298">
        <v>700</v>
      </c>
      <c r="AG298">
        <v>250</v>
      </c>
      <c r="AH298" t="s">
        <v>4088</v>
      </c>
      <c r="AJ298" t="s">
        <v>651</v>
      </c>
      <c r="AQ298" t="b">
        <v>1</v>
      </c>
      <c r="AV298" t="s">
        <v>347</v>
      </c>
      <c r="AW298" t="s">
        <v>4089</v>
      </c>
      <c r="AX298" t="s">
        <v>653</v>
      </c>
      <c r="AY298" t="b">
        <v>1</v>
      </c>
      <c r="BB298" t="b">
        <v>1</v>
      </c>
      <c r="BD298" t="b">
        <v>1</v>
      </c>
      <c r="BJ298" t="s">
        <v>360</v>
      </c>
      <c r="BO298" t="s">
        <v>360</v>
      </c>
      <c r="CE298" t="s">
        <v>361</v>
      </c>
      <c r="CG298" t="b">
        <v>1</v>
      </c>
      <c r="CI298" t="b">
        <v>1</v>
      </c>
      <c r="CN298" t="s">
        <v>360</v>
      </c>
      <c r="CO298" t="s">
        <v>703</v>
      </c>
      <c r="CT298" t="b">
        <v>1</v>
      </c>
      <c r="CX298" t="s">
        <v>851</v>
      </c>
      <c r="DD298" t="b">
        <v>1</v>
      </c>
      <c r="DJ298" t="s">
        <v>347</v>
      </c>
      <c r="DK298" t="s">
        <v>4090</v>
      </c>
      <c r="DM298" t="b">
        <v>1</v>
      </c>
      <c r="DV298" t="s">
        <v>430</v>
      </c>
      <c r="DZ298" t="s">
        <v>4091</v>
      </c>
      <c r="EA298" t="b">
        <v>1</v>
      </c>
      <c r="EE298" t="b">
        <v>1</v>
      </c>
      <c r="EJ298" t="b">
        <v>1</v>
      </c>
      <c r="EK298" t="b">
        <v>1</v>
      </c>
      <c r="EL298" t="s">
        <v>365</v>
      </c>
      <c r="EM298" t="s">
        <v>366</v>
      </c>
      <c r="EN298" t="s">
        <v>787</v>
      </c>
      <c r="EO298" t="b">
        <v>1</v>
      </c>
      <c r="ES298" t="b">
        <v>1</v>
      </c>
      <c r="EX298" t="b">
        <v>1</v>
      </c>
      <c r="EY298" t="b">
        <v>1</v>
      </c>
      <c r="EZ298" t="s">
        <v>365</v>
      </c>
      <c r="FA298" t="s">
        <v>367</v>
      </c>
      <c r="FB298" t="s">
        <v>347</v>
      </c>
      <c r="FD298" t="s">
        <v>933</v>
      </c>
      <c r="FF298" t="b">
        <v>1</v>
      </c>
      <c r="FH298" t="b">
        <v>1</v>
      </c>
      <c r="FM298" t="s">
        <v>373</v>
      </c>
      <c r="FO298" t="s">
        <v>373</v>
      </c>
      <c r="FW298" t="s">
        <v>668</v>
      </c>
      <c r="FX298" t="s">
        <v>360</v>
      </c>
      <c r="FY298" t="s">
        <v>360</v>
      </c>
      <c r="GB298" t="s">
        <v>458</v>
      </c>
      <c r="GC298" t="s">
        <v>409</v>
      </c>
      <c r="GD298" t="s">
        <v>347</v>
      </c>
      <c r="GG298" t="s">
        <v>4092</v>
      </c>
      <c r="GH298" t="s">
        <v>360</v>
      </c>
      <c r="GR298" t="s">
        <v>1094</v>
      </c>
      <c r="GT298" t="s">
        <v>460</v>
      </c>
      <c r="HJ298" t="b">
        <v>1</v>
      </c>
      <c r="IE298" t="s">
        <v>444</v>
      </c>
      <c r="IG298" t="b">
        <v>1</v>
      </c>
      <c r="IO298" t="s">
        <v>347</v>
      </c>
      <c r="IQ298" t="s">
        <v>874</v>
      </c>
      <c r="IR298" t="b">
        <v>1</v>
      </c>
      <c r="IS298" t="b">
        <v>1</v>
      </c>
      <c r="IU298" t="b">
        <v>1</v>
      </c>
      <c r="IZ298" t="s">
        <v>652</v>
      </c>
      <c r="JA298" t="s">
        <v>1288</v>
      </c>
      <c r="JB298" t="b">
        <v>1</v>
      </c>
      <c r="JC298" t="b">
        <v>1</v>
      </c>
      <c r="JD298" t="b">
        <v>1</v>
      </c>
      <c r="JJ298" t="s">
        <v>2619</v>
      </c>
      <c r="JK298" t="s">
        <v>360</v>
      </c>
      <c r="JL298" t="s">
        <v>4093</v>
      </c>
      <c r="JM298" t="s">
        <v>4094</v>
      </c>
      <c r="JQ298" t="b">
        <v>1</v>
      </c>
      <c r="JR298" t="b">
        <v>1</v>
      </c>
      <c r="JT298" t="b">
        <v>1</v>
      </c>
      <c r="KF298" t="s">
        <v>4095</v>
      </c>
      <c r="KG298" t="s">
        <v>450</v>
      </c>
      <c r="KL298" t="b">
        <v>1</v>
      </c>
      <c r="KV298" t="s">
        <v>1160</v>
      </c>
      <c r="KW298" t="b">
        <v>1</v>
      </c>
      <c r="KX298" t="b">
        <v>1</v>
      </c>
      <c r="KZ298" t="b">
        <v>1</v>
      </c>
      <c r="LB298" t="b">
        <v>1</v>
      </c>
      <c r="LF298" t="s">
        <v>430</v>
      </c>
      <c r="LM298" t="b">
        <v>1</v>
      </c>
      <c r="LN298" t="s">
        <v>360</v>
      </c>
      <c r="LO298" t="s">
        <v>4096</v>
      </c>
      <c r="LP298" t="s">
        <v>651</v>
      </c>
      <c r="LV298" t="b">
        <v>1</v>
      </c>
      <c r="MA298" t="s">
        <v>360</v>
      </c>
      <c r="MD298" t="s">
        <v>360</v>
      </c>
      <c r="MG298" t="s">
        <v>347</v>
      </c>
      <c r="MH298" t="s">
        <v>4097</v>
      </c>
      <c r="MI298" t="s">
        <v>4098</v>
      </c>
      <c r="MJ298">
        <v>73215546</v>
      </c>
      <c r="MK298" t="s">
        <v>4099</v>
      </c>
      <c r="ML298" s="2">
        <v>44219.468136574083</v>
      </c>
      <c r="MM298">
        <v>300</v>
      </c>
      <c r="MO298">
        <v>-1</v>
      </c>
      <c r="MR298" t="s">
        <v>377</v>
      </c>
      <c r="MS298">
        <v>1914</v>
      </c>
      <c r="MT298" t="s">
        <v>405</v>
      </c>
      <c r="MU298">
        <v>569832</v>
      </c>
    </row>
    <row r="299" spans="1:359" x14ac:dyDescent="0.3">
      <c r="A299" t="s">
        <v>4100</v>
      </c>
      <c r="B299" t="s">
        <v>4101</v>
      </c>
      <c r="C299" t="s">
        <v>385</v>
      </c>
      <c r="D299" t="s">
        <v>2274</v>
      </c>
      <c r="E299" t="s">
        <v>844</v>
      </c>
      <c r="G299" s="1">
        <v>44219</v>
      </c>
      <c r="H299" t="s">
        <v>4086</v>
      </c>
      <c r="I299" t="s">
        <v>846</v>
      </c>
      <c r="J299" t="s">
        <v>347</v>
      </c>
      <c r="K299">
        <v>46</v>
      </c>
      <c r="L29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99" t="s">
        <v>408</v>
      </c>
      <c r="N299" t="s">
        <v>349</v>
      </c>
      <c r="O299" t="s">
        <v>384</v>
      </c>
      <c r="Q299">
        <v>0</v>
      </c>
      <c r="R299">
        <v>0</v>
      </c>
      <c r="S299" t="s">
        <v>347</v>
      </c>
      <c r="T299">
        <v>0</v>
      </c>
      <c r="U299">
        <v>0</v>
      </c>
      <c r="V299">
        <v>1</v>
      </c>
      <c r="W299" t="s">
        <v>351</v>
      </c>
      <c r="X299">
        <v>1</v>
      </c>
      <c r="Y299" t="s">
        <v>409</v>
      </c>
      <c r="Z299">
        <v>2</v>
      </c>
      <c r="AA299" t="s">
        <v>365</v>
      </c>
      <c r="AB299">
        <v>6</v>
      </c>
      <c r="AC299">
        <v>0</v>
      </c>
      <c r="AD299">
        <v>0</v>
      </c>
      <c r="AE299">
        <v>1</v>
      </c>
      <c r="AF299">
        <v>1500</v>
      </c>
      <c r="AG299">
        <v>700</v>
      </c>
      <c r="AH299" t="s">
        <v>4102</v>
      </c>
      <c r="AJ299" t="s">
        <v>355</v>
      </c>
      <c r="AL299" t="b">
        <v>1</v>
      </c>
      <c r="AS299">
        <v>15</v>
      </c>
      <c r="AT299" t="s">
        <v>356</v>
      </c>
      <c r="AV299" t="s">
        <v>347</v>
      </c>
      <c r="AW299" t="s">
        <v>1165</v>
      </c>
      <c r="AX299" t="s">
        <v>429</v>
      </c>
      <c r="BB299" t="b">
        <v>1</v>
      </c>
      <c r="BJ299" t="s">
        <v>360</v>
      </c>
      <c r="BO299" t="s">
        <v>360</v>
      </c>
      <c r="CE299" t="s">
        <v>2084</v>
      </c>
      <c r="CF299" t="b">
        <v>1</v>
      </c>
      <c r="CG299" t="b">
        <v>1</v>
      </c>
      <c r="CN299" t="s">
        <v>347</v>
      </c>
      <c r="CX299" t="s">
        <v>851</v>
      </c>
      <c r="DD299" t="b">
        <v>1</v>
      </c>
      <c r="DV299" t="s">
        <v>657</v>
      </c>
      <c r="EL299" t="s">
        <v>385</v>
      </c>
      <c r="EM299" t="s">
        <v>366</v>
      </c>
      <c r="EN299" t="s">
        <v>696</v>
      </c>
      <c r="EO299" t="b">
        <v>1</v>
      </c>
      <c r="EQ299" t="b">
        <v>1</v>
      </c>
      <c r="EY299" t="b">
        <v>1</v>
      </c>
      <c r="EZ299" t="s">
        <v>458</v>
      </c>
      <c r="FA299" t="s">
        <v>366</v>
      </c>
      <c r="FB299" t="s">
        <v>347</v>
      </c>
      <c r="FD299" t="s">
        <v>368</v>
      </c>
      <c r="FF299" t="b">
        <v>1</v>
      </c>
      <c r="FM299" t="s">
        <v>347</v>
      </c>
      <c r="FO299" t="s">
        <v>347</v>
      </c>
      <c r="FP299" t="s">
        <v>368</v>
      </c>
      <c r="FQ299" t="b">
        <v>1</v>
      </c>
      <c r="FW299" t="s">
        <v>668</v>
      </c>
      <c r="FX299" t="s">
        <v>360</v>
      </c>
      <c r="GB299" t="s">
        <v>385</v>
      </c>
      <c r="GC299" t="s">
        <v>385</v>
      </c>
      <c r="GD299" t="s">
        <v>347</v>
      </c>
      <c r="GG299" t="s">
        <v>934</v>
      </c>
      <c r="GH299" t="s">
        <v>360</v>
      </c>
      <c r="GR299" t="s">
        <v>347</v>
      </c>
      <c r="GS299" t="s">
        <v>347</v>
      </c>
      <c r="GT299" t="s">
        <v>1914</v>
      </c>
      <c r="GU299" t="b">
        <v>1</v>
      </c>
      <c r="HA299" t="b">
        <v>1</v>
      </c>
      <c r="HM299" t="s">
        <v>3804</v>
      </c>
      <c r="HO299" t="b">
        <v>1</v>
      </c>
      <c r="HP299" t="b">
        <v>1</v>
      </c>
      <c r="HR299" t="s">
        <v>4103</v>
      </c>
      <c r="HS299" t="s">
        <v>443</v>
      </c>
      <c r="HW299" t="b">
        <v>1</v>
      </c>
      <c r="IE299" t="s">
        <v>461</v>
      </c>
      <c r="IF299" t="b">
        <v>1</v>
      </c>
      <c r="IO299" t="s">
        <v>347</v>
      </c>
      <c r="IQ299" t="s">
        <v>1010</v>
      </c>
      <c r="IS299" t="b">
        <v>1</v>
      </c>
      <c r="IT299" t="b">
        <v>1</v>
      </c>
      <c r="IZ299" t="s">
        <v>4104</v>
      </c>
      <c r="JA299" t="s">
        <v>394</v>
      </c>
      <c r="JE299" t="b">
        <v>1</v>
      </c>
      <c r="JJ299" t="s">
        <v>1211</v>
      </c>
      <c r="JK299" t="s">
        <v>347</v>
      </c>
      <c r="JM299" t="s">
        <v>548</v>
      </c>
      <c r="JQ299" t="b">
        <v>1</v>
      </c>
      <c r="JR299" t="b">
        <v>1</v>
      </c>
      <c r="KF299" t="s">
        <v>4105</v>
      </c>
      <c r="KG299" t="s">
        <v>450</v>
      </c>
      <c r="KL299" t="b">
        <v>1</v>
      </c>
      <c r="KV299" t="s">
        <v>960</v>
      </c>
      <c r="KX299" t="b">
        <v>1</v>
      </c>
      <c r="LA299" t="b">
        <v>1</v>
      </c>
      <c r="LF299" t="s">
        <v>452</v>
      </c>
      <c r="LI299" t="b">
        <v>1</v>
      </c>
      <c r="LN299" t="s">
        <v>360</v>
      </c>
      <c r="LO299" t="s">
        <v>4106</v>
      </c>
      <c r="LP299" t="s">
        <v>651</v>
      </c>
      <c r="LV299" t="b">
        <v>1</v>
      </c>
      <c r="MA299" t="s">
        <v>360</v>
      </c>
      <c r="MD299" t="s">
        <v>360</v>
      </c>
      <c r="MG299" t="s">
        <v>347</v>
      </c>
      <c r="MH299" t="s">
        <v>4107</v>
      </c>
      <c r="MI299" t="s">
        <v>4108</v>
      </c>
      <c r="MJ299">
        <v>73215559</v>
      </c>
      <c r="MK299" t="s">
        <v>4109</v>
      </c>
      <c r="ML299" s="2">
        <v>44219.468599537038</v>
      </c>
      <c r="MM299">
        <v>301</v>
      </c>
      <c r="MO299">
        <v>-1</v>
      </c>
      <c r="MR299" t="s">
        <v>377</v>
      </c>
      <c r="MS299">
        <v>8280</v>
      </c>
      <c r="MT299" t="s">
        <v>405</v>
      </c>
      <c r="MU299">
        <v>569832</v>
      </c>
    </row>
    <row r="300" spans="1:359" x14ac:dyDescent="0.3">
      <c r="A300" t="s">
        <v>4110</v>
      </c>
      <c r="B300" t="s">
        <v>4111</v>
      </c>
      <c r="C300" t="s">
        <v>385</v>
      </c>
      <c r="D300" t="s">
        <v>4018</v>
      </c>
      <c r="E300" t="s">
        <v>844</v>
      </c>
      <c r="G300" s="1">
        <v>44219</v>
      </c>
      <c r="H300" t="s">
        <v>2756</v>
      </c>
      <c r="I300" t="s">
        <v>846</v>
      </c>
      <c r="J300" t="s">
        <v>347</v>
      </c>
      <c r="K300">
        <v>32</v>
      </c>
      <c r="L30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00" t="s">
        <v>408</v>
      </c>
      <c r="N300" t="s">
        <v>349</v>
      </c>
      <c r="O300" t="s">
        <v>350</v>
      </c>
      <c r="P300" s="1">
        <v>43670</v>
      </c>
      <c r="Q300">
        <v>0</v>
      </c>
      <c r="R300">
        <v>0</v>
      </c>
      <c r="S300" t="s">
        <v>347</v>
      </c>
      <c r="T300">
        <v>0</v>
      </c>
      <c r="U300">
        <v>0</v>
      </c>
      <c r="V300">
        <v>1</v>
      </c>
      <c r="W300" t="s">
        <v>351</v>
      </c>
      <c r="X300">
        <v>2</v>
      </c>
      <c r="Y300" t="s">
        <v>458</v>
      </c>
      <c r="Z300">
        <v>0</v>
      </c>
      <c r="AA300" t="s">
        <v>458</v>
      </c>
      <c r="AB300">
        <v>5</v>
      </c>
      <c r="AC300">
        <v>0</v>
      </c>
      <c r="AD300">
        <v>0</v>
      </c>
      <c r="AE300">
        <v>2</v>
      </c>
      <c r="AF300">
        <v>600</v>
      </c>
      <c r="AG300">
        <v>800</v>
      </c>
      <c r="AH300" t="s">
        <v>1576</v>
      </c>
      <c r="AJ300" t="s">
        <v>786</v>
      </c>
      <c r="AK300" t="b">
        <v>1</v>
      </c>
      <c r="AS300">
        <v>15</v>
      </c>
      <c r="AT300" t="s">
        <v>2851</v>
      </c>
      <c r="AV300" t="s">
        <v>347</v>
      </c>
      <c r="AW300" t="s">
        <v>2619</v>
      </c>
      <c r="AX300" t="s">
        <v>484</v>
      </c>
      <c r="AY300" t="b">
        <v>1</v>
      </c>
      <c r="BB300" t="b">
        <v>1</v>
      </c>
      <c r="BJ300" t="s">
        <v>347</v>
      </c>
      <c r="BK300" t="s">
        <v>347</v>
      </c>
      <c r="BL300" t="s">
        <v>4112</v>
      </c>
      <c r="BM300" t="s">
        <v>360</v>
      </c>
      <c r="BO300" t="s">
        <v>360</v>
      </c>
      <c r="CE300" t="s">
        <v>2119</v>
      </c>
      <c r="CG300" t="b">
        <v>1</v>
      </c>
      <c r="CI300" t="b">
        <v>1</v>
      </c>
      <c r="CN300" t="s">
        <v>347</v>
      </c>
      <c r="CX300" t="s">
        <v>851</v>
      </c>
      <c r="DD300" t="b">
        <v>1</v>
      </c>
      <c r="DV300" t="s">
        <v>657</v>
      </c>
      <c r="EL300" t="s">
        <v>385</v>
      </c>
      <c r="EM300" t="s">
        <v>366</v>
      </c>
      <c r="EN300" t="s">
        <v>4113</v>
      </c>
      <c r="EO300" t="b">
        <v>1</v>
      </c>
      <c r="EP300" t="b">
        <v>1</v>
      </c>
      <c r="EQ300" t="b">
        <v>1</v>
      </c>
      <c r="EU300" t="b">
        <v>1</v>
      </c>
      <c r="EZ300" t="s">
        <v>365</v>
      </c>
      <c r="FA300" t="s">
        <v>367</v>
      </c>
      <c r="FB300" t="s">
        <v>347</v>
      </c>
      <c r="FD300" t="s">
        <v>368</v>
      </c>
      <c r="FF300" t="b">
        <v>1</v>
      </c>
      <c r="FM300" t="s">
        <v>347</v>
      </c>
      <c r="FO300" t="s">
        <v>347</v>
      </c>
      <c r="FP300" t="s">
        <v>368</v>
      </c>
      <c r="FQ300" t="b">
        <v>1</v>
      </c>
      <c r="FW300" t="s">
        <v>369</v>
      </c>
      <c r="FX300" t="s">
        <v>347</v>
      </c>
      <c r="GB300" t="s">
        <v>385</v>
      </c>
      <c r="GC300" t="s">
        <v>385</v>
      </c>
      <c r="GD300" t="s">
        <v>360</v>
      </c>
      <c r="GE300" t="s">
        <v>371</v>
      </c>
      <c r="GF300" t="s">
        <v>371</v>
      </c>
      <c r="GT300" t="s">
        <v>3929</v>
      </c>
      <c r="GU300" t="b">
        <v>1</v>
      </c>
      <c r="GY300" t="b">
        <v>1</v>
      </c>
      <c r="HM300" t="s">
        <v>2010</v>
      </c>
      <c r="HP300" t="b">
        <v>1</v>
      </c>
      <c r="HQ300" t="b">
        <v>1</v>
      </c>
      <c r="HR300" t="s">
        <v>4114</v>
      </c>
      <c r="HS300" t="s">
        <v>3005</v>
      </c>
      <c r="HV300" t="b">
        <v>1</v>
      </c>
      <c r="HW300" t="b">
        <v>1</v>
      </c>
      <c r="IE300" t="s">
        <v>516</v>
      </c>
      <c r="IJ300" t="b">
        <v>1</v>
      </c>
      <c r="IO300" t="s">
        <v>347</v>
      </c>
      <c r="IQ300" t="s">
        <v>1010</v>
      </c>
      <c r="IS300" t="b">
        <v>1</v>
      </c>
      <c r="IT300" t="b">
        <v>1</v>
      </c>
      <c r="IZ300" t="s">
        <v>1849</v>
      </c>
      <c r="JA300" t="s">
        <v>1010</v>
      </c>
      <c r="JC300" t="b">
        <v>1</v>
      </c>
      <c r="JD300" t="b">
        <v>1</v>
      </c>
      <c r="JJ300" t="s">
        <v>1849</v>
      </c>
      <c r="JK300" t="s">
        <v>347</v>
      </c>
      <c r="JM300" t="s">
        <v>3987</v>
      </c>
      <c r="JQ300" t="b">
        <v>1</v>
      </c>
      <c r="JT300" t="b">
        <v>1</v>
      </c>
      <c r="JV300" t="b">
        <v>1</v>
      </c>
      <c r="KG300" t="s">
        <v>1678</v>
      </c>
      <c r="KI300" t="b">
        <v>1</v>
      </c>
      <c r="KL300" t="b">
        <v>1</v>
      </c>
      <c r="KV300" t="s">
        <v>960</v>
      </c>
      <c r="KX300" t="b">
        <v>1</v>
      </c>
      <c r="LA300" t="b">
        <v>1</v>
      </c>
      <c r="LF300" t="s">
        <v>550</v>
      </c>
      <c r="LI300" t="b">
        <v>1</v>
      </c>
      <c r="LJ300" t="b">
        <v>1</v>
      </c>
      <c r="LN300" t="s">
        <v>347</v>
      </c>
      <c r="LP300" t="s">
        <v>651</v>
      </c>
      <c r="LV300" t="b">
        <v>1</v>
      </c>
      <c r="MA300" t="s">
        <v>360</v>
      </c>
      <c r="MG300" t="s">
        <v>360</v>
      </c>
      <c r="MI300" t="s">
        <v>4115</v>
      </c>
      <c r="MJ300">
        <v>73215571</v>
      </c>
      <c r="MK300" t="s">
        <v>4116</v>
      </c>
      <c r="ML300" s="2">
        <v>44219.469131944446</v>
      </c>
      <c r="MM300">
        <v>302</v>
      </c>
      <c r="MO300">
        <v>-1</v>
      </c>
      <c r="MR300" t="s">
        <v>377</v>
      </c>
      <c r="MS300">
        <v>3538</v>
      </c>
      <c r="MT300" t="s">
        <v>405</v>
      </c>
      <c r="MU300">
        <v>569832</v>
      </c>
    </row>
    <row r="301" spans="1:359" x14ac:dyDescent="0.3">
      <c r="A301" t="s">
        <v>4117</v>
      </c>
      <c r="B301" t="s">
        <v>4118</v>
      </c>
      <c r="D301" t="s">
        <v>4018</v>
      </c>
      <c r="E301" t="s">
        <v>844</v>
      </c>
      <c r="G301" s="1">
        <v>44219</v>
      </c>
      <c r="H301" t="s">
        <v>2756</v>
      </c>
      <c r="I301" t="s">
        <v>846</v>
      </c>
      <c r="J301" t="s">
        <v>347</v>
      </c>
      <c r="K301">
        <v>41</v>
      </c>
      <c r="L30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01" t="s">
        <v>408</v>
      </c>
      <c r="N301" t="s">
        <v>349</v>
      </c>
      <c r="O301" t="s">
        <v>350</v>
      </c>
      <c r="P301" s="1">
        <v>43201</v>
      </c>
      <c r="Q301">
        <v>1</v>
      </c>
      <c r="R301">
        <v>0</v>
      </c>
      <c r="S301" t="s">
        <v>347</v>
      </c>
      <c r="T301">
        <v>0</v>
      </c>
      <c r="U301">
        <v>1</v>
      </c>
      <c r="V301">
        <v>1</v>
      </c>
      <c r="W301" t="s">
        <v>409</v>
      </c>
      <c r="X301">
        <v>2</v>
      </c>
      <c r="Y301" t="s">
        <v>365</v>
      </c>
      <c r="Z301">
        <v>0</v>
      </c>
      <c r="AA301" t="s">
        <v>365</v>
      </c>
      <c r="AB301">
        <v>6</v>
      </c>
      <c r="AC301">
        <v>1</v>
      </c>
      <c r="AD301">
        <v>0</v>
      </c>
      <c r="AE301">
        <v>1</v>
      </c>
      <c r="AF301">
        <v>800</v>
      </c>
      <c r="AG301">
        <v>800</v>
      </c>
      <c r="AH301" t="s">
        <v>1492</v>
      </c>
      <c r="AJ301" t="s">
        <v>675</v>
      </c>
      <c r="AK301" t="b">
        <v>1</v>
      </c>
      <c r="AL301" t="b">
        <v>1</v>
      </c>
      <c r="AS301">
        <v>10</v>
      </c>
      <c r="AT301" t="s">
        <v>1385</v>
      </c>
      <c r="AV301" t="s">
        <v>347</v>
      </c>
      <c r="AW301" t="s">
        <v>2619</v>
      </c>
      <c r="AX301" t="s">
        <v>1323</v>
      </c>
      <c r="AY301" t="b">
        <v>1</v>
      </c>
      <c r="BJ301" t="s">
        <v>347</v>
      </c>
      <c r="BK301" t="s">
        <v>347</v>
      </c>
      <c r="BL301" t="s">
        <v>4119</v>
      </c>
      <c r="BM301" t="s">
        <v>360</v>
      </c>
      <c r="BO301" t="s">
        <v>360</v>
      </c>
      <c r="CE301" t="s">
        <v>4120</v>
      </c>
      <c r="CF301" t="b">
        <v>1</v>
      </c>
      <c r="CG301" t="b">
        <v>1</v>
      </c>
      <c r="CI301" t="b">
        <v>1</v>
      </c>
      <c r="CN301" t="s">
        <v>347</v>
      </c>
      <c r="CX301" t="s">
        <v>851</v>
      </c>
      <c r="DD301" t="b">
        <v>1</v>
      </c>
      <c r="DV301" t="s">
        <v>657</v>
      </c>
      <c r="DZ301" t="s">
        <v>1887</v>
      </c>
      <c r="EB301" t="b">
        <v>1</v>
      </c>
      <c r="EC301" t="b">
        <v>1</v>
      </c>
      <c r="EL301" t="s">
        <v>409</v>
      </c>
      <c r="EM301" t="s">
        <v>366</v>
      </c>
      <c r="EN301" t="s">
        <v>1887</v>
      </c>
      <c r="EP301" t="b">
        <v>1</v>
      </c>
      <c r="EQ301" t="b">
        <v>1</v>
      </c>
      <c r="EZ301" t="s">
        <v>409</v>
      </c>
      <c r="FA301" t="s">
        <v>366</v>
      </c>
      <c r="FB301" t="s">
        <v>347</v>
      </c>
      <c r="FD301" t="s">
        <v>368</v>
      </c>
      <c r="FF301" t="b">
        <v>1</v>
      </c>
      <c r="FM301" t="s">
        <v>347</v>
      </c>
      <c r="FO301" t="s">
        <v>347</v>
      </c>
      <c r="FP301" t="s">
        <v>368</v>
      </c>
      <c r="FQ301" t="b">
        <v>1</v>
      </c>
      <c r="FW301" t="s">
        <v>369</v>
      </c>
      <c r="FX301" t="s">
        <v>347</v>
      </c>
      <c r="GB301" t="s">
        <v>351</v>
      </c>
      <c r="GC301" t="s">
        <v>351</v>
      </c>
      <c r="GD301" t="s">
        <v>360</v>
      </c>
      <c r="GE301" t="s">
        <v>371</v>
      </c>
      <c r="GF301" t="s">
        <v>371</v>
      </c>
      <c r="GT301" t="s">
        <v>3961</v>
      </c>
      <c r="GU301" t="b">
        <v>1</v>
      </c>
      <c r="GV301" t="b">
        <v>1</v>
      </c>
      <c r="GY301" t="b">
        <v>1</v>
      </c>
      <c r="HM301" t="s">
        <v>914</v>
      </c>
      <c r="HN301" t="b">
        <v>1</v>
      </c>
      <c r="HP301" t="b">
        <v>1</v>
      </c>
      <c r="HR301" t="s">
        <v>4121</v>
      </c>
      <c r="HS301" t="s">
        <v>559</v>
      </c>
      <c r="HT301" t="b">
        <v>1</v>
      </c>
      <c r="HW301" t="b">
        <v>1</v>
      </c>
      <c r="IE301" t="s">
        <v>603</v>
      </c>
      <c r="II301" t="b">
        <v>1</v>
      </c>
      <c r="IJ301" t="b">
        <v>1</v>
      </c>
      <c r="IO301" t="s">
        <v>347</v>
      </c>
      <c r="IQ301" t="s">
        <v>957</v>
      </c>
      <c r="IT301" t="b">
        <v>1</v>
      </c>
      <c r="IU301" t="b">
        <v>1</v>
      </c>
      <c r="IZ301" t="s">
        <v>4122</v>
      </c>
      <c r="JA301" t="s">
        <v>957</v>
      </c>
      <c r="JD301" t="b">
        <v>1</v>
      </c>
      <c r="JE301" t="b">
        <v>1</v>
      </c>
      <c r="JJ301" t="s">
        <v>4122</v>
      </c>
      <c r="JK301" t="s">
        <v>347</v>
      </c>
      <c r="JM301" t="s">
        <v>4032</v>
      </c>
      <c r="JQ301" t="b">
        <v>1</v>
      </c>
      <c r="JT301" t="b">
        <v>1</v>
      </c>
      <c r="KA301" t="b">
        <v>1</v>
      </c>
      <c r="KG301" t="s">
        <v>4123</v>
      </c>
      <c r="KI301" t="b">
        <v>1</v>
      </c>
      <c r="KK301" t="b">
        <v>1</v>
      </c>
      <c r="KL301" t="b">
        <v>1</v>
      </c>
      <c r="KV301" t="s">
        <v>4124</v>
      </c>
      <c r="KY301" t="b">
        <v>1</v>
      </c>
      <c r="KZ301" t="b">
        <v>1</v>
      </c>
      <c r="LA301" t="b">
        <v>1</v>
      </c>
      <c r="LF301" t="s">
        <v>452</v>
      </c>
      <c r="LI301" t="b">
        <v>1</v>
      </c>
      <c r="LN301" t="s">
        <v>347</v>
      </c>
      <c r="LP301" t="s">
        <v>651</v>
      </c>
      <c r="LV301" t="b">
        <v>1</v>
      </c>
      <c r="MA301" t="s">
        <v>360</v>
      </c>
      <c r="MG301" t="s">
        <v>360</v>
      </c>
      <c r="MI301" t="s">
        <v>4125</v>
      </c>
      <c r="MJ301">
        <v>73215572</v>
      </c>
      <c r="MK301" t="s">
        <v>4126</v>
      </c>
      <c r="ML301" s="2">
        <v>44219.469131944446</v>
      </c>
      <c r="MM301">
        <v>303</v>
      </c>
      <c r="MO301">
        <v>-1</v>
      </c>
      <c r="MR301" t="s">
        <v>377</v>
      </c>
      <c r="MS301">
        <v>1452</v>
      </c>
      <c r="MT301" t="s">
        <v>405</v>
      </c>
      <c r="MU301">
        <v>569832</v>
      </c>
    </row>
    <row r="302" spans="1:359" x14ac:dyDescent="0.3">
      <c r="A302" t="s">
        <v>4127</v>
      </c>
      <c r="B302" t="s">
        <v>4128</v>
      </c>
      <c r="D302" t="s">
        <v>4018</v>
      </c>
      <c r="E302" t="s">
        <v>844</v>
      </c>
      <c r="G302" s="1">
        <v>44219</v>
      </c>
      <c r="H302" t="s">
        <v>2756</v>
      </c>
      <c r="I302" t="s">
        <v>846</v>
      </c>
      <c r="J302" t="s">
        <v>347</v>
      </c>
      <c r="K302">
        <v>30</v>
      </c>
      <c r="L30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02" t="s">
        <v>408</v>
      </c>
      <c r="N302" t="s">
        <v>349</v>
      </c>
      <c r="O302" t="s">
        <v>350</v>
      </c>
      <c r="P302" s="1">
        <v>42431</v>
      </c>
      <c r="Q302">
        <v>0</v>
      </c>
      <c r="R302">
        <v>1</v>
      </c>
      <c r="S302" t="s">
        <v>347</v>
      </c>
      <c r="T302">
        <v>0</v>
      </c>
      <c r="U302">
        <v>0</v>
      </c>
      <c r="V302">
        <v>1</v>
      </c>
      <c r="W302" t="s">
        <v>351</v>
      </c>
      <c r="X302">
        <v>2</v>
      </c>
      <c r="Y302" t="s">
        <v>458</v>
      </c>
      <c r="Z302">
        <v>0</v>
      </c>
      <c r="AA302" t="s">
        <v>458</v>
      </c>
      <c r="AB302">
        <v>6</v>
      </c>
      <c r="AC302">
        <v>1</v>
      </c>
      <c r="AD302">
        <v>0</v>
      </c>
      <c r="AE302">
        <v>1</v>
      </c>
      <c r="AF302">
        <v>500</v>
      </c>
      <c r="AG302">
        <v>600</v>
      </c>
      <c r="AH302" t="s">
        <v>1576</v>
      </c>
      <c r="AJ302" t="s">
        <v>786</v>
      </c>
      <c r="AK302" t="b">
        <v>1</v>
      </c>
      <c r="AS302">
        <v>10</v>
      </c>
      <c r="AT302" t="s">
        <v>2851</v>
      </c>
      <c r="AV302" t="s">
        <v>347</v>
      </c>
      <c r="AW302" t="s">
        <v>2619</v>
      </c>
      <c r="AX302" t="s">
        <v>1323</v>
      </c>
      <c r="AY302" t="b">
        <v>1</v>
      </c>
      <c r="BJ302" t="s">
        <v>360</v>
      </c>
      <c r="BO302" t="s">
        <v>360</v>
      </c>
      <c r="CE302" t="s">
        <v>361</v>
      </c>
      <c r="CG302" t="b">
        <v>1</v>
      </c>
      <c r="CI302" t="b">
        <v>1</v>
      </c>
      <c r="CN302" t="s">
        <v>347</v>
      </c>
      <c r="CX302" t="s">
        <v>851</v>
      </c>
      <c r="DD302" t="b">
        <v>1</v>
      </c>
      <c r="DV302" t="s">
        <v>657</v>
      </c>
      <c r="EL302" t="s">
        <v>385</v>
      </c>
      <c r="EM302" t="s">
        <v>366</v>
      </c>
      <c r="EN302" t="s">
        <v>4113</v>
      </c>
      <c r="EO302" t="b">
        <v>1</v>
      </c>
      <c r="EP302" t="b">
        <v>1</v>
      </c>
      <c r="EQ302" t="b">
        <v>1</v>
      </c>
      <c r="EU302" t="b">
        <v>1</v>
      </c>
      <c r="EZ302" t="s">
        <v>365</v>
      </c>
      <c r="FA302" t="s">
        <v>367</v>
      </c>
      <c r="FB302" t="s">
        <v>347</v>
      </c>
      <c r="FD302" t="s">
        <v>368</v>
      </c>
      <c r="FF302" t="b">
        <v>1</v>
      </c>
      <c r="FM302" t="s">
        <v>347</v>
      </c>
      <c r="FO302" t="s">
        <v>347</v>
      </c>
      <c r="FP302" t="s">
        <v>368</v>
      </c>
      <c r="FQ302" t="b">
        <v>1</v>
      </c>
      <c r="FW302" t="s">
        <v>369</v>
      </c>
      <c r="FX302" t="s">
        <v>360</v>
      </c>
      <c r="GB302" t="s">
        <v>385</v>
      </c>
      <c r="GC302" t="s">
        <v>385</v>
      </c>
      <c r="GD302" t="s">
        <v>360</v>
      </c>
      <c r="GE302" t="s">
        <v>371</v>
      </c>
      <c r="GF302" t="s">
        <v>371</v>
      </c>
      <c r="GT302" t="s">
        <v>3996</v>
      </c>
      <c r="GU302" t="b">
        <v>1</v>
      </c>
      <c r="GV302" t="b">
        <v>1</v>
      </c>
      <c r="GW302" t="b">
        <v>1</v>
      </c>
      <c r="GY302" t="b">
        <v>1</v>
      </c>
      <c r="HM302" t="s">
        <v>914</v>
      </c>
      <c r="HN302" t="b">
        <v>1</v>
      </c>
      <c r="HP302" t="b">
        <v>1</v>
      </c>
      <c r="HR302" t="s">
        <v>4114</v>
      </c>
      <c r="HS302" t="s">
        <v>2178</v>
      </c>
      <c r="HT302" t="b">
        <v>1</v>
      </c>
      <c r="HW302" t="b">
        <v>1</v>
      </c>
      <c r="HZ302" t="b">
        <v>1</v>
      </c>
      <c r="IE302" t="s">
        <v>516</v>
      </c>
      <c r="IJ302" t="b">
        <v>1</v>
      </c>
      <c r="IO302" t="s">
        <v>347</v>
      </c>
      <c r="IQ302" t="s">
        <v>957</v>
      </c>
      <c r="IT302" t="b">
        <v>1</v>
      </c>
      <c r="IU302" t="b">
        <v>1</v>
      </c>
      <c r="IZ302" t="s">
        <v>4026</v>
      </c>
      <c r="JA302" t="s">
        <v>957</v>
      </c>
      <c r="JD302" t="b">
        <v>1</v>
      </c>
      <c r="JE302" t="b">
        <v>1</v>
      </c>
      <c r="JJ302" t="s">
        <v>4026</v>
      </c>
      <c r="JK302" t="s">
        <v>347</v>
      </c>
      <c r="JM302" t="s">
        <v>4032</v>
      </c>
      <c r="JQ302" t="b">
        <v>1</v>
      </c>
      <c r="JT302" t="b">
        <v>1</v>
      </c>
      <c r="KA302" t="b">
        <v>1</v>
      </c>
      <c r="KG302" t="s">
        <v>4129</v>
      </c>
      <c r="KI302" t="b">
        <v>1</v>
      </c>
      <c r="KL302" t="b">
        <v>1</v>
      </c>
      <c r="KQ302" t="b">
        <v>1</v>
      </c>
      <c r="KV302" t="s">
        <v>2857</v>
      </c>
      <c r="KZ302" t="b">
        <v>1</v>
      </c>
      <c r="LA302" t="b">
        <v>1</v>
      </c>
      <c r="LB302" t="b">
        <v>1</v>
      </c>
      <c r="LF302" t="s">
        <v>452</v>
      </c>
      <c r="LI302" t="b">
        <v>1</v>
      </c>
      <c r="LN302" t="s">
        <v>360</v>
      </c>
      <c r="LO302" t="s">
        <v>4034</v>
      </c>
      <c r="LP302" t="s">
        <v>651</v>
      </c>
      <c r="LV302" t="b">
        <v>1</v>
      </c>
      <c r="MA302" t="s">
        <v>360</v>
      </c>
      <c r="MG302" t="s">
        <v>360</v>
      </c>
      <c r="MI302" t="s">
        <v>4130</v>
      </c>
      <c r="MJ302">
        <v>73215573</v>
      </c>
      <c r="MK302" t="s">
        <v>4131</v>
      </c>
      <c r="ML302" s="2">
        <v>44219.469143518523</v>
      </c>
      <c r="MM302">
        <v>304</v>
      </c>
      <c r="MO302">
        <v>-1</v>
      </c>
      <c r="MR302" t="s">
        <v>377</v>
      </c>
      <c r="MS302">
        <v>2876</v>
      </c>
      <c r="MT302" t="s">
        <v>405</v>
      </c>
      <c r="MU302">
        <v>569832</v>
      </c>
    </row>
    <row r="303" spans="1:359" x14ac:dyDescent="0.3">
      <c r="A303" t="s">
        <v>4132</v>
      </c>
      <c r="B303" t="s">
        <v>4133</v>
      </c>
      <c r="D303" t="s">
        <v>4134</v>
      </c>
      <c r="E303" t="s">
        <v>844</v>
      </c>
      <c r="G303" s="1">
        <v>44219</v>
      </c>
      <c r="H303" t="s">
        <v>2066</v>
      </c>
      <c r="I303" t="s">
        <v>846</v>
      </c>
      <c r="J303" t="s">
        <v>347</v>
      </c>
      <c r="K303">
        <v>40</v>
      </c>
      <c r="L30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03" t="s">
        <v>348</v>
      </c>
      <c r="N303" t="s">
        <v>349</v>
      </c>
      <c r="O303" t="s">
        <v>350</v>
      </c>
      <c r="P303" s="1">
        <v>43474</v>
      </c>
      <c r="Q303">
        <v>1</v>
      </c>
      <c r="R303">
        <v>0</v>
      </c>
      <c r="S303" t="s">
        <v>347</v>
      </c>
      <c r="T303">
        <v>0</v>
      </c>
      <c r="U303">
        <v>1</v>
      </c>
      <c r="V303">
        <v>1</v>
      </c>
      <c r="W303" t="s">
        <v>409</v>
      </c>
      <c r="X303">
        <v>6</v>
      </c>
      <c r="Y303" t="s">
        <v>526</v>
      </c>
      <c r="Z303">
        <v>0</v>
      </c>
      <c r="AA303" t="s">
        <v>526</v>
      </c>
      <c r="AB303">
        <v>15</v>
      </c>
      <c r="AC303">
        <v>0</v>
      </c>
      <c r="AD303">
        <v>0</v>
      </c>
      <c r="AE303">
        <v>0</v>
      </c>
      <c r="AF303">
        <v>2000</v>
      </c>
      <c r="AG303">
        <v>100</v>
      </c>
      <c r="AH303" t="s">
        <v>3442</v>
      </c>
      <c r="AJ303" t="s">
        <v>355</v>
      </c>
      <c r="AL303" t="b">
        <v>1</v>
      </c>
      <c r="AS303">
        <v>30</v>
      </c>
      <c r="AT303" t="s">
        <v>356</v>
      </c>
      <c r="AV303" t="s">
        <v>360</v>
      </c>
      <c r="AW303" t="s">
        <v>2067</v>
      </c>
      <c r="AX303" t="s">
        <v>1300</v>
      </c>
      <c r="BB303" t="b">
        <v>1</v>
      </c>
      <c r="BC303" t="b">
        <v>1</v>
      </c>
      <c r="BJ303" t="s">
        <v>347</v>
      </c>
      <c r="BK303" t="s">
        <v>347</v>
      </c>
      <c r="BL303" t="s">
        <v>1269</v>
      </c>
      <c r="BM303" t="s">
        <v>360</v>
      </c>
      <c r="BO303" t="s">
        <v>360</v>
      </c>
      <c r="CE303" t="s">
        <v>1355</v>
      </c>
      <c r="CG303" t="b">
        <v>1</v>
      </c>
      <c r="CN303" t="s">
        <v>360</v>
      </c>
      <c r="CO303" t="s">
        <v>703</v>
      </c>
      <c r="CT303" t="b">
        <v>1</v>
      </c>
      <c r="CX303" t="s">
        <v>1901</v>
      </c>
      <c r="DB303" t="b">
        <v>1</v>
      </c>
      <c r="DV303" t="s">
        <v>657</v>
      </c>
      <c r="DZ303" t="s">
        <v>1006</v>
      </c>
      <c r="EA303" t="b">
        <v>1</v>
      </c>
      <c r="EB303" t="b">
        <v>1</v>
      </c>
      <c r="EL303" t="s">
        <v>409</v>
      </c>
      <c r="EM303" t="s">
        <v>366</v>
      </c>
      <c r="EN303" t="s">
        <v>1006</v>
      </c>
      <c r="EO303" t="b">
        <v>1</v>
      </c>
      <c r="EP303" t="b">
        <v>1</v>
      </c>
      <c r="EZ303" t="s">
        <v>409</v>
      </c>
      <c r="FA303" t="s">
        <v>366</v>
      </c>
      <c r="FB303" t="s">
        <v>347</v>
      </c>
      <c r="FD303" t="s">
        <v>368</v>
      </c>
      <c r="FF303" t="b">
        <v>1</v>
      </c>
      <c r="FM303" t="s">
        <v>347</v>
      </c>
      <c r="FO303" t="s">
        <v>347</v>
      </c>
      <c r="FP303" t="s">
        <v>368</v>
      </c>
      <c r="FQ303" t="b">
        <v>1</v>
      </c>
      <c r="FW303" t="s">
        <v>369</v>
      </c>
      <c r="FX303" t="s">
        <v>360</v>
      </c>
      <c r="GB303" t="s">
        <v>351</v>
      </c>
      <c r="GC303" t="s">
        <v>351</v>
      </c>
      <c r="GD303" t="s">
        <v>360</v>
      </c>
      <c r="GE303" t="s">
        <v>371</v>
      </c>
      <c r="GF303" t="s">
        <v>371</v>
      </c>
      <c r="GT303" t="s">
        <v>1076</v>
      </c>
      <c r="GU303" t="b">
        <v>1</v>
      </c>
      <c r="HA303" t="b">
        <v>1</v>
      </c>
      <c r="HM303" t="s">
        <v>726</v>
      </c>
      <c r="HN303" t="b">
        <v>1</v>
      </c>
      <c r="HO303" t="b">
        <v>1</v>
      </c>
      <c r="HR303" t="s">
        <v>4135</v>
      </c>
      <c r="HS303" t="s">
        <v>559</v>
      </c>
      <c r="HT303" t="b">
        <v>1</v>
      </c>
      <c r="HW303" t="b">
        <v>1</v>
      </c>
      <c r="IE303" t="s">
        <v>756</v>
      </c>
      <c r="IF303" t="b">
        <v>1</v>
      </c>
      <c r="IJ303" t="b">
        <v>1</v>
      </c>
      <c r="IO303" t="s">
        <v>347</v>
      </c>
      <c r="IQ303" t="s">
        <v>446</v>
      </c>
      <c r="IS303" t="b">
        <v>1</v>
      </c>
      <c r="IZ303" t="s">
        <v>465</v>
      </c>
      <c r="JA303" t="s">
        <v>446</v>
      </c>
      <c r="JC303" t="b">
        <v>1</v>
      </c>
      <c r="JJ303" t="s">
        <v>625</v>
      </c>
      <c r="JK303" t="s">
        <v>360</v>
      </c>
      <c r="JL303" t="s">
        <v>4136</v>
      </c>
      <c r="JM303" t="s">
        <v>2236</v>
      </c>
      <c r="JN303" t="b">
        <v>1</v>
      </c>
      <c r="JQ303" t="b">
        <v>1</v>
      </c>
      <c r="KG303" t="s">
        <v>450</v>
      </c>
      <c r="KL303" t="b">
        <v>1</v>
      </c>
      <c r="KV303" t="s">
        <v>1679</v>
      </c>
      <c r="KX303" t="b">
        <v>1</v>
      </c>
      <c r="LA303" t="b">
        <v>1</v>
      </c>
      <c r="LB303" t="b">
        <v>1</v>
      </c>
      <c r="LF303" t="s">
        <v>452</v>
      </c>
      <c r="LI303" t="b">
        <v>1</v>
      </c>
      <c r="LN303" t="s">
        <v>360</v>
      </c>
      <c r="LO303" t="s">
        <v>4137</v>
      </c>
      <c r="LP303" t="s">
        <v>535</v>
      </c>
      <c r="LS303" t="b">
        <v>1</v>
      </c>
      <c r="MA303" t="s">
        <v>360</v>
      </c>
      <c r="MG303" t="s">
        <v>360</v>
      </c>
      <c r="MI303" t="s">
        <v>4138</v>
      </c>
      <c r="MJ303">
        <v>73215826</v>
      </c>
      <c r="MK303" t="s">
        <v>4139</v>
      </c>
      <c r="ML303" s="2">
        <v>44219.474548611113</v>
      </c>
      <c r="MM303">
        <v>305</v>
      </c>
      <c r="MO303">
        <v>-1</v>
      </c>
      <c r="MR303" t="s">
        <v>377</v>
      </c>
      <c r="MS303">
        <v>1340</v>
      </c>
      <c r="MT303" t="s">
        <v>405</v>
      </c>
      <c r="MU303">
        <v>569832</v>
      </c>
    </row>
    <row r="304" spans="1:359" x14ac:dyDescent="0.3">
      <c r="A304" t="s">
        <v>4140</v>
      </c>
      <c r="B304" t="s">
        <v>4141</v>
      </c>
      <c r="D304" t="s">
        <v>3437</v>
      </c>
      <c r="E304" t="s">
        <v>844</v>
      </c>
      <c r="G304" s="1">
        <v>44219</v>
      </c>
      <c r="H304" t="s">
        <v>2066</v>
      </c>
      <c r="I304" t="s">
        <v>846</v>
      </c>
      <c r="J304" t="s">
        <v>347</v>
      </c>
      <c r="K304">
        <v>45</v>
      </c>
      <c r="L30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04" t="s">
        <v>348</v>
      </c>
      <c r="N304" t="s">
        <v>349</v>
      </c>
      <c r="O304" t="s">
        <v>350</v>
      </c>
      <c r="P304" s="1">
        <v>43104</v>
      </c>
      <c r="Q304">
        <v>0</v>
      </c>
      <c r="R304">
        <v>0</v>
      </c>
      <c r="S304" t="s">
        <v>347</v>
      </c>
      <c r="T304">
        <v>0</v>
      </c>
      <c r="U304">
        <v>0</v>
      </c>
      <c r="V304">
        <v>0</v>
      </c>
      <c r="W304" t="s">
        <v>385</v>
      </c>
      <c r="X304">
        <v>2</v>
      </c>
      <c r="Y304" t="s">
        <v>409</v>
      </c>
      <c r="Z304">
        <v>3</v>
      </c>
      <c r="AA304" t="s">
        <v>352</v>
      </c>
      <c r="AB304">
        <v>10</v>
      </c>
      <c r="AC304">
        <v>0</v>
      </c>
      <c r="AD304">
        <v>0</v>
      </c>
      <c r="AE304">
        <v>0</v>
      </c>
      <c r="AF304">
        <v>1000</v>
      </c>
      <c r="AG304">
        <v>90</v>
      </c>
      <c r="AH304" t="s">
        <v>2261</v>
      </c>
      <c r="AJ304" t="s">
        <v>355</v>
      </c>
      <c r="AL304" t="b">
        <v>1</v>
      </c>
      <c r="AS304">
        <v>60</v>
      </c>
      <c r="AT304" t="s">
        <v>1385</v>
      </c>
      <c r="AV304" t="s">
        <v>360</v>
      </c>
      <c r="AW304" t="s">
        <v>2067</v>
      </c>
      <c r="AX304" t="s">
        <v>429</v>
      </c>
      <c r="BB304" t="b">
        <v>1</v>
      </c>
      <c r="BJ304" t="s">
        <v>360</v>
      </c>
      <c r="BO304" t="s">
        <v>360</v>
      </c>
      <c r="CE304" t="s">
        <v>361</v>
      </c>
      <c r="CG304" t="b">
        <v>1</v>
      </c>
      <c r="CI304" t="b">
        <v>1</v>
      </c>
      <c r="CN304" t="s">
        <v>360</v>
      </c>
      <c r="CO304" t="s">
        <v>4142</v>
      </c>
      <c r="CR304" t="b">
        <v>1</v>
      </c>
      <c r="CX304" t="s">
        <v>1901</v>
      </c>
      <c r="DB304" t="b">
        <v>1</v>
      </c>
      <c r="DV304" t="s">
        <v>657</v>
      </c>
      <c r="EL304" t="s">
        <v>385</v>
      </c>
      <c r="EM304" t="s">
        <v>366</v>
      </c>
      <c r="EZ304" t="s">
        <v>385</v>
      </c>
      <c r="FA304" t="s">
        <v>366</v>
      </c>
      <c r="FB304" t="s">
        <v>347</v>
      </c>
      <c r="FD304" t="s">
        <v>368</v>
      </c>
      <c r="FF304" t="b">
        <v>1</v>
      </c>
      <c r="FM304" t="s">
        <v>347</v>
      </c>
      <c r="FO304" t="s">
        <v>347</v>
      </c>
      <c r="FP304" t="s">
        <v>368</v>
      </c>
      <c r="FQ304" t="b">
        <v>1</v>
      </c>
      <c r="GB304" t="s">
        <v>385</v>
      </c>
      <c r="GC304" t="s">
        <v>385</v>
      </c>
      <c r="GD304" t="s">
        <v>360</v>
      </c>
      <c r="GE304" t="s">
        <v>371</v>
      </c>
      <c r="GF304" t="s">
        <v>371</v>
      </c>
      <c r="GT304" t="s">
        <v>4143</v>
      </c>
      <c r="GV304" t="b">
        <v>1</v>
      </c>
      <c r="GW304" t="b">
        <v>1</v>
      </c>
      <c r="HC304" t="b">
        <v>1</v>
      </c>
      <c r="HM304" t="s">
        <v>1008</v>
      </c>
      <c r="HN304" t="b">
        <v>1</v>
      </c>
      <c r="HP304" t="b">
        <v>1</v>
      </c>
      <c r="HR304" t="s">
        <v>4144</v>
      </c>
      <c r="HS304" t="s">
        <v>443</v>
      </c>
      <c r="HW304" t="b">
        <v>1</v>
      </c>
      <c r="IE304" t="s">
        <v>516</v>
      </c>
      <c r="IJ304" t="b">
        <v>1</v>
      </c>
      <c r="IO304" t="s">
        <v>360</v>
      </c>
      <c r="IP304" t="s">
        <v>4145</v>
      </c>
      <c r="IQ304" t="s">
        <v>545</v>
      </c>
      <c r="IS304" t="b">
        <v>1</v>
      </c>
      <c r="IT304" t="b">
        <v>1</v>
      </c>
      <c r="IZ304" t="s">
        <v>4146</v>
      </c>
      <c r="JA304" t="s">
        <v>545</v>
      </c>
      <c r="JC304" t="b">
        <v>1</v>
      </c>
      <c r="JD304" t="b">
        <v>1</v>
      </c>
      <c r="JJ304" t="s">
        <v>4147</v>
      </c>
      <c r="JK304" t="s">
        <v>360</v>
      </c>
      <c r="JL304" t="s">
        <v>4148</v>
      </c>
      <c r="JM304" t="s">
        <v>2236</v>
      </c>
      <c r="JN304" t="b">
        <v>1</v>
      </c>
      <c r="JQ304" t="b">
        <v>1</v>
      </c>
      <c r="KG304" t="s">
        <v>507</v>
      </c>
      <c r="KI304" t="b">
        <v>1</v>
      </c>
      <c r="KV304" t="s">
        <v>1836</v>
      </c>
      <c r="KX304" t="b">
        <v>1</v>
      </c>
      <c r="LA304" t="b">
        <v>1</v>
      </c>
      <c r="LB304" t="b">
        <v>1</v>
      </c>
      <c r="LF304" t="s">
        <v>4149</v>
      </c>
      <c r="LH304" t="b">
        <v>1</v>
      </c>
      <c r="LI304" t="b">
        <v>1</v>
      </c>
      <c r="LN304" t="s">
        <v>360</v>
      </c>
      <c r="LO304" t="s">
        <v>3439</v>
      </c>
      <c r="LP304" t="s">
        <v>565</v>
      </c>
      <c r="LR304" t="b">
        <v>1</v>
      </c>
      <c r="LS304" t="b">
        <v>1</v>
      </c>
      <c r="MA304" t="s">
        <v>360</v>
      </c>
      <c r="MD304" t="s">
        <v>360</v>
      </c>
      <c r="MG304" t="s">
        <v>360</v>
      </c>
      <c r="MI304" t="s">
        <v>4150</v>
      </c>
      <c r="MJ304">
        <v>73215830</v>
      </c>
      <c r="MK304" t="s">
        <v>4151</v>
      </c>
      <c r="ML304" s="2">
        <v>44219.474560185183</v>
      </c>
      <c r="MM304">
        <v>306</v>
      </c>
      <c r="MO304">
        <v>-1</v>
      </c>
      <c r="MR304" t="s">
        <v>377</v>
      </c>
      <c r="MS304">
        <v>1033</v>
      </c>
      <c r="MT304" t="s">
        <v>405</v>
      </c>
      <c r="MU304">
        <v>569832</v>
      </c>
    </row>
    <row r="305" spans="1:359" x14ac:dyDescent="0.3">
      <c r="A305" t="s">
        <v>4152</v>
      </c>
      <c r="B305" t="s">
        <v>4153</v>
      </c>
      <c r="D305" t="s">
        <v>3437</v>
      </c>
      <c r="E305" t="s">
        <v>844</v>
      </c>
      <c r="G305" s="1">
        <v>44219</v>
      </c>
      <c r="H305" t="s">
        <v>2066</v>
      </c>
      <c r="I305" t="s">
        <v>846</v>
      </c>
      <c r="J305" t="s">
        <v>347</v>
      </c>
      <c r="K305">
        <v>40</v>
      </c>
      <c r="L30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05" t="s">
        <v>408</v>
      </c>
      <c r="N305" t="s">
        <v>349</v>
      </c>
      <c r="O305" t="s">
        <v>350</v>
      </c>
      <c r="P305" s="1">
        <v>42683</v>
      </c>
      <c r="Q305">
        <v>0</v>
      </c>
      <c r="R305">
        <v>0</v>
      </c>
      <c r="S305" t="s">
        <v>347</v>
      </c>
      <c r="T305">
        <v>0</v>
      </c>
      <c r="U305">
        <v>0</v>
      </c>
      <c r="V305">
        <v>0</v>
      </c>
      <c r="W305" t="s">
        <v>385</v>
      </c>
      <c r="X305">
        <v>4</v>
      </c>
      <c r="Y305" t="s">
        <v>365</v>
      </c>
      <c r="Z305">
        <v>0</v>
      </c>
      <c r="AA305" t="s">
        <v>365</v>
      </c>
      <c r="AB305">
        <v>6</v>
      </c>
      <c r="AC305">
        <v>0</v>
      </c>
      <c r="AD305">
        <v>0</v>
      </c>
      <c r="AE305">
        <v>1</v>
      </c>
      <c r="AF305">
        <v>1200</v>
      </c>
      <c r="AG305">
        <v>300</v>
      </c>
      <c r="AH305" t="s">
        <v>3734</v>
      </c>
      <c r="AJ305" t="s">
        <v>355</v>
      </c>
      <c r="AL305" t="b">
        <v>1</v>
      </c>
      <c r="AS305">
        <v>15</v>
      </c>
      <c r="AT305" t="s">
        <v>356</v>
      </c>
      <c r="AV305" t="s">
        <v>360</v>
      </c>
      <c r="AW305" t="s">
        <v>1714</v>
      </c>
      <c r="AX305" t="s">
        <v>429</v>
      </c>
      <c r="BB305" t="b">
        <v>1</v>
      </c>
      <c r="BJ305" t="s">
        <v>360</v>
      </c>
      <c r="BO305" t="s">
        <v>360</v>
      </c>
      <c r="CE305" t="s">
        <v>2084</v>
      </c>
      <c r="CF305" t="b">
        <v>1</v>
      </c>
      <c r="CG305" t="b">
        <v>1</v>
      </c>
      <c r="CN305" t="s">
        <v>347</v>
      </c>
      <c r="CX305" t="s">
        <v>1901</v>
      </c>
      <c r="DB305" t="b">
        <v>1</v>
      </c>
      <c r="DV305" t="s">
        <v>657</v>
      </c>
      <c r="EL305" t="s">
        <v>385</v>
      </c>
      <c r="EM305" t="s">
        <v>366</v>
      </c>
      <c r="EZ305" t="s">
        <v>385</v>
      </c>
      <c r="FA305" t="s">
        <v>366</v>
      </c>
      <c r="FB305" t="s">
        <v>347</v>
      </c>
      <c r="FD305" t="s">
        <v>368</v>
      </c>
      <c r="FF305" t="b">
        <v>1</v>
      </c>
      <c r="FM305" t="s">
        <v>347</v>
      </c>
      <c r="FO305" t="s">
        <v>347</v>
      </c>
      <c r="FP305" t="s">
        <v>368</v>
      </c>
      <c r="FQ305" t="b">
        <v>1</v>
      </c>
      <c r="GB305" t="s">
        <v>385</v>
      </c>
      <c r="GC305" t="s">
        <v>385</v>
      </c>
      <c r="GD305" t="s">
        <v>360</v>
      </c>
      <c r="GE305" t="s">
        <v>371</v>
      </c>
      <c r="GF305" t="s">
        <v>371</v>
      </c>
      <c r="GT305" t="s">
        <v>4154</v>
      </c>
      <c r="GU305" t="b">
        <v>1</v>
      </c>
      <c r="GW305" t="b">
        <v>1</v>
      </c>
      <c r="GX305" t="b">
        <v>1</v>
      </c>
      <c r="HD305" t="b">
        <v>1</v>
      </c>
      <c r="HM305" t="s">
        <v>441</v>
      </c>
      <c r="HN305" t="b">
        <v>1</v>
      </c>
      <c r="HR305" t="s">
        <v>4155</v>
      </c>
      <c r="HS305" t="s">
        <v>4156</v>
      </c>
      <c r="HT305" t="b">
        <v>1</v>
      </c>
      <c r="HV305" t="b">
        <v>1</v>
      </c>
      <c r="HW305" t="b">
        <v>1</v>
      </c>
      <c r="IE305" t="s">
        <v>1123</v>
      </c>
      <c r="IM305" t="b">
        <v>1</v>
      </c>
      <c r="IO305" t="s">
        <v>347</v>
      </c>
      <c r="IQ305" t="s">
        <v>545</v>
      </c>
      <c r="IS305" t="b">
        <v>1</v>
      </c>
      <c r="IT305" t="b">
        <v>1</v>
      </c>
      <c r="IZ305" t="s">
        <v>4146</v>
      </c>
      <c r="JA305" t="s">
        <v>416</v>
      </c>
      <c r="JG305" t="b">
        <v>1</v>
      </c>
      <c r="JK305" t="s">
        <v>360</v>
      </c>
      <c r="JL305" t="s">
        <v>4157</v>
      </c>
      <c r="JM305" t="s">
        <v>4158</v>
      </c>
      <c r="JN305" t="b">
        <v>1</v>
      </c>
      <c r="JQ305" t="b">
        <v>1</v>
      </c>
      <c r="KA305" t="b">
        <v>1</v>
      </c>
      <c r="KG305" t="s">
        <v>1678</v>
      </c>
      <c r="KI305" t="b">
        <v>1</v>
      </c>
      <c r="KL305" t="b">
        <v>1</v>
      </c>
      <c r="KV305" t="s">
        <v>4159</v>
      </c>
      <c r="KZ305" t="b">
        <v>1</v>
      </c>
      <c r="LA305" t="b">
        <v>1</v>
      </c>
      <c r="LB305" t="b">
        <v>1</v>
      </c>
      <c r="LF305" t="s">
        <v>4002</v>
      </c>
      <c r="LG305" t="b">
        <v>1</v>
      </c>
      <c r="LI305" t="b">
        <v>1</v>
      </c>
      <c r="LN305" t="s">
        <v>347</v>
      </c>
      <c r="LP305" t="s">
        <v>400</v>
      </c>
      <c r="LR305" t="b">
        <v>1</v>
      </c>
      <c r="LS305" t="b">
        <v>1</v>
      </c>
      <c r="MA305" t="s">
        <v>360</v>
      </c>
      <c r="MG305" t="s">
        <v>360</v>
      </c>
      <c r="MI305" t="s">
        <v>4160</v>
      </c>
      <c r="MJ305">
        <v>73215833</v>
      </c>
      <c r="MK305" t="s">
        <v>4161</v>
      </c>
      <c r="ML305" s="2">
        <v>44219.47457175926</v>
      </c>
      <c r="MM305">
        <v>307</v>
      </c>
      <c r="MO305">
        <v>-1</v>
      </c>
      <c r="MR305" t="s">
        <v>377</v>
      </c>
      <c r="MS305">
        <v>523</v>
      </c>
      <c r="MT305" t="s">
        <v>405</v>
      </c>
      <c r="MU305">
        <v>569832</v>
      </c>
    </row>
    <row r="306" spans="1:359" x14ac:dyDescent="0.3">
      <c r="A306" t="s">
        <v>4162</v>
      </c>
      <c r="B306" t="s">
        <v>4163</v>
      </c>
      <c r="C306" t="s">
        <v>385</v>
      </c>
      <c r="D306" t="s">
        <v>3658</v>
      </c>
      <c r="E306" t="s">
        <v>844</v>
      </c>
      <c r="G306" s="1">
        <v>44219</v>
      </c>
      <c r="H306" t="s">
        <v>2066</v>
      </c>
      <c r="I306" t="s">
        <v>846</v>
      </c>
      <c r="J306" t="s">
        <v>347</v>
      </c>
      <c r="K306">
        <v>34</v>
      </c>
      <c r="L30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06" t="s">
        <v>408</v>
      </c>
      <c r="N306" t="s">
        <v>349</v>
      </c>
      <c r="O306" t="s">
        <v>384</v>
      </c>
      <c r="Q306">
        <v>0</v>
      </c>
      <c r="R306">
        <v>0</v>
      </c>
      <c r="S306" t="s">
        <v>347</v>
      </c>
      <c r="T306">
        <v>0</v>
      </c>
      <c r="U306">
        <v>0</v>
      </c>
      <c r="V306">
        <v>1</v>
      </c>
      <c r="W306" t="s">
        <v>351</v>
      </c>
      <c r="X306">
        <v>1</v>
      </c>
      <c r="Y306" t="s">
        <v>409</v>
      </c>
      <c r="Z306">
        <v>0</v>
      </c>
      <c r="AA306" t="s">
        <v>409</v>
      </c>
      <c r="AB306">
        <v>4</v>
      </c>
      <c r="AC306">
        <v>0</v>
      </c>
      <c r="AD306">
        <v>0</v>
      </c>
      <c r="AE306">
        <v>1</v>
      </c>
      <c r="AF306">
        <v>1200</v>
      </c>
      <c r="AG306">
        <v>600</v>
      </c>
      <c r="AH306" t="s">
        <v>4164</v>
      </c>
      <c r="AJ306" t="s">
        <v>1461</v>
      </c>
      <c r="AK306" t="b">
        <v>1</v>
      </c>
      <c r="AL306" t="b">
        <v>1</v>
      </c>
      <c r="AM306" t="b">
        <v>1</v>
      </c>
      <c r="AN306" t="b">
        <v>1</v>
      </c>
      <c r="AS306">
        <v>15</v>
      </c>
      <c r="AT306" t="s">
        <v>356</v>
      </c>
      <c r="AV306" t="s">
        <v>347</v>
      </c>
      <c r="AW306" t="s">
        <v>4165</v>
      </c>
      <c r="AX306" t="s">
        <v>484</v>
      </c>
      <c r="AY306" t="b">
        <v>1</v>
      </c>
      <c r="BB306" t="b">
        <v>1</v>
      </c>
      <c r="BJ306" t="s">
        <v>360</v>
      </c>
      <c r="BO306" t="s">
        <v>360</v>
      </c>
      <c r="CE306" t="s">
        <v>1146</v>
      </c>
      <c r="CL306" t="b">
        <v>1</v>
      </c>
      <c r="CN306" t="s">
        <v>347</v>
      </c>
      <c r="CX306" t="s">
        <v>851</v>
      </c>
      <c r="DD306" t="b">
        <v>1</v>
      </c>
      <c r="DV306" t="s">
        <v>430</v>
      </c>
      <c r="EL306" t="s">
        <v>385</v>
      </c>
      <c r="EM306" t="s">
        <v>366</v>
      </c>
      <c r="EN306" t="s">
        <v>4166</v>
      </c>
      <c r="EO306" t="b">
        <v>1</v>
      </c>
      <c r="EP306" t="b">
        <v>1</v>
      </c>
      <c r="ES306" t="b">
        <v>1</v>
      </c>
      <c r="EW306" t="b">
        <v>1</v>
      </c>
      <c r="EX306" t="b">
        <v>1</v>
      </c>
      <c r="EZ306" t="s">
        <v>352</v>
      </c>
      <c r="FA306" t="s">
        <v>367</v>
      </c>
      <c r="FB306" t="s">
        <v>347</v>
      </c>
      <c r="FD306" t="s">
        <v>838</v>
      </c>
      <c r="FF306" t="b">
        <v>1</v>
      </c>
      <c r="FJ306" t="b">
        <v>1</v>
      </c>
      <c r="FM306" t="s">
        <v>347</v>
      </c>
      <c r="FO306" t="s">
        <v>347</v>
      </c>
      <c r="FP306" t="s">
        <v>368</v>
      </c>
      <c r="FQ306" t="b">
        <v>1</v>
      </c>
      <c r="FW306" t="s">
        <v>373</v>
      </c>
      <c r="FX306" t="s">
        <v>360</v>
      </c>
      <c r="GB306" t="s">
        <v>385</v>
      </c>
      <c r="GC306" t="s">
        <v>385</v>
      </c>
      <c r="GD306" t="s">
        <v>360</v>
      </c>
      <c r="GE306" t="s">
        <v>371</v>
      </c>
      <c r="GF306" t="s">
        <v>371</v>
      </c>
      <c r="GT306" t="s">
        <v>1389</v>
      </c>
      <c r="GX306" t="b">
        <v>1</v>
      </c>
      <c r="GY306" t="b">
        <v>1</v>
      </c>
      <c r="HE306" t="b">
        <v>1</v>
      </c>
      <c r="HM306" t="s">
        <v>501</v>
      </c>
      <c r="HO306" t="b">
        <v>1</v>
      </c>
      <c r="HR306" t="s">
        <v>4167</v>
      </c>
      <c r="HS306" t="s">
        <v>2355</v>
      </c>
      <c r="HU306" t="b">
        <v>1</v>
      </c>
      <c r="HZ306" t="b">
        <v>1</v>
      </c>
      <c r="IE306" t="s">
        <v>3160</v>
      </c>
      <c r="IF306" t="b">
        <v>1</v>
      </c>
      <c r="IG306" t="b">
        <v>1</v>
      </c>
      <c r="IO306" t="s">
        <v>360</v>
      </c>
      <c r="IP306" t="s">
        <v>4168</v>
      </c>
      <c r="IQ306" t="s">
        <v>416</v>
      </c>
      <c r="IW306" t="b">
        <v>1</v>
      </c>
      <c r="JA306" t="s">
        <v>373</v>
      </c>
      <c r="JH306" t="b">
        <v>1</v>
      </c>
      <c r="JK306" t="s">
        <v>360</v>
      </c>
      <c r="JL306" t="s">
        <v>4169</v>
      </c>
      <c r="JM306" t="s">
        <v>3540</v>
      </c>
      <c r="JN306" t="b">
        <v>1</v>
      </c>
      <c r="JQ306" t="b">
        <v>1</v>
      </c>
      <c r="JR306" t="b">
        <v>1</v>
      </c>
      <c r="KF306" t="s">
        <v>4170</v>
      </c>
      <c r="KG306" t="s">
        <v>877</v>
      </c>
      <c r="KL306" t="b">
        <v>1</v>
      </c>
      <c r="KM306" t="b">
        <v>1</v>
      </c>
      <c r="KV306" t="s">
        <v>534</v>
      </c>
      <c r="KX306" t="b">
        <v>1</v>
      </c>
      <c r="KY306" t="b">
        <v>1</v>
      </c>
      <c r="LA306" t="b">
        <v>1</v>
      </c>
      <c r="LF306" t="s">
        <v>430</v>
      </c>
      <c r="LM306" t="b">
        <v>1</v>
      </c>
      <c r="LN306" t="s">
        <v>347</v>
      </c>
      <c r="LP306" t="s">
        <v>4171</v>
      </c>
      <c r="LS306" t="b">
        <v>1</v>
      </c>
      <c r="LT306" t="b">
        <v>1</v>
      </c>
      <c r="MA306" t="s">
        <v>360</v>
      </c>
      <c r="MG306" t="s">
        <v>360</v>
      </c>
      <c r="MI306" t="s">
        <v>4172</v>
      </c>
      <c r="MJ306">
        <v>73216061</v>
      </c>
      <c r="MK306" t="s">
        <v>4173</v>
      </c>
      <c r="ML306" s="2">
        <v>44219.478391203702</v>
      </c>
      <c r="MM306">
        <v>308</v>
      </c>
      <c r="MO306">
        <v>-1</v>
      </c>
      <c r="MR306" t="s">
        <v>377</v>
      </c>
      <c r="MS306">
        <v>12647</v>
      </c>
      <c r="MT306" t="s">
        <v>405</v>
      </c>
      <c r="MU306">
        <v>569832</v>
      </c>
    </row>
    <row r="307" spans="1:359" x14ac:dyDescent="0.3">
      <c r="A307" t="s">
        <v>4174</v>
      </c>
      <c r="B307" t="s">
        <v>4175</v>
      </c>
      <c r="C307" t="s">
        <v>385</v>
      </c>
      <c r="D307" t="s">
        <v>3658</v>
      </c>
      <c r="E307" t="s">
        <v>844</v>
      </c>
      <c r="G307" s="1">
        <v>44219</v>
      </c>
      <c r="H307" t="s">
        <v>2066</v>
      </c>
      <c r="I307" t="s">
        <v>846</v>
      </c>
      <c r="J307" t="s">
        <v>347</v>
      </c>
      <c r="K307">
        <v>38</v>
      </c>
      <c r="L30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07" t="s">
        <v>348</v>
      </c>
      <c r="N307" t="s">
        <v>349</v>
      </c>
      <c r="O307" t="s">
        <v>350</v>
      </c>
      <c r="P307" s="1">
        <v>43617</v>
      </c>
      <c r="Q307">
        <v>1</v>
      </c>
      <c r="R307">
        <v>0</v>
      </c>
      <c r="S307" t="s">
        <v>347</v>
      </c>
      <c r="T307">
        <v>0</v>
      </c>
      <c r="U307">
        <v>1</v>
      </c>
      <c r="V307">
        <v>1</v>
      </c>
      <c r="W307" t="s">
        <v>409</v>
      </c>
      <c r="X307">
        <v>0</v>
      </c>
      <c r="Y307" t="s">
        <v>409</v>
      </c>
      <c r="Z307">
        <v>0</v>
      </c>
      <c r="AA307" t="s">
        <v>409</v>
      </c>
      <c r="AB307">
        <v>4</v>
      </c>
      <c r="AC307">
        <v>0</v>
      </c>
      <c r="AD307">
        <v>0</v>
      </c>
      <c r="AE307">
        <v>2</v>
      </c>
      <c r="AF307">
        <v>500</v>
      </c>
      <c r="AG307">
        <v>250</v>
      </c>
      <c r="AH307" t="s">
        <v>4176</v>
      </c>
      <c r="AJ307" t="s">
        <v>651</v>
      </c>
      <c r="AQ307" t="b">
        <v>1</v>
      </c>
      <c r="AV307" t="s">
        <v>347</v>
      </c>
      <c r="AW307" t="s">
        <v>4177</v>
      </c>
      <c r="AX307" t="s">
        <v>4178</v>
      </c>
      <c r="AZ307" t="b">
        <v>1</v>
      </c>
      <c r="BB307" t="b">
        <v>1</v>
      </c>
      <c r="BF307" t="b">
        <v>1</v>
      </c>
      <c r="BI307" t="s">
        <v>4179</v>
      </c>
      <c r="BJ307" t="s">
        <v>360</v>
      </c>
      <c r="BO307" t="s">
        <v>360</v>
      </c>
      <c r="CE307" t="s">
        <v>2119</v>
      </c>
      <c r="CG307" t="b">
        <v>1</v>
      </c>
      <c r="CI307" t="b">
        <v>1</v>
      </c>
      <c r="CN307" t="s">
        <v>360</v>
      </c>
      <c r="CO307" t="s">
        <v>2350</v>
      </c>
      <c r="CQ307" t="b">
        <v>1</v>
      </c>
      <c r="CS307" t="b">
        <v>1</v>
      </c>
      <c r="CX307" t="s">
        <v>851</v>
      </c>
      <c r="DD307" t="b">
        <v>1</v>
      </c>
      <c r="DV307" t="s">
        <v>575</v>
      </c>
      <c r="DW307" t="s">
        <v>576</v>
      </c>
      <c r="DX307" t="s">
        <v>2233</v>
      </c>
      <c r="DZ307" t="s">
        <v>3698</v>
      </c>
      <c r="EA307" t="b">
        <v>1</v>
      </c>
      <c r="EI307" t="b">
        <v>1</v>
      </c>
      <c r="EJ307" t="b">
        <v>1</v>
      </c>
      <c r="EK307" t="b">
        <v>1</v>
      </c>
      <c r="EL307" t="s">
        <v>365</v>
      </c>
      <c r="EM307" t="s">
        <v>366</v>
      </c>
      <c r="EN307" t="s">
        <v>1006</v>
      </c>
      <c r="EO307" t="b">
        <v>1</v>
      </c>
      <c r="EP307" t="b">
        <v>1</v>
      </c>
      <c r="EZ307" t="s">
        <v>409</v>
      </c>
      <c r="FA307" t="s">
        <v>366</v>
      </c>
      <c r="FB307" t="s">
        <v>360</v>
      </c>
      <c r="FC307" t="s">
        <v>3678</v>
      </c>
      <c r="FD307" t="s">
        <v>432</v>
      </c>
      <c r="FF307" t="b">
        <v>1</v>
      </c>
      <c r="FG307" t="b">
        <v>1</v>
      </c>
      <c r="FM307" t="s">
        <v>347</v>
      </c>
      <c r="FO307" t="s">
        <v>347</v>
      </c>
      <c r="FP307" t="s">
        <v>852</v>
      </c>
      <c r="FQ307" t="b">
        <v>1</v>
      </c>
      <c r="FR307" t="b">
        <v>1</v>
      </c>
      <c r="FS307" t="b">
        <v>1</v>
      </c>
      <c r="FW307" t="s">
        <v>347</v>
      </c>
      <c r="FX307" t="s">
        <v>347</v>
      </c>
      <c r="GB307" t="s">
        <v>351</v>
      </c>
      <c r="GC307" t="s">
        <v>351</v>
      </c>
      <c r="GD307" t="s">
        <v>360</v>
      </c>
      <c r="GE307" t="s">
        <v>371</v>
      </c>
      <c r="GF307" t="s">
        <v>371</v>
      </c>
      <c r="GT307" t="s">
        <v>4180</v>
      </c>
      <c r="GU307" t="b">
        <v>1</v>
      </c>
      <c r="GW307" t="b">
        <v>1</v>
      </c>
      <c r="GX307" t="b">
        <v>1</v>
      </c>
      <c r="GY307" t="b">
        <v>1</v>
      </c>
      <c r="GZ307" t="b">
        <v>1</v>
      </c>
      <c r="HA307" t="b">
        <v>1</v>
      </c>
      <c r="HC307" t="b">
        <v>1</v>
      </c>
      <c r="HM307" t="s">
        <v>914</v>
      </c>
      <c r="HN307" t="b">
        <v>1</v>
      </c>
      <c r="HP307" t="b">
        <v>1</v>
      </c>
      <c r="HR307" t="s">
        <v>4181</v>
      </c>
      <c r="HS307" t="s">
        <v>2374</v>
      </c>
      <c r="HT307" t="b">
        <v>1</v>
      </c>
      <c r="HW307" t="b">
        <v>1</v>
      </c>
      <c r="IB307" t="b">
        <v>1</v>
      </c>
      <c r="IE307" t="s">
        <v>4182</v>
      </c>
      <c r="IF307" t="b">
        <v>1</v>
      </c>
      <c r="IG307" t="b">
        <v>1</v>
      </c>
      <c r="II307" t="b">
        <v>1</v>
      </c>
      <c r="IO307" t="s">
        <v>445</v>
      </c>
      <c r="IQ307" t="s">
        <v>874</v>
      </c>
      <c r="IR307" t="b">
        <v>1</v>
      </c>
      <c r="IS307" t="b">
        <v>1</v>
      </c>
      <c r="IU307" t="b">
        <v>1</v>
      </c>
      <c r="IZ307" t="s">
        <v>1361</v>
      </c>
      <c r="JA307" t="s">
        <v>938</v>
      </c>
      <c r="JB307" t="b">
        <v>1</v>
      </c>
      <c r="JC307" t="b">
        <v>1</v>
      </c>
      <c r="JD307" t="b">
        <v>1</v>
      </c>
      <c r="JE307" t="b">
        <v>1</v>
      </c>
      <c r="JJ307" t="s">
        <v>4183</v>
      </c>
      <c r="JK307" t="s">
        <v>360</v>
      </c>
      <c r="JL307" t="s">
        <v>3625</v>
      </c>
      <c r="JM307" t="s">
        <v>4184</v>
      </c>
      <c r="JO307" t="b">
        <v>1</v>
      </c>
      <c r="JQ307" t="b">
        <v>1</v>
      </c>
      <c r="JR307" t="b">
        <v>1</v>
      </c>
      <c r="JS307" t="b">
        <v>1</v>
      </c>
      <c r="JU307" t="b">
        <v>1</v>
      </c>
      <c r="JV307" t="b">
        <v>1</v>
      </c>
      <c r="KF307" t="s">
        <v>4185</v>
      </c>
      <c r="KG307" t="s">
        <v>450</v>
      </c>
      <c r="KL307" t="b">
        <v>1</v>
      </c>
      <c r="KV307" t="s">
        <v>4186</v>
      </c>
      <c r="KY307" t="b">
        <v>1</v>
      </c>
      <c r="LC307" t="b">
        <v>1</v>
      </c>
      <c r="LE307" t="s">
        <v>4187</v>
      </c>
      <c r="LF307" t="s">
        <v>430</v>
      </c>
      <c r="LM307" t="b">
        <v>1</v>
      </c>
      <c r="LN307" t="s">
        <v>360</v>
      </c>
      <c r="LO307" t="s">
        <v>4188</v>
      </c>
      <c r="LP307" t="s">
        <v>651</v>
      </c>
      <c r="LV307" t="b">
        <v>1</v>
      </c>
      <c r="MA307" t="s">
        <v>360</v>
      </c>
      <c r="MG307" t="s">
        <v>360</v>
      </c>
      <c r="MI307" t="s">
        <v>4189</v>
      </c>
      <c r="MJ307">
        <v>73216062</v>
      </c>
      <c r="MK307" t="s">
        <v>4190</v>
      </c>
      <c r="ML307" s="2">
        <v>44219.478402777779</v>
      </c>
      <c r="MM307">
        <v>309</v>
      </c>
      <c r="MO307">
        <v>-1</v>
      </c>
      <c r="MR307" t="s">
        <v>377</v>
      </c>
      <c r="MS307">
        <v>11285</v>
      </c>
      <c r="MT307" t="s">
        <v>405</v>
      </c>
      <c r="MU307">
        <v>569832</v>
      </c>
    </row>
    <row r="308" spans="1:359" x14ac:dyDescent="0.3">
      <c r="A308" t="s">
        <v>4191</v>
      </c>
      <c r="B308" t="s">
        <v>4192</v>
      </c>
      <c r="C308" t="s">
        <v>385</v>
      </c>
      <c r="D308" t="s">
        <v>3658</v>
      </c>
      <c r="E308" t="s">
        <v>844</v>
      </c>
      <c r="G308" s="1">
        <v>44219</v>
      </c>
      <c r="H308" t="s">
        <v>2066</v>
      </c>
      <c r="I308" t="s">
        <v>846</v>
      </c>
      <c r="J308" t="s">
        <v>347</v>
      </c>
      <c r="K308">
        <v>33</v>
      </c>
      <c r="L30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08" t="s">
        <v>348</v>
      </c>
      <c r="N308" t="s">
        <v>349</v>
      </c>
      <c r="O308" t="s">
        <v>350</v>
      </c>
      <c r="P308" s="1">
        <v>43497</v>
      </c>
      <c r="Q308">
        <v>1</v>
      </c>
      <c r="R308">
        <v>1</v>
      </c>
      <c r="S308" t="s">
        <v>347</v>
      </c>
      <c r="T308">
        <v>0</v>
      </c>
      <c r="U308">
        <v>1</v>
      </c>
      <c r="V308">
        <v>2</v>
      </c>
      <c r="W308" t="s">
        <v>458</v>
      </c>
      <c r="X308">
        <v>4</v>
      </c>
      <c r="Y308" t="s">
        <v>489</v>
      </c>
      <c r="Z308">
        <v>0</v>
      </c>
      <c r="AA308" t="s">
        <v>489</v>
      </c>
      <c r="AB308">
        <v>10</v>
      </c>
      <c r="AC308">
        <v>1</v>
      </c>
      <c r="AD308">
        <v>0</v>
      </c>
      <c r="AE308">
        <v>1</v>
      </c>
      <c r="AF308">
        <v>1000</v>
      </c>
      <c r="AG308">
        <v>500</v>
      </c>
      <c r="AH308" t="s">
        <v>4193</v>
      </c>
      <c r="AJ308" t="s">
        <v>651</v>
      </c>
      <c r="AQ308" t="b">
        <v>1</v>
      </c>
      <c r="AV308" t="s">
        <v>360</v>
      </c>
      <c r="AW308" t="s">
        <v>4194</v>
      </c>
      <c r="AX308" t="s">
        <v>2068</v>
      </c>
      <c r="AZ308" t="b">
        <v>1</v>
      </c>
      <c r="BB308" t="b">
        <v>1</v>
      </c>
      <c r="BD308" t="b">
        <v>1</v>
      </c>
      <c r="BJ308" t="s">
        <v>347</v>
      </c>
      <c r="BK308" t="s">
        <v>347</v>
      </c>
      <c r="BL308" t="s">
        <v>4195</v>
      </c>
      <c r="BM308" t="s">
        <v>373</v>
      </c>
      <c r="BO308" t="s">
        <v>347</v>
      </c>
      <c r="BP308" t="s">
        <v>360</v>
      </c>
      <c r="BQ308" t="s">
        <v>4196</v>
      </c>
      <c r="CE308" t="s">
        <v>361</v>
      </c>
      <c r="CG308" t="b">
        <v>1</v>
      </c>
      <c r="CI308" t="b">
        <v>1</v>
      </c>
      <c r="CN308" t="s">
        <v>360</v>
      </c>
      <c r="CO308" t="s">
        <v>655</v>
      </c>
      <c r="CQ308" t="b">
        <v>1</v>
      </c>
      <c r="CS308" t="b">
        <v>1</v>
      </c>
      <c r="CT308" t="b">
        <v>1</v>
      </c>
      <c r="CX308" t="s">
        <v>4197</v>
      </c>
      <c r="DA308" t="b">
        <v>1</v>
      </c>
      <c r="DI308" t="s">
        <v>4196</v>
      </c>
      <c r="DV308" t="s">
        <v>657</v>
      </c>
      <c r="DZ308" t="s">
        <v>837</v>
      </c>
      <c r="EA308" t="b">
        <v>1</v>
      </c>
      <c r="EC308" t="b">
        <v>1</v>
      </c>
      <c r="EI308" t="b">
        <v>1</v>
      </c>
      <c r="EJ308" t="b">
        <v>1</v>
      </c>
      <c r="EL308" t="s">
        <v>365</v>
      </c>
      <c r="EM308" t="s">
        <v>366</v>
      </c>
      <c r="EN308" t="s">
        <v>3698</v>
      </c>
      <c r="EO308" t="b">
        <v>1</v>
      </c>
      <c r="EW308" t="b">
        <v>1</v>
      </c>
      <c r="EX308" t="b">
        <v>1</v>
      </c>
      <c r="EY308" t="b">
        <v>1</v>
      </c>
      <c r="EZ308" t="s">
        <v>365</v>
      </c>
      <c r="FA308" t="s">
        <v>367</v>
      </c>
      <c r="FB308" t="s">
        <v>347</v>
      </c>
      <c r="FD308" t="s">
        <v>852</v>
      </c>
      <c r="FF308" t="b">
        <v>1</v>
      </c>
      <c r="FG308" t="b">
        <v>1</v>
      </c>
      <c r="FH308" t="b">
        <v>1</v>
      </c>
      <c r="FM308" t="s">
        <v>347</v>
      </c>
      <c r="FO308" t="s">
        <v>347</v>
      </c>
      <c r="FP308" t="s">
        <v>3699</v>
      </c>
      <c r="FQ308" t="b">
        <v>1</v>
      </c>
      <c r="FR308" t="b">
        <v>1</v>
      </c>
      <c r="FT308" t="b">
        <v>1</v>
      </c>
      <c r="FW308" t="s">
        <v>668</v>
      </c>
      <c r="FX308" t="s">
        <v>360</v>
      </c>
      <c r="GB308" t="s">
        <v>351</v>
      </c>
      <c r="GC308" t="s">
        <v>351</v>
      </c>
      <c r="GD308" t="s">
        <v>360</v>
      </c>
      <c r="GE308" t="s">
        <v>370</v>
      </c>
      <c r="GF308" t="s">
        <v>371</v>
      </c>
      <c r="GG308" t="s">
        <v>493</v>
      </c>
      <c r="GH308" t="s">
        <v>360</v>
      </c>
      <c r="GR308" t="s">
        <v>1094</v>
      </c>
      <c r="GT308" t="s">
        <v>4198</v>
      </c>
      <c r="GU308" t="b">
        <v>1</v>
      </c>
      <c r="GV308" t="b">
        <v>1</v>
      </c>
      <c r="GX308" t="b">
        <v>1</v>
      </c>
      <c r="GY308" t="b">
        <v>1</v>
      </c>
      <c r="GZ308" t="b">
        <v>1</v>
      </c>
      <c r="HB308" t="b">
        <v>1</v>
      </c>
      <c r="HF308" t="b">
        <v>1</v>
      </c>
      <c r="HM308" t="s">
        <v>914</v>
      </c>
      <c r="HN308" t="b">
        <v>1</v>
      </c>
      <c r="HP308" t="b">
        <v>1</v>
      </c>
      <c r="HR308" t="s">
        <v>4199</v>
      </c>
      <c r="HS308" t="s">
        <v>4200</v>
      </c>
      <c r="HT308" t="b">
        <v>1</v>
      </c>
      <c r="IB308" t="b">
        <v>1</v>
      </c>
      <c r="IE308" t="s">
        <v>4201</v>
      </c>
      <c r="IG308" t="b">
        <v>1</v>
      </c>
      <c r="IH308" t="b">
        <v>1</v>
      </c>
      <c r="IJ308" t="b">
        <v>1</v>
      </c>
      <c r="IO308" t="s">
        <v>445</v>
      </c>
      <c r="IQ308" t="s">
        <v>2511</v>
      </c>
      <c r="IR308" t="b">
        <v>1</v>
      </c>
      <c r="IT308" t="b">
        <v>1</v>
      </c>
      <c r="IU308" t="b">
        <v>1</v>
      </c>
      <c r="IZ308" t="s">
        <v>4202</v>
      </c>
      <c r="JA308" t="s">
        <v>938</v>
      </c>
      <c r="JB308" t="b">
        <v>1</v>
      </c>
      <c r="JC308" t="b">
        <v>1</v>
      </c>
      <c r="JD308" t="b">
        <v>1</v>
      </c>
      <c r="JE308" t="b">
        <v>1</v>
      </c>
      <c r="JJ308" t="s">
        <v>4203</v>
      </c>
      <c r="JK308" t="s">
        <v>360</v>
      </c>
      <c r="JL308" t="s">
        <v>547</v>
      </c>
      <c r="JM308" t="s">
        <v>4204</v>
      </c>
      <c r="JN308" t="b">
        <v>1</v>
      </c>
      <c r="JP308" t="b">
        <v>1</v>
      </c>
      <c r="JQ308" t="b">
        <v>1</v>
      </c>
      <c r="JR308" t="b">
        <v>1</v>
      </c>
      <c r="JS308" t="b">
        <v>1</v>
      </c>
      <c r="JT308" t="b">
        <v>1</v>
      </c>
      <c r="JU308" t="b">
        <v>1</v>
      </c>
      <c r="JV308" t="b">
        <v>1</v>
      </c>
      <c r="KF308" t="s">
        <v>4205</v>
      </c>
      <c r="KG308" t="s">
        <v>2477</v>
      </c>
      <c r="KJ308" t="b">
        <v>1</v>
      </c>
      <c r="KV308" t="s">
        <v>4206</v>
      </c>
      <c r="KY308" t="b">
        <v>1</v>
      </c>
      <c r="KZ308" t="b">
        <v>1</v>
      </c>
      <c r="LA308" t="b">
        <v>1</v>
      </c>
      <c r="LB308" t="b">
        <v>1</v>
      </c>
      <c r="LF308" t="s">
        <v>920</v>
      </c>
      <c r="LI308" t="b">
        <v>1</v>
      </c>
      <c r="LJ308" t="b">
        <v>1</v>
      </c>
      <c r="LN308" t="s">
        <v>360</v>
      </c>
      <c r="LO308" t="s">
        <v>4207</v>
      </c>
      <c r="LP308" t="s">
        <v>651</v>
      </c>
      <c r="LV308" t="b">
        <v>1</v>
      </c>
      <c r="MA308" t="s">
        <v>347</v>
      </c>
      <c r="MB308">
        <v>5</v>
      </c>
      <c r="MC308" t="s">
        <v>4208</v>
      </c>
      <c r="MG308" t="s">
        <v>347</v>
      </c>
      <c r="MH308" t="s">
        <v>4209</v>
      </c>
      <c r="MI308" t="s">
        <v>4210</v>
      </c>
      <c r="MJ308">
        <v>73216063</v>
      </c>
      <c r="MK308" t="s">
        <v>4211</v>
      </c>
      <c r="ML308" s="2">
        <v>44219.478414351863</v>
      </c>
      <c r="MM308">
        <v>310</v>
      </c>
      <c r="MO308">
        <v>-1</v>
      </c>
      <c r="MR308" t="s">
        <v>377</v>
      </c>
      <c r="MS308">
        <v>9570</v>
      </c>
      <c r="MT308" t="s">
        <v>405</v>
      </c>
      <c r="MU308">
        <v>569832</v>
      </c>
    </row>
    <row r="309" spans="1:359" x14ac:dyDescent="0.3">
      <c r="A309" t="s">
        <v>4212</v>
      </c>
      <c r="B309" t="s">
        <v>4213</v>
      </c>
      <c r="D309" t="s">
        <v>2097</v>
      </c>
      <c r="E309" t="s">
        <v>844</v>
      </c>
      <c r="G309" s="1">
        <v>44219</v>
      </c>
      <c r="H309" t="s">
        <v>2066</v>
      </c>
      <c r="I309" t="s">
        <v>846</v>
      </c>
      <c r="J309" t="s">
        <v>347</v>
      </c>
      <c r="K309">
        <v>27</v>
      </c>
      <c r="L309"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09" t="s">
        <v>408</v>
      </c>
      <c r="N309" t="s">
        <v>349</v>
      </c>
      <c r="O309" t="s">
        <v>350</v>
      </c>
      <c r="P309" s="1">
        <v>43051</v>
      </c>
      <c r="Q309">
        <v>0</v>
      </c>
      <c r="R309">
        <v>1</v>
      </c>
      <c r="S309" t="s">
        <v>347</v>
      </c>
      <c r="T309">
        <v>0</v>
      </c>
      <c r="U309">
        <v>1</v>
      </c>
      <c r="V309">
        <v>1</v>
      </c>
      <c r="W309" t="s">
        <v>409</v>
      </c>
      <c r="X309">
        <v>0</v>
      </c>
      <c r="Y309" t="s">
        <v>409</v>
      </c>
      <c r="Z309">
        <v>0</v>
      </c>
      <c r="AA309" t="s">
        <v>409</v>
      </c>
      <c r="AB309">
        <v>5</v>
      </c>
      <c r="AC309">
        <v>1</v>
      </c>
      <c r="AD309">
        <v>0</v>
      </c>
      <c r="AE309">
        <v>1</v>
      </c>
      <c r="AF309">
        <v>1500</v>
      </c>
      <c r="AG309">
        <v>350</v>
      </c>
      <c r="AH309" t="s">
        <v>4214</v>
      </c>
      <c r="AJ309" t="s">
        <v>651</v>
      </c>
      <c r="AQ309" t="b">
        <v>1</v>
      </c>
      <c r="AV309" t="s">
        <v>360</v>
      </c>
      <c r="AW309" t="s">
        <v>4215</v>
      </c>
      <c r="AX309" t="s">
        <v>1546</v>
      </c>
      <c r="BB309" t="b">
        <v>1</v>
      </c>
      <c r="BD309" t="b">
        <v>1</v>
      </c>
      <c r="BJ309" t="s">
        <v>360</v>
      </c>
      <c r="BO309" t="s">
        <v>360</v>
      </c>
      <c r="CE309" t="s">
        <v>4216</v>
      </c>
      <c r="CF309" t="b">
        <v>1</v>
      </c>
      <c r="CI309" t="b">
        <v>1</v>
      </c>
      <c r="CN309" t="s">
        <v>360</v>
      </c>
      <c r="CO309" t="s">
        <v>665</v>
      </c>
      <c r="CQ309" t="b">
        <v>1</v>
      </c>
      <c r="CS309" t="b">
        <v>1</v>
      </c>
      <c r="CX309" t="s">
        <v>889</v>
      </c>
      <c r="CZ309" t="b">
        <v>1</v>
      </c>
      <c r="DI309" t="s">
        <v>2102</v>
      </c>
      <c r="DV309" t="s">
        <v>657</v>
      </c>
      <c r="EL309" t="s">
        <v>385</v>
      </c>
      <c r="EM309" t="s">
        <v>366</v>
      </c>
      <c r="EN309" t="s">
        <v>1239</v>
      </c>
      <c r="EP309" t="b">
        <v>1</v>
      </c>
      <c r="EZ309" t="s">
        <v>351</v>
      </c>
      <c r="FA309" t="s">
        <v>366</v>
      </c>
      <c r="FB309" t="s">
        <v>347</v>
      </c>
      <c r="FD309" t="s">
        <v>368</v>
      </c>
      <c r="FF309" t="b">
        <v>1</v>
      </c>
      <c r="FM309" t="s">
        <v>347</v>
      </c>
      <c r="FO309" t="s">
        <v>347</v>
      </c>
      <c r="FP309" t="s">
        <v>432</v>
      </c>
      <c r="FQ309" t="b">
        <v>1</v>
      </c>
      <c r="FR309" t="b">
        <v>1</v>
      </c>
      <c r="FW309" t="s">
        <v>668</v>
      </c>
      <c r="FX309" t="s">
        <v>360</v>
      </c>
      <c r="GB309" t="s">
        <v>351</v>
      </c>
      <c r="GC309" t="s">
        <v>385</v>
      </c>
      <c r="GD309" t="s">
        <v>347</v>
      </c>
      <c r="GG309" t="s">
        <v>797</v>
      </c>
      <c r="GH309" t="s">
        <v>360</v>
      </c>
      <c r="GR309" t="s">
        <v>1094</v>
      </c>
      <c r="GT309" t="s">
        <v>4217</v>
      </c>
      <c r="GU309" t="b">
        <v>1</v>
      </c>
      <c r="GV309" t="b">
        <v>1</v>
      </c>
      <c r="GW309" t="b">
        <v>1</v>
      </c>
      <c r="GY309" t="b">
        <v>1</v>
      </c>
      <c r="GZ309" t="b">
        <v>1</v>
      </c>
      <c r="HA309" t="b">
        <v>1</v>
      </c>
      <c r="HC309" t="b">
        <v>1</v>
      </c>
      <c r="HF309" t="b">
        <v>1</v>
      </c>
      <c r="HM309" t="s">
        <v>1578</v>
      </c>
      <c r="HO309" t="b">
        <v>1</v>
      </c>
      <c r="HQ309" t="b">
        <v>1</v>
      </c>
      <c r="HR309" t="s">
        <v>4218</v>
      </c>
      <c r="HS309" t="s">
        <v>955</v>
      </c>
      <c r="HU309" t="b">
        <v>1</v>
      </c>
      <c r="HW309" t="b">
        <v>1</v>
      </c>
      <c r="IE309" t="s">
        <v>896</v>
      </c>
      <c r="IF309" t="b">
        <v>1</v>
      </c>
      <c r="IJ309" t="b">
        <v>1</v>
      </c>
      <c r="IO309" t="s">
        <v>347</v>
      </c>
      <c r="IQ309" t="s">
        <v>1288</v>
      </c>
      <c r="IR309" t="b">
        <v>1</v>
      </c>
      <c r="IS309" t="b">
        <v>1</v>
      </c>
      <c r="IT309" t="b">
        <v>1</v>
      </c>
      <c r="IZ309" t="s">
        <v>4219</v>
      </c>
      <c r="JA309" t="s">
        <v>938</v>
      </c>
      <c r="JB309" t="b">
        <v>1</v>
      </c>
      <c r="JC309" t="b">
        <v>1</v>
      </c>
      <c r="JD309" t="b">
        <v>1</v>
      </c>
      <c r="JE309" t="b">
        <v>1</v>
      </c>
      <c r="JJ309" t="s">
        <v>2106</v>
      </c>
      <c r="JK309" t="s">
        <v>360</v>
      </c>
      <c r="JL309" t="s">
        <v>2106</v>
      </c>
      <c r="JM309" t="s">
        <v>4220</v>
      </c>
      <c r="JQ309" t="b">
        <v>1</v>
      </c>
      <c r="JS309" t="b">
        <v>1</v>
      </c>
      <c r="JU309" t="b">
        <v>1</v>
      </c>
      <c r="JV309" t="b">
        <v>1</v>
      </c>
      <c r="JZ309" t="b">
        <v>1</v>
      </c>
      <c r="KA309" t="b">
        <v>1</v>
      </c>
      <c r="KG309" t="s">
        <v>4221</v>
      </c>
      <c r="KH309" t="b">
        <v>1</v>
      </c>
      <c r="KI309" t="b">
        <v>1</v>
      </c>
      <c r="KO309" t="b">
        <v>1</v>
      </c>
      <c r="KV309" t="s">
        <v>4222</v>
      </c>
      <c r="KX309" t="b">
        <v>1</v>
      </c>
      <c r="KZ309" t="b">
        <v>1</v>
      </c>
      <c r="LA309" t="b">
        <v>1</v>
      </c>
      <c r="LB309" t="b">
        <v>1</v>
      </c>
      <c r="LF309" t="s">
        <v>4223</v>
      </c>
      <c r="LG309" t="b">
        <v>1</v>
      </c>
      <c r="LH309" t="b">
        <v>1</v>
      </c>
      <c r="LJ309" t="b">
        <v>1</v>
      </c>
      <c r="LN309" t="s">
        <v>347</v>
      </c>
      <c r="LP309" t="s">
        <v>551</v>
      </c>
      <c r="LQ309" t="b">
        <v>1</v>
      </c>
      <c r="LR309" t="b">
        <v>1</v>
      </c>
      <c r="LS309" t="b">
        <v>1</v>
      </c>
      <c r="MA309" t="s">
        <v>360</v>
      </c>
      <c r="MG309" t="s">
        <v>360</v>
      </c>
      <c r="MI309" t="s">
        <v>4224</v>
      </c>
      <c r="MJ309">
        <v>73216124</v>
      </c>
      <c r="MK309" t="s">
        <v>4225</v>
      </c>
      <c r="ML309" s="2">
        <v>44219.480208333327</v>
      </c>
      <c r="MM309">
        <v>311</v>
      </c>
      <c r="MO309">
        <v>-1</v>
      </c>
      <c r="MR309" t="s">
        <v>377</v>
      </c>
      <c r="MS309">
        <v>1569</v>
      </c>
      <c r="MT309" t="s">
        <v>405</v>
      </c>
      <c r="MU309">
        <v>569832</v>
      </c>
    </row>
    <row r="310" spans="1:359" x14ac:dyDescent="0.3">
      <c r="A310" t="s">
        <v>4226</v>
      </c>
      <c r="B310" t="s">
        <v>4227</v>
      </c>
      <c r="D310" t="s">
        <v>2097</v>
      </c>
      <c r="E310" t="s">
        <v>844</v>
      </c>
      <c r="G310" s="1">
        <v>44219</v>
      </c>
      <c r="H310" t="s">
        <v>2066</v>
      </c>
      <c r="I310" t="s">
        <v>846</v>
      </c>
      <c r="J310" t="s">
        <v>347</v>
      </c>
      <c r="K310">
        <v>30</v>
      </c>
      <c r="L310"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10" t="s">
        <v>408</v>
      </c>
      <c r="N310" t="s">
        <v>349</v>
      </c>
      <c r="O310" t="s">
        <v>350</v>
      </c>
      <c r="P310" s="1">
        <v>43101</v>
      </c>
      <c r="Q310">
        <v>1</v>
      </c>
      <c r="R310">
        <v>0</v>
      </c>
      <c r="S310" t="s">
        <v>347</v>
      </c>
      <c r="T310">
        <v>0</v>
      </c>
      <c r="U310">
        <v>1</v>
      </c>
      <c r="V310">
        <v>2</v>
      </c>
      <c r="W310" t="s">
        <v>458</v>
      </c>
      <c r="X310">
        <v>0</v>
      </c>
      <c r="Y310" t="s">
        <v>458</v>
      </c>
      <c r="Z310">
        <v>0</v>
      </c>
      <c r="AA310" t="s">
        <v>458</v>
      </c>
      <c r="AB310">
        <v>5</v>
      </c>
      <c r="AC310">
        <v>0</v>
      </c>
      <c r="AD310">
        <v>0</v>
      </c>
      <c r="AE310">
        <v>1</v>
      </c>
      <c r="AF310">
        <v>1500</v>
      </c>
      <c r="AG310">
        <v>500</v>
      </c>
      <c r="AH310" t="s">
        <v>4228</v>
      </c>
      <c r="AJ310" t="s">
        <v>651</v>
      </c>
      <c r="AQ310" t="b">
        <v>1</v>
      </c>
      <c r="AV310" t="s">
        <v>360</v>
      </c>
      <c r="AW310" t="s">
        <v>4215</v>
      </c>
      <c r="AX310" t="s">
        <v>1546</v>
      </c>
      <c r="BB310" t="b">
        <v>1</v>
      </c>
      <c r="BD310" t="b">
        <v>1</v>
      </c>
      <c r="BJ310" t="s">
        <v>347</v>
      </c>
      <c r="BK310" t="s">
        <v>360</v>
      </c>
      <c r="BM310" t="s">
        <v>360</v>
      </c>
      <c r="BO310" t="s">
        <v>360</v>
      </c>
      <c r="CE310" t="s">
        <v>4120</v>
      </c>
      <c r="CF310" t="b">
        <v>1</v>
      </c>
      <c r="CG310" t="b">
        <v>1</v>
      </c>
      <c r="CI310" t="b">
        <v>1</v>
      </c>
      <c r="CN310" t="s">
        <v>360</v>
      </c>
      <c r="CO310" t="s">
        <v>4229</v>
      </c>
      <c r="CQ310" t="b">
        <v>1</v>
      </c>
      <c r="CR310" t="b">
        <v>1</v>
      </c>
      <c r="CS310" t="b">
        <v>1</v>
      </c>
      <c r="CX310" t="s">
        <v>889</v>
      </c>
      <c r="CZ310" t="b">
        <v>1</v>
      </c>
      <c r="DI310" t="s">
        <v>2102</v>
      </c>
      <c r="DV310" t="s">
        <v>575</v>
      </c>
      <c r="DW310" t="s">
        <v>487</v>
      </c>
      <c r="DZ310" t="s">
        <v>1239</v>
      </c>
      <c r="EB310" t="b">
        <v>1</v>
      </c>
      <c r="EL310" t="s">
        <v>351</v>
      </c>
      <c r="EM310" t="s">
        <v>366</v>
      </c>
      <c r="EN310" t="s">
        <v>1239</v>
      </c>
      <c r="EP310" t="b">
        <v>1</v>
      </c>
      <c r="EZ310" t="s">
        <v>351</v>
      </c>
      <c r="FA310" t="s">
        <v>366</v>
      </c>
      <c r="FB310" t="s">
        <v>347</v>
      </c>
      <c r="FD310" t="s">
        <v>1228</v>
      </c>
      <c r="FF310" t="b">
        <v>1</v>
      </c>
      <c r="FG310" t="b">
        <v>1</v>
      </c>
      <c r="FM310" t="s">
        <v>347</v>
      </c>
      <c r="FO310" t="s">
        <v>347</v>
      </c>
      <c r="FP310" t="s">
        <v>432</v>
      </c>
      <c r="FQ310" t="b">
        <v>1</v>
      </c>
      <c r="FR310" t="b">
        <v>1</v>
      </c>
      <c r="FW310" t="s">
        <v>668</v>
      </c>
      <c r="FX310" t="s">
        <v>360</v>
      </c>
      <c r="GB310" t="s">
        <v>351</v>
      </c>
      <c r="GC310" t="s">
        <v>351</v>
      </c>
      <c r="GD310" t="s">
        <v>360</v>
      </c>
      <c r="GE310" t="s">
        <v>371</v>
      </c>
      <c r="GF310" t="s">
        <v>371</v>
      </c>
      <c r="GT310" t="s">
        <v>4230</v>
      </c>
      <c r="GU310" t="b">
        <v>1</v>
      </c>
      <c r="GV310" t="b">
        <v>1</v>
      </c>
      <c r="GW310" t="b">
        <v>1</v>
      </c>
      <c r="GY310" t="b">
        <v>1</v>
      </c>
      <c r="GZ310" t="b">
        <v>1</v>
      </c>
      <c r="HA310" t="b">
        <v>1</v>
      </c>
      <c r="HC310" t="b">
        <v>1</v>
      </c>
      <c r="HF310" t="b">
        <v>1</v>
      </c>
      <c r="HM310" t="s">
        <v>501</v>
      </c>
      <c r="HO310" t="b">
        <v>1</v>
      </c>
      <c r="HR310" t="s">
        <v>4231</v>
      </c>
      <c r="HS310" t="s">
        <v>955</v>
      </c>
      <c r="HU310" t="b">
        <v>1</v>
      </c>
      <c r="HW310" t="b">
        <v>1</v>
      </c>
      <c r="IE310" t="s">
        <v>896</v>
      </c>
      <c r="IF310" t="b">
        <v>1</v>
      </c>
      <c r="IJ310" t="b">
        <v>1</v>
      </c>
      <c r="IO310" t="s">
        <v>347</v>
      </c>
      <c r="IQ310" t="s">
        <v>1288</v>
      </c>
      <c r="IR310" t="b">
        <v>1</v>
      </c>
      <c r="IS310" t="b">
        <v>1</v>
      </c>
      <c r="IT310" t="b">
        <v>1</v>
      </c>
      <c r="IZ310" t="s">
        <v>2106</v>
      </c>
      <c r="JA310" t="s">
        <v>938</v>
      </c>
      <c r="JB310" t="b">
        <v>1</v>
      </c>
      <c r="JC310" t="b">
        <v>1</v>
      </c>
      <c r="JD310" t="b">
        <v>1</v>
      </c>
      <c r="JE310" t="b">
        <v>1</v>
      </c>
      <c r="JJ310" t="s">
        <v>4232</v>
      </c>
      <c r="JK310" t="s">
        <v>360</v>
      </c>
      <c r="JL310" t="s">
        <v>4232</v>
      </c>
      <c r="JM310" t="s">
        <v>4233</v>
      </c>
      <c r="JQ310" t="b">
        <v>1</v>
      </c>
      <c r="JS310" t="b">
        <v>1</v>
      </c>
      <c r="JT310" t="b">
        <v>1</v>
      </c>
      <c r="JU310" t="b">
        <v>1</v>
      </c>
      <c r="JV310" t="b">
        <v>1</v>
      </c>
      <c r="JW310" t="b">
        <v>1</v>
      </c>
      <c r="KG310" t="s">
        <v>4234</v>
      </c>
      <c r="KH310" t="b">
        <v>1</v>
      </c>
      <c r="KI310" t="b">
        <v>1</v>
      </c>
      <c r="KO310" t="b">
        <v>1</v>
      </c>
      <c r="KQ310" t="b">
        <v>1</v>
      </c>
      <c r="KV310" t="s">
        <v>4235</v>
      </c>
      <c r="KW310" t="b">
        <v>1</v>
      </c>
      <c r="KX310" t="b">
        <v>1</v>
      </c>
      <c r="LA310" t="b">
        <v>1</v>
      </c>
      <c r="LB310" t="b">
        <v>1</v>
      </c>
      <c r="LF310" t="s">
        <v>1098</v>
      </c>
      <c r="LG310" t="b">
        <v>1</v>
      </c>
      <c r="LH310" t="b">
        <v>1</v>
      </c>
      <c r="LN310" t="s">
        <v>347</v>
      </c>
      <c r="LP310" t="s">
        <v>535</v>
      </c>
      <c r="LS310" t="b">
        <v>1</v>
      </c>
      <c r="MA310" t="s">
        <v>360</v>
      </c>
      <c r="MG310" t="s">
        <v>360</v>
      </c>
      <c r="MI310" t="s">
        <v>4236</v>
      </c>
      <c r="MJ310">
        <v>73216125</v>
      </c>
      <c r="MK310" t="s">
        <v>4237</v>
      </c>
      <c r="ML310" s="2">
        <v>44219.480231481481</v>
      </c>
      <c r="MM310">
        <v>312</v>
      </c>
      <c r="MO310">
        <v>-1</v>
      </c>
      <c r="MR310" t="s">
        <v>377</v>
      </c>
      <c r="MS310">
        <v>1689</v>
      </c>
      <c r="MT310" t="s">
        <v>405</v>
      </c>
      <c r="MU310">
        <v>569832</v>
      </c>
    </row>
    <row r="311" spans="1:359" x14ac:dyDescent="0.3">
      <c r="A311" t="s">
        <v>4238</v>
      </c>
      <c r="B311" t="s">
        <v>4239</v>
      </c>
      <c r="D311" t="s">
        <v>2097</v>
      </c>
      <c r="E311" t="s">
        <v>844</v>
      </c>
      <c r="G311" s="1">
        <v>44219</v>
      </c>
      <c r="H311" t="s">
        <v>2066</v>
      </c>
      <c r="I311" t="s">
        <v>846</v>
      </c>
      <c r="J311" t="s">
        <v>347</v>
      </c>
      <c r="K311">
        <v>27</v>
      </c>
      <c r="L311"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11" t="s">
        <v>408</v>
      </c>
      <c r="N311" t="s">
        <v>349</v>
      </c>
      <c r="O311" t="s">
        <v>384</v>
      </c>
      <c r="Q311">
        <v>0</v>
      </c>
      <c r="R311">
        <v>0</v>
      </c>
      <c r="S311" t="s">
        <v>360</v>
      </c>
      <c r="AB311">
        <v>2</v>
      </c>
      <c r="AC311">
        <v>0</v>
      </c>
      <c r="AE311">
        <v>1</v>
      </c>
      <c r="AF311">
        <v>2000</v>
      </c>
      <c r="AG311">
        <v>800</v>
      </c>
      <c r="AH311" t="s">
        <v>4240</v>
      </c>
      <c r="AJ311" t="s">
        <v>3104</v>
      </c>
      <c r="AK311" t="b">
        <v>1</v>
      </c>
      <c r="AL311" t="b">
        <v>1</v>
      </c>
      <c r="AM311" t="b">
        <v>1</v>
      </c>
      <c r="AN311" t="b">
        <v>1</v>
      </c>
      <c r="AS311">
        <v>15</v>
      </c>
      <c r="AT311" t="s">
        <v>356</v>
      </c>
      <c r="AV311" t="s">
        <v>347</v>
      </c>
      <c r="AW311" t="s">
        <v>357</v>
      </c>
      <c r="AX311" t="s">
        <v>908</v>
      </c>
      <c r="AY311" t="b">
        <v>1</v>
      </c>
      <c r="BB311" t="b">
        <v>1</v>
      </c>
      <c r="BJ311" t="s">
        <v>347</v>
      </c>
      <c r="BK311" t="s">
        <v>360</v>
      </c>
      <c r="BM311" t="s">
        <v>360</v>
      </c>
      <c r="BO311" t="s">
        <v>360</v>
      </c>
      <c r="CE311" t="s">
        <v>677</v>
      </c>
      <c r="CF311" t="b">
        <v>1</v>
      </c>
      <c r="CG311" t="b">
        <v>1</v>
      </c>
      <c r="CI311" t="b">
        <v>1</v>
      </c>
      <c r="CN311" t="s">
        <v>347</v>
      </c>
      <c r="CX311" t="s">
        <v>1901</v>
      </c>
      <c r="DB311" t="b">
        <v>1</v>
      </c>
      <c r="DV311" t="s">
        <v>575</v>
      </c>
      <c r="DW311" t="s">
        <v>487</v>
      </c>
      <c r="EL311" t="s">
        <v>385</v>
      </c>
      <c r="EM311" t="s">
        <v>366</v>
      </c>
      <c r="EZ311" t="s">
        <v>385</v>
      </c>
      <c r="FA311" t="s">
        <v>366</v>
      </c>
      <c r="FB311" t="s">
        <v>347</v>
      </c>
      <c r="FD311" t="s">
        <v>368</v>
      </c>
      <c r="FF311" t="b">
        <v>1</v>
      </c>
      <c r="FM311" t="s">
        <v>347</v>
      </c>
      <c r="FO311" t="s">
        <v>347</v>
      </c>
      <c r="FP311" t="s">
        <v>368</v>
      </c>
      <c r="FQ311" t="b">
        <v>1</v>
      </c>
      <c r="GC311" t="s">
        <v>385</v>
      </c>
      <c r="GD311" t="s">
        <v>360</v>
      </c>
      <c r="GE311" t="s">
        <v>371</v>
      </c>
      <c r="GF311" t="s">
        <v>371</v>
      </c>
      <c r="GT311" t="s">
        <v>4241</v>
      </c>
      <c r="GU311" t="b">
        <v>1</v>
      </c>
      <c r="GV311" t="b">
        <v>1</v>
      </c>
      <c r="GW311" t="b">
        <v>1</v>
      </c>
      <c r="GY311" t="b">
        <v>1</v>
      </c>
      <c r="GZ311" t="b">
        <v>1</v>
      </c>
      <c r="HA311" t="b">
        <v>1</v>
      </c>
      <c r="HC311" t="b">
        <v>1</v>
      </c>
      <c r="HM311" t="s">
        <v>501</v>
      </c>
      <c r="HO311" t="b">
        <v>1</v>
      </c>
      <c r="HR311" t="s">
        <v>4242</v>
      </c>
      <c r="HS311" t="s">
        <v>1650</v>
      </c>
      <c r="HU311" t="b">
        <v>1</v>
      </c>
      <c r="HW311" t="b">
        <v>1</v>
      </c>
      <c r="IE311" t="s">
        <v>756</v>
      </c>
      <c r="IF311" t="b">
        <v>1</v>
      </c>
      <c r="IJ311" t="b">
        <v>1</v>
      </c>
      <c r="IO311" t="s">
        <v>347</v>
      </c>
      <c r="IQ311" t="s">
        <v>416</v>
      </c>
      <c r="IW311" t="b">
        <v>1</v>
      </c>
      <c r="JA311" t="s">
        <v>416</v>
      </c>
      <c r="JG311" t="b">
        <v>1</v>
      </c>
      <c r="JK311" t="s">
        <v>347</v>
      </c>
      <c r="JM311" t="s">
        <v>4243</v>
      </c>
      <c r="JU311" t="b">
        <v>1</v>
      </c>
      <c r="JV311" t="b">
        <v>1</v>
      </c>
      <c r="JZ311" t="b">
        <v>1</v>
      </c>
      <c r="KA311" t="b">
        <v>1</v>
      </c>
      <c r="KG311" t="s">
        <v>4244</v>
      </c>
      <c r="KH311" t="b">
        <v>1</v>
      </c>
      <c r="KI311" t="b">
        <v>1</v>
      </c>
      <c r="KK311" t="b">
        <v>1</v>
      </c>
      <c r="KM311" t="b">
        <v>1</v>
      </c>
      <c r="KO311" t="b">
        <v>1</v>
      </c>
      <c r="KQ311" t="b">
        <v>1</v>
      </c>
      <c r="KV311" t="s">
        <v>4245</v>
      </c>
      <c r="KX311" t="b">
        <v>1</v>
      </c>
      <c r="KY311" t="b">
        <v>1</v>
      </c>
      <c r="KZ311" t="b">
        <v>1</v>
      </c>
      <c r="LA311" t="b">
        <v>1</v>
      </c>
      <c r="LF311" t="s">
        <v>942</v>
      </c>
      <c r="LG311" t="b">
        <v>1</v>
      </c>
      <c r="LH311" t="b">
        <v>1</v>
      </c>
      <c r="LJ311" t="b">
        <v>1</v>
      </c>
      <c r="MI311" t="s">
        <v>4246</v>
      </c>
      <c r="MJ311">
        <v>73216126</v>
      </c>
      <c r="MK311" t="s">
        <v>4247</v>
      </c>
      <c r="ML311" s="2">
        <v>44219.480243055557</v>
      </c>
      <c r="MM311">
        <v>313</v>
      </c>
      <c r="MO311">
        <v>-1</v>
      </c>
      <c r="MR311" t="s">
        <v>377</v>
      </c>
      <c r="MS311">
        <v>983</v>
      </c>
      <c r="MT311" t="s">
        <v>405</v>
      </c>
      <c r="MU311">
        <v>569832</v>
      </c>
    </row>
    <row r="312" spans="1:359" x14ac:dyDescent="0.3">
      <c r="A312" t="s">
        <v>4248</v>
      </c>
      <c r="B312" t="s">
        <v>4249</v>
      </c>
      <c r="D312" t="s">
        <v>2652</v>
      </c>
      <c r="E312" t="s">
        <v>844</v>
      </c>
      <c r="G312" s="1">
        <v>44219</v>
      </c>
      <c r="H312" t="s">
        <v>2033</v>
      </c>
      <c r="I312" t="s">
        <v>846</v>
      </c>
      <c r="J312" t="s">
        <v>347</v>
      </c>
      <c r="K312">
        <v>40</v>
      </c>
      <c r="L31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12" t="s">
        <v>348</v>
      </c>
      <c r="N312" t="s">
        <v>349</v>
      </c>
      <c r="O312" t="s">
        <v>350</v>
      </c>
      <c r="P312" s="1">
        <v>41737</v>
      </c>
      <c r="Q312">
        <v>0</v>
      </c>
      <c r="R312">
        <v>0</v>
      </c>
      <c r="S312" t="s">
        <v>360</v>
      </c>
      <c r="AB312">
        <v>2</v>
      </c>
      <c r="AC312">
        <v>0</v>
      </c>
      <c r="AE312">
        <v>1</v>
      </c>
      <c r="AF312">
        <v>300</v>
      </c>
      <c r="AG312">
        <v>200</v>
      </c>
      <c r="AH312" t="s">
        <v>386</v>
      </c>
      <c r="AJ312" t="s">
        <v>355</v>
      </c>
      <c r="AL312" t="b">
        <v>1</v>
      </c>
      <c r="AS312">
        <v>10</v>
      </c>
      <c r="AT312" t="s">
        <v>356</v>
      </c>
      <c r="AV312" t="s">
        <v>347</v>
      </c>
      <c r="AW312" t="s">
        <v>357</v>
      </c>
      <c r="AX312" t="s">
        <v>1323</v>
      </c>
      <c r="AY312" t="b">
        <v>1</v>
      </c>
      <c r="BJ312" t="s">
        <v>360</v>
      </c>
      <c r="BO312" t="s">
        <v>360</v>
      </c>
      <c r="CE312" t="s">
        <v>1703</v>
      </c>
      <c r="CI312" t="b">
        <v>1</v>
      </c>
      <c r="CN312" t="s">
        <v>347</v>
      </c>
      <c r="CX312" t="s">
        <v>851</v>
      </c>
      <c r="DD312" t="b">
        <v>1</v>
      </c>
      <c r="DV312" t="s">
        <v>430</v>
      </c>
      <c r="EL312" t="s">
        <v>385</v>
      </c>
      <c r="EM312" t="s">
        <v>366</v>
      </c>
      <c r="EZ312" t="s">
        <v>385</v>
      </c>
      <c r="FA312" t="s">
        <v>366</v>
      </c>
      <c r="FB312" t="s">
        <v>347</v>
      </c>
      <c r="FD312" t="s">
        <v>368</v>
      </c>
      <c r="FF312" t="b">
        <v>1</v>
      </c>
      <c r="FM312" t="s">
        <v>347</v>
      </c>
      <c r="FO312" t="s">
        <v>347</v>
      </c>
      <c r="FP312" t="s">
        <v>368</v>
      </c>
      <c r="FQ312" t="b">
        <v>1</v>
      </c>
      <c r="GC312" t="s">
        <v>385</v>
      </c>
      <c r="GD312" t="s">
        <v>360</v>
      </c>
      <c r="GE312" t="s">
        <v>371</v>
      </c>
      <c r="GF312" t="s">
        <v>371</v>
      </c>
      <c r="GT312" t="s">
        <v>4250</v>
      </c>
      <c r="GV312" t="b">
        <v>1</v>
      </c>
      <c r="GW312" t="b">
        <v>1</v>
      </c>
      <c r="HE312" t="b">
        <v>1</v>
      </c>
      <c r="HM312" t="s">
        <v>501</v>
      </c>
      <c r="HO312" t="b">
        <v>1</v>
      </c>
      <c r="HR312" t="s">
        <v>4251</v>
      </c>
      <c r="HS312" t="s">
        <v>443</v>
      </c>
      <c r="HW312" t="b">
        <v>1</v>
      </c>
      <c r="IE312" t="s">
        <v>373</v>
      </c>
      <c r="IL312" t="b">
        <v>1</v>
      </c>
      <c r="IO312" t="s">
        <v>445</v>
      </c>
      <c r="IQ312" t="s">
        <v>446</v>
      </c>
      <c r="IS312" t="b">
        <v>1</v>
      </c>
      <c r="IZ312" t="s">
        <v>1638</v>
      </c>
      <c r="JA312" t="s">
        <v>545</v>
      </c>
      <c r="JC312" t="b">
        <v>1</v>
      </c>
      <c r="JD312" t="b">
        <v>1</v>
      </c>
      <c r="JJ312" t="s">
        <v>1638</v>
      </c>
      <c r="JK312" t="s">
        <v>360</v>
      </c>
      <c r="JL312" t="s">
        <v>4252</v>
      </c>
      <c r="JM312" t="s">
        <v>3337</v>
      </c>
      <c r="JN312" t="b">
        <v>1</v>
      </c>
      <c r="JV312" t="b">
        <v>1</v>
      </c>
      <c r="KG312" t="s">
        <v>373</v>
      </c>
      <c r="KT312" t="b">
        <v>1</v>
      </c>
      <c r="KV312" t="s">
        <v>3652</v>
      </c>
      <c r="KW312" t="b">
        <v>1</v>
      </c>
      <c r="LA312" t="b">
        <v>1</v>
      </c>
      <c r="LB312" t="b">
        <v>1</v>
      </c>
      <c r="LF312" t="s">
        <v>430</v>
      </c>
      <c r="LM312" t="b">
        <v>1</v>
      </c>
      <c r="MI312" t="s">
        <v>4253</v>
      </c>
      <c r="MJ312">
        <v>73216534</v>
      </c>
      <c r="MK312" t="s">
        <v>4254</v>
      </c>
      <c r="ML312" s="2">
        <v>44219.496840277781</v>
      </c>
      <c r="MM312">
        <v>314</v>
      </c>
      <c r="MO312">
        <v>-1</v>
      </c>
      <c r="MR312" t="s">
        <v>377</v>
      </c>
      <c r="MS312">
        <v>554</v>
      </c>
      <c r="MT312" t="s">
        <v>405</v>
      </c>
      <c r="MU312">
        <v>569832</v>
      </c>
    </row>
    <row r="313" spans="1:359" x14ac:dyDescent="0.3">
      <c r="A313" t="s">
        <v>4255</v>
      </c>
      <c r="B313" t="s">
        <v>4256</v>
      </c>
      <c r="D313" t="s">
        <v>2652</v>
      </c>
      <c r="E313" t="s">
        <v>844</v>
      </c>
      <c r="G313" s="1">
        <v>44219</v>
      </c>
      <c r="H313" t="s">
        <v>2033</v>
      </c>
      <c r="I313" t="s">
        <v>846</v>
      </c>
      <c r="J313" t="s">
        <v>347</v>
      </c>
      <c r="K313">
        <v>65</v>
      </c>
      <c r="L313"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313" t="s">
        <v>348</v>
      </c>
      <c r="N313" t="s">
        <v>1001</v>
      </c>
      <c r="O313" t="s">
        <v>350</v>
      </c>
      <c r="P313" s="1">
        <v>42927</v>
      </c>
      <c r="Q313">
        <v>0</v>
      </c>
      <c r="R313">
        <v>1</v>
      </c>
      <c r="S313" t="s">
        <v>347</v>
      </c>
      <c r="T313">
        <v>0</v>
      </c>
      <c r="U313">
        <v>0</v>
      </c>
      <c r="V313">
        <v>0</v>
      </c>
      <c r="W313" t="s">
        <v>385</v>
      </c>
      <c r="X313">
        <v>0</v>
      </c>
      <c r="Y313" t="s">
        <v>385</v>
      </c>
      <c r="Z313">
        <v>1</v>
      </c>
      <c r="AA313" t="s">
        <v>351</v>
      </c>
      <c r="AB313">
        <v>2</v>
      </c>
      <c r="AC313">
        <v>1</v>
      </c>
      <c r="AD313">
        <v>0</v>
      </c>
      <c r="AE313">
        <v>0</v>
      </c>
      <c r="AF313">
        <v>250</v>
      </c>
      <c r="AG313">
        <v>0</v>
      </c>
      <c r="AI313" t="s">
        <v>4257</v>
      </c>
      <c r="AJ313" t="s">
        <v>355</v>
      </c>
      <c r="AL313" t="b">
        <v>1</v>
      </c>
      <c r="AS313">
        <v>5</v>
      </c>
      <c r="AT313" t="s">
        <v>356</v>
      </c>
      <c r="AV313" t="s">
        <v>347</v>
      </c>
      <c r="AW313" t="s">
        <v>2673</v>
      </c>
      <c r="AX313" t="s">
        <v>429</v>
      </c>
      <c r="BB313" t="b">
        <v>1</v>
      </c>
      <c r="BJ313" t="s">
        <v>360</v>
      </c>
      <c r="BO313" t="s">
        <v>347</v>
      </c>
      <c r="BP313" t="s">
        <v>347</v>
      </c>
      <c r="BR313" t="s">
        <v>347</v>
      </c>
      <c r="BS313" t="s">
        <v>347</v>
      </c>
      <c r="CE313" t="s">
        <v>4216</v>
      </c>
      <c r="CF313" t="b">
        <v>1</v>
      </c>
      <c r="CI313" t="b">
        <v>1</v>
      </c>
      <c r="CN313" t="s">
        <v>347</v>
      </c>
      <c r="CX313" t="s">
        <v>362</v>
      </c>
      <c r="DD313" t="b">
        <v>1</v>
      </c>
      <c r="DE313" t="b">
        <v>1</v>
      </c>
      <c r="DV313" t="s">
        <v>430</v>
      </c>
      <c r="EL313" t="s">
        <v>385</v>
      </c>
      <c r="EM313" t="s">
        <v>366</v>
      </c>
      <c r="EZ313" t="s">
        <v>385</v>
      </c>
      <c r="FA313" t="s">
        <v>366</v>
      </c>
      <c r="FB313" t="s">
        <v>373</v>
      </c>
      <c r="FD313" t="s">
        <v>368</v>
      </c>
      <c r="FF313" t="b">
        <v>1</v>
      </c>
      <c r="FM313" t="s">
        <v>347</v>
      </c>
      <c r="FO313" t="s">
        <v>373</v>
      </c>
      <c r="GB313" t="s">
        <v>385</v>
      </c>
      <c r="GC313" t="s">
        <v>385</v>
      </c>
      <c r="GD313" t="s">
        <v>360</v>
      </c>
      <c r="GE313" t="s">
        <v>371</v>
      </c>
      <c r="GF313" t="s">
        <v>371</v>
      </c>
      <c r="GT313" t="s">
        <v>4258</v>
      </c>
      <c r="GU313" t="b">
        <v>1</v>
      </c>
      <c r="GW313" t="b">
        <v>1</v>
      </c>
      <c r="GX313" t="b">
        <v>1</v>
      </c>
      <c r="HC313" t="b">
        <v>1</v>
      </c>
      <c r="HM313" t="s">
        <v>474</v>
      </c>
      <c r="HQ313" t="b">
        <v>1</v>
      </c>
      <c r="HR313" t="s">
        <v>4259</v>
      </c>
      <c r="HS313" t="s">
        <v>3601</v>
      </c>
      <c r="IB313" t="b">
        <v>1</v>
      </c>
      <c r="IE313" t="s">
        <v>373</v>
      </c>
      <c r="IL313" t="b">
        <v>1</v>
      </c>
      <c r="IO313" t="s">
        <v>360</v>
      </c>
      <c r="IP313" t="s">
        <v>4260</v>
      </c>
      <c r="IQ313" t="s">
        <v>1737</v>
      </c>
      <c r="IS313" t="b">
        <v>1</v>
      </c>
      <c r="IT313" t="b">
        <v>1</v>
      </c>
      <c r="IU313" t="b">
        <v>1</v>
      </c>
      <c r="IZ313" t="s">
        <v>4261</v>
      </c>
      <c r="JA313" t="s">
        <v>2212</v>
      </c>
      <c r="JC313" t="b">
        <v>1</v>
      </c>
      <c r="JD313" t="b">
        <v>1</v>
      </c>
      <c r="JE313" t="b">
        <v>1</v>
      </c>
      <c r="JJ313" t="s">
        <v>4262</v>
      </c>
      <c r="JK313" t="s">
        <v>347</v>
      </c>
      <c r="JM313" t="s">
        <v>4263</v>
      </c>
      <c r="JN313" t="b">
        <v>1</v>
      </c>
      <c r="JX313" t="b">
        <v>1</v>
      </c>
      <c r="KA313" t="b">
        <v>1</v>
      </c>
      <c r="KG313" t="s">
        <v>373</v>
      </c>
      <c r="KT313" t="b">
        <v>1</v>
      </c>
      <c r="KV313" t="s">
        <v>373</v>
      </c>
      <c r="LD313" t="b">
        <v>1</v>
      </c>
      <c r="LF313" t="s">
        <v>452</v>
      </c>
      <c r="LI313" t="b">
        <v>1</v>
      </c>
      <c r="LN313" t="s">
        <v>347</v>
      </c>
      <c r="LP313" t="s">
        <v>651</v>
      </c>
      <c r="LV313" t="b">
        <v>1</v>
      </c>
      <c r="MD313" t="s">
        <v>347</v>
      </c>
      <c r="ME313">
        <v>4</v>
      </c>
      <c r="MF313" t="s">
        <v>4264</v>
      </c>
      <c r="MG313" t="s">
        <v>360</v>
      </c>
      <c r="MI313" t="s">
        <v>4265</v>
      </c>
      <c r="MJ313">
        <v>73216536</v>
      </c>
      <c r="MK313" t="s">
        <v>4266</v>
      </c>
      <c r="ML313" s="2">
        <v>44219.496851851851</v>
      </c>
      <c r="MM313">
        <v>315</v>
      </c>
      <c r="MO313">
        <v>-1</v>
      </c>
      <c r="MR313" t="s">
        <v>377</v>
      </c>
      <c r="MS313">
        <v>3048</v>
      </c>
      <c r="MT313" t="s">
        <v>405</v>
      </c>
      <c r="MU313">
        <v>569832</v>
      </c>
    </row>
    <row r="314" spans="1:359" x14ac:dyDescent="0.3">
      <c r="A314" t="s">
        <v>4267</v>
      </c>
      <c r="B314" t="s">
        <v>4268</v>
      </c>
      <c r="D314" t="s">
        <v>2652</v>
      </c>
      <c r="E314" t="s">
        <v>844</v>
      </c>
      <c r="G314" s="1">
        <v>44219</v>
      </c>
      <c r="H314" t="s">
        <v>2033</v>
      </c>
      <c r="I314" t="s">
        <v>846</v>
      </c>
      <c r="J314" t="s">
        <v>347</v>
      </c>
      <c r="K314">
        <v>35</v>
      </c>
      <c r="L31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14" t="s">
        <v>348</v>
      </c>
      <c r="N314" t="s">
        <v>349</v>
      </c>
      <c r="O314" t="s">
        <v>350</v>
      </c>
      <c r="P314" s="1">
        <v>42897</v>
      </c>
      <c r="Q314">
        <v>0</v>
      </c>
      <c r="R314">
        <v>0</v>
      </c>
      <c r="S314" t="s">
        <v>347</v>
      </c>
      <c r="T314">
        <v>0</v>
      </c>
      <c r="U314">
        <v>0</v>
      </c>
      <c r="V314">
        <v>1</v>
      </c>
      <c r="W314" t="s">
        <v>351</v>
      </c>
      <c r="X314">
        <v>1</v>
      </c>
      <c r="Y314" t="s">
        <v>409</v>
      </c>
      <c r="Z314">
        <v>2</v>
      </c>
      <c r="AA314" t="s">
        <v>365</v>
      </c>
      <c r="AB314">
        <v>7</v>
      </c>
      <c r="AC314">
        <v>0</v>
      </c>
      <c r="AD314">
        <v>0</v>
      </c>
      <c r="AE314">
        <v>1</v>
      </c>
      <c r="AF314">
        <v>600</v>
      </c>
      <c r="AG314">
        <v>350</v>
      </c>
      <c r="AH314" t="s">
        <v>4269</v>
      </c>
      <c r="AJ314" t="s">
        <v>355</v>
      </c>
      <c r="AL314" t="b">
        <v>1</v>
      </c>
      <c r="AS314">
        <v>5</v>
      </c>
      <c r="AT314" t="s">
        <v>356</v>
      </c>
      <c r="AV314" t="s">
        <v>347</v>
      </c>
      <c r="AW314" t="s">
        <v>4270</v>
      </c>
      <c r="AX314" t="s">
        <v>484</v>
      </c>
      <c r="AY314" t="b">
        <v>1</v>
      </c>
      <c r="BB314" t="b">
        <v>1</v>
      </c>
      <c r="BJ314" t="s">
        <v>360</v>
      </c>
      <c r="BO314" t="s">
        <v>347</v>
      </c>
      <c r="BP314" t="s">
        <v>347</v>
      </c>
      <c r="BR314" t="s">
        <v>347</v>
      </c>
      <c r="BS314" t="s">
        <v>347</v>
      </c>
      <c r="CE314" t="s">
        <v>2119</v>
      </c>
      <c r="CG314" t="b">
        <v>1</v>
      </c>
      <c r="CI314" t="b">
        <v>1</v>
      </c>
      <c r="CN314" t="s">
        <v>347</v>
      </c>
      <c r="CX314" t="s">
        <v>362</v>
      </c>
      <c r="DD314" t="b">
        <v>1</v>
      </c>
      <c r="DE314" t="b">
        <v>1</v>
      </c>
      <c r="DV314" t="s">
        <v>430</v>
      </c>
      <c r="EL314" t="s">
        <v>385</v>
      </c>
      <c r="EM314" t="s">
        <v>366</v>
      </c>
      <c r="EN314" t="s">
        <v>4271</v>
      </c>
      <c r="EO314" t="b">
        <v>1</v>
      </c>
      <c r="EP314" t="b">
        <v>1</v>
      </c>
      <c r="EQ314" t="b">
        <v>1</v>
      </c>
      <c r="EU314" t="b">
        <v>1</v>
      </c>
      <c r="EV314" t="b">
        <v>1</v>
      </c>
      <c r="EX314" t="b">
        <v>1</v>
      </c>
      <c r="EY314" t="b">
        <v>1</v>
      </c>
      <c r="EZ314" t="s">
        <v>489</v>
      </c>
      <c r="FA314" t="s">
        <v>367</v>
      </c>
      <c r="FB314" t="s">
        <v>347</v>
      </c>
      <c r="FD314" t="s">
        <v>368</v>
      </c>
      <c r="FF314" t="b">
        <v>1</v>
      </c>
      <c r="FM314" t="s">
        <v>347</v>
      </c>
      <c r="FO314" t="s">
        <v>347</v>
      </c>
      <c r="FP314" t="s">
        <v>368</v>
      </c>
      <c r="FQ314" t="b">
        <v>1</v>
      </c>
      <c r="FW314" t="s">
        <v>369</v>
      </c>
      <c r="FX314" t="s">
        <v>347</v>
      </c>
      <c r="GB314" t="s">
        <v>385</v>
      </c>
      <c r="GC314" t="s">
        <v>385</v>
      </c>
      <c r="GD314" t="s">
        <v>360</v>
      </c>
      <c r="GE314" t="s">
        <v>371</v>
      </c>
      <c r="GF314" t="s">
        <v>371</v>
      </c>
      <c r="GT314" t="s">
        <v>4272</v>
      </c>
      <c r="GU314" t="b">
        <v>1</v>
      </c>
      <c r="GV314" t="b">
        <v>1</v>
      </c>
      <c r="GW314" t="b">
        <v>1</v>
      </c>
      <c r="GX314" t="b">
        <v>1</v>
      </c>
      <c r="HM314" t="s">
        <v>388</v>
      </c>
      <c r="HP314" t="b">
        <v>1</v>
      </c>
      <c r="HR314" t="s">
        <v>4273</v>
      </c>
      <c r="HS314" t="s">
        <v>3601</v>
      </c>
      <c r="IB314" t="b">
        <v>1</v>
      </c>
      <c r="IE314" t="s">
        <v>590</v>
      </c>
      <c r="II314" t="b">
        <v>1</v>
      </c>
      <c r="IO314" t="s">
        <v>347</v>
      </c>
      <c r="IQ314" t="s">
        <v>2105</v>
      </c>
      <c r="IS314" t="b">
        <v>1</v>
      </c>
      <c r="IT314" t="b">
        <v>1</v>
      </c>
      <c r="IU314" t="b">
        <v>1</v>
      </c>
      <c r="IZ314" t="s">
        <v>4274</v>
      </c>
      <c r="JA314" t="s">
        <v>975</v>
      </c>
      <c r="JC314" t="b">
        <v>1</v>
      </c>
      <c r="JD314" t="b">
        <v>1</v>
      </c>
      <c r="JE314" t="b">
        <v>1</v>
      </c>
      <c r="JJ314" t="s">
        <v>4275</v>
      </c>
      <c r="JK314" t="s">
        <v>347</v>
      </c>
      <c r="JM314" t="s">
        <v>4276</v>
      </c>
      <c r="JQ314" t="b">
        <v>1</v>
      </c>
      <c r="JT314" t="b">
        <v>1</v>
      </c>
      <c r="JX314" t="b">
        <v>1</v>
      </c>
      <c r="KG314" t="s">
        <v>450</v>
      </c>
      <c r="KL314" t="b">
        <v>1</v>
      </c>
      <c r="KV314" t="s">
        <v>4277</v>
      </c>
      <c r="KW314" t="b">
        <v>1</v>
      </c>
      <c r="LA314" t="b">
        <v>1</v>
      </c>
      <c r="LB314" t="b">
        <v>1</v>
      </c>
      <c r="LF314" t="s">
        <v>430</v>
      </c>
      <c r="LM314" t="b">
        <v>1</v>
      </c>
      <c r="LN314" t="s">
        <v>360</v>
      </c>
      <c r="LO314" t="s">
        <v>4278</v>
      </c>
      <c r="LP314" t="s">
        <v>535</v>
      </c>
      <c r="LS314" t="b">
        <v>1</v>
      </c>
      <c r="MA314" t="s">
        <v>360</v>
      </c>
      <c r="MD314" t="s">
        <v>360</v>
      </c>
      <c r="MG314" t="s">
        <v>347</v>
      </c>
      <c r="MH314" t="s">
        <v>4279</v>
      </c>
      <c r="MI314" t="s">
        <v>4280</v>
      </c>
      <c r="MJ314">
        <v>73216537</v>
      </c>
      <c r="MK314" t="s">
        <v>4281</v>
      </c>
      <c r="ML314" s="2">
        <v>44219.496851851851</v>
      </c>
      <c r="MM314">
        <v>316</v>
      </c>
      <c r="MO314">
        <v>-1</v>
      </c>
      <c r="MR314" t="s">
        <v>377</v>
      </c>
      <c r="MS314">
        <v>4388</v>
      </c>
      <c r="MT314" t="s">
        <v>405</v>
      </c>
      <c r="MU314">
        <v>569832</v>
      </c>
    </row>
    <row r="315" spans="1:359" x14ac:dyDescent="0.3">
      <c r="A315" t="s">
        <v>4282</v>
      </c>
      <c r="B315" t="s">
        <v>4283</v>
      </c>
      <c r="D315" t="s">
        <v>2241</v>
      </c>
      <c r="E315" t="s">
        <v>844</v>
      </c>
      <c r="G315" s="1">
        <v>44219</v>
      </c>
      <c r="H315" t="s">
        <v>2033</v>
      </c>
      <c r="I315" t="s">
        <v>846</v>
      </c>
      <c r="J315" t="s">
        <v>347</v>
      </c>
      <c r="K315">
        <v>40</v>
      </c>
      <c r="L31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15" t="s">
        <v>408</v>
      </c>
      <c r="N315" t="s">
        <v>349</v>
      </c>
      <c r="O315" t="s">
        <v>350</v>
      </c>
      <c r="P315" s="1">
        <v>42827</v>
      </c>
      <c r="Q315">
        <v>1</v>
      </c>
      <c r="R315">
        <v>0</v>
      </c>
      <c r="S315" t="s">
        <v>347</v>
      </c>
      <c r="T315">
        <v>1</v>
      </c>
      <c r="U315">
        <v>2</v>
      </c>
      <c r="V315">
        <v>1</v>
      </c>
      <c r="W315" t="s">
        <v>458</v>
      </c>
      <c r="X315">
        <v>2</v>
      </c>
      <c r="Y315" t="s">
        <v>353</v>
      </c>
      <c r="Z315">
        <v>0</v>
      </c>
      <c r="AA315" t="s">
        <v>353</v>
      </c>
      <c r="AB315">
        <v>8</v>
      </c>
      <c r="AC315">
        <v>0</v>
      </c>
      <c r="AD315">
        <v>0</v>
      </c>
      <c r="AE315">
        <v>0</v>
      </c>
      <c r="AF315">
        <v>1000</v>
      </c>
      <c r="AG315">
        <v>0</v>
      </c>
      <c r="AI315" t="s">
        <v>4284</v>
      </c>
      <c r="AJ315" t="s">
        <v>355</v>
      </c>
      <c r="AL315" t="b">
        <v>1</v>
      </c>
      <c r="AS315">
        <v>15</v>
      </c>
      <c r="AT315" t="s">
        <v>356</v>
      </c>
      <c r="AV315" t="s">
        <v>347</v>
      </c>
      <c r="AW315" t="s">
        <v>2619</v>
      </c>
      <c r="AX315" t="s">
        <v>429</v>
      </c>
      <c r="BB315" t="b">
        <v>1</v>
      </c>
      <c r="BJ315" t="s">
        <v>347</v>
      </c>
      <c r="BK315" t="s">
        <v>347</v>
      </c>
      <c r="BL315" t="s">
        <v>4285</v>
      </c>
      <c r="BM315" t="s">
        <v>360</v>
      </c>
      <c r="BO315" t="s">
        <v>347</v>
      </c>
      <c r="BP315" t="s">
        <v>347</v>
      </c>
      <c r="BR315" t="s">
        <v>347</v>
      </c>
      <c r="BS315" t="s">
        <v>347</v>
      </c>
      <c r="CE315" t="s">
        <v>4216</v>
      </c>
      <c r="CF315" t="b">
        <v>1</v>
      </c>
      <c r="CI315" t="b">
        <v>1</v>
      </c>
      <c r="CN315" t="s">
        <v>347</v>
      </c>
      <c r="CX315" t="s">
        <v>851</v>
      </c>
      <c r="DD315" t="b">
        <v>1</v>
      </c>
      <c r="DJ315" t="s">
        <v>360</v>
      </c>
      <c r="DV315" t="s">
        <v>430</v>
      </c>
      <c r="DZ315" t="s">
        <v>1006</v>
      </c>
      <c r="EA315" t="b">
        <v>1</v>
      </c>
      <c r="EB315" t="b">
        <v>1</v>
      </c>
      <c r="EL315" t="s">
        <v>409</v>
      </c>
      <c r="EM315" t="s">
        <v>366</v>
      </c>
      <c r="EN315" t="s">
        <v>4286</v>
      </c>
      <c r="EO315" t="b">
        <v>1</v>
      </c>
      <c r="EP315" t="b">
        <v>1</v>
      </c>
      <c r="EX315" t="b">
        <v>1</v>
      </c>
      <c r="EZ315" t="s">
        <v>458</v>
      </c>
      <c r="FA315" t="s">
        <v>366</v>
      </c>
      <c r="FB315" t="s">
        <v>347</v>
      </c>
      <c r="FD315" t="s">
        <v>368</v>
      </c>
      <c r="FF315" t="b">
        <v>1</v>
      </c>
      <c r="FM315" t="s">
        <v>347</v>
      </c>
      <c r="FO315" t="s">
        <v>347</v>
      </c>
      <c r="FP315" t="s">
        <v>368</v>
      </c>
      <c r="FQ315" t="b">
        <v>1</v>
      </c>
      <c r="FW315" t="s">
        <v>369</v>
      </c>
      <c r="FX315" t="s">
        <v>347</v>
      </c>
      <c r="FY315" t="s">
        <v>360</v>
      </c>
      <c r="GB315" t="s">
        <v>409</v>
      </c>
      <c r="GC315" t="s">
        <v>351</v>
      </c>
      <c r="GD315" t="s">
        <v>360</v>
      </c>
      <c r="GE315" t="s">
        <v>371</v>
      </c>
      <c r="GF315" t="s">
        <v>371</v>
      </c>
      <c r="GT315" t="s">
        <v>4287</v>
      </c>
      <c r="GY315" t="b">
        <v>1</v>
      </c>
      <c r="HE315" t="b">
        <v>1</v>
      </c>
      <c r="HM315" t="s">
        <v>726</v>
      </c>
      <c r="HN315" t="b">
        <v>1</v>
      </c>
      <c r="HO315" t="b">
        <v>1</v>
      </c>
      <c r="HR315" t="s">
        <v>4288</v>
      </c>
      <c r="HS315" t="s">
        <v>4289</v>
      </c>
      <c r="HT315" t="b">
        <v>1</v>
      </c>
      <c r="HU315" t="b">
        <v>1</v>
      </c>
      <c r="HZ315" t="b">
        <v>1</v>
      </c>
      <c r="IE315" t="s">
        <v>4290</v>
      </c>
      <c r="IF315" t="b">
        <v>1</v>
      </c>
      <c r="IH315" t="b">
        <v>1</v>
      </c>
      <c r="II315" t="b">
        <v>1</v>
      </c>
      <c r="IO315" t="s">
        <v>347</v>
      </c>
      <c r="IQ315" t="s">
        <v>545</v>
      </c>
      <c r="IS315" t="b">
        <v>1</v>
      </c>
      <c r="IT315" t="b">
        <v>1</v>
      </c>
      <c r="IZ315" t="s">
        <v>1361</v>
      </c>
      <c r="JA315" t="s">
        <v>545</v>
      </c>
      <c r="JC315" t="b">
        <v>1</v>
      </c>
      <c r="JD315" t="b">
        <v>1</v>
      </c>
      <c r="JJ315" t="s">
        <v>1361</v>
      </c>
      <c r="JK315" t="s">
        <v>347</v>
      </c>
      <c r="JM315" t="s">
        <v>2269</v>
      </c>
      <c r="JT315" t="b">
        <v>1</v>
      </c>
      <c r="KA315" t="b">
        <v>1</v>
      </c>
      <c r="KG315" t="s">
        <v>4291</v>
      </c>
      <c r="KH315" t="b">
        <v>1</v>
      </c>
      <c r="KI315" t="b">
        <v>1</v>
      </c>
      <c r="KJ315" t="b">
        <v>1</v>
      </c>
      <c r="KV315" t="s">
        <v>4292</v>
      </c>
      <c r="KW315" t="b">
        <v>1</v>
      </c>
      <c r="KX315" t="b">
        <v>1</v>
      </c>
      <c r="KY315" t="b">
        <v>1</v>
      </c>
      <c r="LF315" t="s">
        <v>430</v>
      </c>
      <c r="LM315" t="b">
        <v>1</v>
      </c>
      <c r="LN315" t="s">
        <v>347</v>
      </c>
      <c r="LP315" t="s">
        <v>719</v>
      </c>
      <c r="LY315" t="b">
        <v>1</v>
      </c>
      <c r="MA315" t="s">
        <v>360</v>
      </c>
      <c r="MG315" t="s">
        <v>360</v>
      </c>
      <c r="MI315" t="s">
        <v>4293</v>
      </c>
      <c r="MJ315">
        <v>73216543</v>
      </c>
      <c r="MK315" t="s">
        <v>4294</v>
      </c>
      <c r="ML315" s="2">
        <v>44219.497141203698</v>
      </c>
      <c r="MM315">
        <v>317</v>
      </c>
      <c r="MO315">
        <v>-1</v>
      </c>
      <c r="MR315" t="s">
        <v>377</v>
      </c>
      <c r="MS315">
        <v>950</v>
      </c>
      <c r="MT315" t="s">
        <v>405</v>
      </c>
      <c r="MU315">
        <v>569832</v>
      </c>
    </row>
    <row r="316" spans="1:359" x14ac:dyDescent="0.3">
      <c r="A316" t="s">
        <v>4295</v>
      </c>
      <c r="B316" t="s">
        <v>4296</v>
      </c>
      <c r="C316" t="s">
        <v>385</v>
      </c>
      <c r="D316" t="s">
        <v>2241</v>
      </c>
      <c r="E316" t="s">
        <v>844</v>
      </c>
      <c r="G316" s="1">
        <v>44219</v>
      </c>
      <c r="H316" t="s">
        <v>2033</v>
      </c>
      <c r="I316" t="s">
        <v>846</v>
      </c>
      <c r="J316" t="s">
        <v>347</v>
      </c>
      <c r="K316">
        <v>25</v>
      </c>
      <c r="L31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16" t="s">
        <v>408</v>
      </c>
      <c r="N316" t="s">
        <v>349</v>
      </c>
      <c r="O316" t="s">
        <v>350</v>
      </c>
      <c r="P316" s="1">
        <v>43222</v>
      </c>
      <c r="Q316">
        <v>0</v>
      </c>
      <c r="R316">
        <v>2</v>
      </c>
      <c r="S316" t="s">
        <v>360</v>
      </c>
      <c r="AB316">
        <v>4</v>
      </c>
      <c r="AC316">
        <v>1</v>
      </c>
      <c r="AE316">
        <v>1</v>
      </c>
      <c r="AF316">
        <v>800</v>
      </c>
      <c r="AG316">
        <v>300</v>
      </c>
      <c r="AH316" t="s">
        <v>1384</v>
      </c>
      <c r="AJ316" t="s">
        <v>355</v>
      </c>
      <c r="AL316" t="b">
        <v>1</v>
      </c>
      <c r="AS316">
        <v>10</v>
      </c>
      <c r="AT316" t="s">
        <v>356</v>
      </c>
      <c r="AV316" t="s">
        <v>347</v>
      </c>
      <c r="AW316" t="s">
        <v>357</v>
      </c>
      <c r="AX316" t="s">
        <v>484</v>
      </c>
      <c r="AY316" t="b">
        <v>1</v>
      </c>
      <c r="BB316" t="b">
        <v>1</v>
      </c>
      <c r="BJ316" t="s">
        <v>360</v>
      </c>
      <c r="BO316" t="s">
        <v>360</v>
      </c>
      <c r="CE316" t="s">
        <v>871</v>
      </c>
      <c r="CF316" t="b">
        <v>1</v>
      </c>
      <c r="CI316" t="b">
        <v>1</v>
      </c>
      <c r="CN316" t="s">
        <v>347</v>
      </c>
      <c r="CX316" t="s">
        <v>1516</v>
      </c>
      <c r="DC316" t="b">
        <v>1</v>
      </c>
      <c r="DD316" t="b">
        <v>1</v>
      </c>
      <c r="DV316" t="s">
        <v>575</v>
      </c>
      <c r="DW316" t="s">
        <v>487</v>
      </c>
      <c r="EL316" t="s">
        <v>385</v>
      </c>
      <c r="EM316" t="s">
        <v>366</v>
      </c>
      <c r="EZ316" t="s">
        <v>385</v>
      </c>
      <c r="FA316" t="s">
        <v>366</v>
      </c>
      <c r="FB316" t="s">
        <v>347</v>
      </c>
      <c r="FD316" t="s">
        <v>368</v>
      </c>
      <c r="FF316" t="b">
        <v>1</v>
      </c>
      <c r="FM316" t="s">
        <v>347</v>
      </c>
      <c r="FO316" t="s">
        <v>347</v>
      </c>
      <c r="FP316" t="s">
        <v>368</v>
      </c>
      <c r="FQ316" t="b">
        <v>1</v>
      </c>
      <c r="GC316" t="s">
        <v>385</v>
      </c>
      <c r="GD316" t="s">
        <v>360</v>
      </c>
      <c r="GE316" t="s">
        <v>371</v>
      </c>
      <c r="GF316" t="s">
        <v>371</v>
      </c>
      <c r="GT316" t="s">
        <v>460</v>
      </c>
      <c r="HJ316" t="b">
        <v>1</v>
      </c>
      <c r="IE316" t="s">
        <v>461</v>
      </c>
      <c r="IF316" t="b">
        <v>1</v>
      </c>
      <c r="IO316" t="s">
        <v>347</v>
      </c>
      <c r="IQ316" t="s">
        <v>545</v>
      </c>
      <c r="IS316" t="b">
        <v>1</v>
      </c>
      <c r="IT316" t="b">
        <v>1</v>
      </c>
      <c r="IZ316" t="s">
        <v>1849</v>
      </c>
      <c r="JA316" t="s">
        <v>1288</v>
      </c>
      <c r="JB316" t="b">
        <v>1</v>
      </c>
      <c r="JC316" t="b">
        <v>1</v>
      </c>
      <c r="JD316" t="b">
        <v>1</v>
      </c>
      <c r="JJ316" t="s">
        <v>1849</v>
      </c>
      <c r="JK316" t="s">
        <v>347</v>
      </c>
      <c r="JM316" t="s">
        <v>562</v>
      </c>
      <c r="KC316" t="b">
        <v>1</v>
      </c>
      <c r="KG316" t="s">
        <v>4297</v>
      </c>
      <c r="KH316" t="b">
        <v>1</v>
      </c>
      <c r="KJ316" t="b">
        <v>1</v>
      </c>
      <c r="KV316" t="s">
        <v>1275</v>
      </c>
      <c r="KW316" t="b">
        <v>1</v>
      </c>
      <c r="KY316" t="b">
        <v>1</v>
      </c>
      <c r="LF316" t="s">
        <v>452</v>
      </c>
      <c r="LI316" t="b">
        <v>1</v>
      </c>
      <c r="MI316" t="s">
        <v>4298</v>
      </c>
      <c r="MJ316">
        <v>73216544</v>
      </c>
      <c r="MK316" t="s">
        <v>4299</v>
      </c>
      <c r="ML316" s="2">
        <v>44219.497141203698</v>
      </c>
      <c r="MM316">
        <v>318</v>
      </c>
      <c r="MO316">
        <v>-1</v>
      </c>
      <c r="MR316" t="s">
        <v>377</v>
      </c>
      <c r="MS316">
        <v>1553</v>
      </c>
      <c r="MT316" t="s">
        <v>405</v>
      </c>
      <c r="MU316">
        <v>569832</v>
      </c>
    </row>
    <row r="317" spans="1:359" x14ac:dyDescent="0.3">
      <c r="A317" t="s">
        <v>4300</v>
      </c>
      <c r="B317" t="s">
        <v>4301</v>
      </c>
      <c r="C317" t="s">
        <v>385</v>
      </c>
      <c r="D317" t="s">
        <v>2032</v>
      </c>
      <c r="E317" t="s">
        <v>844</v>
      </c>
      <c r="G317" s="1">
        <v>44219</v>
      </c>
      <c r="H317" t="s">
        <v>2033</v>
      </c>
      <c r="I317" t="s">
        <v>846</v>
      </c>
      <c r="J317" t="s">
        <v>347</v>
      </c>
      <c r="K317">
        <v>45</v>
      </c>
      <c r="L31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17" t="s">
        <v>408</v>
      </c>
      <c r="N317" t="s">
        <v>349</v>
      </c>
      <c r="O317" t="s">
        <v>350</v>
      </c>
      <c r="P317" s="1">
        <v>42780</v>
      </c>
      <c r="Q317">
        <v>0</v>
      </c>
      <c r="R317">
        <v>0</v>
      </c>
      <c r="S317" t="s">
        <v>347</v>
      </c>
      <c r="T317">
        <v>0</v>
      </c>
      <c r="U317">
        <v>1</v>
      </c>
      <c r="V317">
        <v>0</v>
      </c>
      <c r="W317" t="s">
        <v>351</v>
      </c>
      <c r="X317">
        <v>1</v>
      </c>
      <c r="Y317" t="s">
        <v>409</v>
      </c>
      <c r="Z317">
        <v>2</v>
      </c>
      <c r="AA317" t="s">
        <v>365</v>
      </c>
      <c r="AB317">
        <v>9</v>
      </c>
      <c r="AC317">
        <v>2</v>
      </c>
      <c r="AD317">
        <v>0</v>
      </c>
      <c r="AE317">
        <v>1</v>
      </c>
      <c r="AF317">
        <v>1000</v>
      </c>
      <c r="AG317">
        <v>200</v>
      </c>
      <c r="AH317" t="s">
        <v>4302</v>
      </c>
      <c r="AJ317" t="s">
        <v>355</v>
      </c>
      <c r="AL317" t="b">
        <v>1</v>
      </c>
      <c r="AS317">
        <v>5</v>
      </c>
      <c r="AT317" t="s">
        <v>1385</v>
      </c>
      <c r="AV317" t="s">
        <v>360</v>
      </c>
      <c r="AW317" t="s">
        <v>2262</v>
      </c>
      <c r="AX317" t="s">
        <v>908</v>
      </c>
      <c r="AY317" t="b">
        <v>1</v>
      </c>
      <c r="BB317" t="b">
        <v>1</v>
      </c>
      <c r="BJ317" t="s">
        <v>360</v>
      </c>
      <c r="BO317" t="s">
        <v>360</v>
      </c>
      <c r="CE317" t="s">
        <v>888</v>
      </c>
      <c r="CF317" t="b">
        <v>1</v>
      </c>
      <c r="CG317" t="b">
        <v>1</v>
      </c>
      <c r="CN317" t="s">
        <v>373</v>
      </c>
      <c r="CX317" t="s">
        <v>851</v>
      </c>
      <c r="DD317" t="b">
        <v>1</v>
      </c>
      <c r="DV317" t="s">
        <v>363</v>
      </c>
      <c r="EL317" t="s">
        <v>385</v>
      </c>
      <c r="EM317" t="s">
        <v>366</v>
      </c>
      <c r="EN317" t="s">
        <v>2036</v>
      </c>
      <c r="EO317" t="b">
        <v>1</v>
      </c>
      <c r="ER317" t="b">
        <v>1</v>
      </c>
      <c r="EZ317" t="s">
        <v>409</v>
      </c>
      <c r="FA317" t="s">
        <v>366</v>
      </c>
      <c r="FB317" t="s">
        <v>347</v>
      </c>
      <c r="FD317" t="s">
        <v>1228</v>
      </c>
      <c r="FF317" t="b">
        <v>1</v>
      </c>
      <c r="FG317" t="b">
        <v>1</v>
      </c>
      <c r="FM317" t="s">
        <v>347</v>
      </c>
      <c r="FO317" t="s">
        <v>347</v>
      </c>
      <c r="FP317" t="s">
        <v>368</v>
      </c>
      <c r="FQ317" t="b">
        <v>1</v>
      </c>
      <c r="FW317" t="s">
        <v>369</v>
      </c>
      <c r="FX317" t="s">
        <v>347</v>
      </c>
      <c r="GB317" t="s">
        <v>351</v>
      </c>
      <c r="GC317" t="s">
        <v>385</v>
      </c>
      <c r="GD317" t="s">
        <v>360</v>
      </c>
      <c r="GE317" t="s">
        <v>371</v>
      </c>
      <c r="GF317" t="s">
        <v>371</v>
      </c>
      <c r="GT317" t="s">
        <v>4303</v>
      </c>
      <c r="GU317" t="b">
        <v>1</v>
      </c>
      <c r="GX317" t="b">
        <v>1</v>
      </c>
      <c r="HA317" t="b">
        <v>1</v>
      </c>
      <c r="HD317" t="b">
        <v>1</v>
      </c>
      <c r="HM317" t="s">
        <v>412</v>
      </c>
      <c r="HN317" t="b">
        <v>1</v>
      </c>
      <c r="HO317" t="b">
        <v>1</v>
      </c>
      <c r="HP317" t="b">
        <v>1</v>
      </c>
      <c r="HR317" t="s">
        <v>4304</v>
      </c>
      <c r="HS317" t="s">
        <v>2178</v>
      </c>
      <c r="HT317" t="b">
        <v>1</v>
      </c>
      <c r="HW317" t="b">
        <v>1</v>
      </c>
      <c r="HZ317" t="b">
        <v>1</v>
      </c>
      <c r="IE317" t="s">
        <v>1331</v>
      </c>
      <c r="IH317" t="b">
        <v>1</v>
      </c>
      <c r="IJ317" t="b">
        <v>1</v>
      </c>
      <c r="IO317" t="s">
        <v>445</v>
      </c>
      <c r="IQ317" t="s">
        <v>392</v>
      </c>
      <c r="IR317" t="b">
        <v>1</v>
      </c>
      <c r="IS317" t="b">
        <v>1</v>
      </c>
      <c r="IZ317" t="s">
        <v>625</v>
      </c>
      <c r="JA317" t="s">
        <v>373</v>
      </c>
      <c r="JH317" t="b">
        <v>1</v>
      </c>
      <c r="JK317" t="s">
        <v>360</v>
      </c>
      <c r="JL317" t="s">
        <v>4305</v>
      </c>
      <c r="JM317" t="s">
        <v>4306</v>
      </c>
      <c r="JN317" t="b">
        <v>1</v>
      </c>
      <c r="JQ317" t="b">
        <v>1</v>
      </c>
      <c r="JR317" t="b">
        <v>1</v>
      </c>
      <c r="JS317" t="b">
        <v>1</v>
      </c>
      <c r="JZ317" t="b">
        <v>1</v>
      </c>
      <c r="KF317" t="s">
        <v>4307</v>
      </c>
      <c r="KG317" t="s">
        <v>450</v>
      </c>
      <c r="KL317" t="b">
        <v>1</v>
      </c>
      <c r="KV317" t="s">
        <v>373</v>
      </c>
      <c r="LD317" t="b">
        <v>1</v>
      </c>
      <c r="LF317" t="s">
        <v>550</v>
      </c>
      <c r="LI317" t="b">
        <v>1</v>
      </c>
      <c r="LJ317" t="b">
        <v>1</v>
      </c>
      <c r="LN317" t="s">
        <v>360</v>
      </c>
      <c r="LO317" t="s">
        <v>2086</v>
      </c>
      <c r="LP317" t="s">
        <v>651</v>
      </c>
      <c r="LV317" t="b">
        <v>1</v>
      </c>
      <c r="MA317" t="s">
        <v>360</v>
      </c>
      <c r="MD317" t="s">
        <v>360</v>
      </c>
      <c r="MG317" t="s">
        <v>360</v>
      </c>
      <c r="MI317" t="s">
        <v>4308</v>
      </c>
      <c r="MJ317">
        <v>73216545</v>
      </c>
      <c r="MK317" t="s">
        <v>4309</v>
      </c>
      <c r="ML317" s="2">
        <v>44219.497141203698</v>
      </c>
      <c r="MM317">
        <v>319</v>
      </c>
      <c r="MO317">
        <v>-1</v>
      </c>
      <c r="MR317" t="s">
        <v>377</v>
      </c>
      <c r="MS317">
        <v>3359</v>
      </c>
      <c r="MT317" t="s">
        <v>405</v>
      </c>
      <c r="MU317">
        <v>569832</v>
      </c>
    </row>
    <row r="318" spans="1:359" x14ac:dyDescent="0.3">
      <c r="A318" t="s">
        <v>4310</v>
      </c>
      <c r="B318" t="s">
        <v>4311</v>
      </c>
      <c r="D318" t="s">
        <v>2241</v>
      </c>
      <c r="E318" t="s">
        <v>844</v>
      </c>
      <c r="G318" s="1">
        <v>44219</v>
      </c>
      <c r="H318" t="s">
        <v>2033</v>
      </c>
      <c r="I318" t="s">
        <v>846</v>
      </c>
      <c r="J318" t="s">
        <v>347</v>
      </c>
      <c r="K318">
        <v>35</v>
      </c>
      <c r="L31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18" t="s">
        <v>408</v>
      </c>
      <c r="N318" t="s">
        <v>349</v>
      </c>
      <c r="O318" t="s">
        <v>350</v>
      </c>
      <c r="P318" s="1">
        <v>43833</v>
      </c>
      <c r="Q318">
        <v>1</v>
      </c>
      <c r="R318">
        <v>0</v>
      </c>
      <c r="S318" t="s">
        <v>347</v>
      </c>
      <c r="T318">
        <v>0</v>
      </c>
      <c r="U318">
        <v>0</v>
      </c>
      <c r="V318">
        <v>1</v>
      </c>
      <c r="W318" t="s">
        <v>351</v>
      </c>
      <c r="X318">
        <v>1</v>
      </c>
      <c r="Y318" t="s">
        <v>409</v>
      </c>
      <c r="Z318">
        <v>0</v>
      </c>
      <c r="AA318" t="s">
        <v>409</v>
      </c>
      <c r="AB318">
        <v>5</v>
      </c>
      <c r="AC318">
        <v>0</v>
      </c>
      <c r="AD318">
        <v>0</v>
      </c>
      <c r="AE318">
        <v>1</v>
      </c>
      <c r="AF318">
        <v>1400</v>
      </c>
      <c r="AG318">
        <v>2000</v>
      </c>
      <c r="AH318" t="s">
        <v>4312</v>
      </c>
      <c r="AJ318" t="s">
        <v>355</v>
      </c>
      <c r="AL318" t="b">
        <v>1</v>
      </c>
      <c r="AS318">
        <v>5</v>
      </c>
      <c r="AT318" t="s">
        <v>356</v>
      </c>
      <c r="AV318" t="s">
        <v>347</v>
      </c>
      <c r="AW318" t="s">
        <v>357</v>
      </c>
      <c r="AX318" t="s">
        <v>429</v>
      </c>
      <c r="BB318" t="b">
        <v>1</v>
      </c>
      <c r="BJ318" t="s">
        <v>347</v>
      </c>
      <c r="BK318" t="s">
        <v>347</v>
      </c>
      <c r="BL318" t="s">
        <v>4313</v>
      </c>
      <c r="BM318" t="s">
        <v>360</v>
      </c>
      <c r="BO318" t="s">
        <v>347</v>
      </c>
      <c r="BP318" t="s">
        <v>360</v>
      </c>
      <c r="BQ318" t="s">
        <v>4314</v>
      </c>
      <c r="CE318" t="s">
        <v>871</v>
      </c>
      <c r="CF318" t="b">
        <v>1</v>
      </c>
      <c r="CI318" t="b">
        <v>1</v>
      </c>
      <c r="CN318" t="s">
        <v>347</v>
      </c>
      <c r="CX318" t="s">
        <v>851</v>
      </c>
      <c r="DD318" t="b">
        <v>1</v>
      </c>
      <c r="DV318" t="s">
        <v>430</v>
      </c>
      <c r="DZ318" t="s">
        <v>579</v>
      </c>
      <c r="EA318" t="b">
        <v>1</v>
      </c>
      <c r="EL318" t="s">
        <v>351</v>
      </c>
      <c r="EM318" t="s">
        <v>366</v>
      </c>
      <c r="EN318" t="s">
        <v>579</v>
      </c>
      <c r="EO318" t="b">
        <v>1</v>
      </c>
      <c r="EZ318" t="s">
        <v>351</v>
      </c>
      <c r="FA318" t="s">
        <v>366</v>
      </c>
      <c r="FB318" t="s">
        <v>347</v>
      </c>
      <c r="FD318" t="s">
        <v>368</v>
      </c>
      <c r="FF318" t="b">
        <v>1</v>
      </c>
      <c r="FM318" t="s">
        <v>347</v>
      </c>
      <c r="FO318" t="s">
        <v>373</v>
      </c>
      <c r="FW318" t="s">
        <v>369</v>
      </c>
      <c r="FX318" t="s">
        <v>347</v>
      </c>
      <c r="GB318" t="s">
        <v>385</v>
      </c>
      <c r="GC318" t="s">
        <v>351</v>
      </c>
      <c r="GD318" t="s">
        <v>360</v>
      </c>
      <c r="GE318" t="s">
        <v>371</v>
      </c>
      <c r="GF318" t="s">
        <v>371</v>
      </c>
      <c r="GT318" t="s">
        <v>460</v>
      </c>
      <c r="HJ318" t="b">
        <v>1</v>
      </c>
      <c r="IE318" t="s">
        <v>1193</v>
      </c>
      <c r="IH318" t="b">
        <v>1</v>
      </c>
      <c r="IO318" t="s">
        <v>347</v>
      </c>
      <c r="IQ318" t="s">
        <v>1010</v>
      </c>
      <c r="IS318" t="b">
        <v>1</v>
      </c>
      <c r="IT318" t="b">
        <v>1</v>
      </c>
      <c r="IZ318" t="s">
        <v>1849</v>
      </c>
      <c r="JA318" t="s">
        <v>545</v>
      </c>
      <c r="JC318" t="b">
        <v>1</v>
      </c>
      <c r="JD318" t="b">
        <v>1</v>
      </c>
      <c r="JJ318" t="s">
        <v>1638</v>
      </c>
      <c r="JK318" t="s">
        <v>347</v>
      </c>
      <c r="JM318" t="s">
        <v>562</v>
      </c>
      <c r="KC318" t="b">
        <v>1</v>
      </c>
      <c r="KG318" t="s">
        <v>4315</v>
      </c>
      <c r="KJ318" t="b">
        <v>1</v>
      </c>
      <c r="KL318" t="b">
        <v>1</v>
      </c>
      <c r="KV318" t="s">
        <v>2327</v>
      </c>
      <c r="KW318" t="b">
        <v>1</v>
      </c>
      <c r="KX318" t="b">
        <v>1</v>
      </c>
      <c r="KY318" t="b">
        <v>1</v>
      </c>
      <c r="LF318" t="s">
        <v>452</v>
      </c>
      <c r="LI318" t="b">
        <v>1</v>
      </c>
      <c r="LN318" t="s">
        <v>347</v>
      </c>
      <c r="LP318" t="s">
        <v>535</v>
      </c>
      <c r="LS318" t="b">
        <v>1</v>
      </c>
      <c r="MA318" t="s">
        <v>360</v>
      </c>
      <c r="MG318" t="s">
        <v>360</v>
      </c>
      <c r="MI318" t="s">
        <v>4316</v>
      </c>
      <c r="MJ318">
        <v>73216546</v>
      </c>
      <c r="MK318" t="s">
        <v>4317</v>
      </c>
      <c r="ML318" s="2">
        <v>44219.497152777767</v>
      </c>
      <c r="MM318">
        <v>320</v>
      </c>
      <c r="MO318">
        <v>-1</v>
      </c>
      <c r="MR318" t="s">
        <v>377</v>
      </c>
      <c r="MS318">
        <v>2121</v>
      </c>
      <c r="MT318" t="s">
        <v>405</v>
      </c>
      <c r="MU318">
        <v>569832</v>
      </c>
    </row>
    <row r="319" spans="1:359" x14ac:dyDescent="0.3">
      <c r="A319" t="s">
        <v>4318</v>
      </c>
      <c r="B319" t="s">
        <v>4319</v>
      </c>
      <c r="D319" t="s">
        <v>2032</v>
      </c>
      <c r="E319" t="s">
        <v>844</v>
      </c>
      <c r="G319" s="1">
        <v>44219</v>
      </c>
      <c r="H319" t="s">
        <v>2033</v>
      </c>
      <c r="I319" t="s">
        <v>846</v>
      </c>
      <c r="J319" t="s">
        <v>347</v>
      </c>
      <c r="K319">
        <v>30</v>
      </c>
      <c r="L319"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19" t="s">
        <v>408</v>
      </c>
      <c r="N319" t="s">
        <v>349</v>
      </c>
      <c r="O319" t="s">
        <v>350</v>
      </c>
      <c r="P319" s="1">
        <v>43001</v>
      </c>
      <c r="Q319">
        <v>1</v>
      </c>
      <c r="R319">
        <v>0</v>
      </c>
      <c r="S319" t="s">
        <v>347</v>
      </c>
      <c r="T319">
        <v>1</v>
      </c>
      <c r="U319">
        <v>1</v>
      </c>
      <c r="V319">
        <v>1</v>
      </c>
      <c r="W319" t="s">
        <v>409</v>
      </c>
      <c r="X319">
        <v>0</v>
      </c>
      <c r="Y319" t="s">
        <v>458</v>
      </c>
      <c r="Z319">
        <v>0</v>
      </c>
      <c r="AA319" t="s">
        <v>458</v>
      </c>
      <c r="AB319">
        <v>5</v>
      </c>
      <c r="AC319">
        <v>0</v>
      </c>
      <c r="AD319">
        <v>0</v>
      </c>
      <c r="AE319">
        <v>0</v>
      </c>
      <c r="AF319">
        <v>800</v>
      </c>
      <c r="AG319">
        <v>300</v>
      </c>
      <c r="AH319" t="s">
        <v>4320</v>
      </c>
      <c r="AJ319" t="s">
        <v>355</v>
      </c>
      <c r="AL319" t="b">
        <v>1</v>
      </c>
      <c r="AS319">
        <v>5</v>
      </c>
      <c r="AT319" t="s">
        <v>356</v>
      </c>
      <c r="AV319" t="s">
        <v>360</v>
      </c>
      <c r="AW319" t="s">
        <v>4321</v>
      </c>
      <c r="AX319" t="s">
        <v>4322</v>
      </c>
      <c r="BB319" t="b">
        <v>1</v>
      </c>
      <c r="BE319" t="b">
        <v>1</v>
      </c>
      <c r="BF319" t="b">
        <v>1</v>
      </c>
      <c r="BI319" t="s">
        <v>4323</v>
      </c>
      <c r="BJ319" t="s">
        <v>360</v>
      </c>
      <c r="BO319" t="s">
        <v>360</v>
      </c>
      <c r="CE319" t="s">
        <v>4216</v>
      </c>
      <c r="CF319" t="b">
        <v>1</v>
      </c>
      <c r="CI319" t="b">
        <v>1</v>
      </c>
      <c r="CN319" t="s">
        <v>360</v>
      </c>
      <c r="CO319" t="s">
        <v>2350</v>
      </c>
      <c r="CQ319" t="b">
        <v>1</v>
      </c>
      <c r="CS319" t="b">
        <v>1</v>
      </c>
      <c r="CX319" t="s">
        <v>851</v>
      </c>
      <c r="DD319" t="b">
        <v>1</v>
      </c>
      <c r="DJ319" t="s">
        <v>360</v>
      </c>
      <c r="DV319" t="s">
        <v>430</v>
      </c>
      <c r="DZ319" t="s">
        <v>3296</v>
      </c>
      <c r="EA319" t="b">
        <v>1</v>
      </c>
      <c r="EB319" t="b">
        <v>1</v>
      </c>
      <c r="EL319" t="s">
        <v>409</v>
      </c>
      <c r="EM319" t="s">
        <v>366</v>
      </c>
      <c r="EN319" t="s">
        <v>1006</v>
      </c>
      <c r="EO319" t="b">
        <v>1</v>
      </c>
      <c r="EP319" t="b">
        <v>1</v>
      </c>
      <c r="EZ319" t="s">
        <v>409</v>
      </c>
      <c r="FA319" t="s">
        <v>366</v>
      </c>
      <c r="FB319" t="s">
        <v>347</v>
      </c>
      <c r="FD319" t="s">
        <v>368</v>
      </c>
      <c r="FF319" t="b">
        <v>1</v>
      </c>
      <c r="FM319" t="s">
        <v>347</v>
      </c>
      <c r="FO319" t="s">
        <v>373</v>
      </c>
      <c r="FW319" t="s">
        <v>369</v>
      </c>
      <c r="FX319" t="s">
        <v>360</v>
      </c>
      <c r="FY319" t="s">
        <v>360</v>
      </c>
      <c r="GB319" t="s">
        <v>351</v>
      </c>
      <c r="GC319" t="s">
        <v>351</v>
      </c>
      <c r="GD319" t="s">
        <v>360</v>
      </c>
      <c r="GE319" t="s">
        <v>371</v>
      </c>
      <c r="GF319" t="s">
        <v>371</v>
      </c>
      <c r="GT319" t="s">
        <v>4324</v>
      </c>
      <c r="GU319" t="b">
        <v>1</v>
      </c>
      <c r="GY319" t="b">
        <v>1</v>
      </c>
      <c r="HD319" t="b">
        <v>1</v>
      </c>
      <c r="HM319" t="s">
        <v>1061</v>
      </c>
      <c r="HN319" t="b">
        <v>1</v>
      </c>
      <c r="HO319" t="b">
        <v>1</v>
      </c>
      <c r="HP319" t="b">
        <v>1</v>
      </c>
      <c r="HR319" t="s">
        <v>4325</v>
      </c>
      <c r="HS319" t="s">
        <v>3194</v>
      </c>
      <c r="HT319" t="b">
        <v>1</v>
      </c>
      <c r="HW319" t="b">
        <v>1</v>
      </c>
      <c r="HZ319" t="b">
        <v>1</v>
      </c>
      <c r="IE319" t="s">
        <v>1331</v>
      </c>
      <c r="IH319" t="b">
        <v>1</v>
      </c>
      <c r="IJ319" t="b">
        <v>1</v>
      </c>
      <c r="IO319" t="s">
        <v>347</v>
      </c>
      <c r="IQ319" t="s">
        <v>1077</v>
      </c>
      <c r="IV319" t="b">
        <v>1</v>
      </c>
      <c r="IY319" t="s">
        <v>4326</v>
      </c>
      <c r="IZ319" t="s">
        <v>4326</v>
      </c>
      <c r="JA319" t="s">
        <v>373</v>
      </c>
      <c r="JH319" t="b">
        <v>1</v>
      </c>
      <c r="JK319" t="s">
        <v>360</v>
      </c>
      <c r="JL319" t="s">
        <v>4327</v>
      </c>
      <c r="JM319" t="s">
        <v>4328</v>
      </c>
      <c r="JQ319" t="b">
        <v>1</v>
      </c>
      <c r="JX319" t="b">
        <v>1</v>
      </c>
      <c r="KG319" t="s">
        <v>450</v>
      </c>
      <c r="KL319" t="b">
        <v>1</v>
      </c>
      <c r="KV319" t="s">
        <v>1215</v>
      </c>
      <c r="KX319" t="b">
        <v>1</v>
      </c>
      <c r="LB319" t="b">
        <v>1</v>
      </c>
      <c r="LF319" t="s">
        <v>550</v>
      </c>
      <c r="LI319" t="b">
        <v>1</v>
      </c>
      <c r="LJ319" t="b">
        <v>1</v>
      </c>
      <c r="LN319" t="s">
        <v>347</v>
      </c>
      <c r="LP319" t="s">
        <v>651</v>
      </c>
      <c r="LV319" t="b">
        <v>1</v>
      </c>
      <c r="MA319" t="s">
        <v>360</v>
      </c>
      <c r="MG319" t="s">
        <v>360</v>
      </c>
      <c r="MI319" t="s">
        <v>4329</v>
      </c>
      <c r="MJ319">
        <v>73216547</v>
      </c>
      <c r="MK319" t="s">
        <v>4330</v>
      </c>
      <c r="ML319" s="2">
        <v>44219.497164351851</v>
      </c>
      <c r="MM319">
        <v>321</v>
      </c>
      <c r="MO319">
        <v>-1</v>
      </c>
      <c r="MR319" t="s">
        <v>377</v>
      </c>
      <c r="MS319">
        <v>3787</v>
      </c>
      <c r="MT319" t="s">
        <v>405</v>
      </c>
      <c r="MU319">
        <v>569832</v>
      </c>
    </row>
    <row r="320" spans="1:359" x14ac:dyDescent="0.3">
      <c r="A320" t="s">
        <v>4331</v>
      </c>
      <c r="B320" t="s">
        <v>4332</v>
      </c>
      <c r="D320" t="s">
        <v>2032</v>
      </c>
      <c r="E320" t="s">
        <v>844</v>
      </c>
      <c r="G320" s="1">
        <v>44219</v>
      </c>
      <c r="H320" t="s">
        <v>2033</v>
      </c>
      <c r="I320" t="s">
        <v>846</v>
      </c>
      <c r="J320" t="s">
        <v>347</v>
      </c>
      <c r="K320">
        <v>75</v>
      </c>
      <c r="L320"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320" t="s">
        <v>408</v>
      </c>
      <c r="N320" t="s">
        <v>349</v>
      </c>
      <c r="O320" t="s">
        <v>350</v>
      </c>
      <c r="P320" s="1">
        <v>42758</v>
      </c>
      <c r="Q320">
        <v>0</v>
      </c>
      <c r="R320">
        <v>2</v>
      </c>
      <c r="S320" t="s">
        <v>360</v>
      </c>
      <c r="AB320">
        <v>2</v>
      </c>
      <c r="AC320">
        <v>1</v>
      </c>
      <c r="AE320">
        <v>0</v>
      </c>
      <c r="AF320">
        <v>2000</v>
      </c>
      <c r="AG320">
        <v>300</v>
      </c>
      <c r="AH320" t="s">
        <v>4333</v>
      </c>
      <c r="AJ320" t="s">
        <v>2383</v>
      </c>
      <c r="AK320" t="b">
        <v>1</v>
      </c>
      <c r="AL320" t="b">
        <v>1</v>
      </c>
      <c r="AS320">
        <v>15</v>
      </c>
      <c r="AT320" t="s">
        <v>1267</v>
      </c>
      <c r="AV320" t="s">
        <v>360</v>
      </c>
      <c r="AW320" t="s">
        <v>4334</v>
      </c>
      <c r="AX320" t="s">
        <v>908</v>
      </c>
      <c r="AY320" t="b">
        <v>1</v>
      </c>
      <c r="BB320" t="b">
        <v>1</v>
      </c>
      <c r="BJ320" t="s">
        <v>360</v>
      </c>
      <c r="BO320" t="s">
        <v>360</v>
      </c>
      <c r="CE320" t="s">
        <v>888</v>
      </c>
      <c r="CF320" t="b">
        <v>1</v>
      </c>
      <c r="CG320" t="b">
        <v>1</v>
      </c>
      <c r="CN320" t="s">
        <v>373</v>
      </c>
      <c r="CX320" t="s">
        <v>851</v>
      </c>
      <c r="DD320" t="b">
        <v>1</v>
      </c>
      <c r="DV320" t="s">
        <v>363</v>
      </c>
      <c r="EL320" t="s">
        <v>385</v>
      </c>
      <c r="EM320" t="s">
        <v>366</v>
      </c>
      <c r="EZ320" t="s">
        <v>385</v>
      </c>
      <c r="FA320" t="s">
        <v>366</v>
      </c>
      <c r="FB320" t="s">
        <v>347</v>
      </c>
      <c r="FD320" t="s">
        <v>368</v>
      </c>
      <c r="FF320" t="b">
        <v>1</v>
      </c>
      <c r="FM320" t="s">
        <v>347</v>
      </c>
      <c r="FO320" t="s">
        <v>373</v>
      </c>
      <c r="GC320" t="s">
        <v>385</v>
      </c>
      <c r="GD320" t="s">
        <v>360</v>
      </c>
      <c r="GE320" t="s">
        <v>1526</v>
      </c>
      <c r="GF320" t="s">
        <v>371</v>
      </c>
      <c r="GG320" t="s">
        <v>372</v>
      </c>
      <c r="GH320" t="s">
        <v>360</v>
      </c>
      <c r="GR320" t="s">
        <v>1094</v>
      </c>
      <c r="GT320" t="s">
        <v>4335</v>
      </c>
      <c r="GU320" t="b">
        <v>1</v>
      </c>
      <c r="GY320" t="b">
        <v>1</v>
      </c>
      <c r="HD320" t="b">
        <v>1</v>
      </c>
      <c r="HF320" t="b">
        <v>1</v>
      </c>
      <c r="HM320" t="s">
        <v>726</v>
      </c>
      <c r="HN320" t="b">
        <v>1</v>
      </c>
      <c r="HO320" t="b">
        <v>1</v>
      </c>
      <c r="HR320" t="s">
        <v>4336</v>
      </c>
      <c r="HS320" t="s">
        <v>2178</v>
      </c>
      <c r="HT320" t="b">
        <v>1</v>
      </c>
      <c r="HW320" t="b">
        <v>1</v>
      </c>
      <c r="HZ320" t="b">
        <v>1</v>
      </c>
      <c r="IE320" t="s">
        <v>516</v>
      </c>
      <c r="IJ320" t="b">
        <v>1</v>
      </c>
      <c r="IO320" t="s">
        <v>347</v>
      </c>
      <c r="IQ320" t="s">
        <v>1290</v>
      </c>
      <c r="IR320" t="b">
        <v>1</v>
      </c>
      <c r="IS320" t="b">
        <v>1</v>
      </c>
      <c r="IZ320" t="s">
        <v>4326</v>
      </c>
      <c r="JA320" t="s">
        <v>373</v>
      </c>
      <c r="JH320" t="b">
        <v>1</v>
      </c>
      <c r="JK320" t="s">
        <v>360</v>
      </c>
      <c r="JL320" t="s">
        <v>4337</v>
      </c>
      <c r="JM320" t="s">
        <v>4338</v>
      </c>
      <c r="JN320" t="b">
        <v>1</v>
      </c>
      <c r="JU320" t="b">
        <v>1</v>
      </c>
      <c r="KB320" t="b">
        <v>1</v>
      </c>
      <c r="KE320" t="s">
        <v>4339</v>
      </c>
      <c r="KG320" t="s">
        <v>877</v>
      </c>
      <c r="KL320" t="b">
        <v>1</v>
      </c>
      <c r="KM320" t="b">
        <v>1</v>
      </c>
      <c r="KV320" t="s">
        <v>373</v>
      </c>
      <c r="LD320" t="b">
        <v>1</v>
      </c>
      <c r="LF320" t="s">
        <v>550</v>
      </c>
      <c r="LI320" t="b">
        <v>1</v>
      </c>
      <c r="LJ320" t="b">
        <v>1</v>
      </c>
      <c r="MI320" t="s">
        <v>4340</v>
      </c>
      <c r="MJ320">
        <v>73216549</v>
      </c>
      <c r="MK320" t="s">
        <v>4341</v>
      </c>
      <c r="ML320" s="2">
        <v>44219.497164351851</v>
      </c>
      <c r="MM320">
        <v>322</v>
      </c>
      <c r="MO320">
        <v>-1</v>
      </c>
      <c r="MR320" t="s">
        <v>377</v>
      </c>
      <c r="MS320">
        <v>2373</v>
      </c>
      <c r="MT320" t="s">
        <v>405</v>
      </c>
      <c r="MU320">
        <v>569832</v>
      </c>
    </row>
    <row r="321" spans="1:359" x14ac:dyDescent="0.3">
      <c r="A321" t="s">
        <v>4342</v>
      </c>
      <c r="B321" t="s">
        <v>4343</v>
      </c>
      <c r="D321" t="s">
        <v>2032</v>
      </c>
      <c r="E321" t="s">
        <v>844</v>
      </c>
      <c r="G321" s="1">
        <v>44219</v>
      </c>
      <c r="H321" t="s">
        <v>2033</v>
      </c>
      <c r="I321" t="s">
        <v>846</v>
      </c>
      <c r="J321" t="s">
        <v>347</v>
      </c>
      <c r="K321">
        <v>25</v>
      </c>
      <c r="L321"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21" t="s">
        <v>408</v>
      </c>
      <c r="N321" t="s">
        <v>349</v>
      </c>
      <c r="O321" t="s">
        <v>350</v>
      </c>
      <c r="P321" s="1">
        <v>42081</v>
      </c>
      <c r="Q321">
        <v>1</v>
      </c>
      <c r="R321">
        <v>0</v>
      </c>
      <c r="S321" t="s">
        <v>347</v>
      </c>
      <c r="T321">
        <v>0</v>
      </c>
      <c r="U321">
        <v>1</v>
      </c>
      <c r="V321">
        <v>0</v>
      </c>
      <c r="W321" t="s">
        <v>351</v>
      </c>
      <c r="X321">
        <v>0</v>
      </c>
      <c r="Y321" t="s">
        <v>351</v>
      </c>
      <c r="Z321">
        <v>0</v>
      </c>
      <c r="AA321" t="s">
        <v>351</v>
      </c>
      <c r="AB321">
        <v>3</v>
      </c>
      <c r="AC321">
        <v>0</v>
      </c>
      <c r="AD321">
        <v>0</v>
      </c>
      <c r="AE321">
        <v>1</v>
      </c>
      <c r="AF321">
        <v>2500</v>
      </c>
      <c r="AG321">
        <v>600</v>
      </c>
      <c r="AH321" t="s">
        <v>4344</v>
      </c>
      <c r="AJ321" t="s">
        <v>355</v>
      </c>
      <c r="AL321" t="b">
        <v>1</v>
      </c>
      <c r="AS321">
        <v>10</v>
      </c>
      <c r="AT321" t="s">
        <v>1385</v>
      </c>
      <c r="AV321" t="s">
        <v>360</v>
      </c>
      <c r="AW321" t="s">
        <v>4345</v>
      </c>
      <c r="AX321" t="s">
        <v>484</v>
      </c>
      <c r="AY321" t="b">
        <v>1</v>
      </c>
      <c r="BB321" t="b">
        <v>1</v>
      </c>
      <c r="BJ321" t="s">
        <v>360</v>
      </c>
      <c r="BO321" t="s">
        <v>360</v>
      </c>
      <c r="CE321" t="s">
        <v>574</v>
      </c>
      <c r="CF321" t="b">
        <v>1</v>
      </c>
      <c r="CG321" t="b">
        <v>1</v>
      </c>
      <c r="CH321" t="b">
        <v>1</v>
      </c>
      <c r="CI321" t="b">
        <v>1</v>
      </c>
      <c r="CN321" t="s">
        <v>360</v>
      </c>
      <c r="CO321" t="s">
        <v>665</v>
      </c>
      <c r="CQ321" t="b">
        <v>1</v>
      </c>
      <c r="CS321" t="b">
        <v>1</v>
      </c>
      <c r="CX321" t="s">
        <v>1559</v>
      </c>
      <c r="DD321" t="b">
        <v>1</v>
      </c>
      <c r="DE321" t="b">
        <v>1</v>
      </c>
      <c r="DV321" t="s">
        <v>657</v>
      </c>
      <c r="DZ321" t="s">
        <v>695</v>
      </c>
      <c r="EA321" t="b">
        <v>1</v>
      </c>
      <c r="EK321" t="b">
        <v>1</v>
      </c>
      <c r="EL321" t="s">
        <v>409</v>
      </c>
      <c r="EM321" t="s">
        <v>366</v>
      </c>
      <c r="EN321" t="s">
        <v>695</v>
      </c>
      <c r="EO321" t="b">
        <v>1</v>
      </c>
      <c r="EY321" t="b">
        <v>1</v>
      </c>
      <c r="EZ321" t="s">
        <v>409</v>
      </c>
      <c r="FA321" t="s">
        <v>366</v>
      </c>
      <c r="FB321" t="s">
        <v>347</v>
      </c>
      <c r="FD321" t="s">
        <v>368</v>
      </c>
      <c r="FF321" t="b">
        <v>1</v>
      </c>
      <c r="FM321" t="s">
        <v>347</v>
      </c>
      <c r="FO321" t="s">
        <v>347</v>
      </c>
      <c r="FP321" t="s">
        <v>432</v>
      </c>
      <c r="FQ321" t="b">
        <v>1</v>
      </c>
      <c r="FR321" t="b">
        <v>1</v>
      </c>
      <c r="FW321" t="s">
        <v>668</v>
      </c>
      <c r="FX321" t="s">
        <v>360</v>
      </c>
      <c r="GB321" t="s">
        <v>351</v>
      </c>
      <c r="GC321" t="s">
        <v>351</v>
      </c>
      <c r="GD321" t="s">
        <v>360</v>
      </c>
      <c r="GE321" t="s">
        <v>371</v>
      </c>
      <c r="GF321" t="s">
        <v>371</v>
      </c>
      <c r="GT321" t="s">
        <v>4346</v>
      </c>
      <c r="GU321" t="b">
        <v>1</v>
      </c>
      <c r="GV321" t="b">
        <v>1</v>
      </c>
      <c r="GY321" t="b">
        <v>1</v>
      </c>
      <c r="HA321" t="b">
        <v>1</v>
      </c>
      <c r="HG321" t="b">
        <v>1</v>
      </c>
      <c r="HM321" t="s">
        <v>2353</v>
      </c>
      <c r="HN321" t="b">
        <v>1</v>
      </c>
      <c r="HO321" t="b">
        <v>1</v>
      </c>
      <c r="HR321" t="s">
        <v>4347</v>
      </c>
      <c r="HS321" t="s">
        <v>4200</v>
      </c>
      <c r="HT321" t="b">
        <v>1</v>
      </c>
      <c r="IB321" t="b">
        <v>1</v>
      </c>
      <c r="IE321" t="s">
        <v>373</v>
      </c>
      <c r="IL321" t="b">
        <v>1</v>
      </c>
      <c r="IO321" t="s">
        <v>347</v>
      </c>
      <c r="IQ321" t="s">
        <v>1288</v>
      </c>
      <c r="IR321" t="b">
        <v>1</v>
      </c>
      <c r="IS321" t="b">
        <v>1</v>
      </c>
      <c r="IT321" t="b">
        <v>1</v>
      </c>
      <c r="IZ321" t="s">
        <v>4326</v>
      </c>
      <c r="JA321" t="s">
        <v>938</v>
      </c>
      <c r="JB321" t="b">
        <v>1</v>
      </c>
      <c r="JC321" t="b">
        <v>1</v>
      </c>
      <c r="JD321" t="b">
        <v>1</v>
      </c>
      <c r="JE321" t="b">
        <v>1</v>
      </c>
      <c r="JJ321" t="s">
        <v>4326</v>
      </c>
      <c r="JK321" t="s">
        <v>347</v>
      </c>
      <c r="JM321" t="s">
        <v>4348</v>
      </c>
      <c r="JN321" t="b">
        <v>1</v>
      </c>
      <c r="JQ321" t="b">
        <v>1</v>
      </c>
      <c r="JR321" t="b">
        <v>1</v>
      </c>
      <c r="JW321" t="b">
        <v>1</v>
      </c>
      <c r="JX321" t="b">
        <v>1</v>
      </c>
      <c r="KF321" t="s">
        <v>4349</v>
      </c>
      <c r="KG321" t="s">
        <v>3215</v>
      </c>
      <c r="KI321" t="b">
        <v>1</v>
      </c>
      <c r="KK321" t="b">
        <v>1</v>
      </c>
      <c r="KL321" t="b">
        <v>1</v>
      </c>
      <c r="KV321" t="s">
        <v>862</v>
      </c>
      <c r="KW321" t="b">
        <v>1</v>
      </c>
      <c r="KX321" t="b">
        <v>1</v>
      </c>
      <c r="KY321" t="b">
        <v>1</v>
      </c>
      <c r="LA321" t="b">
        <v>1</v>
      </c>
      <c r="LF321" t="s">
        <v>452</v>
      </c>
      <c r="LI321" t="b">
        <v>1</v>
      </c>
      <c r="LN321" t="s">
        <v>347</v>
      </c>
      <c r="LP321" t="s">
        <v>1317</v>
      </c>
      <c r="LQ321" t="b">
        <v>1</v>
      </c>
      <c r="LS321" t="b">
        <v>1</v>
      </c>
      <c r="MA321" t="s">
        <v>360</v>
      </c>
      <c r="MG321" t="s">
        <v>360</v>
      </c>
      <c r="MI321" t="s">
        <v>4350</v>
      </c>
      <c r="MJ321">
        <v>73216550</v>
      </c>
      <c r="MK321" t="s">
        <v>4351</v>
      </c>
      <c r="ML321" s="2">
        <v>44219.497175925928</v>
      </c>
      <c r="MM321">
        <v>323</v>
      </c>
      <c r="MO321">
        <v>-1</v>
      </c>
      <c r="MR321" t="s">
        <v>377</v>
      </c>
      <c r="MS321">
        <v>4122</v>
      </c>
      <c r="MT321" t="s">
        <v>405</v>
      </c>
      <c r="MU321">
        <v>569832</v>
      </c>
    </row>
    <row r="322" spans="1:359" x14ac:dyDescent="0.3">
      <c r="A322" t="s">
        <v>4352</v>
      </c>
      <c r="B322" t="s">
        <v>4353</v>
      </c>
      <c r="D322" t="s">
        <v>2580</v>
      </c>
      <c r="E322" t="s">
        <v>844</v>
      </c>
      <c r="G322" s="1">
        <v>44219</v>
      </c>
      <c r="H322" t="s">
        <v>2033</v>
      </c>
      <c r="I322" t="s">
        <v>846</v>
      </c>
      <c r="J322" t="s">
        <v>347</v>
      </c>
      <c r="K322">
        <v>28</v>
      </c>
      <c r="L32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22" t="s">
        <v>348</v>
      </c>
      <c r="N322" t="s">
        <v>349</v>
      </c>
      <c r="O322" t="s">
        <v>350</v>
      </c>
      <c r="P322" s="1">
        <v>41640</v>
      </c>
      <c r="Q322">
        <v>1</v>
      </c>
      <c r="R322">
        <v>0</v>
      </c>
      <c r="S322" t="s">
        <v>360</v>
      </c>
      <c r="AB322">
        <v>2</v>
      </c>
      <c r="AC322">
        <v>0</v>
      </c>
      <c r="AE322">
        <v>1</v>
      </c>
      <c r="AF322">
        <v>300</v>
      </c>
      <c r="AG322">
        <v>350</v>
      </c>
      <c r="AH322" t="s">
        <v>4354</v>
      </c>
      <c r="AJ322" t="s">
        <v>355</v>
      </c>
      <c r="AL322" t="b">
        <v>1</v>
      </c>
      <c r="AS322">
        <v>10</v>
      </c>
      <c r="AT322" t="s">
        <v>1385</v>
      </c>
      <c r="AV322" t="s">
        <v>347</v>
      </c>
      <c r="AW322" t="s">
        <v>4355</v>
      </c>
      <c r="AX322" t="s">
        <v>908</v>
      </c>
      <c r="AY322" t="b">
        <v>1</v>
      </c>
      <c r="BB322" t="b">
        <v>1</v>
      </c>
      <c r="BJ322" t="s">
        <v>360</v>
      </c>
      <c r="BO322" t="s">
        <v>360</v>
      </c>
      <c r="CE322" t="s">
        <v>829</v>
      </c>
      <c r="CF322" t="b">
        <v>1</v>
      </c>
      <c r="CG322" t="b">
        <v>1</v>
      </c>
      <c r="CH322" t="b">
        <v>1</v>
      </c>
      <c r="CN322" t="s">
        <v>347</v>
      </c>
      <c r="CX322" t="s">
        <v>851</v>
      </c>
      <c r="DD322" t="b">
        <v>1</v>
      </c>
      <c r="DV322" t="s">
        <v>575</v>
      </c>
      <c r="DW322" t="s">
        <v>487</v>
      </c>
      <c r="DZ322" t="s">
        <v>4356</v>
      </c>
      <c r="EA322" t="b">
        <v>1</v>
      </c>
      <c r="EC322" t="b">
        <v>1</v>
      </c>
      <c r="EE322" t="b">
        <v>1</v>
      </c>
      <c r="EJ322" t="b">
        <v>1</v>
      </c>
      <c r="EK322" t="b">
        <v>1</v>
      </c>
      <c r="EL322" t="s">
        <v>352</v>
      </c>
      <c r="EM322" t="s">
        <v>367</v>
      </c>
      <c r="EZ322" t="s">
        <v>385</v>
      </c>
      <c r="FA322" t="s">
        <v>366</v>
      </c>
      <c r="FB322" t="s">
        <v>347</v>
      </c>
      <c r="FD322" t="s">
        <v>933</v>
      </c>
      <c r="FF322" t="b">
        <v>1</v>
      </c>
      <c r="FH322" t="b">
        <v>1</v>
      </c>
      <c r="FM322" t="s">
        <v>347</v>
      </c>
      <c r="FO322" t="s">
        <v>360</v>
      </c>
      <c r="GC322" t="s">
        <v>351</v>
      </c>
      <c r="GD322" t="s">
        <v>360</v>
      </c>
      <c r="GE322" t="s">
        <v>371</v>
      </c>
      <c r="GF322" t="s">
        <v>371</v>
      </c>
      <c r="GT322" t="s">
        <v>4357</v>
      </c>
      <c r="GU322" t="b">
        <v>1</v>
      </c>
      <c r="GW322" t="b">
        <v>1</v>
      </c>
      <c r="GX322" t="b">
        <v>1</v>
      </c>
      <c r="GZ322" t="b">
        <v>1</v>
      </c>
      <c r="HM322" t="s">
        <v>501</v>
      </c>
      <c r="HO322" t="b">
        <v>1</v>
      </c>
      <c r="HR322" t="s">
        <v>4358</v>
      </c>
      <c r="HS322" t="s">
        <v>443</v>
      </c>
      <c r="HW322" t="b">
        <v>1</v>
      </c>
      <c r="IE322" t="s">
        <v>373</v>
      </c>
      <c r="IL322" t="b">
        <v>1</v>
      </c>
      <c r="IO322" t="s">
        <v>347</v>
      </c>
      <c r="IQ322" t="s">
        <v>545</v>
      </c>
      <c r="IS322" t="b">
        <v>1</v>
      </c>
      <c r="IT322" t="b">
        <v>1</v>
      </c>
      <c r="IZ322" t="s">
        <v>4359</v>
      </c>
      <c r="JA322" t="s">
        <v>529</v>
      </c>
      <c r="JC322" t="b">
        <v>1</v>
      </c>
      <c r="JD322" t="b">
        <v>1</v>
      </c>
      <c r="JE322" t="b">
        <v>1</v>
      </c>
      <c r="JJ322" t="s">
        <v>4360</v>
      </c>
      <c r="JK322" t="s">
        <v>360</v>
      </c>
      <c r="JL322" t="s">
        <v>4361</v>
      </c>
      <c r="JM322" t="s">
        <v>4362</v>
      </c>
      <c r="JN322" t="b">
        <v>1</v>
      </c>
      <c r="JQ322" t="b">
        <v>1</v>
      </c>
      <c r="JR322" t="b">
        <v>1</v>
      </c>
      <c r="JS322" t="b">
        <v>1</v>
      </c>
      <c r="JT322" t="b">
        <v>1</v>
      </c>
      <c r="KF322" t="s">
        <v>4363</v>
      </c>
      <c r="KG322" t="s">
        <v>4364</v>
      </c>
      <c r="KH322" t="b">
        <v>1</v>
      </c>
      <c r="KK322" t="b">
        <v>1</v>
      </c>
      <c r="KQ322" t="b">
        <v>1</v>
      </c>
      <c r="KV322" t="s">
        <v>534</v>
      </c>
      <c r="KX322" t="b">
        <v>1</v>
      </c>
      <c r="KY322" t="b">
        <v>1</v>
      </c>
      <c r="LA322" t="b">
        <v>1</v>
      </c>
      <c r="LF322" t="s">
        <v>550</v>
      </c>
      <c r="LI322" t="b">
        <v>1</v>
      </c>
      <c r="LJ322" t="b">
        <v>1</v>
      </c>
      <c r="MI322" t="s">
        <v>4365</v>
      </c>
      <c r="MJ322">
        <v>73216552</v>
      </c>
      <c r="MK322" t="s">
        <v>4366</v>
      </c>
      <c r="ML322" s="2">
        <v>44219.497233796297</v>
      </c>
      <c r="MM322">
        <v>324</v>
      </c>
      <c r="MO322">
        <v>-1</v>
      </c>
      <c r="MR322" t="s">
        <v>377</v>
      </c>
      <c r="MS322">
        <v>739</v>
      </c>
      <c r="MT322" t="s">
        <v>405</v>
      </c>
      <c r="MU322">
        <v>569832</v>
      </c>
    </row>
    <row r="323" spans="1:359" x14ac:dyDescent="0.3">
      <c r="A323" t="s">
        <v>4367</v>
      </c>
      <c r="B323" t="s">
        <v>4368</v>
      </c>
      <c r="D323" t="s">
        <v>2580</v>
      </c>
      <c r="E323" t="s">
        <v>844</v>
      </c>
      <c r="G323" s="1">
        <v>44219</v>
      </c>
      <c r="H323" t="s">
        <v>2033</v>
      </c>
      <c r="I323" t="s">
        <v>846</v>
      </c>
      <c r="J323" t="s">
        <v>347</v>
      </c>
      <c r="K323">
        <v>40</v>
      </c>
      <c r="L32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23" t="s">
        <v>348</v>
      </c>
      <c r="N323" t="s">
        <v>349</v>
      </c>
      <c r="O323" t="s">
        <v>350</v>
      </c>
      <c r="P323" s="1">
        <v>43145</v>
      </c>
      <c r="Q323">
        <v>0</v>
      </c>
      <c r="R323">
        <v>0</v>
      </c>
      <c r="S323" t="s">
        <v>347</v>
      </c>
      <c r="T323">
        <v>0</v>
      </c>
      <c r="U323">
        <v>0</v>
      </c>
      <c r="V323">
        <v>1</v>
      </c>
      <c r="W323" t="s">
        <v>351</v>
      </c>
      <c r="X323">
        <v>2</v>
      </c>
      <c r="Y323" t="s">
        <v>458</v>
      </c>
      <c r="Z323">
        <v>1</v>
      </c>
      <c r="AA323" t="s">
        <v>365</v>
      </c>
      <c r="AB323">
        <v>7</v>
      </c>
      <c r="AC323">
        <v>0</v>
      </c>
      <c r="AD323">
        <v>0</v>
      </c>
      <c r="AE323">
        <v>1</v>
      </c>
      <c r="AF323">
        <v>500</v>
      </c>
      <c r="AG323">
        <v>400</v>
      </c>
      <c r="AH323" t="s">
        <v>4369</v>
      </c>
      <c r="AJ323" t="s">
        <v>1132</v>
      </c>
      <c r="AL323" t="b">
        <v>1</v>
      </c>
      <c r="AN323" t="b">
        <v>1</v>
      </c>
      <c r="AS323">
        <v>10</v>
      </c>
      <c r="AT323" t="s">
        <v>356</v>
      </c>
      <c r="AV323" t="s">
        <v>347</v>
      </c>
      <c r="AW323" t="s">
        <v>4370</v>
      </c>
      <c r="AX323" t="s">
        <v>2591</v>
      </c>
      <c r="AY323" t="b">
        <v>1</v>
      </c>
      <c r="BB323" t="b">
        <v>1</v>
      </c>
      <c r="BD323" t="b">
        <v>1</v>
      </c>
      <c r="BJ323" t="s">
        <v>347</v>
      </c>
      <c r="BK323" t="s">
        <v>347</v>
      </c>
      <c r="BL323" t="s">
        <v>4371</v>
      </c>
      <c r="BM323" t="s">
        <v>360</v>
      </c>
      <c r="BO323" t="s">
        <v>347</v>
      </c>
      <c r="BP323" t="s">
        <v>347</v>
      </c>
      <c r="BR323" t="s">
        <v>347</v>
      </c>
      <c r="BS323" t="s">
        <v>347</v>
      </c>
      <c r="CE323" t="s">
        <v>677</v>
      </c>
      <c r="CF323" t="b">
        <v>1</v>
      </c>
      <c r="CG323" t="b">
        <v>1</v>
      </c>
      <c r="CI323" t="b">
        <v>1</v>
      </c>
      <c r="CN323" t="s">
        <v>360</v>
      </c>
      <c r="CO323" t="s">
        <v>703</v>
      </c>
      <c r="CT323" t="b">
        <v>1</v>
      </c>
      <c r="CX323" t="s">
        <v>362</v>
      </c>
      <c r="DD323" t="b">
        <v>1</v>
      </c>
      <c r="DE323" t="b">
        <v>1</v>
      </c>
      <c r="DV323" t="s">
        <v>657</v>
      </c>
      <c r="EL323" t="s">
        <v>385</v>
      </c>
      <c r="EM323" t="s">
        <v>366</v>
      </c>
      <c r="EN323" t="s">
        <v>4372</v>
      </c>
      <c r="EQ323" t="b">
        <v>1</v>
      </c>
      <c r="ER323" t="b">
        <v>1</v>
      </c>
      <c r="ES323" t="b">
        <v>1</v>
      </c>
      <c r="EZ323" t="s">
        <v>458</v>
      </c>
      <c r="FA323" t="s">
        <v>366</v>
      </c>
      <c r="FB323" t="s">
        <v>347</v>
      </c>
      <c r="FD323" t="s">
        <v>838</v>
      </c>
      <c r="FF323" t="b">
        <v>1</v>
      </c>
      <c r="FJ323" t="b">
        <v>1</v>
      </c>
      <c r="FM323" t="s">
        <v>347</v>
      </c>
      <c r="FO323" t="s">
        <v>347</v>
      </c>
      <c r="FP323" t="s">
        <v>368</v>
      </c>
      <c r="FQ323" t="b">
        <v>1</v>
      </c>
      <c r="FW323" t="s">
        <v>369</v>
      </c>
      <c r="FX323" t="s">
        <v>347</v>
      </c>
      <c r="GB323" t="s">
        <v>385</v>
      </c>
      <c r="GC323" t="s">
        <v>385</v>
      </c>
      <c r="GD323" t="s">
        <v>360</v>
      </c>
      <c r="GE323" t="s">
        <v>371</v>
      </c>
      <c r="GF323" t="s">
        <v>371</v>
      </c>
      <c r="GT323" t="s">
        <v>4373</v>
      </c>
      <c r="GU323" t="b">
        <v>1</v>
      </c>
      <c r="GV323" t="b">
        <v>1</v>
      </c>
      <c r="GW323" t="b">
        <v>1</v>
      </c>
      <c r="GZ323" t="b">
        <v>1</v>
      </c>
      <c r="HG323" t="b">
        <v>1</v>
      </c>
      <c r="HM323" t="s">
        <v>441</v>
      </c>
      <c r="HN323" t="b">
        <v>1</v>
      </c>
      <c r="HR323" t="s">
        <v>4374</v>
      </c>
      <c r="HS323" t="s">
        <v>4375</v>
      </c>
      <c r="HT323" t="b">
        <v>1</v>
      </c>
      <c r="HW323" t="b">
        <v>1</v>
      </c>
      <c r="IB323" t="b">
        <v>1</v>
      </c>
      <c r="IE323" t="s">
        <v>1123</v>
      </c>
      <c r="IM323" t="b">
        <v>1</v>
      </c>
      <c r="IO323" t="s">
        <v>347</v>
      </c>
      <c r="IQ323" t="s">
        <v>975</v>
      </c>
      <c r="IS323" t="b">
        <v>1</v>
      </c>
      <c r="IT323" t="b">
        <v>1</v>
      </c>
      <c r="IU323" t="b">
        <v>1</v>
      </c>
      <c r="IZ323" t="s">
        <v>4376</v>
      </c>
      <c r="JA323" t="s">
        <v>2105</v>
      </c>
      <c r="JC323" t="b">
        <v>1</v>
      </c>
      <c r="JD323" t="b">
        <v>1</v>
      </c>
      <c r="JE323" t="b">
        <v>1</v>
      </c>
      <c r="JJ323" t="s">
        <v>4377</v>
      </c>
      <c r="JK323" t="s">
        <v>360</v>
      </c>
      <c r="JL323" t="s">
        <v>4378</v>
      </c>
      <c r="JM323" t="s">
        <v>2953</v>
      </c>
      <c r="JN323" t="b">
        <v>1</v>
      </c>
      <c r="JP323" t="b">
        <v>1</v>
      </c>
      <c r="JQ323" t="b">
        <v>1</v>
      </c>
      <c r="JR323" t="b">
        <v>1</v>
      </c>
      <c r="JS323" t="b">
        <v>1</v>
      </c>
      <c r="JT323" t="b">
        <v>1</v>
      </c>
      <c r="JX323" t="b">
        <v>1</v>
      </c>
      <c r="KF323" t="s">
        <v>4379</v>
      </c>
      <c r="KG323" t="s">
        <v>4380</v>
      </c>
      <c r="KI323" t="b">
        <v>1</v>
      </c>
      <c r="KJ323" t="b">
        <v>1</v>
      </c>
      <c r="KL323" t="b">
        <v>1</v>
      </c>
      <c r="KV323" t="s">
        <v>1686</v>
      </c>
      <c r="KX323" t="b">
        <v>1</v>
      </c>
      <c r="KY323" t="b">
        <v>1</v>
      </c>
      <c r="LB323" t="b">
        <v>1</v>
      </c>
      <c r="LF323" t="s">
        <v>2689</v>
      </c>
      <c r="LI323" t="b">
        <v>1</v>
      </c>
      <c r="LK323" t="b">
        <v>1</v>
      </c>
      <c r="LN323" t="s">
        <v>360</v>
      </c>
      <c r="LO323" t="s">
        <v>4381</v>
      </c>
      <c r="LP323" t="s">
        <v>651</v>
      </c>
      <c r="LV323" t="b">
        <v>1</v>
      </c>
      <c r="MA323" t="s">
        <v>360</v>
      </c>
      <c r="MD323" t="s">
        <v>360</v>
      </c>
      <c r="MG323" t="s">
        <v>360</v>
      </c>
      <c r="MI323" t="s">
        <v>4382</v>
      </c>
      <c r="MJ323">
        <v>73216553</v>
      </c>
      <c r="MK323" t="s">
        <v>4383</v>
      </c>
      <c r="ML323" s="2">
        <v>44219.497245370367</v>
      </c>
      <c r="MM323">
        <v>325</v>
      </c>
      <c r="MO323">
        <v>-1</v>
      </c>
      <c r="MR323" t="s">
        <v>377</v>
      </c>
      <c r="MS323">
        <v>1108</v>
      </c>
      <c r="MT323" t="s">
        <v>405</v>
      </c>
      <c r="MU323">
        <v>569832</v>
      </c>
    </row>
    <row r="324" spans="1:359" x14ac:dyDescent="0.3">
      <c r="A324" t="s">
        <v>4384</v>
      </c>
      <c r="B324" t="s">
        <v>4385</v>
      </c>
      <c r="D324" t="s">
        <v>2580</v>
      </c>
      <c r="E324" t="s">
        <v>844</v>
      </c>
      <c r="G324" s="1">
        <v>44219</v>
      </c>
      <c r="H324" t="s">
        <v>2033</v>
      </c>
      <c r="I324" t="s">
        <v>846</v>
      </c>
      <c r="J324" t="s">
        <v>347</v>
      </c>
      <c r="K324">
        <v>30</v>
      </c>
      <c r="L324"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24" t="s">
        <v>348</v>
      </c>
      <c r="N324" t="s">
        <v>1001</v>
      </c>
      <c r="O324" t="s">
        <v>350</v>
      </c>
      <c r="P324" s="1">
        <v>41674</v>
      </c>
      <c r="Q324">
        <v>0</v>
      </c>
      <c r="R324">
        <v>0</v>
      </c>
      <c r="S324" t="s">
        <v>347</v>
      </c>
      <c r="T324">
        <v>0</v>
      </c>
      <c r="U324">
        <v>0</v>
      </c>
      <c r="V324">
        <v>1</v>
      </c>
      <c r="W324" t="s">
        <v>351</v>
      </c>
      <c r="X324">
        <v>1</v>
      </c>
      <c r="Y324" t="s">
        <v>409</v>
      </c>
      <c r="Z324">
        <v>0</v>
      </c>
      <c r="AA324" t="s">
        <v>409</v>
      </c>
      <c r="AB324">
        <v>3</v>
      </c>
      <c r="AC324">
        <v>0</v>
      </c>
      <c r="AD324">
        <v>0</v>
      </c>
      <c r="AE324">
        <v>0</v>
      </c>
      <c r="AF324">
        <v>200</v>
      </c>
      <c r="AG324">
        <v>0</v>
      </c>
      <c r="AI324" t="s">
        <v>4386</v>
      </c>
      <c r="AJ324" t="s">
        <v>355</v>
      </c>
      <c r="AL324" t="b">
        <v>1</v>
      </c>
      <c r="AS324">
        <v>5</v>
      </c>
      <c r="AT324" t="s">
        <v>356</v>
      </c>
      <c r="AV324" t="s">
        <v>347</v>
      </c>
      <c r="AW324" t="s">
        <v>4387</v>
      </c>
      <c r="AX324" t="s">
        <v>3696</v>
      </c>
      <c r="AZ324" t="b">
        <v>1</v>
      </c>
      <c r="BB324" t="b">
        <v>1</v>
      </c>
      <c r="BC324" t="b">
        <v>1</v>
      </c>
      <c r="BJ324" t="s">
        <v>360</v>
      </c>
      <c r="BO324" t="s">
        <v>347</v>
      </c>
      <c r="BP324" t="s">
        <v>347</v>
      </c>
      <c r="BR324" t="s">
        <v>347</v>
      </c>
      <c r="BS324" t="s">
        <v>347</v>
      </c>
      <c r="CE324" t="s">
        <v>4388</v>
      </c>
      <c r="CG324" t="b">
        <v>1</v>
      </c>
      <c r="CJ324" t="b">
        <v>1</v>
      </c>
      <c r="CM324" t="s">
        <v>4389</v>
      </c>
      <c r="CN324" t="s">
        <v>360</v>
      </c>
      <c r="CO324" t="s">
        <v>703</v>
      </c>
      <c r="CT324" t="b">
        <v>1</v>
      </c>
      <c r="CX324" t="s">
        <v>851</v>
      </c>
      <c r="DD324" t="b">
        <v>1</v>
      </c>
      <c r="DV324" t="s">
        <v>575</v>
      </c>
      <c r="DW324" t="s">
        <v>487</v>
      </c>
      <c r="EL324" t="s">
        <v>385</v>
      </c>
      <c r="EM324" t="s">
        <v>366</v>
      </c>
      <c r="EN324" t="s">
        <v>4390</v>
      </c>
      <c r="EP324" t="b">
        <v>1</v>
      </c>
      <c r="EQ324" t="b">
        <v>1</v>
      </c>
      <c r="EV324" t="b">
        <v>1</v>
      </c>
      <c r="EX324" t="b">
        <v>1</v>
      </c>
      <c r="EZ324" t="s">
        <v>365</v>
      </c>
      <c r="FA324" t="s">
        <v>367</v>
      </c>
      <c r="FB324" t="s">
        <v>347</v>
      </c>
      <c r="FD324" t="s">
        <v>4391</v>
      </c>
      <c r="FF324" t="b">
        <v>1</v>
      </c>
      <c r="FG324" t="b">
        <v>1</v>
      </c>
      <c r="FJ324" t="b">
        <v>1</v>
      </c>
      <c r="FM324" t="s">
        <v>347</v>
      </c>
      <c r="FO324" t="s">
        <v>347</v>
      </c>
      <c r="FP324" t="s">
        <v>368</v>
      </c>
      <c r="FQ324" t="b">
        <v>1</v>
      </c>
      <c r="FW324" t="s">
        <v>369</v>
      </c>
      <c r="FX324" t="s">
        <v>347</v>
      </c>
      <c r="GB324" t="s">
        <v>385</v>
      </c>
      <c r="GC324" t="s">
        <v>385</v>
      </c>
      <c r="GD324" t="s">
        <v>347</v>
      </c>
      <c r="GG324" t="s">
        <v>372</v>
      </c>
      <c r="GH324" t="s">
        <v>360</v>
      </c>
      <c r="GR324" t="s">
        <v>1094</v>
      </c>
      <c r="GT324" t="s">
        <v>4392</v>
      </c>
      <c r="GX324" t="b">
        <v>1</v>
      </c>
      <c r="GZ324" t="b">
        <v>1</v>
      </c>
      <c r="HB324" t="b">
        <v>1</v>
      </c>
      <c r="HG324" t="b">
        <v>1</v>
      </c>
      <c r="HM324" t="s">
        <v>441</v>
      </c>
      <c r="HN324" t="b">
        <v>1</v>
      </c>
      <c r="HR324" t="s">
        <v>4393</v>
      </c>
      <c r="HS324" t="s">
        <v>1467</v>
      </c>
      <c r="HW324" t="b">
        <v>1</v>
      </c>
      <c r="IB324" t="b">
        <v>1</v>
      </c>
      <c r="IE324" t="s">
        <v>3160</v>
      </c>
      <c r="IF324" t="b">
        <v>1</v>
      </c>
      <c r="IG324" t="b">
        <v>1</v>
      </c>
      <c r="IO324" t="s">
        <v>347</v>
      </c>
      <c r="IQ324" t="s">
        <v>1956</v>
      </c>
      <c r="IR324" t="b">
        <v>1</v>
      </c>
      <c r="IS324" t="b">
        <v>1</v>
      </c>
      <c r="IT324" t="b">
        <v>1</v>
      </c>
      <c r="IZ324" t="s">
        <v>4326</v>
      </c>
      <c r="JA324" t="s">
        <v>1956</v>
      </c>
      <c r="JB324" t="b">
        <v>1</v>
      </c>
      <c r="JC324" t="b">
        <v>1</v>
      </c>
      <c r="JD324" t="b">
        <v>1</v>
      </c>
      <c r="JJ324" t="s">
        <v>4394</v>
      </c>
      <c r="JK324" t="s">
        <v>360</v>
      </c>
      <c r="JL324" t="s">
        <v>4395</v>
      </c>
      <c r="JM324" t="s">
        <v>4396</v>
      </c>
      <c r="JN324" t="b">
        <v>1</v>
      </c>
      <c r="JP324" t="b">
        <v>1</v>
      </c>
      <c r="JS324" t="b">
        <v>1</v>
      </c>
      <c r="JT324" t="b">
        <v>1</v>
      </c>
      <c r="KG324" t="s">
        <v>4397</v>
      </c>
      <c r="KL324" t="b">
        <v>1</v>
      </c>
      <c r="KQ324" t="b">
        <v>1</v>
      </c>
      <c r="KR324" t="b">
        <v>1</v>
      </c>
      <c r="KV324" t="s">
        <v>1686</v>
      </c>
      <c r="KX324" t="b">
        <v>1</v>
      </c>
      <c r="KY324" t="b">
        <v>1</v>
      </c>
      <c r="LB324" t="b">
        <v>1</v>
      </c>
      <c r="LF324" t="s">
        <v>920</v>
      </c>
      <c r="LI324" t="b">
        <v>1</v>
      </c>
      <c r="LJ324" t="b">
        <v>1</v>
      </c>
      <c r="LN324" t="s">
        <v>347</v>
      </c>
      <c r="LP324" t="s">
        <v>651</v>
      </c>
      <c r="LV324" t="b">
        <v>1</v>
      </c>
      <c r="MA324" t="s">
        <v>360</v>
      </c>
      <c r="MG324" t="s">
        <v>360</v>
      </c>
      <c r="MI324" t="s">
        <v>4398</v>
      </c>
      <c r="MJ324">
        <v>73216554</v>
      </c>
      <c r="MK324" t="s">
        <v>4399</v>
      </c>
      <c r="ML324" s="2">
        <v>44219.497256944444</v>
      </c>
      <c r="MM324">
        <v>326</v>
      </c>
      <c r="MO324">
        <v>-1</v>
      </c>
      <c r="MR324" t="s">
        <v>377</v>
      </c>
      <c r="MS324">
        <v>1974</v>
      </c>
      <c r="MT324" t="s">
        <v>405</v>
      </c>
      <c r="MU324">
        <v>569832</v>
      </c>
    </row>
    <row r="325" spans="1:359" x14ac:dyDescent="0.3">
      <c r="A325" t="s">
        <v>4400</v>
      </c>
      <c r="B325" t="s">
        <v>4401</v>
      </c>
      <c r="D325" t="s">
        <v>2580</v>
      </c>
      <c r="E325" t="s">
        <v>844</v>
      </c>
      <c r="G325" s="1">
        <v>44219</v>
      </c>
      <c r="H325" t="s">
        <v>2033</v>
      </c>
      <c r="I325" t="s">
        <v>846</v>
      </c>
      <c r="J325" t="s">
        <v>347</v>
      </c>
      <c r="K325">
        <v>25</v>
      </c>
      <c r="L32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25" t="s">
        <v>348</v>
      </c>
      <c r="N325" t="s">
        <v>349</v>
      </c>
      <c r="O325" t="s">
        <v>350</v>
      </c>
      <c r="P325" s="1">
        <v>42803</v>
      </c>
      <c r="Q325">
        <v>1</v>
      </c>
      <c r="R325">
        <v>0</v>
      </c>
      <c r="S325" t="s">
        <v>347</v>
      </c>
      <c r="T325">
        <v>0</v>
      </c>
      <c r="U325">
        <v>1</v>
      </c>
      <c r="V325">
        <v>0</v>
      </c>
      <c r="W325" t="s">
        <v>351</v>
      </c>
      <c r="X325">
        <v>2</v>
      </c>
      <c r="Y325" t="s">
        <v>458</v>
      </c>
      <c r="Z325">
        <v>0</v>
      </c>
      <c r="AA325" t="s">
        <v>458</v>
      </c>
      <c r="AB325">
        <v>5</v>
      </c>
      <c r="AC325">
        <v>0</v>
      </c>
      <c r="AD325">
        <v>0</v>
      </c>
      <c r="AE325">
        <v>1</v>
      </c>
      <c r="AF325">
        <v>300</v>
      </c>
      <c r="AG325">
        <v>400</v>
      </c>
      <c r="AH325" t="s">
        <v>4402</v>
      </c>
      <c r="AJ325" t="s">
        <v>355</v>
      </c>
      <c r="AL325" t="b">
        <v>1</v>
      </c>
      <c r="AS325">
        <v>5</v>
      </c>
      <c r="AT325" t="s">
        <v>356</v>
      </c>
      <c r="AV325" t="s">
        <v>360</v>
      </c>
      <c r="AW325" t="s">
        <v>4403</v>
      </c>
      <c r="AX325" t="s">
        <v>484</v>
      </c>
      <c r="AY325" t="b">
        <v>1</v>
      </c>
      <c r="BB325" t="b">
        <v>1</v>
      </c>
      <c r="BJ325" t="s">
        <v>360</v>
      </c>
      <c r="BO325" t="s">
        <v>347</v>
      </c>
      <c r="BP325" t="s">
        <v>347</v>
      </c>
      <c r="BR325" t="s">
        <v>347</v>
      </c>
      <c r="BS325" t="s">
        <v>347</v>
      </c>
      <c r="CE325" t="s">
        <v>677</v>
      </c>
      <c r="CF325" t="b">
        <v>1</v>
      </c>
      <c r="CG325" t="b">
        <v>1</v>
      </c>
      <c r="CI325" t="b">
        <v>1</v>
      </c>
      <c r="CN325" t="s">
        <v>360</v>
      </c>
      <c r="CO325" t="s">
        <v>703</v>
      </c>
      <c r="CT325" t="b">
        <v>1</v>
      </c>
      <c r="CX325" t="s">
        <v>362</v>
      </c>
      <c r="DD325" t="b">
        <v>1</v>
      </c>
      <c r="DE325" t="b">
        <v>1</v>
      </c>
      <c r="DV325" t="s">
        <v>657</v>
      </c>
      <c r="DZ325" t="s">
        <v>4404</v>
      </c>
      <c r="EC325" t="b">
        <v>1</v>
      </c>
      <c r="EE325" t="b">
        <v>1</v>
      </c>
      <c r="EG325" t="b">
        <v>1</v>
      </c>
      <c r="EJ325" t="b">
        <v>1</v>
      </c>
      <c r="EK325" t="b">
        <v>1</v>
      </c>
      <c r="EL325" t="s">
        <v>352</v>
      </c>
      <c r="EM325" t="s">
        <v>367</v>
      </c>
      <c r="EN325" t="s">
        <v>4405</v>
      </c>
      <c r="EO325" t="b">
        <v>1</v>
      </c>
      <c r="EP325" t="b">
        <v>1</v>
      </c>
      <c r="EW325" t="b">
        <v>1</v>
      </c>
      <c r="EX325" t="b">
        <v>1</v>
      </c>
      <c r="EZ325" t="s">
        <v>365</v>
      </c>
      <c r="FA325" t="s">
        <v>367</v>
      </c>
      <c r="FB325" t="s">
        <v>347</v>
      </c>
      <c r="FD325" t="s">
        <v>838</v>
      </c>
      <c r="FF325" t="b">
        <v>1</v>
      </c>
      <c r="FJ325" t="b">
        <v>1</v>
      </c>
      <c r="FM325" t="s">
        <v>347</v>
      </c>
      <c r="FO325" t="s">
        <v>360</v>
      </c>
      <c r="FW325" t="s">
        <v>668</v>
      </c>
      <c r="FX325" t="s">
        <v>347</v>
      </c>
      <c r="GB325" t="s">
        <v>351</v>
      </c>
      <c r="GC325" t="s">
        <v>351</v>
      </c>
      <c r="GD325" t="s">
        <v>360</v>
      </c>
      <c r="GE325" t="s">
        <v>371</v>
      </c>
      <c r="GF325" t="s">
        <v>371</v>
      </c>
      <c r="GT325" t="s">
        <v>4406</v>
      </c>
      <c r="GV325" t="b">
        <v>1</v>
      </c>
      <c r="GX325" t="b">
        <v>1</v>
      </c>
      <c r="GY325" t="b">
        <v>1</v>
      </c>
      <c r="HD325" t="b">
        <v>1</v>
      </c>
      <c r="HM325" t="s">
        <v>388</v>
      </c>
      <c r="HP325" t="b">
        <v>1</v>
      </c>
      <c r="HR325" t="s">
        <v>4407</v>
      </c>
      <c r="HS325" t="s">
        <v>1467</v>
      </c>
      <c r="HW325" t="b">
        <v>1</v>
      </c>
      <c r="IB325" t="b">
        <v>1</v>
      </c>
      <c r="IE325" t="s">
        <v>516</v>
      </c>
      <c r="IJ325" t="b">
        <v>1</v>
      </c>
      <c r="IO325" t="s">
        <v>347</v>
      </c>
      <c r="IQ325" t="s">
        <v>938</v>
      </c>
      <c r="IR325" t="b">
        <v>1</v>
      </c>
      <c r="IS325" t="b">
        <v>1</v>
      </c>
      <c r="IT325" t="b">
        <v>1</v>
      </c>
      <c r="IU325" t="b">
        <v>1</v>
      </c>
      <c r="IZ325" t="s">
        <v>4408</v>
      </c>
      <c r="JA325" t="s">
        <v>938</v>
      </c>
      <c r="JB325" t="b">
        <v>1</v>
      </c>
      <c r="JC325" t="b">
        <v>1</v>
      </c>
      <c r="JD325" t="b">
        <v>1</v>
      </c>
      <c r="JE325" t="b">
        <v>1</v>
      </c>
      <c r="JJ325" t="s">
        <v>4409</v>
      </c>
      <c r="JK325" t="s">
        <v>360</v>
      </c>
      <c r="JL325" t="s">
        <v>4410</v>
      </c>
      <c r="JM325" t="s">
        <v>4411</v>
      </c>
      <c r="JQ325" t="b">
        <v>1</v>
      </c>
      <c r="JS325" t="b">
        <v>1</v>
      </c>
      <c r="JT325" t="b">
        <v>1</v>
      </c>
      <c r="JX325" t="b">
        <v>1</v>
      </c>
      <c r="KG325" t="s">
        <v>4412</v>
      </c>
      <c r="KI325" t="b">
        <v>1</v>
      </c>
      <c r="KJ325" t="b">
        <v>1</v>
      </c>
      <c r="KL325" t="b">
        <v>1</v>
      </c>
      <c r="KM325" t="b">
        <v>1</v>
      </c>
      <c r="KV325" t="s">
        <v>1686</v>
      </c>
      <c r="KX325" t="b">
        <v>1</v>
      </c>
      <c r="KY325" t="b">
        <v>1</v>
      </c>
      <c r="LB325" t="b">
        <v>1</v>
      </c>
      <c r="LF325" t="s">
        <v>1054</v>
      </c>
      <c r="LI325" t="b">
        <v>1</v>
      </c>
      <c r="LJ325" t="b">
        <v>1</v>
      </c>
      <c r="LK325" t="b">
        <v>1</v>
      </c>
      <c r="LN325" t="s">
        <v>347</v>
      </c>
      <c r="LP325" t="s">
        <v>651</v>
      </c>
      <c r="LV325" t="b">
        <v>1</v>
      </c>
      <c r="MA325" t="s">
        <v>360</v>
      </c>
      <c r="MG325" t="s">
        <v>360</v>
      </c>
      <c r="MI325" t="s">
        <v>4413</v>
      </c>
      <c r="MJ325">
        <v>73216556</v>
      </c>
      <c r="MK325" t="s">
        <v>4414</v>
      </c>
      <c r="ML325" s="2">
        <v>44219.49726851852</v>
      </c>
      <c r="MM325">
        <v>327</v>
      </c>
      <c r="MO325">
        <v>-1</v>
      </c>
      <c r="MR325" t="s">
        <v>377</v>
      </c>
      <c r="MS325">
        <v>3886</v>
      </c>
      <c r="MT325" t="s">
        <v>405</v>
      </c>
      <c r="MU325">
        <v>569832</v>
      </c>
    </row>
    <row r="326" spans="1:359" x14ac:dyDescent="0.3">
      <c r="A326" t="s">
        <v>4415</v>
      </c>
      <c r="B326" t="s">
        <v>4416</v>
      </c>
      <c r="D326" t="s">
        <v>2221</v>
      </c>
      <c r="E326" t="s">
        <v>844</v>
      </c>
      <c r="G326" s="1">
        <v>44219</v>
      </c>
      <c r="H326" t="s">
        <v>2033</v>
      </c>
      <c r="I326" t="s">
        <v>846</v>
      </c>
      <c r="J326" t="s">
        <v>347</v>
      </c>
      <c r="K326">
        <v>39</v>
      </c>
      <c r="L32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26" t="s">
        <v>348</v>
      </c>
      <c r="N326" t="s">
        <v>349</v>
      </c>
      <c r="O326" t="s">
        <v>350</v>
      </c>
      <c r="P326" s="1">
        <v>43853</v>
      </c>
      <c r="Q326">
        <v>0</v>
      </c>
      <c r="R326">
        <v>0</v>
      </c>
      <c r="S326" t="s">
        <v>347</v>
      </c>
      <c r="T326">
        <v>0</v>
      </c>
      <c r="U326">
        <v>0</v>
      </c>
      <c r="V326">
        <v>2</v>
      </c>
      <c r="W326" t="s">
        <v>409</v>
      </c>
      <c r="X326">
        <v>1</v>
      </c>
      <c r="Y326" t="s">
        <v>458</v>
      </c>
      <c r="Z326">
        <v>3</v>
      </c>
      <c r="AA326" t="s">
        <v>353</v>
      </c>
      <c r="AB326">
        <v>8</v>
      </c>
      <c r="AC326">
        <v>0</v>
      </c>
      <c r="AD326">
        <v>0</v>
      </c>
      <c r="AE326">
        <v>0</v>
      </c>
      <c r="AF326">
        <v>800</v>
      </c>
      <c r="AG326">
        <v>400</v>
      </c>
      <c r="AH326" t="s">
        <v>4417</v>
      </c>
      <c r="AJ326" t="s">
        <v>355</v>
      </c>
      <c r="AL326" t="b">
        <v>1</v>
      </c>
      <c r="AS326">
        <v>15</v>
      </c>
      <c r="AT326" t="s">
        <v>356</v>
      </c>
      <c r="AV326" t="s">
        <v>360</v>
      </c>
      <c r="AW326" t="s">
        <v>986</v>
      </c>
      <c r="AX326" t="s">
        <v>1019</v>
      </c>
      <c r="BH326" t="b">
        <v>1</v>
      </c>
      <c r="BJ326" t="s">
        <v>347</v>
      </c>
      <c r="BK326" t="s">
        <v>347</v>
      </c>
      <c r="BL326" t="s">
        <v>4418</v>
      </c>
      <c r="BM326" t="s">
        <v>373</v>
      </c>
      <c r="BO326" t="s">
        <v>360</v>
      </c>
      <c r="CE326" t="s">
        <v>361</v>
      </c>
      <c r="CG326" t="b">
        <v>1</v>
      </c>
      <c r="CI326" t="b">
        <v>1</v>
      </c>
      <c r="CN326" t="s">
        <v>347</v>
      </c>
      <c r="CX326" t="s">
        <v>362</v>
      </c>
      <c r="DD326" t="b">
        <v>1</v>
      </c>
      <c r="DE326" t="b">
        <v>1</v>
      </c>
      <c r="DV326" t="s">
        <v>657</v>
      </c>
      <c r="EL326" t="s">
        <v>385</v>
      </c>
      <c r="EM326" t="s">
        <v>366</v>
      </c>
      <c r="EN326" t="s">
        <v>931</v>
      </c>
      <c r="EO326" t="b">
        <v>1</v>
      </c>
      <c r="EQ326" t="b">
        <v>1</v>
      </c>
      <c r="EU326" t="b">
        <v>1</v>
      </c>
      <c r="EZ326" t="s">
        <v>458</v>
      </c>
      <c r="FA326" t="s">
        <v>366</v>
      </c>
      <c r="FB326" t="s">
        <v>347</v>
      </c>
      <c r="FD326" t="s">
        <v>368</v>
      </c>
      <c r="FF326" t="b">
        <v>1</v>
      </c>
      <c r="FM326" t="s">
        <v>347</v>
      </c>
      <c r="FO326" t="s">
        <v>360</v>
      </c>
      <c r="FW326" t="s">
        <v>373</v>
      </c>
      <c r="FX326" t="s">
        <v>360</v>
      </c>
      <c r="GB326" t="s">
        <v>385</v>
      </c>
      <c r="GC326" t="s">
        <v>385</v>
      </c>
      <c r="GD326" t="s">
        <v>360</v>
      </c>
      <c r="GE326" t="s">
        <v>371</v>
      </c>
      <c r="GF326" t="s">
        <v>371</v>
      </c>
      <c r="GT326" t="s">
        <v>3333</v>
      </c>
      <c r="HA326" t="b">
        <v>1</v>
      </c>
      <c r="HM326" t="s">
        <v>441</v>
      </c>
      <c r="HN326" t="b">
        <v>1</v>
      </c>
      <c r="HR326" t="s">
        <v>4419</v>
      </c>
      <c r="HS326" t="s">
        <v>1077</v>
      </c>
      <c r="IC326" t="b">
        <v>1</v>
      </c>
      <c r="ID326" t="s">
        <v>4420</v>
      </c>
      <c r="IE326" t="s">
        <v>461</v>
      </c>
      <c r="IF326" t="b">
        <v>1</v>
      </c>
      <c r="IO326" t="s">
        <v>347</v>
      </c>
      <c r="IQ326" t="s">
        <v>416</v>
      </c>
      <c r="IW326" t="b">
        <v>1</v>
      </c>
      <c r="JA326" t="s">
        <v>416</v>
      </c>
      <c r="JG326" t="b">
        <v>1</v>
      </c>
      <c r="JK326" t="s">
        <v>347</v>
      </c>
      <c r="JM326" t="s">
        <v>466</v>
      </c>
      <c r="JN326" t="b">
        <v>1</v>
      </c>
      <c r="KG326" t="s">
        <v>507</v>
      </c>
      <c r="KI326" t="b">
        <v>1</v>
      </c>
      <c r="KV326" t="s">
        <v>1215</v>
      </c>
      <c r="KX326" t="b">
        <v>1</v>
      </c>
      <c r="LB326" t="b">
        <v>1</v>
      </c>
      <c r="LF326" t="s">
        <v>452</v>
      </c>
      <c r="LI326" t="b">
        <v>1</v>
      </c>
      <c r="LN326" t="s">
        <v>347</v>
      </c>
      <c r="LP326" t="s">
        <v>719</v>
      </c>
      <c r="LY326" t="b">
        <v>1</v>
      </c>
      <c r="MA326" t="s">
        <v>360</v>
      </c>
      <c r="MD326" t="s">
        <v>347</v>
      </c>
      <c r="ME326">
        <v>1</v>
      </c>
      <c r="MF326" t="s">
        <v>4421</v>
      </c>
      <c r="MG326" t="s">
        <v>347</v>
      </c>
      <c r="MH326" t="s">
        <v>4422</v>
      </c>
      <c r="MI326" t="s">
        <v>4423</v>
      </c>
      <c r="MJ326">
        <v>73216559</v>
      </c>
      <c r="MK326" t="s">
        <v>4424</v>
      </c>
      <c r="ML326" s="2">
        <v>44219.497442129628</v>
      </c>
      <c r="MM326">
        <v>328</v>
      </c>
      <c r="MO326">
        <v>-1</v>
      </c>
      <c r="MR326" t="s">
        <v>377</v>
      </c>
      <c r="MS326">
        <v>1631</v>
      </c>
      <c r="MT326" t="s">
        <v>405</v>
      </c>
      <c r="MU326">
        <v>569832</v>
      </c>
    </row>
    <row r="327" spans="1:359" x14ac:dyDescent="0.3">
      <c r="A327" t="s">
        <v>4425</v>
      </c>
      <c r="B327" t="s">
        <v>4426</v>
      </c>
      <c r="D327" t="s">
        <v>2221</v>
      </c>
      <c r="E327" t="s">
        <v>844</v>
      </c>
      <c r="G327" s="1">
        <v>44219</v>
      </c>
      <c r="H327" t="s">
        <v>2033</v>
      </c>
      <c r="I327" t="s">
        <v>846</v>
      </c>
      <c r="J327" t="s">
        <v>347</v>
      </c>
      <c r="K327">
        <v>46</v>
      </c>
      <c r="L32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27" t="s">
        <v>348</v>
      </c>
      <c r="N327" t="s">
        <v>349</v>
      </c>
      <c r="O327" t="s">
        <v>350</v>
      </c>
      <c r="P327" s="1">
        <v>43488</v>
      </c>
      <c r="Q327">
        <v>0</v>
      </c>
      <c r="R327">
        <v>2</v>
      </c>
      <c r="S327" t="s">
        <v>347</v>
      </c>
      <c r="T327">
        <v>0</v>
      </c>
      <c r="U327">
        <v>0</v>
      </c>
      <c r="V327">
        <v>0</v>
      </c>
      <c r="W327" t="s">
        <v>385</v>
      </c>
      <c r="X327">
        <v>0</v>
      </c>
      <c r="Y327" t="s">
        <v>385</v>
      </c>
      <c r="Z327">
        <v>0</v>
      </c>
      <c r="AA327" t="s">
        <v>385</v>
      </c>
      <c r="AB327">
        <v>3</v>
      </c>
      <c r="AC327">
        <v>1</v>
      </c>
      <c r="AE327">
        <v>0</v>
      </c>
      <c r="AF327">
        <v>700</v>
      </c>
      <c r="AG327">
        <v>350</v>
      </c>
      <c r="AH327" t="s">
        <v>4427</v>
      </c>
      <c r="AJ327" t="s">
        <v>355</v>
      </c>
      <c r="AL327" t="b">
        <v>1</v>
      </c>
      <c r="AS327">
        <v>15</v>
      </c>
      <c r="AT327" t="s">
        <v>356</v>
      </c>
      <c r="AV327" t="s">
        <v>373</v>
      </c>
      <c r="AW327" t="s">
        <v>4428</v>
      </c>
      <c r="AX327" t="s">
        <v>429</v>
      </c>
      <c r="BB327" t="b">
        <v>1</v>
      </c>
      <c r="BJ327" t="s">
        <v>347</v>
      </c>
      <c r="BK327" t="s">
        <v>373</v>
      </c>
      <c r="BM327" t="s">
        <v>373</v>
      </c>
      <c r="BO327" t="s">
        <v>360</v>
      </c>
      <c r="CE327" t="s">
        <v>850</v>
      </c>
      <c r="CF327" t="b">
        <v>1</v>
      </c>
      <c r="CN327" t="s">
        <v>347</v>
      </c>
      <c r="CX327" t="s">
        <v>1559</v>
      </c>
      <c r="DD327" t="b">
        <v>1</v>
      </c>
      <c r="DE327" t="b">
        <v>1</v>
      </c>
      <c r="DV327" t="s">
        <v>657</v>
      </c>
      <c r="EL327" t="s">
        <v>385</v>
      </c>
      <c r="EM327" t="s">
        <v>366</v>
      </c>
      <c r="EZ327" t="s">
        <v>385</v>
      </c>
      <c r="FA327" t="s">
        <v>366</v>
      </c>
      <c r="FB327" t="s">
        <v>347</v>
      </c>
      <c r="FD327" t="s">
        <v>368</v>
      </c>
      <c r="FF327" t="b">
        <v>1</v>
      </c>
      <c r="FM327" t="s">
        <v>347</v>
      </c>
      <c r="FO327" t="s">
        <v>347</v>
      </c>
      <c r="FP327" t="s">
        <v>368</v>
      </c>
      <c r="FQ327" t="b">
        <v>1</v>
      </c>
      <c r="GB327" t="s">
        <v>385</v>
      </c>
      <c r="GC327" t="s">
        <v>385</v>
      </c>
      <c r="GD327" t="s">
        <v>360</v>
      </c>
      <c r="GE327" t="s">
        <v>371</v>
      </c>
      <c r="GF327" t="s">
        <v>371</v>
      </c>
      <c r="GT327" t="s">
        <v>4429</v>
      </c>
      <c r="GW327" t="b">
        <v>1</v>
      </c>
      <c r="HD327" t="b">
        <v>1</v>
      </c>
      <c r="HM327" t="s">
        <v>441</v>
      </c>
      <c r="HN327" t="b">
        <v>1</v>
      </c>
      <c r="HR327" t="s">
        <v>2224</v>
      </c>
      <c r="HS327" t="s">
        <v>503</v>
      </c>
      <c r="HU327" t="b">
        <v>1</v>
      </c>
      <c r="IE327" t="s">
        <v>461</v>
      </c>
      <c r="IF327" t="b">
        <v>1</v>
      </c>
      <c r="IO327" t="s">
        <v>347</v>
      </c>
      <c r="IQ327" t="s">
        <v>1290</v>
      </c>
      <c r="IR327" t="b">
        <v>1</v>
      </c>
      <c r="IS327" t="b">
        <v>1</v>
      </c>
      <c r="IZ327" t="s">
        <v>4430</v>
      </c>
      <c r="JA327" t="s">
        <v>1290</v>
      </c>
      <c r="JB327" t="b">
        <v>1</v>
      </c>
      <c r="JC327" t="b">
        <v>1</v>
      </c>
      <c r="JJ327" t="s">
        <v>464</v>
      </c>
      <c r="JK327" t="s">
        <v>360</v>
      </c>
      <c r="JL327" t="s">
        <v>4431</v>
      </c>
      <c r="JM327" t="s">
        <v>3888</v>
      </c>
      <c r="JN327" t="b">
        <v>1</v>
      </c>
      <c r="JU327" t="b">
        <v>1</v>
      </c>
      <c r="JW327" t="b">
        <v>1</v>
      </c>
      <c r="KG327" t="s">
        <v>373</v>
      </c>
      <c r="KT327" t="b">
        <v>1</v>
      </c>
      <c r="KV327" t="s">
        <v>2327</v>
      </c>
      <c r="KW327" t="b">
        <v>1</v>
      </c>
      <c r="KX327" t="b">
        <v>1</v>
      </c>
      <c r="KY327" t="b">
        <v>1</v>
      </c>
      <c r="LF327" t="s">
        <v>1957</v>
      </c>
      <c r="LH327" t="b">
        <v>1</v>
      </c>
      <c r="MI327" t="s">
        <v>4432</v>
      </c>
      <c r="MJ327">
        <v>73216560</v>
      </c>
      <c r="MK327" t="s">
        <v>4433</v>
      </c>
      <c r="ML327" s="2">
        <v>44219.497453703712</v>
      </c>
      <c r="MM327">
        <v>329</v>
      </c>
      <c r="MO327">
        <v>-1</v>
      </c>
      <c r="MR327" t="s">
        <v>377</v>
      </c>
      <c r="MS327">
        <v>2017</v>
      </c>
      <c r="MT327" t="s">
        <v>405</v>
      </c>
      <c r="MU327">
        <v>569832</v>
      </c>
    </row>
    <row r="328" spans="1:359" x14ac:dyDescent="0.3">
      <c r="A328" t="s">
        <v>4434</v>
      </c>
      <c r="B328" t="s">
        <v>4435</v>
      </c>
      <c r="D328" t="s">
        <v>2221</v>
      </c>
      <c r="E328" t="s">
        <v>844</v>
      </c>
      <c r="G328" s="1">
        <v>44219</v>
      </c>
      <c r="H328" t="s">
        <v>2033</v>
      </c>
      <c r="I328" t="s">
        <v>846</v>
      </c>
      <c r="J328" t="s">
        <v>347</v>
      </c>
      <c r="K328">
        <v>42</v>
      </c>
      <c r="L32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28" t="s">
        <v>348</v>
      </c>
      <c r="N328" t="s">
        <v>349</v>
      </c>
      <c r="O328" t="s">
        <v>350</v>
      </c>
      <c r="P328" s="1">
        <v>43484</v>
      </c>
      <c r="Q328">
        <v>1</v>
      </c>
      <c r="R328">
        <v>0</v>
      </c>
      <c r="S328" t="s">
        <v>347</v>
      </c>
      <c r="T328">
        <v>1</v>
      </c>
      <c r="U328">
        <v>0</v>
      </c>
      <c r="V328">
        <v>0</v>
      </c>
      <c r="W328" t="s">
        <v>385</v>
      </c>
      <c r="X328">
        <v>1</v>
      </c>
      <c r="Y328" t="s">
        <v>409</v>
      </c>
      <c r="Z328">
        <v>1</v>
      </c>
      <c r="AA328" t="s">
        <v>458</v>
      </c>
      <c r="AB328">
        <v>7</v>
      </c>
      <c r="AC328">
        <v>0</v>
      </c>
      <c r="AD328">
        <v>0</v>
      </c>
      <c r="AE328">
        <v>2</v>
      </c>
      <c r="AF328">
        <v>450</v>
      </c>
      <c r="AG328">
        <v>300</v>
      </c>
      <c r="AH328" t="s">
        <v>4436</v>
      </c>
      <c r="AJ328" t="s">
        <v>1120</v>
      </c>
      <c r="AL328" t="b">
        <v>1</v>
      </c>
      <c r="AN328" t="b">
        <v>1</v>
      </c>
      <c r="AS328">
        <v>10</v>
      </c>
      <c r="AT328" t="s">
        <v>356</v>
      </c>
      <c r="AV328" t="s">
        <v>347</v>
      </c>
      <c r="AW328" t="s">
        <v>4437</v>
      </c>
      <c r="AX328" t="s">
        <v>429</v>
      </c>
      <c r="BB328" t="b">
        <v>1</v>
      </c>
      <c r="BJ328" t="s">
        <v>360</v>
      </c>
      <c r="BO328" t="s">
        <v>360</v>
      </c>
      <c r="CE328" t="s">
        <v>2084</v>
      </c>
      <c r="CF328" t="b">
        <v>1</v>
      </c>
      <c r="CG328" t="b">
        <v>1</v>
      </c>
      <c r="CN328" t="s">
        <v>347</v>
      </c>
      <c r="CX328" t="s">
        <v>362</v>
      </c>
      <c r="DD328" t="b">
        <v>1</v>
      </c>
      <c r="DE328" t="b">
        <v>1</v>
      </c>
      <c r="DJ328" t="s">
        <v>360</v>
      </c>
      <c r="DV328" t="s">
        <v>657</v>
      </c>
      <c r="DZ328" t="s">
        <v>578</v>
      </c>
      <c r="EA328" t="b">
        <v>1</v>
      </c>
      <c r="EG328" t="b">
        <v>1</v>
      </c>
      <c r="EL328" t="s">
        <v>409</v>
      </c>
      <c r="EM328" t="s">
        <v>366</v>
      </c>
      <c r="EZ328" t="s">
        <v>385</v>
      </c>
      <c r="FA328" t="s">
        <v>366</v>
      </c>
      <c r="FB328" t="s">
        <v>347</v>
      </c>
      <c r="FD328" t="s">
        <v>368</v>
      </c>
      <c r="FF328" t="b">
        <v>1</v>
      </c>
      <c r="FM328" t="s">
        <v>347</v>
      </c>
      <c r="FO328" t="s">
        <v>347</v>
      </c>
      <c r="FP328" t="s">
        <v>368</v>
      </c>
      <c r="FQ328" t="b">
        <v>1</v>
      </c>
      <c r="FW328" t="s">
        <v>369</v>
      </c>
      <c r="FX328" t="s">
        <v>360</v>
      </c>
      <c r="FY328" t="s">
        <v>360</v>
      </c>
      <c r="GB328" t="s">
        <v>385</v>
      </c>
      <c r="GC328" t="s">
        <v>351</v>
      </c>
      <c r="GD328" t="s">
        <v>360</v>
      </c>
      <c r="GE328" t="s">
        <v>371</v>
      </c>
      <c r="GF328" t="s">
        <v>371</v>
      </c>
      <c r="GT328" t="s">
        <v>528</v>
      </c>
      <c r="GY328" t="b">
        <v>1</v>
      </c>
      <c r="HM328" t="s">
        <v>1008</v>
      </c>
      <c r="HN328" t="b">
        <v>1</v>
      </c>
      <c r="HP328" t="b">
        <v>1</v>
      </c>
      <c r="HR328" t="s">
        <v>4438</v>
      </c>
      <c r="HS328" t="s">
        <v>1077</v>
      </c>
      <c r="IC328" t="b">
        <v>1</v>
      </c>
      <c r="ID328" t="s">
        <v>4439</v>
      </c>
      <c r="IE328" t="s">
        <v>461</v>
      </c>
      <c r="IF328" t="b">
        <v>1</v>
      </c>
      <c r="IO328" t="s">
        <v>347</v>
      </c>
      <c r="IQ328" t="s">
        <v>416</v>
      </c>
      <c r="IW328" t="b">
        <v>1</v>
      </c>
      <c r="JA328" t="s">
        <v>416</v>
      </c>
      <c r="JG328" t="b">
        <v>1</v>
      </c>
      <c r="JK328" t="s">
        <v>347</v>
      </c>
      <c r="JM328" t="s">
        <v>562</v>
      </c>
      <c r="KC328" t="b">
        <v>1</v>
      </c>
      <c r="KG328" t="s">
        <v>1231</v>
      </c>
      <c r="KI328" t="b">
        <v>1</v>
      </c>
      <c r="KM328" t="b">
        <v>1</v>
      </c>
      <c r="KV328" t="s">
        <v>4440</v>
      </c>
      <c r="LB328" t="b">
        <v>1</v>
      </c>
      <c r="LF328" t="s">
        <v>1315</v>
      </c>
      <c r="LG328" t="b">
        <v>1</v>
      </c>
      <c r="LN328" t="s">
        <v>347</v>
      </c>
      <c r="LP328" t="s">
        <v>719</v>
      </c>
      <c r="LY328" t="b">
        <v>1</v>
      </c>
      <c r="MA328" t="s">
        <v>347</v>
      </c>
      <c r="MB328">
        <v>5</v>
      </c>
      <c r="MC328" t="s">
        <v>4441</v>
      </c>
      <c r="MD328" t="s">
        <v>347</v>
      </c>
      <c r="ME328">
        <v>5</v>
      </c>
      <c r="MF328" t="s">
        <v>4442</v>
      </c>
      <c r="MG328" t="s">
        <v>360</v>
      </c>
      <c r="MI328" t="s">
        <v>4443</v>
      </c>
      <c r="MJ328">
        <v>73216562</v>
      </c>
      <c r="MK328" t="s">
        <v>4444</v>
      </c>
      <c r="ML328" s="2">
        <v>44219.497476851851</v>
      </c>
      <c r="MM328">
        <v>330</v>
      </c>
      <c r="MO328">
        <v>-1</v>
      </c>
      <c r="MR328" t="s">
        <v>377</v>
      </c>
      <c r="MS328">
        <v>1451</v>
      </c>
      <c r="MT328" t="s">
        <v>405</v>
      </c>
      <c r="MU328">
        <v>569832</v>
      </c>
    </row>
    <row r="329" spans="1:359" x14ac:dyDescent="0.3">
      <c r="A329" t="s">
        <v>4445</v>
      </c>
      <c r="B329" t="s">
        <v>4446</v>
      </c>
      <c r="D329" t="s">
        <v>2221</v>
      </c>
      <c r="E329" t="s">
        <v>844</v>
      </c>
      <c r="G329" s="1">
        <v>44219</v>
      </c>
      <c r="H329" t="s">
        <v>2033</v>
      </c>
      <c r="I329" t="s">
        <v>846</v>
      </c>
      <c r="J329" t="s">
        <v>347</v>
      </c>
      <c r="K329">
        <v>30</v>
      </c>
      <c r="L329"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29" t="s">
        <v>348</v>
      </c>
      <c r="N329" t="s">
        <v>349</v>
      </c>
      <c r="O329" t="s">
        <v>350</v>
      </c>
      <c r="P329" s="1">
        <v>43853</v>
      </c>
      <c r="Q329">
        <v>1</v>
      </c>
      <c r="R329">
        <v>0</v>
      </c>
      <c r="S329" t="s">
        <v>347</v>
      </c>
      <c r="T329">
        <v>0</v>
      </c>
      <c r="U329">
        <v>0</v>
      </c>
      <c r="V329">
        <v>3</v>
      </c>
      <c r="W329" t="s">
        <v>458</v>
      </c>
      <c r="X329">
        <v>2</v>
      </c>
      <c r="Y329" t="s">
        <v>352</v>
      </c>
      <c r="Z329">
        <v>0</v>
      </c>
      <c r="AA329" t="s">
        <v>352</v>
      </c>
      <c r="AB329">
        <v>7</v>
      </c>
      <c r="AC329">
        <v>0</v>
      </c>
      <c r="AD329">
        <v>0</v>
      </c>
      <c r="AE329">
        <v>1</v>
      </c>
      <c r="AF329">
        <v>400</v>
      </c>
      <c r="AG329">
        <v>300</v>
      </c>
      <c r="AH329" t="s">
        <v>4447</v>
      </c>
      <c r="AJ329" t="s">
        <v>355</v>
      </c>
      <c r="AL329" t="b">
        <v>1</v>
      </c>
      <c r="AS329">
        <v>15</v>
      </c>
      <c r="AT329" t="s">
        <v>356</v>
      </c>
      <c r="AV329" t="s">
        <v>347</v>
      </c>
      <c r="AW329" t="s">
        <v>4448</v>
      </c>
      <c r="AX329" t="s">
        <v>429</v>
      </c>
      <c r="BB329" t="b">
        <v>1</v>
      </c>
      <c r="BJ329" t="s">
        <v>347</v>
      </c>
      <c r="BK329" t="s">
        <v>360</v>
      </c>
      <c r="BM329" t="s">
        <v>360</v>
      </c>
      <c r="BO329" t="s">
        <v>347</v>
      </c>
      <c r="BP329" t="s">
        <v>347</v>
      </c>
      <c r="BR329" t="s">
        <v>360</v>
      </c>
      <c r="CE329" t="s">
        <v>1282</v>
      </c>
      <c r="CG329" t="b">
        <v>1</v>
      </c>
      <c r="CH329" t="b">
        <v>1</v>
      </c>
      <c r="CN329" t="s">
        <v>347</v>
      </c>
      <c r="CX329" t="s">
        <v>362</v>
      </c>
      <c r="DD329" t="b">
        <v>1</v>
      </c>
      <c r="DE329" t="b">
        <v>1</v>
      </c>
      <c r="DV329" t="s">
        <v>657</v>
      </c>
      <c r="DZ329" t="s">
        <v>4449</v>
      </c>
      <c r="EA329" t="b">
        <v>1</v>
      </c>
      <c r="EC329" t="b">
        <v>1</v>
      </c>
      <c r="EG329" t="b">
        <v>1</v>
      </c>
      <c r="EL329" t="s">
        <v>458</v>
      </c>
      <c r="EM329" t="s">
        <v>366</v>
      </c>
      <c r="EN329" t="s">
        <v>578</v>
      </c>
      <c r="EO329" t="b">
        <v>1</v>
      </c>
      <c r="EU329" t="b">
        <v>1</v>
      </c>
      <c r="EZ329" t="s">
        <v>409</v>
      </c>
      <c r="FA329" t="s">
        <v>366</v>
      </c>
      <c r="FB329" t="s">
        <v>373</v>
      </c>
      <c r="FD329" t="s">
        <v>368</v>
      </c>
      <c r="FF329" t="b">
        <v>1</v>
      </c>
      <c r="FM329" t="s">
        <v>347</v>
      </c>
      <c r="FO329" t="s">
        <v>347</v>
      </c>
      <c r="FP329" t="s">
        <v>368</v>
      </c>
      <c r="FQ329" t="b">
        <v>1</v>
      </c>
      <c r="FW329" t="s">
        <v>347</v>
      </c>
      <c r="FX329" t="s">
        <v>347</v>
      </c>
      <c r="GB329" t="s">
        <v>385</v>
      </c>
      <c r="GC329" t="s">
        <v>351</v>
      </c>
      <c r="GD329" t="s">
        <v>360</v>
      </c>
      <c r="GE329" t="s">
        <v>371</v>
      </c>
      <c r="GF329" t="s">
        <v>371</v>
      </c>
      <c r="GT329" t="s">
        <v>3623</v>
      </c>
      <c r="GV329" t="b">
        <v>1</v>
      </c>
      <c r="GY329" t="b">
        <v>1</v>
      </c>
      <c r="HA329" t="b">
        <v>1</v>
      </c>
      <c r="HD329" t="b">
        <v>1</v>
      </c>
      <c r="HM329" t="s">
        <v>441</v>
      </c>
      <c r="HN329" t="b">
        <v>1</v>
      </c>
      <c r="HR329" t="s">
        <v>4419</v>
      </c>
      <c r="HS329" t="s">
        <v>4450</v>
      </c>
      <c r="HT329" t="b">
        <v>1</v>
      </c>
      <c r="HU329" t="b">
        <v>1</v>
      </c>
      <c r="HY329" t="b">
        <v>1</v>
      </c>
      <c r="IE329" t="s">
        <v>461</v>
      </c>
      <c r="IF329" t="b">
        <v>1</v>
      </c>
      <c r="IO329" t="s">
        <v>445</v>
      </c>
      <c r="IQ329" t="s">
        <v>373</v>
      </c>
      <c r="IX329" t="b">
        <v>1</v>
      </c>
      <c r="JA329" t="s">
        <v>416</v>
      </c>
      <c r="JG329" t="b">
        <v>1</v>
      </c>
      <c r="JK329" t="s">
        <v>347</v>
      </c>
      <c r="JM329" t="s">
        <v>466</v>
      </c>
      <c r="JN329" t="b">
        <v>1</v>
      </c>
      <c r="KG329" t="s">
        <v>1678</v>
      </c>
      <c r="KI329" t="b">
        <v>1</v>
      </c>
      <c r="KL329" t="b">
        <v>1</v>
      </c>
      <c r="KV329" t="s">
        <v>1662</v>
      </c>
      <c r="KX329" t="b">
        <v>1</v>
      </c>
      <c r="KZ329" t="b">
        <v>1</v>
      </c>
      <c r="LF329" t="s">
        <v>733</v>
      </c>
      <c r="LG329" t="b">
        <v>1</v>
      </c>
      <c r="LI329" t="b">
        <v>1</v>
      </c>
      <c r="LN329" t="s">
        <v>360</v>
      </c>
      <c r="LO329" t="s">
        <v>4451</v>
      </c>
      <c r="LP329" t="s">
        <v>535</v>
      </c>
      <c r="LS329" t="b">
        <v>1</v>
      </c>
      <c r="MA329" t="s">
        <v>360</v>
      </c>
      <c r="MG329" t="s">
        <v>360</v>
      </c>
      <c r="MI329" t="s">
        <v>4452</v>
      </c>
      <c r="MJ329">
        <v>73216563</v>
      </c>
      <c r="MK329" t="s">
        <v>4453</v>
      </c>
      <c r="ML329" s="2">
        <v>44219.497488425928</v>
      </c>
      <c r="MM329">
        <v>331</v>
      </c>
      <c r="MO329">
        <v>-1</v>
      </c>
      <c r="MR329" t="s">
        <v>377</v>
      </c>
      <c r="MS329">
        <v>2900</v>
      </c>
      <c r="MT329" t="s">
        <v>405</v>
      </c>
      <c r="MU329">
        <v>569832</v>
      </c>
    </row>
    <row r="330" spans="1:359" x14ac:dyDescent="0.3">
      <c r="A330" t="s">
        <v>4454</v>
      </c>
      <c r="B330" t="s">
        <v>4455</v>
      </c>
      <c r="C330" t="s">
        <v>385</v>
      </c>
      <c r="D330" t="s">
        <v>4456</v>
      </c>
      <c r="E330" t="s">
        <v>844</v>
      </c>
      <c r="G330" s="1">
        <v>44219</v>
      </c>
      <c r="H330" t="s">
        <v>2033</v>
      </c>
      <c r="I330" t="s">
        <v>846</v>
      </c>
      <c r="J330" t="s">
        <v>347</v>
      </c>
      <c r="K330">
        <v>35</v>
      </c>
      <c r="L33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30" t="s">
        <v>348</v>
      </c>
      <c r="N330" t="s">
        <v>349</v>
      </c>
      <c r="O330" t="s">
        <v>350</v>
      </c>
      <c r="P330" s="1">
        <v>41852</v>
      </c>
      <c r="Q330">
        <v>0</v>
      </c>
      <c r="R330">
        <v>0</v>
      </c>
      <c r="S330" t="s">
        <v>347</v>
      </c>
      <c r="T330">
        <v>0</v>
      </c>
      <c r="U330">
        <v>0</v>
      </c>
      <c r="V330">
        <v>2</v>
      </c>
      <c r="W330" t="s">
        <v>409</v>
      </c>
      <c r="X330">
        <v>4</v>
      </c>
      <c r="Y330" t="s">
        <v>353</v>
      </c>
      <c r="Z330">
        <v>0</v>
      </c>
      <c r="AA330" t="s">
        <v>353</v>
      </c>
      <c r="AB330">
        <v>8</v>
      </c>
      <c r="AC330">
        <v>0</v>
      </c>
      <c r="AD330">
        <v>0</v>
      </c>
      <c r="AE330">
        <v>1</v>
      </c>
      <c r="AF330">
        <v>500</v>
      </c>
      <c r="AG330">
        <v>200</v>
      </c>
      <c r="AH330" t="s">
        <v>4457</v>
      </c>
      <c r="AJ330" t="s">
        <v>355</v>
      </c>
      <c r="AL330" t="b">
        <v>1</v>
      </c>
      <c r="AS330">
        <v>30</v>
      </c>
      <c r="AT330" t="s">
        <v>356</v>
      </c>
      <c r="AV330" t="s">
        <v>347</v>
      </c>
      <c r="AW330" t="s">
        <v>357</v>
      </c>
      <c r="AX330" t="s">
        <v>1441</v>
      </c>
      <c r="AZ330" t="b">
        <v>1</v>
      </c>
      <c r="BB330" t="b">
        <v>1</v>
      </c>
      <c r="BJ330" t="s">
        <v>347</v>
      </c>
      <c r="BK330" t="s">
        <v>347</v>
      </c>
      <c r="BL330" t="s">
        <v>4458</v>
      </c>
      <c r="BM330" t="s">
        <v>373</v>
      </c>
      <c r="BO330" t="s">
        <v>347</v>
      </c>
      <c r="BP330" t="s">
        <v>347</v>
      </c>
      <c r="BR330" t="s">
        <v>347</v>
      </c>
      <c r="BS330" t="s">
        <v>360</v>
      </c>
      <c r="BT330" t="s">
        <v>4459</v>
      </c>
      <c r="BV330" t="b">
        <v>1</v>
      </c>
      <c r="BW330" t="b">
        <v>1</v>
      </c>
      <c r="CE330" t="s">
        <v>1077</v>
      </c>
      <c r="CJ330" t="b">
        <v>1</v>
      </c>
      <c r="CM330" t="s">
        <v>4460</v>
      </c>
      <c r="CN330" t="s">
        <v>373</v>
      </c>
      <c r="CX330" t="s">
        <v>4461</v>
      </c>
      <c r="DB330" t="b">
        <v>1</v>
      </c>
      <c r="DD330" t="b">
        <v>1</v>
      </c>
      <c r="DE330" t="b">
        <v>1</v>
      </c>
      <c r="DV330" t="s">
        <v>575</v>
      </c>
      <c r="DW330" t="s">
        <v>487</v>
      </c>
      <c r="EL330" t="s">
        <v>385</v>
      </c>
      <c r="EM330" t="s">
        <v>366</v>
      </c>
      <c r="EN330" t="s">
        <v>1006</v>
      </c>
      <c r="EO330" t="b">
        <v>1</v>
      </c>
      <c r="EP330" t="b">
        <v>1</v>
      </c>
      <c r="EZ330" t="s">
        <v>409</v>
      </c>
      <c r="FA330" t="s">
        <v>366</v>
      </c>
      <c r="FB330" t="s">
        <v>347</v>
      </c>
      <c r="FD330" t="s">
        <v>368</v>
      </c>
      <c r="FF330" t="b">
        <v>1</v>
      </c>
      <c r="FM330" t="s">
        <v>347</v>
      </c>
      <c r="FO330" t="s">
        <v>347</v>
      </c>
      <c r="FP330" t="s">
        <v>368</v>
      </c>
      <c r="FQ330" t="b">
        <v>1</v>
      </c>
      <c r="FW330" t="s">
        <v>668</v>
      </c>
      <c r="FX330" t="s">
        <v>347</v>
      </c>
      <c r="GB330" t="s">
        <v>385</v>
      </c>
      <c r="GC330" t="s">
        <v>385</v>
      </c>
      <c r="GD330" t="s">
        <v>360</v>
      </c>
      <c r="GE330" t="s">
        <v>371</v>
      </c>
      <c r="GF330" t="s">
        <v>371</v>
      </c>
      <c r="GT330" t="s">
        <v>4462</v>
      </c>
      <c r="GY330" t="b">
        <v>1</v>
      </c>
      <c r="GZ330" t="b">
        <v>1</v>
      </c>
      <c r="HD330" t="b">
        <v>1</v>
      </c>
      <c r="HM330" t="s">
        <v>501</v>
      </c>
      <c r="HO330" t="b">
        <v>1</v>
      </c>
      <c r="HR330" t="s">
        <v>4463</v>
      </c>
      <c r="HS330" t="s">
        <v>1761</v>
      </c>
      <c r="HW330" t="b">
        <v>1</v>
      </c>
      <c r="HZ330" t="b">
        <v>1</v>
      </c>
      <c r="IE330" t="s">
        <v>1331</v>
      </c>
      <c r="IH330" t="b">
        <v>1</v>
      </c>
      <c r="IJ330" t="b">
        <v>1</v>
      </c>
      <c r="IO330" t="s">
        <v>347</v>
      </c>
      <c r="IQ330" t="s">
        <v>4464</v>
      </c>
      <c r="IR330" t="b">
        <v>1</v>
      </c>
      <c r="IS330" t="b">
        <v>1</v>
      </c>
      <c r="IT330" t="b">
        <v>1</v>
      </c>
      <c r="IU330" t="b">
        <v>1</v>
      </c>
      <c r="IZ330" t="s">
        <v>4465</v>
      </c>
      <c r="JA330" t="s">
        <v>4466</v>
      </c>
      <c r="JB330" t="b">
        <v>1</v>
      </c>
      <c r="JC330" t="b">
        <v>1</v>
      </c>
      <c r="JD330" t="b">
        <v>1</v>
      </c>
      <c r="JE330" t="b">
        <v>1</v>
      </c>
      <c r="JJ330" t="s">
        <v>4467</v>
      </c>
      <c r="JK330" t="s">
        <v>360</v>
      </c>
      <c r="JL330" t="s">
        <v>4468</v>
      </c>
      <c r="JM330" t="s">
        <v>4469</v>
      </c>
      <c r="JN330" t="b">
        <v>1</v>
      </c>
      <c r="JT330" t="b">
        <v>1</v>
      </c>
      <c r="JU330" t="b">
        <v>1</v>
      </c>
      <c r="KG330" t="s">
        <v>4470</v>
      </c>
      <c r="KL330" t="b">
        <v>1</v>
      </c>
      <c r="KN330" t="b">
        <v>1</v>
      </c>
      <c r="KQ330" t="b">
        <v>1</v>
      </c>
      <c r="KV330" t="s">
        <v>717</v>
      </c>
      <c r="KW330" t="b">
        <v>1</v>
      </c>
      <c r="KX330" t="b">
        <v>1</v>
      </c>
      <c r="KY330" t="b">
        <v>1</v>
      </c>
      <c r="KZ330" t="b">
        <v>1</v>
      </c>
      <c r="LA330" t="b">
        <v>1</v>
      </c>
      <c r="LB330" t="b">
        <v>1</v>
      </c>
      <c r="LF330" t="s">
        <v>1261</v>
      </c>
      <c r="LJ330" t="b">
        <v>1</v>
      </c>
      <c r="LN330" t="s">
        <v>360</v>
      </c>
      <c r="LO330" t="s">
        <v>4471</v>
      </c>
      <c r="LP330" t="s">
        <v>651</v>
      </c>
      <c r="LV330" t="b">
        <v>1</v>
      </c>
      <c r="MA330" t="s">
        <v>360</v>
      </c>
      <c r="MG330" t="s">
        <v>360</v>
      </c>
      <c r="MI330" t="s">
        <v>4472</v>
      </c>
      <c r="MJ330">
        <v>73216571</v>
      </c>
      <c r="MK330" t="s">
        <v>4473</v>
      </c>
      <c r="ML330" s="2">
        <v>44219.497569444437</v>
      </c>
      <c r="MM330">
        <v>332</v>
      </c>
      <c r="MO330">
        <v>-1</v>
      </c>
      <c r="MR330" t="s">
        <v>377</v>
      </c>
      <c r="MS330">
        <v>14361</v>
      </c>
      <c r="MT330" t="s">
        <v>405</v>
      </c>
      <c r="MU330">
        <v>569832</v>
      </c>
    </row>
    <row r="331" spans="1:359" x14ac:dyDescent="0.3">
      <c r="A331" t="s">
        <v>4474</v>
      </c>
      <c r="B331" t="s">
        <v>4475</v>
      </c>
      <c r="D331" t="s">
        <v>2151</v>
      </c>
      <c r="E331" t="s">
        <v>844</v>
      </c>
      <c r="G331" s="1">
        <v>44219</v>
      </c>
      <c r="H331" t="s">
        <v>2033</v>
      </c>
      <c r="I331" t="s">
        <v>846</v>
      </c>
      <c r="J331" t="s">
        <v>347</v>
      </c>
      <c r="K331">
        <v>60</v>
      </c>
      <c r="L331"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331" t="s">
        <v>348</v>
      </c>
      <c r="N331" t="s">
        <v>1001</v>
      </c>
      <c r="O331" t="s">
        <v>350</v>
      </c>
      <c r="P331" s="1">
        <v>42500</v>
      </c>
      <c r="Q331">
        <v>0</v>
      </c>
      <c r="R331">
        <v>1</v>
      </c>
      <c r="S331" t="s">
        <v>347</v>
      </c>
      <c r="T331">
        <v>0</v>
      </c>
      <c r="U331">
        <v>0</v>
      </c>
      <c r="V331">
        <v>0</v>
      </c>
      <c r="W331" t="s">
        <v>385</v>
      </c>
      <c r="X331">
        <v>1</v>
      </c>
      <c r="Y331" t="s">
        <v>351</v>
      </c>
      <c r="Z331">
        <v>0</v>
      </c>
      <c r="AA331" t="s">
        <v>351</v>
      </c>
      <c r="AB331">
        <v>5</v>
      </c>
      <c r="AC331">
        <v>1</v>
      </c>
      <c r="AD331">
        <v>0</v>
      </c>
      <c r="AE331">
        <v>1</v>
      </c>
      <c r="AF331">
        <v>700</v>
      </c>
      <c r="AG331">
        <v>300</v>
      </c>
      <c r="AH331" t="s">
        <v>4476</v>
      </c>
      <c r="AJ331" t="s">
        <v>355</v>
      </c>
      <c r="AL331" t="b">
        <v>1</v>
      </c>
      <c r="AS331">
        <v>40</v>
      </c>
      <c r="AT331" t="s">
        <v>356</v>
      </c>
      <c r="AV331" t="s">
        <v>347</v>
      </c>
      <c r="AW331" t="s">
        <v>357</v>
      </c>
      <c r="AX331" t="s">
        <v>1812</v>
      </c>
      <c r="BA331" t="b">
        <v>1</v>
      </c>
      <c r="BJ331" t="s">
        <v>347</v>
      </c>
      <c r="BK331" t="s">
        <v>373</v>
      </c>
      <c r="BM331" t="s">
        <v>373</v>
      </c>
      <c r="BO331" t="s">
        <v>360</v>
      </c>
      <c r="CE331" t="s">
        <v>1077</v>
      </c>
      <c r="CJ331" t="b">
        <v>1</v>
      </c>
      <c r="CM331" t="s">
        <v>4477</v>
      </c>
      <c r="CN331" t="s">
        <v>347</v>
      </c>
      <c r="CX331" t="s">
        <v>3126</v>
      </c>
      <c r="DC331" t="b">
        <v>1</v>
      </c>
      <c r="DD331" t="b">
        <v>1</v>
      </c>
      <c r="DE331" t="b">
        <v>1</v>
      </c>
      <c r="DV331" t="s">
        <v>486</v>
      </c>
      <c r="DW331" t="s">
        <v>487</v>
      </c>
      <c r="EL331" t="s">
        <v>385</v>
      </c>
      <c r="EM331" t="s">
        <v>366</v>
      </c>
      <c r="EZ331" t="s">
        <v>385</v>
      </c>
      <c r="FA331" t="s">
        <v>366</v>
      </c>
      <c r="FB331" t="s">
        <v>373</v>
      </c>
      <c r="FD331" t="s">
        <v>368</v>
      </c>
      <c r="FF331" t="b">
        <v>1</v>
      </c>
      <c r="FM331" t="s">
        <v>373</v>
      </c>
      <c r="FO331" t="s">
        <v>373</v>
      </c>
      <c r="GB331" t="s">
        <v>385</v>
      </c>
      <c r="GC331" t="s">
        <v>385</v>
      </c>
      <c r="GD331" t="s">
        <v>347</v>
      </c>
      <c r="GG331" t="s">
        <v>797</v>
      </c>
      <c r="GH331" t="s">
        <v>373</v>
      </c>
      <c r="GR331" t="s">
        <v>1094</v>
      </c>
      <c r="GT331" t="s">
        <v>4478</v>
      </c>
      <c r="GW331" t="b">
        <v>1</v>
      </c>
      <c r="GX331" t="b">
        <v>1</v>
      </c>
      <c r="GY331" t="b">
        <v>1</v>
      </c>
      <c r="GZ331" t="b">
        <v>1</v>
      </c>
      <c r="HF331" t="b">
        <v>1</v>
      </c>
      <c r="HM331" t="s">
        <v>501</v>
      </c>
      <c r="HO331" t="b">
        <v>1</v>
      </c>
      <c r="HR331" t="s">
        <v>4479</v>
      </c>
      <c r="HS331" t="s">
        <v>4480</v>
      </c>
      <c r="HW331" t="b">
        <v>1</v>
      </c>
      <c r="HY331" t="b">
        <v>1</v>
      </c>
      <c r="HZ331" t="b">
        <v>1</v>
      </c>
      <c r="IE331" t="s">
        <v>4481</v>
      </c>
      <c r="IF331" t="b">
        <v>1</v>
      </c>
      <c r="IH331" t="b">
        <v>1</v>
      </c>
      <c r="II331" t="b">
        <v>1</v>
      </c>
      <c r="IJ331" t="b">
        <v>1</v>
      </c>
      <c r="IO331" t="s">
        <v>347</v>
      </c>
      <c r="IQ331" t="s">
        <v>938</v>
      </c>
      <c r="IR331" t="b">
        <v>1</v>
      </c>
      <c r="IS331" t="b">
        <v>1</v>
      </c>
      <c r="IT331" t="b">
        <v>1</v>
      </c>
      <c r="IU331" t="b">
        <v>1</v>
      </c>
      <c r="IZ331" t="s">
        <v>4482</v>
      </c>
      <c r="JA331" t="s">
        <v>938</v>
      </c>
      <c r="JB331" t="b">
        <v>1</v>
      </c>
      <c r="JC331" t="b">
        <v>1</v>
      </c>
      <c r="JD331" t="b">
        <v>1</v>
      </c>
      <c r="JE331" t="b">
        <v>1</v>
      </c>
      <c r="JJ331" t="s">
        <v>4483</v>
      </c>
      <c r="JK331" t="s">
        <v>360</v>
      </c>
      <c r="JL331" t="s">
        <v>4484</v>
      </c>
      <c r="JM331" t="s">
        <v>4485</v>
      </c>
      <c r="JN331" t="b">
        <v>1</v>
      </c>
      <c r="JP331" t="b">
        <v>1</v>
      </c>
      <c r="JQ331" t="b">
        <v>1</v>
      </c>
      <c r="JR331" t="b">
        <v>1</v>
      </c>
      <c r="JT331" t="b">
        <v>1</v>
      </c>
      <c r="KF331" t="s">
        <v>4486</v>
      </c>
      <c r="KG331" t="s">
        <v>4487</v>
      </c>
      <c r="KM331" t="b">
        <v>1</v>
      </c>
      <c r="KQ331" t="b">
        <v>1</v>
      </c>
      <c r="KV331" t="s">
        <v>717</v>
      </c>
      <c r="KW331" t="b">
        <v>1</v>
      </c>
      <c r="KX331" t="b">
        <v>1</v>
      </c>
      <c r="KY331" t="b">
        <v>1</v>
      </c>
      <c r="KZ331" t="b">
        <v>1</v>
      </c>
      <c r="LA331" t="b">
        <v>1</v>
      </c>
      <c r="LB331" t="b">
        <v>1</v>
      </c>
      <c r="LF331" t="s">
        <v>452</v>
      </c>
      <c r="LI331" t="b">
        <v>1</v>
      </c>
      <c r="LN331" t="s">
        <v>360</v>
      </c>
      <c r="LO331" t="s">
        <v>4488</v>
      </c>
      <c r="LP331" t="s">
        <v>651</v>
      </c>
      <c r="LV331" t="b">
        <v>1</v>
      </c>
      <c r="MA331" t="s">
        <v>360</v>
      </c>
      <c r="MG331" t="s">
        <v>360</v>
      </c>
      <c r="MI331" t="s">
        <v>4489</v>
      </c>
      <c r="MJ331">
        <v>73216572</v>
      </c>
      <c r="MK331" t="s">
        <v>4490</v>
      </c>
      <c r="ML331" s="2">
        <v>44219.497581018521</v>
      </c>
      <c r="MM331">
        <v>333</v>
      </c>
      <c r="MO331">
        <v>-1</v>
      </c>
      <c r="MR331" t="s">
        <v>377</v>
      </c>
      <c r="MS331">
        <v>979</v>
      </c>
      <c r="MT331" t="s">
        <v>405</v>
      </c>
      <c r="MU331">
        <v>569832</v>
      </c>
    </row>
    <row r="332" spans="1:359" hidden="1" x14ac:dyDescent="0.3">
      <c r="A332" t="s">
        <v>4491</v>
      </c>
      <c r="B332" t="s">
        <v>4492</v>
      </c>
      <c r="C332" t="s">
        <v>385</v>
      </c>
      <c r="D332" t="s">
        <v>2151</v>
      </c>
      <c r="E332" t="s">
        <v>844</v>
      </c>
      <c r="G332" s="1">
        <v>44219</v>
      </c>
      <c r="H332" t="s">
        <v>2033</v>
      </c>
      <c r="I332" t="s">
        <v>846</v>
      </c>
      <c r="J332" t="s">
        <v>360</v>
      </c>
      <c r="MI332" t="s">
        <v>4493</v>
      </c>
      <c r="MJ332">
        <v>73216575</v>
      </c>
      <c r="MK332" t="s">
        <v>4494</v>
      </c>
      <c r="ML332" s="2">
        <v>44219.49759259259</v>
      </c>
      <c r="MM332">
        <v>334</v>
      </c>
      <c r="MO332">
        <v>-1</v>
      </c>
      <c r="MR332" t="s">
        <v>377</v>
      </c>
      <c r="MS332">
        <v>10427</v>
      </c>
      <c r="MT332" t="s">
        <v>405</v>
      </c>
      <c r="MU332">
        <v>569832</v>
      </c>
    </row>
    <row r="333" spans="1:359" x14ac:dyDescent="0.3">
      <c r="A333" t="s">
        <v>4495</v>
      </c>
      <c r="B333" t="s">
        <v>4496</v>
      </c>
      <c r="C333" t="s">
        <v>385</v>
      </c>
      <c r="D333" t="s">
        <v>2151</v>
      </c>
      <c r="E333" t="s">
        <v>844</v>
      </c>
      <c r="G333" s="1">
        <v>44219</v>
      </c>
      <c r="H333" t="s">
        <v>2033</v>
      </c>
      <c r="I333" t="s">
        <v>846</v>
      </c>
      <c r="J333" t="s">
        <v>347</v>
      </c>
      <c r="K333">
        <v>33</v>
      </c>
      <c r="L33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33" t="s">
        <v>348</v>
      </c>
      <c r="N333" t="s">
        <v>349</v>
      </c>
      <c r="O333" t="s">
        <v>350</v>
      </c>
      <c r="P333" s="1">
        <v>42027</v>
      </c>
      <c r="Q333">
        <v>2</v>
      </c>
      <c r="R333">
        <v>1</v>
      </c>
      <c r="S333" t="s">
        <v>347</v>
      </c>
      <c r="T333">
        <v>0</v>
      </c>
      <c r="U333">
        <v>2</v>
      </c>
      <c r="V333">
        <v>4</v>
      </c>
      <c r="W333" t="s">
        <v>353</v>
      </c>
      <c r="X333">
        <v>3</v>
      </c>
      <c r="Y333" t="s">
        <v>527</v>
      </c>
      <c r="Z333">
        <v>0</v>
      </c>
      <c r="AA333" t="s">
        <v>527</v>
      </c>
      <c r="AB333">
        <v>16</v>
      </c>
      <c r="AC333">
        <v>1</v>
      </c>
      <c r="AD333">
        <v>0</v>
      </c>
      <c r="AE333">
        <v>2</v>
      </c>
      <c r="AF333">
        <v>2000</v>
      </c>
      <c r="AG333">
        <v>1000</v>
      </c>
      <c r="AH333" t="s">
        <v>4497</v>
      </c>
      <c r="AJ333" t="s">
        <v>651</v>
      </c>
      <c r="AQ333" t="b">
        <v>1</v>
      </c>
      <c r="AV333" t="s">
        <v>360</v>
      </c>
      <c r="AW333" t="s">
        <v>357</v>
      </c>
      <c r="AX333" t="s">
        <v>429</v>
      </c>
      <c r="BB333" t="b">
        <v>1</v>
      </c>
      <c r="BJ333" t="s">
        <v>360</v>
      </c>
      <c r="BO333" t="s">
        <v>360</v>
      </c>
      <c r="CE333" t="s">
        <v>1072</v>
      </c>
      <c r="CI333" t="b">
        <v>1</v>
      </c>
      <c r="CJ333" t="b">
        <v>1</v>
      </c>
      <c r="CM333" t="s">
        <v>4460</v>
      </c>
      <c r="CN333" t="s">
        <v>347</v>
      </c>
      <c r="CX333" t="s">
        <v>851</v>
      </c>
      <c r="DD333" t="b">
        <v>1</v>
      </c>
      <c r="DV333" t="s">
        <v>486</v>
      </c>
      <c r="DW333" t="s">
        <v>487</v>
      </c>
      <c r="DZ333" t="s">
        <v>1006</v>
      </c>
      <c r="EA333" t="b">
        <v>1</v>
      </c>
      <c r="EB333" t="b">
        <v>1</v>
      </c>
      <c r="EL333" t="s">
        <v>409</v>
      </c>
      <c r="EM333" t="s">
        <v>366</v>
      </c>
      <c r="EN333" t="s">
        <v>1006</v>
      </c>
      <c r="EO333" t="b">
        <v>1</v>
      </c>
      <c r="EP333" t="b">
        <v>1</v>
      </c>
      <c r="EZ333" t="s">
        <v>409</v>
      </c>
      <c r="FA333" t="s">
        <v>366</v>
      </c>
      <c r="FB333" t="s">
        <v>347</v>
      </c>
      <c r="FD333" t="s">
        <v>368</v>
      </c>
      <c r="FF333" t="b">
        <v>1</v>
      </c>
      <c r="FM333" t="s">
        <v>347</v>
      </c>
      <c r="FO333" t="s">
        <v>347</v>
      </c>
      <c r="FP333" t="s">
        <v>368</v>
      </c>
      <c r="FQ333" t="b">
        <v>1</v>
      </c>
      <c r="FW333" t="s">
        <v>668</v>
      </c>
      <c r="FX333" t="s">
        <v>360</v>
      </c>
      <c r="GB333" t="s">
        <v>409</v>
      </c>
      <c r="GC333" t="s">
        <v>409</v>
      </c>
      <c r="GD333" t="s">
        <v>347</v>
      </c>
      <c r="GG333" t="s">
        <v>372</v>
      </c>
      <c r="GH333" t="s">
        <v>360</v>
      </c>
      <c r="GR333" t="s">
        <v>1094</v>
      </c>
      <c r="GT333" t="s">
        <v>4498</v>
      </c>
      <c r="GU333" t="b">
        <v>1</v>
      </c>
      <c r="GZ333" t="b">
        <v>1</v>
      </c>
      <c r="HA333" t="b">
        <v>1</v>
      </c>
      <c r="HM333" t="s">
        <v>388</v>
      </c>
      <c r="HP333" t="b">
        <v>1</v>
      </c>
      <c r="HR333" t="s">
        <v>4499</v>
      </c>
      <c r="HS333" t="s">
        <v>443</v>
      </c>
      <c r="HW333" t="b">
        <v>1</v>
      </c>
      <c r="IE333" t="s">
        <v>516</v>
      </c>
      <c r="IJ333" t="b">
        <v>1</v>
      </c>
      <c r="IO333" t="s">
        <v>347</v>
      </c>
      <c r="IQ333" t="s">
        <v>938</v>
      </c>
      <c r="IR333" t="b">
        <v>1</v>
      </c>
      <c r="IS333" t="b">
        <v>1</v>
      </c>
      <c r="IT333" t="b">
        <v>1</v>
      </c>
      <c r="IU333" t="b">
        <v>1</v>
      </c>
      <c r="IZ333" t="s">
        <v>4500</v>
      </c>
      <c r="JA333" t="s">
        <v>938</v>
      </c>
      <c r="JB333" t="b">
        <v>1</v>
      </c>
      <c r="JC333" t="b">
        <v>1</v>
      </c>
      <c r="JD333" t="b">
        <v>1</v>
      </c>
      <c r="JE333" t="b">
        <v>1</v>
      </c>
      <c r="JJ333" t="s">
        <v>4501</v>
      </c>
      <c r="JK333" t="s">
        <v>347</v>
      </c>
      <c r="JM333" t="s">
        <v>4502</v>
      </c>
      <c r="JN333" t="b">
        <v>1</v>
      </c>
      <c r="JP333" t="b">
        <v>1</v>
      </c>
      <c r="JQ333" t="b">
        <v>1</v>
      </c>
      <c r="JT333" t="b">
        <v>1</v>
      </c>
      <c r="KA333" t="b">
        <v>1</v>
      </c>
      <c r="KG333" t="s">
        <v>4503</v>
      </c>
      <c r="KM333" t="b">
        <v>1</v>
      </c>
      <c r="KQ333" t="b">
        <v>1</v>
      </c>
      <c r="KV333" t="s">
        <v>1679</v>
      </c>
      <c r="KX333" t="b">
        <v>1</v>
      </c>
      <c r="LA333" t="b">
        <v>1</v>
      </c>
      <c r="LB333" t="b">
        <v>1</v>
      </c>
      <c r="LF333" t="s">
        <v>1054</v>
      </c>
      <c r="LI333" t="b">
        <v>1</v>
      </c>
      <c r="LJ333" t="b">
        <v>1</v>
      </c>
      <c r="LK333" t="b">
        <v>1</v>
      </c>
      <c r="LN333" t="s">
        <v>360</v>
      </c>
      <c r="LO333" t="s">
        <v>4501</v>
      </c>
      <c r="LP333" t="s">
        <v>651</v>
      </c>
      <c r="LV333" t="b">
        <v>1</v>
      </c>
      <c r="MA333" t="s">
        <v>360</v>
      </c>
      <c r="MG333" t="s">
        <v>360</v>
      </c>
      <c r="MI333" t="s">
        <v>4504</v>
      </c>
      <c r="MJ333">
        <v>73216577</v>
      </c>
      <c r="MK333" t="s">
        <v>4505</v>
      </c>
      <c r="ML333" s="2">
        <v>44219.497604166667</v>
      </c>
      <c r="MM333">
        <v>335</v>
      </c>
      <c r="MO333">
        <v>-1</v>
      </c>
      <c r="MR333" t="s">
        <v>377</v>
      </c>
      <c r="MS333">
        <v>10182</v>
      </c>
      <c r="MT333" t="s">
        <v>405</v>
      </c>
      <c r="MU333">
        <v>569832</v>
      </c>
    </row>
    <row r="334" spans="1:359" x14ac:dyDescent="0.3">
      <c r="A334" t="s">
        <v>4506</v>
      </c>
      <c r="B334" t="s">
        <v>4507</v>
      </c>
      <c r="D334" t="s">
        <v>3170</v>
      </c>
      <c r="E334" t="s">
        <v>844</v>
      </c>
      <c r="G334" s="1">
        <v>44219</v>
      </c>
      <c r="H334" t="s">
        <v>2033</v>
      </c>
      <c r="I334" t="s">
        <v>846</v>
      </c>
      <c r="J334" t="s">
        <v>347</v>
      </c>
      <c r="K334">
        <v>44</v>
      </c>
      <c r="L33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34" t="s">
        <v>348</v>
      </c>
      <c r="N334" t="s">
        <v>1533</v>
      </c>
      <c r="O334" t="s">
        <v>350</v>
      </c>
      <c r="P334" s="1">
        <v>42758</v>
      </c>
      <c r="Q334">
        <v>1</v>
      </c>
      <c r="R334">
        <v>0</v>
      </c>
      <c r="S334" t="s">
        <v>347</v>
      </c>
      <c r="T334">
        <v>0</v>
      </c>
      <c r="U334">
        <v>1</v>
      </c>
      <c r="V334">
        <v>0</v>
      </c>
      <c r="W334" t="s">
        <v>351</v>
      </c>
      <c r="X334">
        <v>0</v>
      </c>
      <c r="Y334" t="s">
        <v>351</v>
      </c>
      <c r="Z334">
        <v>1</v>
      </c>
      <c r="AA334" t="s">
        <v>409</v>
      </c>
      <c r="AB334">
        <v>6</v>
      </c>
      <c r="AC334">
        <v>1</v>
      </c>
      <c r="AD334">
        <v>0</v>
      </c>
      <c r="AE334">
        <v>2</v>
      </c>
      <c r="AF334">
        <v>1000</v>
      </c>
      <c r="AG334">
        <v>400</v>
      </c>
      <c r="AH334" t="s">
        <v>4508</v>
      </c>
      <c r="AJ334" t="s">
        <v>355</v>
      </c>
      <c r="AL334" t="b">
        <v>1</v>
      </c>
      <c r="AS334">
        <v>20</v>
      </c>
      <c r="AT334" t="s">
        <v>356</v>
      </c>
      <c r="AV334" t="s">
        <v>360</v>
      </c>
      <c r="AW334" t="s">
        <v>4509</v>
      </c>
      <c r="AX334" t="s">
        <v>4178</v>
      </c>
      <c r="AZ334" t="b">
        <v>1</v>
      </c>
      <c r="BB334" t="b">
        <v>1</v>
      </c>
      <c r="BF334" t="b">
        <v>1</v>
      </c>
      <c r="BI334" t="s">
        <v>4510</v>
      </c>
      <c r="BJ334" t="s">
        <v>360</v>
      </c>
      <c r="BO334" t="s">
        <v>360</v>
      </c>
      <c r="CE334" t="s">
        <v>677</v>
      </c>
      <c r="CF334" t="b">
        <v>1</v>
      </c>
      <c r="CG334" t="b">
        <v>1</v>
      </c>
      <c r="CI334" t="b">
        <v>1</v>
      </c>
      <c r="CN334" t="s">
        <v>347</v>
      </c>
      <c r="CX334" t="s">
        <v>851</v>
      </c>
      <c r="DD334" t="b">
        <v>1</v>
      </c>
      <c r="DV334" t="s">
        <v>657</v>
      </c>
      <c r="DZ334" t="s">
        <v>695</v>
      </c>
      <c r="EA334" t="b">
        <v>1</v>
      </c>
      <c r="EK334" t="b">
        <v>1</v>
      </c>
      <c r="EL334" t="s">
        <v>409</v>
      </c>
      <c r="EM334" t="s">
        <v>366</v>
      </c>
      <c r="EN334" t="s">
        <v>578</v>
      </c>
      <c r="EO334" t="b">
        <v>1</v>
      </c>
      <c r="EU334" t="b">
        <v>1</v>
      </c>
      <c r="EZ334" t="s">
        <v>409</v>
      </c>
      <c r="FA334" t="s">
        <v>366</v>
      </c>
      <c r="FB334" t="s">
        <v>347</v>
      </c>
      <c r="FD334" t="s">
        <v>1135</v>
      </c>
      <c r="FF334" t="b">
        <v>1</v>
      </c>
      <c r="FK334" t="b">
        <v>1</v>
      </c>
      <c r="FL334" t="s">
        <v>3207</v>
      </c>
      <c r="FM334" t="s">
        <v>347</v>
      </c>
      <c r="FO334" t="s">
        <v>347</v>
      </c>
      <c r="FP334" t="s">
        <v>368</v>
      </c>
      <c r="FQ334" t="b">
        <v>1</v>
      </c>
      <c r="FW334" t="s">
        <v>347</v>
      </c>
      <c r="FX334" t="s">
        <v>347</v>
      </c>
      <c r="GB334" t="s">
        <v>351</v>
      </c>
      <c r="GC334" t="s">
        <v>351</v>
      </c>
      <c r="GD334" t="s">
        <v>360</v>
      </c>
      <c r="GE334" t="s">
        <v>1526</v>
      </c>
      <c r="GF334" t="s">
        <v>370</v>
      </c>
      <c r="GG334" t="s">
        <v>934</v>
      </c>
      <c r="GH334" t="s">
        <v>360</v>
      </c>
      <c r="GR334" t="s">
        <v>1094</v>
      </c>
      <c r="GT334" t="s">
        <v>4511</v>
      </c>
      <c r="GU334" t="b">
        <v>1</v>
      </c>
      <c r="GY334" t="b">
        <v>1</v>
      </c>
      <c r="HA334" t="b">
        <v>1</v>
      </c>
      <c r="HD334" t="b">
        <v>1</v>
      </c>
      <c r="HM334" t="s">
        <v>616</v>
      </c>
      <c r="HN334" t="b">
        <v>1</v>
      </c>
      <c r="HO334" t="b">
        <v>1</v>
      </c>
      <c r="HP334" t="b">
        <v>1</v>
      </c>
      <c r="HQ334" t="b">
        <v>1</v>
      </c>
      <c r="HR334" t="s">
        <v>4512</v>
      </c>
      <c r="HS334" t="s">
        <v>559</v>
      </c>
      <c r="HT334" t="b">
        <v>1</v>
      </c>
      <c r="HW334" t="b">
        <v>1</v>
      </c>
      <c r="IE334" t="s">
        <v>896</v>
      </c>
      <c r="IF334" t="b">
        <v>1</v>
      </c>
      <c r="IJ334" t="b">
        <v>1</v>
      </c>
      <c r="IO334" t="s">
        <v>347</v>
      </c>
      <c r="IQ334" t="s">
        <v>504</v>
      </c>
      <c r="IT334" t="b">
        <v>1</v>
      </c>
      <c r="IZ334" t="s">
        <v>4513</v>
      </c>
      <c r="JA334" t="s">
        <v>1412</v>
      </c>
      <c r="JC334" t="b">
        <v>1</v>
      </c>
      <c r="JE334" t="b">
        <v>1</v>
      </c>
      <c r="JJ334" t="s">
        <v>4514</v>
      </c>
      <c r="JK334" t="s">
        <v>360</v>
      </c>
      <c r="JL334" t="s">
        <v>4515</v>
      </c>
      <c r="JM334" t="s">
        <v>2386</v>
      </c>
      <c r="JN334" t="b">
        <v>1</v>
      </c>
      <c r="JU334" t="b">
        <v>1</v>
      </c>
      <c r="KB334" t="b">
        <v>1</v>
      </c>
      <c r="KE334" t="s">
        <v>4516</v>
      </c>
      <c r="KG334" t="s">
        <v>4517</v>
      </c>
      <c r="KI334" t="b">
        <v>1</v>
      </c>
      <c r="KK334" t="b">
        <v>1</v>
      </c>
      <c r="KL334" t="b">
        <v>1</v>
      </c>
      <c r="KV334" t="s">
        <v>563</v>
      </c>
      <c r="KY334" t="b">
        <v>1</v>
      </c>
      <c r="LA334" t="b">
        <v>1</v>
      </c>
      <c r="LF334" t="s">
        <v>2689</v>
      </c>
      <c r="LI334" t="b">
        <v>1</v>
      </c>
      <c r="LK334" t="b">
        <v>1</v>
      </c>
      <c r="LN334" t="s">
        <v>360</v>
      </c>
      <c r="LO334" t="s">
        <v>4518</v>
      </c>
      <c r="LP334" t="s">
        <v>1317</v>
      </c>
      <c r="LQ334" t="b">
        <v>1</v>
      </c>
      <c r="LS334" t="b">
        <v>1</v>
      </c>
      <c r="MA334" t="s">
        <v>360</v>
      </c>
      <c r="MD334" t="s">
        <v>347</v>
      </c>
      <c r="ME334">
        <v>2</v>
      </c>
      <c r="MF334" t="s">
        <v>4519</v>
      </c>
      <c r="MG334" t="s">
        <v>360</v>
      </c>
      <c r="MI334" t="s">
        <v>4520</v>
      </c>
      <c r="MJ334">
        <v>73216639</v>
      </c>
      <c r="MK334" t="s">
        <v>4521</v>
      </c>
      <c r="ML334" s="2">
        <v>44219.500023148154</v>
      </c>
      <c r="MM334">
        <v>336</v>
      </c>
      <c r="MO334">
        <v>-1</v>
      </c>
      <c r="MR334" t="s">
        <v>377</v>
      </c>
      <c r="MS334">
        <v>2259</v>
      </c>
      <c r="MT334" t="s">
        <v>405</v>
      </c>
      <c r="MU334">
        <v>569832</v>
      </c>
    </row>
    <row r="335" spans="1:359" x14ac:dyDescent="0.3">
      <c r="A335" t="s">
        <v>4522</v>
      </c>
      <c r="B335" t="s">
        <v>4523</v>
      </c>
      <c r="D335" t="s">
        <v>3170</v>
      </c>
      <c r="E335" t="s">
        <v>844</v>
      </c>
      <c r="G335" s="1">
        <v>44219</v>
      </c>
      <c r="H335" t="s">
        <v>2033</v>
      </c>
      <c r="I335" t="s">
        <v>846</v>
      </c>
      <c r="J335" t="s">
        <v>347</v>
      </c>
      <c r="K335">
        <v>50</v>
      </c>
      <c r="L33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35" t="s">
        <v>408</v>
      </c>
      <c r="N335" t="s">
        <v>349</v>
      </c>
      <c r="O335" t="s">
        <v>350</v>
      </c>
      <c r="P335" s="1">
        <v>41227</v>
      </c>
      <c r="Q335">
        <v>1</v>
      </c>
      <c r="R335">
        <v>0</v>
      </c>
      <c r="S335" t="s">
        <v>347</v>
      </c>
      <c r="T335">
        <v>0</v>
      </c>
      <c r="U335">
        <v>1</v>
      </c>
      <c r="V335">
        <v>1</v>
      </c>
      <c r="W335" t="s">
        <v>409</v>
      </c>
      <c r="X335">
        <v>0</v>
      </c>
      <c r="Y335" t="s">
        <v>409</v>
      </c>
      <c r="Z335">
        <v>0</v>
      </c>
      <c r="AA335" t="s">
        <v>409</v>
      </c>
      <c r="AB335">
        <v>4</v>
      </c>
      <c r="AC335">
        <v>0</v>
      </c>
      <c r="AD335">
        <v>0</v>
      </c>
      <c r="AE335">
        <v>0</v>
      </c>
      <c r="AF335">
        <v>500</v>
      </c>
      <c r="AG335">
        <v>100</v>
      </c>
      <c r="AH335" t="s">
        <v>2261</v>
      </c>
      <c r="AJ335" t="s">
        <v>355</v>
      </c>
      <c r="AL335" t="b">
        <v>1</v>
      </c>
      <c r="AS335">
        <v>10</v>
      </c>
      <c r="AT335" t="s">
        <v>356</v>
      </c>
      <c r="AV335" t="s">
        <v>360</v>
      </c>
      <c r="AW335" t="s">
        <v>4524</v>
      </c>
      <c r="AX335" t="s">
        <v>3190</v>
      </c>
      <c r="AY335" t="b">
        <v>1</v>
      </c>
      <c r="BB335" t="b">
        <v>1</v>
      </c>
      <c r="BF335" t="b">
        <v>1</v>
      </c>
      <c r="BI335" t="s">
        <v>4525</v>
      </c>
      <c r="BJ335" t="s">
        <v>360</v>
      </c>
      <c r="BO335" t="s">
        <v>360</v>
      </c>
      <c r="CE335" t="s">
        <v>574</v>
      </c>
      <c r="CF335" t="b">
        <v>1</v>
      </c>
      <c r="CG335" t="b">
        <v>1</v>
      </c>
      <c r="CH335" t="b">
        <v>1</v>
      </c>
      <c r="CI335" t="b">
        <v>1</v>
      </c>
      <c r="CN335" t="s">
        <v>360</v>
      </c>
      <c r="CO335" t="s">
        <v>703</v>
      </c>
      <c r="CT335" t="b">
        <v>1</v>
      </c>
      <c r="CX335" t="s">
        <v>1559</v>
      </c>
      <c r="DD335" t="b">
        <v>1</v>
      </c>
      <c r="DE335" t="b">
        <v>1</v>
      </c>
      <c r="DV335" t="s">
        <v>657</v>
      </c>
      <c r="DZ335" t="s">
        <v>579</v>
      </c>
      <c r="EA335" t="b">
        <v>1</v>
      </c>
      <c r="EL335" t="s">
        <v>351</v>
      </c>
      <c r="EM335" t="s">
        <v>366</v>
      </c>
      <c r="EN335" t="s">
        <v>579</v>
      </c>
      <c r="EO335" t="b">
        <v>1</v>
      </c>
      <c r="EZ335" t="s">
        <v>351</v>
      </c>
      <c r="FA335" t="s">
        <v>366</v>
      </c>
      <c r="FB335" t="s">
        <v>347</v>
      </c>
      <c r="FD335" t="s">
        <v>368</v>
      </c>
      <c r="FF335" t="b">
        <v>1</v>
      </c>
      <c r="FM335" t="s">
        <v>347</v>
      </c>
      <c r="FO335" t="s">
        <v>347</v>
      </c>
      <c r="FP335" t="s">
        <v>368</v>
      </c>
      <c r="FQ335" t="b">
        <v>1</v>
      </c>
      <c r="FW335" t="s">
        <v>668</v>
      </c>
      <c r="FX335" t="s">
        <v>360</v>
      </c>
      <c r="GB335" t="s">
        <v>351</v>
      </c>
      <c r="GC335" t="s">
        <v>351</v>
      </c>
      <c r="GD335" t="s">
        <v>360</v>
      </c>
      <c r="GE335" t="s">
        <v>371</v>
      </c>
      <c r="GF335" t="s">
        <v>371</v>
      </c>
      <c r="GT335" t="s">
        <v>4526</v>
      </c>
      <c r="GU335" t="b">
        <v>1</v>
      </c>
      <c r="GV335" t="b">
        <v>1</v>
      </c>
      <c r="GY335" t="b">
        <v>1</v>
      </c>
      <c r="HC335" t="b">
        <v>1</v>
      </c>
      <c r="HG335" t="b">
        <v>1</v>
      </c>
      <c r="HM335" t="s">
        <v>1061</v>
      </c>
      <c r="HN335" t="b">
        <v>1</v>
      </c>
      <c r="HO335" t="b">
        <v>1</v>
      </c>
      <c r="HP335" t="b">
        <v>1</v>
      </c>
      <c r="HR335" t="s">
        <v>4527</v>
      </c>
      <c r="HS335" t="s">
        <v>714</v>
      </c>
      <c r="HW335" t="b">
        <v>1</v>
      </c>
      <c r="HZ335" t="b">
        <v>1</v>
      </c>
      <c r="IE335" t="s">
        <v>4528</v>
      </c>
      <c r="IF335" t="b">
        <v>1</v>
      </c>
      <c r="IH335" t="b">
        <v>1</v>
      </c>
      <c r="IK335" t="b">
        <v>1</v>
      </c>
      <c r="IN335" t="s">
        <v>4529</v>
      </c>
      <c r="IO335" t="s">
        <v>445</v>
      </c>
      <c r="IQ335" t="s">
        <v>2880</v>
      </c>
      <c r="IR335" t="b">
        <v>1</v>
      </c>
      <c r="IT335" t="b">
        <v>1</v>
      </c>
      <c r="IZ335" t="s">
        <v>4530</v>
      </c>
      <c r="JA335" t="s">
        <v>975</v>
      </c>
      <c r="JC335" t="b">
        <v>1</v>
      </c>
      <c r="JD335" t="b">
        <v>1</v>
      </c>
      <c r="JE335" t="b">
        <v>1</v>
      </c>
      <c r="JJ335" t="s">
        <v>4531</v>
      </c>
      <c r="JK335" t="s">
        <v>360</v>
      </c>
      <c r="JL335" t="s">
        <v>4532</v>
      </c>
      <c r="JM335" t="s">
        <v>3076</v>
      </c>
      <c r="JN335" t="b">
        <v>1</v>
      </c>
      <c r="JU335" t="b">
        <v>1</v>
      </c>
      <c r="KG335" t="s">
        <v>450</v>
      </c>
      <c r="KL335" t="b">
        <v>1</v>
      </c>
      <c r="KV335" t="s">
        <v>878</v>
      </c>
      <c r="KX335" t="b">
        <v>1</v>
      </c>
      <c r="KZ335" t="b">
        <v>1</v>
      </c>
      <c r="LB335" t="b">
        <v>1</v>
      </c>
      <c r="LF335" t="s">
        <v>1054</v>
      </c>
      <c r="LI335" t="b">
        <v>1</v>
      </c>
      <c r="LJ335" t="b">
        <v>1</v>
      </c>
      <c r="LK335" t="b">
        <v>1</v>
      </c>
      <c r="LN335" t="s">
        <v>360</v>
      </c>
      <c r="LO335" t="s">
        <v>4533</v>
      </c>
      <c r="LP335" t="s">
        <v>1317</v>
      </c>
      <c r="LQ335" t="b">
        <v>1</v>
      </c>
      <c r="LS335" t="b">
        <v>1</v>
      </c>
      <c r="MA335" t="s">
        <v>360</v>
      </c>
      <c r="MG335" t="s">
        <v>360</v>
      </c>
      <c r="MI335" t="s">
        <v>4534</v>
      </c>
      <c r="MJ335">
        <v>73216640</v>
      </c>
      <c r="MK335" t="s">
        <v>4535</v>
      </c>
      <c r="ML335" s="2">
        <v>44219.500034722223</v>
      </c>
      <c r="MM335">
        <v>337</v>
      </c>
      <c r="MO335">
        <v>-1</v>
      </c>
      <c r="MR335" t="s">
        <v>377</v>
      </c>
      <c r="MS335">
        <v>1562</v>
      </c>
      <c r="MT335" t="s">
        <v>405</v>
      </c>
      <c r="MU335">
        <v>569832</v>
      </c>
    </row>
    <row r="336" spans="1:359" x14ac:dyDescent="0.3">
      <c r="A336" t="s">
        <v>4536</v>
      </c>
      <c r="B336" t="s">
        <v>4537</v>
      </c>
      <c r="D336" t="s">
        <v>3170</v>
      </c>
      <c r="E336" t="s">
        <v>844</v>
      </c>
      <c r="G336" s="1">
        <v>44219</v>
      </c>
      <c r="H336" t="s">
        <v>2033</v>
      </c>
      <c r="I336" t="s">
        <v>846</v>
      </c>
      <c r="J336" t="s">
        <v>347</v>
      </c>
      <c r="K336">
        <v>60</v>
      </c>
      <c r="L336"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336" t="s">
        <v>348</v>
      </c>
      <c r="N336" t="s">
        <v>349</v>
      </c>
      <c r="O336" t="s">
        <v>350</v>
      </c>
      <c r="P336" s="1">
        <v>42628</v>
      </c>
      <c r="Q336">
        <v>0</v>
      </c>
      <c r="R336">
        <v>2</v>
      </c>
      <c r="S336" t="s">
        <v>347</v>
      </c>
      <c r="T336">
        <v>0</v>
      </c>
      <c r="U336">
        <v>0</v>
      </c>
      <c r="V336">
        <v>0</v>
      </c>
      <c r="W336" t="s">
        <v>385</v>
      </c>
      <c r="X336">
        <v>0</v>
      </c>
      <c r="Y336" t="s">
        <v>385</v>
      </c>
      <c r="Z336">
        <v>1</v>
      </c>
      <c r="AA336" t="s">
        <v>351</v>
      </c>
      <c r="AB336">
        <v>5</v>
      </c>
      <c r="AC336">
        <v>1</v>
      </c>
      <c r="AD336">
        <v>0</v>
      </c>
      <c r="AE336">
        <v>1</v>
      </c>
      <c r="AF336">
        <v>1000</v>
      </c>
      <c r="AG336">
        <v>300</v>
      </c>
      <c r="AH336" t="s">
        <v>4538</v>
      </c>
      <c r="AJ336" t="s">
        <v>355</v>
      </c>
      <c r="AL336" t="b">
        <v>1</v>
      </c>
      <c r="AS336">
        <v>15</v>
      </c>
      <c r="AT336" t="s">
        <v>1267</v>
      </c>
      <c r="AV336" t="s">
        <v>360</v>
      </c>
      <c r="AW336" t="s">
        <v>4539</v>
      </c>
      <c r="AX336" t="s">
        <v>4178</v>
      </c>
      <c r="AZ336" t="b">
        <v>1</v>
      </c>
      <c r="BB336" t="b">
        <v>1</v>
      </c>
      <c r="BF336" t="b">
        <v>1</v>
      </c>
      <c r="BI336" t="s">
        <v>4540</v>
      </c>
      <c r="BJ336" t="s">
        <v>360</v>
      </c>
      <c r="BO336" t="s">
        <v>360</v>
      </c>
      <c r="CE336" t="s">
        <v>1072</v>
      </c>
      <c r="CI336" t="b">
        <v>1</v>
      </c>
      <c r="CJ336" t="b">
        <v>1</v>
      </c>
      <c r="CM336" t="s">
        <v>4541</v>
      </c>
      <c r="CN336" t="s">
        <v>360</v>
      </c>
      <c r="CO336" t="s">
        <v>665</v>
      </c>
      <c r="CQ336" t="b">
        <v>1</v>
      </c>
      <c r="CS336" t="b">
        <v>1</v>
      </c>
      <c r="CX336" t="s">
        <v>851</v>
      </c>
      <c r="DD336" t="b">
        <v>1</v>
      </c>
      <c r="DV336" t="s">
        <v>657</v>
      </c>
      <c r="EL336" t="s">
        <v>385</v>
      </c>
      <c r="EM336" t="s">
        <v>366</v>
      </c>
      <c r="EZ336" t="s">
        <v>385</v>
      </c>
      <c r="FA336" t="s">
        <v>366</v>
      </c>
      <c r="FB336" t="s">
        <v>347</v>
      </c>
      <c r="FD336" t="s">
        <v>2120</v>
      </c>
      <c r="FF336" t="b">
        <v>1</v>
      </c>
      <c r="FI336" t="b">
        <v>1</v>
      </c>
      <c r="FM336" t="s">
        <v>347</v>
      </c>
      <c r="FO336" t="s">
        <v>347</v>
      </c>
      <c r="FP336" t="s">
        <v>368</v>
      </c>
      <c r="FQ336" t="b">
        <v>1</v>
      </c>
      <c r="GB336" t="s">
        <v>385</v>
      </c>
      <c r="GC336" t="s">
        <v>385</v>
      </c>
      <c r="GD336" t="s">
        <v>360</v>
      </c>
      <c r="GE336" t="s">
        <v>4542</v>
      </c>
      <c r="GF336" t="s">
        <v>1526</v>
      </c>
      <c r="GG336" t="s">
        <v>934</v>
      </c>
      <c r="GH336" t="s">
        <v>360</v>
      </c>
      <c r="GR336" t="s">
        <v>1094</v>
      </c>
      <c r="GT336" t="s">
        <v>4543</v>
      </c>
      <c r="GU336" t="b">
        <v>1</v>
      </c>
      <c r="GX336" t="b">
        <v>1</v>
      </c>
      <c r="GY336" t="b">
        <v>1</v>
      </c>
      <c r="HF336" t="b">
        <v>1</v>
      </c>
      <c r="HM336" t="s">
        <v>914</v>
      </c>
      <c r="HN336" t="b">
        <v>1</v>
      </c>
      <c r="HP336" t="b">
        <v>1</v>
      </c>
      <c r="HR336" t="s">
        <v>4544</v>
      </c>
      <c r="HS336" t="s">
        <v>4545</v>
      </c>
      <c r="HT336" t="b">
        <v>1</v>
      </c>
      <c r="HW336" t="b">
        <v>1</v>
      </c>
      <c r="HY336" t="b">
        <v>1</v>
      </c>
      <c r="IE336" t="s">
        <v>516</v>
      </c>
      <c r="IJ336" t="b">
        <v>1</v>
      </c>
      <c r="IO336" t="s">
        <v>347</v>
      </c>
      <c r="IQ336" t="s">
        <v>446</v>
      </c>
      <c r="IS336" t="b">
        <v>1</v>
      </c>
      <c r="IZ336" t="s">
        <v>4546</v>
      </c>
      <c r="JA336" t="s">
        <v>1412</v>
      </c>
      <c r="JC336" t="b">
        <v>1</v>
      </c>
      <c r="JE336" t="b">
        <v>1</v>
      </c>
      <c r="JJ336" t="s">
        <v>4547</v>
      </c>
      <c r="JK336" t="s">
        <v>360</v>
      </c>
      <c r="JL336" t="s">
        <v>2894</v>
      </c>
      <c r="JM336" t="s">
        <v>4548</v>
      </c>
      <c r="JN336" t="b">
        <v>1</v>
      </c>
      <c r="JP336" t="b">
        <v>1</v>
      </c>
      <c r="JQ336" t="b">
        <v>1</v>
      </c>
      <c r="JU336" t="b">
        <v>1</v>
      </c>
      <c r="KG336" t="s">
        <v>940</v>
      </c>
      <c r="KK336" t="b">
        <v>1</v>
      </c>
      <c r="KL336" t="b">
        <v>1</v>
      </c>
      <c r="KM336" t="b">
        <v>1</v>
      </c>
      <c r="KV336" t="s">
        <v>4549</v>
      </c>
      <c r="KW336" t="b">
        <v>1</v>
      </c>
      <c r="KY336" t="b">
        <v>1</v>
      </c>
      <c r="KZ336" t="b">
        <v>1</v>
      </c>
      <c r="LC336" t="b">
        <v>1</v>
      </c>
      <c r="LE336" t="s">
        <v>4550</v>
      </c>
      <c r="LF336" t="s">
        <v>622</v>
      </c>
      <c r="LG336" t="b">
        <v>1</v>
      </c>
      <c r="LI336" t="b">
        <v>1</v>
      </c>
      <c r="LJ336" t="b">
        <v>1</v>
      </c>
      <c r="LK336" t="b">
        <v>1</v>
      </c>
      <c r="LN336" t="s">
        <v>360</v>
      </c>
      <c r="LO336" t="s">
        <v>4551</v>
      </c>
      <c r="LP336" t="s">
        <v>1317</v>
      </c>
      <c r="LQ336" t="b">
        <v>1</v>
      </c>
      <c r="LS336" t="b">
        <v>1</v>
      </c>
      <c r="MD336" t="s">
        <v>360</v>
      </c>
      <c r="MG336" t="s">
        <v>347</v>
      </c>
      <c r="MH336" t="s">
        <v>4552</v>
      </c>
      <c r="MI336" t="s">
        <v>4553</v>
      </c>
      <c r="MJ336">
        <v>73216642</v>
      </c>
      <c r="MK336" t="s">
        <v>4554</v>
      </c>
      <c r="ML336" s="2">
        <v>44219.5000462963</v>
      </c>
      <c r="MM336">
        <v>338</v>
      </c>
      <c r="MO336">
        <v>-1</v>
      </c>
      <c r="MR336" t="s">
        <v>377</v>
      </c>
      <c r="MS336">
        <v>1384</v>
      </c>
      <c r="MT336" t="s">
        <v>405</v>
      </c>
      <c r="MU336">
        <v>569832</v>
      </c>
    </row>
    <row r="337" spans="1:359" x14ac:dyDescent="0.3">
      <c r="A337" t="s">
        <v>4555</v>
      </c>
      <c r="B337" t="s">
        <v>4556</v>
      </c>
      <c r="D337" t="s">
        <v>3170</v>
      </c>
      <c r="E337" t="s">
        <v>844</v>
      </c>
      <c r="G337" s="1">
        <v>44219</v>
      </c>
      <c r="H337" t="s">
        <v>2033</v>
      </c>
      <c r="I337" t="s">
        <v>846</v>
      </c>
      <c r="J337" t="s">
        <v>347</v>
      </c>
      <c r="K337">
        <v>35</v>
      </c>
      <c r="L33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37" t="s">
        <v>408</v>
      </c>
      <c r="N337" t="s">
        <v>349</v>
      </c>
      <c r="O337" t="s">
        <v>350</v>
      </c>
      <c r="P337" s="1">
        <v>41521</v>
      </c>
      <c r="Q337">
        <v>0</v>
      </c>
      <c r="R337">
        <v>0</v>
      </c>
      <c r="S337" t="s">
        <v>347</v>
      </c>
      <c r="T337">
        <v>0</v>
      </c>
      <c r="U337">
        <v>0</v>
      </c>
      <c r="V337">
        <v>1</v>
      </c>
      <c r="W337" t="s">
        <v>351</v>
      </c>
      <c r="X337">
        <v>2</v>
      </c>
      <c r="Y337" t="s">
        <v>458</v>
      </c>
      <c r="Z337">
        <v>0</v>
      </c>
      <c r="AA337" t="s">
        <v>458</v>
      </c>
      <c r="AB337">
        <v>5</v>
      </c>
      <c r="AC337">
        <v>0</v>
      </c>
      <c r="AD337">
        <v>0</v>
      </c>
      <c r="AE337">
        <v>1</v>
      </c>
      <c r="AF337">
        <v>2000</v>
      </c>
      <c r="AG337">
        <v>500</v>
      </c>
      <c r="AH337" t="s">
        <v>4557</v>
      </c>
      <c r="AJ337" t="s">
        <v>2383</v>
      </c>
      <c r="AK337" t="b">
        <v>1</v>
      </c>
      <c r="AL337" t="b">
        <v>1</v>
      </c>
      <c r="AS337">
        <v>10</v>
      </c>
      <c r="AT337" t="s">
        <v>356</v>
      </c>
      <c r="AV337" t="s">
        <v>360</v>
      </c>
      <c r="AW337" t="s">
        <v>4558</v>
      </c>
      <c r="AX337" t="s">
        <v>4178</v>
      </c>
      <c r="AZ337" t="b">
        <v>1</v>
      </c>
      <c r="BB337" t="b">
        <v>1</v>
      </c>
      <c r="BF337" t="b">
        <v>1</v>
      </c>
      <c r="BI337" t="s">
        <v>4559</v>
      </c>
      <c r="BJ337" t="s">
        <v>360</v>
      </c>
      <c r="BO337" t="s">
        <v>360</v>
      </c>
      <c r="CE337" t="s">
        <v>4560</v>
      </c>
      <c r="CF337" t="b">
        <v>1</v>
      </c>
      <c r="CI337" t="b">
        <v>1</v>
      </c>
      <c r="CJ337" t="b">
        <v>1</v>
      </c>
      <c r="CM337" t="s">
        <v>4561</v>
      </c>
      <c r="CN337" t="s">
        <v>360</v>
      </c>
      <c r="CO337" t="s">
        <v>4562</v>
      </c>
      <c r="CQ337" t="b">
        <v>1</v>
      </c>
      <c r="CU337" t="b">
        <v>1</v>
      </c>
      <c r="CW337" t="s">
        <v>4563</v>
      </c>
      <c r="CX337" t="s">
        <v>851</v>
      </c>
      <c r="DD337" t="b">
        <v>1</v>
      </c>
      <c r="DV337" t="s">
        <v>657</v>
      </c>
      <c r="EL337" t="s">
        <v>385</v>
      </c>
      <c r="EM337" t="s">
        <v>366</v>
      </c>
      <c r="EN337" t="s">
        <v>1646</v>
      </c>
      <c r="EO337" t="b">
        <v>1</v>
      </c>
      <c r="EQ337" t="b">
        <v>1</v>
      </c>
      <c r="EZ337" t="s">
        <v>409</v>
      </c>
      <c r="FA337" t="s">
        <v>366</v>
      </c>
      <c r="FB337" t="s">
        <v>347</v>
      </c>
      <c r="FD337" t="s">
        <v>368</v>
      </c>
      <c r="FF337" t="b">
        <v>1</v>
      </c>
      <c r="FM337" t="s">
        <v>347</v>
      </c>
      <c r="FO337" t="s">
        <v>347</v>
      </c>
      <c r="FP337" t="s">
        <v>368</v>
      </c>
      <c r="FQ337" t="b">
        <v>1</v>
      </c>
      <c r="FW337" t="s">
        <v>369</v>
      </c>
      <c r="FX337" t="s">
        <v>360</v>
      </c>
      <c r="GB337" t="s">
        <v>385</v>
      </c>
      <c r="GC337" t="s">
        <v>385</v>
      </c>
      <c r="GD337" t="s">
        <v>360</v>
      </c>
      <c r="GE337" t="s">
        <v>371</v>
      </c>
      <c r="GF337" t="s">
        <v>371</v>
      </c>
      <c r="GT337" t="s">
        <v>4564</v>
      </c>
      <c r="GU337" t="b">
        <v>1</v>
      </c>
      <c r="GX337" t="b">
        <v>1</v>
      </c>
      <c r="GY337" t="b">
        <v>1</v>
      </c>
      <c r="HA337" t="b">
        <v>1</v>
      </c>
      <c r="HM337" t="s">
        <v>4565</v>
      </c>
      <c r="HN337" t="b">
        <v>1</v>
      </c>
      <c r="HO337" t="b">
        <v>1</v>
      </c>
      <c r="HP337" t="b">
        <v>1</v>
      </c>
      <c r="HR337" t="s">
        <v>4566</v>
      </c>
      <c r="HS337" t="s">
        <v>559</v>
      </c>
      <c r="HT337" t="b">
        <v>1</v>
      </c>
      <c r="HW337" t="b">
        <v>1</v>
      </c>
      <c r="IE337" t="s">
        <v>4567</v>
      </c>
      <c r="IJ337" t="b">
        <v>1</v>
      </c>
      <c r="IK337" t="b">
        <v>1</v>
      </c>
      <c r="IN337" t="s">
        <v>4568</v>
      </c>
      <c r="IO337" t="s">
        <v>347</v>
      </c>
      <c r="IQ337" t="s">
        <v>3953</v>
      </c>
      <c r="IS337" t="b">
        <v>1</v>
      </c>
      <c r="IU337" t="b">
        <v>1</v>
      </c>
      <c r="IZ337" t="s">
        <v>4569</v>
      </c>
      <c r="JA337" t="s">
        <v>545</v>
      </c>
      <c r="JC337" t="b">
        <v>1</v>
      </c>
      <c r="JD337" t="b">
        <v>1</v>
      </c>
      <c r="JJ337" t="s">
        <v>4570</v>
      </c>
      <c r="JK337" t="s">
        <v>360</v>
      </c>
      <c r="JL337" t="s">
        <v>4571</v>
      </c>
      <c r="JM337" t="s">
        <v>4572</v>
      </c>
      <c r="JN337" t="b">
        <v>1</v>
      </c>
      <c r="JQ337" t="b">
        <v>1</v>
      </c>
      <c r="JU337" t="b">
        <v>1</v>
      </c>
      <c r="JW337" t="b">
        <v>1</v>
      </c>
      <c r="KG337" t="s">
        <v>877</v>
      </c>
      <c r="KL337" t="b">
        <v>1</v>
      </c>
      <c r="KM337" t="b">
        <v>1</v>
      </c>
      <c r="KV337" t="s">
        <v>4573</v>
      </c>
      <c r="KX337" t="b">
        <v>1</v>
      </c>
      <c r="KY337" t="b">
        <v>1</v>
      </c>
      <c r="LA337" t="b">
        <v>1</v>
      </c>
      <c r="LB337" t="b">
        <v>1</v>
      </c>
      <c r="LF337" t="s">
        <v>622</v>
      </c>
      <c r="LG337" t="b">
        <v>1</v>
      </c>
      <c r="LI337" t="b">
        <v>1</v>
      </c>
      <c r="LJ337" t="b">
        <v>1</v>
      </c>
      <c r="LK337" t="b">
        <v>1</v>
      </c>
      <c r="LN337" t="s">
        <v>347</v>
      </c>
      <c r="LP337" t="s">
        <v>1317</v>
      </c>
      <c r="LQ337" t="b">
        <v>1</v>
      </c>
      <c r="LS337" t="b">
        <v>1</v>
      </c>
      <c r="MA337" t="s">
        <v>360</v>
      </c>
      <c r="MG337" t="s">
        <v>360</v>
      </c>
      <c r="MI337" t="s">
        <v>4574</v>
      </c>
      <c r="MJ337">
        <v>73216643</v>
      </c>
      <c r="MK337" t="s">
        <v>4575</v>
      </c>
      <c r="ML337" s="2">
        <v>44219.5000462963</v>
      </c>
      <c r="MM337">
        <v>339</v>
      </c>
      <c r="MO337">
        <v>-1</v>
      </c>
      <c r="MR337" t="s">
        <v>377</v>
      </c>
      <c r="MS337">
        <v>1294</v>
      </c>
      <c r="MT337" t="s">
        <v>405</v>
      </c>
      <c r="MU337">
        <v>569832</v>
      </c>
    </row>
    <row r="338" spans="1:359" x14ac:dyDescent="0.3">
      <c r="A338" t="s">
        <v>4576</v>
      </c>
      <c r="B338" t="s">
        <v>4577</v>
      </c>
      <c r="D338" t="s">
        <v>2362</v>
      </c>
      <c r="E338" t="s">
        <v>844</v>
      </c>
      <c r="G338" s="1">
        <v>44219</v>
      </c>
      <c r="H338" t="s">
        <v>2033</v>
      </c>
      <c r="I338" t="s">
        <v>846</v>
      </c>
      <c r="J338" t="s">
        <v>347</v>
      </c>
      <c r="K338">
        <v>25</v>
      </c>
      <c r="L338"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38" t="s">
        <v>348</v>
      </c>
      <c r="N338" t="s">
        <v>349</v>
      </c>
      <c r="O338" t="s">
        <v>350</v>
      </c>
      <c r="P338" s="1">
        <v>43488</v>
      </c>
      <c r="Q338">
        <v>0</v>
      </c>
      <c r="R338">
        <v>0</v>
      </c>
      <c r="S338" t="s">
        <v>347</v>
      </c>
      <c r="T338">
        <v>0</v>
      </c>
      <c r="U338">
        <v>0</v>
      </c>
      <c r="V338">
        <v>1</v>
      </c>
      <c r="W338" t="s">
        <v>351</v>
      </c>
      <c r="X338">
        <v>0</v>
      </c>
      <c r="Y338" t="s">
        <v>351</v>
      </c>
      <c r="Z338">
        <v>0</v>
      </c>
      <c r="AA338" t="s">
        <v>351</v>
      </c>
      <c r="AB338">
        <v>3</v>
      </c>
      <c r="AC338">
        <v>0</v>
      </c>
      <c r="AD338">
        <v>0</v>
      </c>
      <c r="AE338">
        <v>0</v>
      </c>
      <c r="AF338">
        <v>800</v>
      </c>
      <c r="AG338">
        <v>200</v>
      </c>
      <c r="AH338" t="s">
        <v>4578</v>
      </c>
      <c r="AJ338" t="s">
        <v>355</v>
      </c>
      <c r="AL338" t="b">
        <v>1</v>
      </c>
      <c r="AS338">
        <v>20</v>
      </c>
      <c r="AT338" t="s">
        <v>356</v>
      </c>
      <c r="AV338" t="s">
        <v>373</v>
      </c>
      <c r="AW338" t="s">
        <v>4579</v>
      </c>
      <c r="AX338" t="s">
        <v>429</v>
      </c>
      <c r="BB338" t="b">
        <v>1</v>
      </c>
      <c r="BJ338" t="s">
        <v>347</v>
      </c>
      <c r="BK338" t="s">
        <v>347</v>
      </c>
      <c r="BL338" t="s">
        <v>4580</v>
      </c>
      <c r="BM338" t="s">
        <v>360</v>
      </c>
      <c r="BO338" t="s">
        <v>360</v>
      </c>
      <c r="CE338" t="s">
        <v>361</v>
      </c>
      <c r="CG338" t="b">
        <v>1</v>
      </c>
      <c r="CI338" t="b">
        <v>1</v>
      </c>
      <c r="CN338" t="s">
        <v>347</v>
      </c>
      <c r="CX338" t="s">
        <v>362</v>
      </c>
      <c r="DD338" t="b">
        <v>1</v>
      </c>
      <c r="DE338" t="b">
        <v>1</v>
      </c>
      <c r="DV338" t="s">
        <v>575</v>
      </c>
      <c r="DW338" t="s">
        <v>487</v>
      </c>
      <c r="EL338" t="s">
        <v>385</v>
      </c>
      <c r="EM338" t="s">
        <v>366</v>
      </c>
      <c r="EN338" t="s">
        <v>4581</v>
      </c>
      <c r="EO338" t="b">
        <v>1</v>
      </c>
      <c r="EP338" t="b">
        <v>1</v>
      </c>
      <c r="EU338" t="b">
        <v>1</v>
      </c>
      <c r="EV338" t="b">
        <v>1</v>
      </c>
      <c r="EZ338" t="s">
        <v>365</v>
      </c>
      <c r="FA338" t="s">
        <v>367</v>
      </c>
      <c r="FB338" t="s">
        <v>347</v>
      </c>
      <c r="FD338" t="s">
        <v>368</v>
      </c>
      <c r="FF338" t="b">
        <v>1</v>
      </c>
      <c r="FM338" t="s">
        <v>347</v>
      </c>
      <c r="FO338" t="s">
        <v>347</v>
      </c>
      <c r="FP338" t="s">
        <v>368</v>
      </c>
      <c r="FQ338" t="b">
        <v>1</v>
      </c>
      <c r="FW338" t="s">
        <v>668</v>
      </c>
      <c r="FX338" t="s">
        <v>360</v>
      </c>
      <c r="GB338" t="s">
        <v>385</v>
      </c>
      <c r="GC338" t="s">
        <v>385</v>
      </c>
      <c r="GD338" t="s">
        <v>360</v>
      </c>
      <c r="GE338" t="s">
        <v>371</v>
      </c>
      <c r="GF338" t="s">
        <v>371</v>
      </c>
      <c r="GT338" t="s">
        <v>2790</v>
      </c>
      <c r="GV338" t="b">
        <v>1</v>
      </c>
      <c r="GW338" t="b">
        <v>1</v>
      </c>
      <c r="GY338" t="b">
        <v>1</v>
      </c>
      <c r="HM338" t="s">
        <v>726</v>
      </c>
      <c r="HN338" t="b">
        <v>1</v>
      </c>
      <c r="HO338" t="b">
        <v>1</v>
      </c>
      <c r="HR338" t="s">
        <v>4582</v>
      </c>
      <c r="HS338" t="s">
        <v>4545</v>
      </c>
      <c r="HT338" t="b">
        <v>1</v>
      </c>
      <c r="HW338" t="b">
        <v>1</v>
      </c>
      <c r="HY338" t="b">
        <v>1</v>
      </c>
      <c r="IE338" t="s">
        <v>373</v>
      </c>
      <c r="IL338" t="b">
        <v>1</v>
      </c>
      <c r="IO338" t="s">
        <v>360</v>
      </c>
      <c r="IP338" t="s">
        <v>4583</v>
      </c>
      <c r="IQ338" t="s">
        <v>545</v>
      </c>
      <c r="IS338" t="b">
        <v>1</v>
      </c>
      <c r="IT338" t="b">
        <v>1</v>
      </c>
      <c r="IZ338" t="s">
        <v>4584</v>
      </c>
      <c r="JA338" t="s">
        <v>1412</v>
      </c>
      <c r="JC338" t="b">
        <v>1</v>
      </c>
      <c r="JE338" t="b">
        <v>1</v>
      </c>
      <c r="JJ338" t="s">
        <v>4585</v>
      </c>
      <c r="JK338" t="s">
        <v>347</v>
      </c>
      <c r="JM338" t="s">
        <v>1077</v>
      </c>
      <c r="KB338" t="b">
        <v>1</v>
      </c>
      <c r="KE338" t="s">
        <v>4586</v>
      </c>
      <c r="KG338" t="s">
        <v>450</v>
      </c>
      <c r="KL338" t="b">
        <v>1</v>
      </c>
      <c r="KV338" t="s">
        <v>3863</v>
      </c>
      <c r="KW338" t="b">
        <v>1</v>
      </c>
      <c r="KX338" t="b">
        <v>1</v>
      </c>
      <c r="KZ338" t="b">
        <v>1</v>
      </c>
      <c r="LA338" t="b">
        <v>1</v>
      </c>
      <c r="LF338" t="s">
        <v>772</v>
      </c>
      <c r="LG338" t="b">
        <v>1</v>
      </c>
      <c r="LI338" t="b">
        <v>1</v>
      </c>
      <c r="LK338" t="b">
        <v>1</v>
      </c>
      <c r="LN338" t="s">
        <v>360</v>
      </c>
      <c r="LO338" t="s">
        <v>4587</v>
      </c>
      <c r="LP338" t="s">
        <v>565</v>
      </c>
      <c r="LR338" t="b">
        <v>1</v>
      </c>
      <c r="LS338" t="b">
        <v>1</v>
      </c>
      <c r="MA338" t="s">
        <v>360</v>
      </c>
      <c r="MG338" t="s">
        <v>360</v>
      </c>
      <c r="MI338" t="s">
        <v>4588</v>
      </c>
      <c r="MJ338">
        <v>73216649</v>
      </c>
      <c r="MK338" t="s">
        <v>4589</v>
      </c>
      <c r="ML338" s="2">
        <v>44219.500127314823</v>
      </c>
      <c r="MM338">
        <v>340</v>
      </c>
      <c r="MO338">
        <v>-1</v>
      </c>
      <c r="MR338" t="s">
        <v>377</v>
      </c>
      <c r="MS338">
        <v>1713</v>
      </c>
      <c r="MT338" t="s">
        <v>405</v>
      </c>
      <c r="MU338">
        <v>569832</v>
      </c>
    </row>
    <row r="339" spans="1:359" x14ac:dyDescent="0.3">
      <c r="A339" t="s">
        <v>4590</v>
      </c>
      <c r="B339" t="s">
        <v>4591</v>
      </c>
      <c r="D339" t="s">
        <v>2362</v>
      </c>
      <c r="E339" t="s">
        <v>844</v>
      </c>
      <c r="G339" s="1">
        <v>44219</v>
      </c>
      <c r="H339" t="s">
        <v>2033</v>
      </c>
      <c r="I339" t="s">
        <v>846</v>
      </c>
      <c r="J339" t="s">
        <v>347</v>
      </c>
      <c r="K339">
        <v>32</v>
      </c>
      <c r="L33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39" t="s">
        <v>348</v>
      </c>
      <c r="N339" t="s">
        <v>349</v>
      </c>
      <c r="O339" t="s">
        <v>350</v>
      </c>
      <c r="P339" s="1">
        <v>43488</v>
      </c>
      <c r="Q339">
        <v>1</v>
      </c>
      <c r="R339">
        <v>0</v>
      </c>
      <c r="S339" t="s">
        <v>347</v>
      </c>
      <c r="T339">
        <v>0</v>
      </c>
      <c r="U339">
        <v>0</v>
      </c>
      <c r="V339">
        <v>1</v>
      </c>
      <c r="W339" t="s">
        <v>351</v>
      </c>
      <c r="X339">
        <v>3</v>
      </c>
      <c r="Y339" t="s">
        <v>365</v>
      </c>
      <c r="Z339">
        <v>0</v>
      </c>
      <c r="AA339" t="s">
        <v>365</v>
      </c>
      <c r="AB339">
        <v>6</v>
      </c>
      <c r="AC339">
        <v>0</v>
      </c>
      <c r="AD339">
        <v>0</v>
      </c>
      <c r="AE339">
        <v>0</v>
      </c>
      <c r="AF339">
        <v>1200</v>
      </c>
      <c r="AG339">
        <v>400</v>
      </c>
      <c r="AH339" t="s">
        <v>4592</v>
      </c>
      <c r="AJ339" t="s">
        <v>2383</v>
      </c>
      <c r="AK339" t="b">
        <v>1</v>
      </c>
      <c r="AL339" t="b">
        <v>1</v>
      </c>
      <c r="AS339">
        <v>10</v>
      </c>
      <c r="AT339" t="s">
        <v>356</v>
      </c>
      <c r="AV339" t="s">
        <v>360</v>
      </c>
      <c r="AW339" t="s">
        <v>4593</v>
      </c>
      <c r="AX339" t="s">
        <v>429</v>
      </c>
      <c r="BB339" t="b">
        <v>1</v>
      </c>
      <c r="BJ339" t="s">
        <v>347</v>
      </c>
      <c r="BK339" t="s">
        <v>347</v>
      </c>
      <c r="BL339" t="s">
        <v>4594</v>
      </c>
      <c r="BM339" t="s">
        <v>360</v>
      </c>
      <c r="BO339" t="s">
        <v>347</v>
      </c>
      <c r="BP339" t="s">
        <v>360</v>
      </c>
      <c r="BQ339" t="s">
        <v>4595</v>
      </c>
      <c r="CE339" t="s">
        <v>4596</v>
      </c>
      <c r="CF339" t="b">
        <v>1</v>
      </c>
      <c r="CG339" t="b">
        <v>1</v>
      </c>
      <c r="CH339" t="b">
        <v>1</v>
      </c>
      <c r="CI339" t="b">
        <v>1</v>
      </c>
      <c r="CJ339" t="b">
        <v>1</v>
      </c>
      <c r="CM339" t="s">
        <v>4597</v>
      </c>
      <c r="CN339" t="s">
        <v>347</v>
      </c>
      <c r="CX339" t="s">
        <v>362</v>
      </c>
      <c r="DD339" t="b">
        <v>1</v>
      </c>
      <c r="DE339" t="b">
        <v>1</v>
      </c>
      <c r="DV339" t="s">
        <v>657</v>
      </c>
      <c r="DZ339" t="s">
        <v>2613</v>
      </c>
      <c r="EA339" t="b">
        <v>1</v>
      </c>
      <c r="EB339" t="b">
        <v>1</v>
      </c>
      <c r="EJ339" t="b">
        <v>1</v>
      </c>
      <c r="EK339" t="b">
        <v>1</v>
      </c>
      <c r="EL339" t="s">
        <v>365</v>
      </c>
      <c r="EM339" t="s">
        <v>366</v>
      </c>
      <c r="EN339" t="s">
        <v>4598</v>
      </c>
      <c r="EO339" t="b">
        <v>1</v>
      </c>
      <c r="EP339" t="b">
        <v>1</v>
      </c>
      <c r="EX339" t="b">
        <v>1</v>
      </c>
      <c r="EY339" t="b">
        <v>1</v>
      </c>
      <c r="EZ339" t="s">
        <v>365</v>
      </c>
      <c r="FA339" t="s">
        <v>367</v>
      </c>
      <c r="FB339" t="s">
        <v>347</v>
      </c>
      <c r="FD339" t="s">
        <v>368</v>
      </c>
      <c r="FF339" t="b">
        <v>1</v>
      </c>
      <c r="FM339" t="s">
        <v>347</v>
      </c>
      <c r="FO339" t="s">
        <v>347</v>
      </c>
      <c r="FP339" t="s">
        <v>368</v>
      </c>
      <c r="FQ339" t="b">
        <v>1</v>
      </c>
      <c r="FW339" t="s">
        <v>369</v>
      </c>
      <c r="FX339" t="s">
        <v>360</v>
      </c>
      <c r="GB339" t="s">
        <v>385</v>
      </c>
      <c r="GC339" t="s">
        <v>351</v>
      </c>
      <c r="GD339" t="s">
        <v>360</v>
      </c>
      <c r="GE339" t="s">
        <v>371</v>
      </c>
      <c r="GF339" t="s">
        <v>371</v>
      </c>
      <c r="GT339" t="s">
        <v>3599</v>
      </c>
      <c r="GV339" t="b">
        <v>1</v>
      </c>
      <c r="GW339" t="b">
        <v>1</v>
      </c>
      <c r="GY339" t="b">
        <v>1</v>
      </c>
      <c r="HM339" t="s">
        <v>726</v>
      </c>
      <c r="HN339" t="b">
        <v>1</v>
      </c>
      <c r="HO339" t="b">
        <v>1</v>
      </c>
      <c r="HR339" t="s">
        <v>4599</v>
      </c>
      <c r="HS339" t="s">
        <v>4545</v>
      </c>
      <c r="HT339" t="b">
        <v>1</v>
      </c>
      <c r="HW339" t="b">
        <v>1</v>
      </c>
      <c r="HY339" t="b">
        <v>1</v>
      </c>
      <c r="IE339" t="s">
        <v>4600</v>
      </c>
      <c r="IF339" t="b">
        <v>1</v>
      </c>
      <c r="II339" t="b">
        <v>1</v>
      </c>
      <c r="IO339" t="s">
        <v>347</v>
      </c>
      <c r="IQ339" t="s">
        <v>4601</v>
      </c>
      <c r="IR339" t="b">
        <v>1</v>
      </c>
      <c r="IS339" t="b">
        <v>1</v>
      </c>
      <c r="IU339" t="b">
        <v>1</v>
      </c>
      <c r="IZ339" t="s">
        <v>4602</v>
      </c>
      <c r="JA339" t="s">
        <v>4603</v>
      </c>
      <c r="JB339" t="b">
        <v>1</v>
      </c>
      <c r="JC339" t="b">
        <v>1</v>
      </c>
      <c r="JE339" t="b">
        <v>1</v>
      </c>
      <c r="JJ339" t="s">
        <v>2894</v>
      </c>
      <c r="JK339" t="s">
        <v>360</v>
      </c>
      <c r="JL339" t="s">
        <v>464</v>
      </c>
      <c r="JM339" t="s">
        <v>466</v>
      </c>
      <c r="JN339" t="b">
        <v>1</v>
      </c>
      <c r="KG339" t="s">
        <v>450</v>
      </c>
      <c r="KL339" t="b">
        <v>1</v>
      </c>
      <c r="KV339" t="s">
        <v>4604</v>
      </c>
      <c r="KW339" t="b">
        <v>1</v>
      </c>
      <c r="KX339" t="b">
        <v>1</v>
      </c>
      <c r="KY339" t="b">
        <v>1</v>
      </c>
      <c r="LA339" t="b">
        <v>1</v>
      </c>
      <c r="LB339" t="b">
        <v>1</v>
      </c>
      <c r="LF339" t="s">
        <v>733</v>
      </c>
      <c r="LG339" t="b">
        <v>1</v>
      </c>
      <c r="LI339" t="b">
        <v>1</v>
      </c>
      <c r="LN339" t="s">
        <v>347</v>
      </c>
      <c r="LP339" t="s">
        <v>623</v>
      </c>
      <c r="LQ339" t="b">
        <v>1</v>
      </c>
      <c r="LR339" t="b">
        <v>1</v>
      </c>
      <c r="LS339" t="b">
        <v>1</v>
      </c>
      <c r="MA339" t="s">
        <v>360</v>
      </c>
      <c r="MG339" t="s">
        <v>360</v>
      </c>
      <c r="MI339" t="s">
        <v>4605</v>
      </c>
      <c r="MJ339">
        <v>73216650</v>
      </c>
      <c r="MK339" t="s">
        <v>4606</v>
      </c>
      <c r="ML339" s="2">
        <v>44219.500138888892</v>
      </c>
      <c r="MM339">
        <v>341</v>
      </c>
      <c r="MO339">
        <v>-1</v>
      </c>
      <c r="MR339" t="s">
        <v>377</v>
      </c>
      <c r="MS339">
        <v>1833</v>
      </c>
      <c r="MT339" t="s">
        <v>405</v>
      </c>
      <c r="MU339">
        <v>569832</v>
      </c>
    </row>
    <row r="340" spans="1:359" x14ac:dyDescent="0.3">
      <c r="A340" t="s">
        <v>4607</v>
      </c>
      <c r="B340" t="s">
        <v>4608</v>
      </c>
      <c r="C340" t="s">
        <v>385</v>
      </c>
      <c r="D340" t="s">
        <v>2362</v>
      </c>
      <c r="E340" t="s">
        <v>844</v>
      </c>
      <c r="G340" s="1">
        <v>44219</v>
      </c>
      <c r="H340" t="s">
        <v>2033</v>
      </c>
      <c r="I340" t="s">
        <v>846</v>
      </c>
      <c r="J340" t="s">
        <v>347</v>
      </c>
      <c r="K340">
        <v>43</v>
      </c>
      <c r="L34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40" t="s">
        <v>348</v>
      </c>
      <c r="N340" t="s">
        <v>349</v>
      </c>
      <c r="O340" t="s">
        <v>350</v>
      </c>
      <c r="P340" s="1">
        <v>43123</v>
      </c>
      <c r="Q340">
        <v>0</v>
      </c>
      <c r="R340">
        <v>0</v>
      </c>
      <c r="S340" t="s">
        <v>347</v>
      </c>
      <c r="T340">
        <v>0</v>
      </c>
      <c r="U340">
        <v>0</v>
      </c>
      <c r="V340">
        <v>0</v>
      </c>
      <c r="W340" t="s">
        <v>385</v>
      </c>
      <c r="X340">
        <v>2</v>
      </c>
      <c r="Y340" t="s">
        <v>409</v>
      </c>
      <c r="Z340">
        <v>2</v>
      </c>
      <c r="AA340" t="s">
        <v>365</v>
      </c>
      <c r="AB340">
        <v>6</v>
      </c>
      <c r="AC340">
        <v>0</v>
      </c>
      <c r="AD340">
        <v>0</v>
      </c>
      <c r="AE340">
        <v>0</v>
      </c>
      <c r="AF340">
        <v>1200</v>
      </c>
      <c r="AG340">
        <v>400</v>
      </c>
      <c r="AH340" t="s">
        <v>4609</v>
      </c>
      <c r="AJ340" t="s">
        <v>355</v>
      </c>
      <c r="AL340" t="b">
        <v>1</v>
      </c>
      <c r="AS340">
        <v>10</v>
      </c>
      <c r="AT340" t="s">
        <v>356</v>
      </c>
      <c r="AV340" t="s">
        <v>373</v>
      </c>
      <c r="AW340" t="s">
        <v>4610</v>
      </c>
      <c r="AX340" t="s">
        <v>429</v>
      </c>
      <c r="BB340" t="b">
        <v>1</v>
      </c>
      <c r="BJ340" t="s">
        <v>360</v>
      </c>
      <c r="BO340" t="s">
        <v>347</v>
      </c>
      <c r="BP340" t="s">
        <v>360</v>
      </c>
      <c r="BQ340" t="s">
        <v>4611</v>
      </c>
      <c r="CE340" t="s">
        <v>4216</v>
      </c>
      <c r="CF340" t="b">
        <v>1</v>
      </c>
      <c r="CI340" t="b">
        <v>1</v>
      </c>
      <c r="CN340" t="s">
        <v>347</v>
      </c>
      <c r="CX340" t="s">
        <v>362</v>
      </c>
      <c r="DD340" t="b">
        <v>1</v>
      </c>
      <c r="DE340" t="b">
        <v>1</v>
      </c>
      <c r="DV340" t="s">
        <v>657</v>
      </c>
      <c r="EL340" t="s">
        <v>385</v>
      </c>
      <c r="EM340" t="s">
        <v>366</v>
      </c>
      <c r="EZ340" t="s">
        <v>385</v>
      </c>
      <c r="FA340" t="s">
        <v>366</v>
      </c>
      <c r="FB340" t="s">
        <v>347</v>
      </c>
      <c r="FD340" t="s">
        <v>368</v>
      </c>
      <c r="FF340" t="b">
        <v>1</v>
      </c>
      <c r="FM340" t="s">
        <v>347</v>
      </c>
      <c r="FO340" t="s">
        <v>347</v>
      </c>
      <c r="FP340" t="s">
        <v>368</v>
      </c>
      <c r="FQ340" t="b">
        <v>1</v>
      </c>
      <c r="GB340" t="s">
        <v>385</v>
      </c>
      <c r="GC340" t="s">
        <v>385</v>
      </c>
      <c r="GD340" t="s">
        <v>347</v>
      </c>
      <c r="GG340" t="s">
        <v>372</v>
      </c>
      <c r="GH340" t="s">
        <v>360</v>
      </c>
      <c r="GR340" t="s">
        <v>1094</v>
      </c>
      <c r="GT340" t="s">
        <v>4612</v>
      </c>
      <c r="GV340" t="b">
        <v>1</v>
      </c>
      <c r="GW340" t="b">
        <v>1</v>
      </c>
      <c r="GY340" t="b">
        <v>1</v>
      </c>
      <c r="HA340" t="b">
        <v>1</v>
      </c>
      <c r="HF340" t="b">
        <v>1</v>
      </c>
      <c r="HM340" t="s">
        <v>726</v>
      </c>
      <c r="HN340" t="b">
        <v>1</v>
      </c>
      <c r="HO340" t="b">
        <v>1</v>
      </c>
      <c r="HR340" t="s">
        <v>4613</v>
      </c>
      <c r="HS340" t="s">
        <v>4614</v>
      </c>
      <c r="HT340" t="b">
        <v>1</v>
      </c>
      <c r="HW340" t="b">
        <v>1</v>
      </c>
      <c r="HY340" t="b">
        <v>1</v>
      </c>
      <c r="IE340" t="s">
        <v>4528</v>
      </c>
      <c r="IF340" t="b">
        <v>1</v>
      </c>
      <c r="IH340" t="b">
        <v>1</v>
      </c>
      <c r="IK340" t="b">
        <v>1</v>
      </c>
      <c r="IN340" t="s">
        <v>4615</v>
      </c>
      <c r="IO340" t="s">
        <v>347</v>
      </c>
      <c r="IQ340" t="s">
        <v>975</v>
      </c>
      <c r="IS340" t="b">
        <v>1</v>
      </c>
      <c r="IT340" t="b">
        <v>1</v>
      </c>
      <c r="IU340" t="b">
        <v>1</v>
      </c>
      <c r="IZ340" t="s">
        <v>4616</v>
      </c>
      <c r="JA340" t="s">
        <v>975</v>
      </c>
      <c r="JC340" t="b">
        <v>1</v>
      </c>
      <c r="JD340" t="b">
        <v>1</v>
      </c>
      <c r="JE340" t="b">
        <v>1</v>
      </c>
      <c r="JJ340" t="s">
        <v>4617</v>
      </c>
      <c r="JK340" t="s">
        <v>360</v>
      </c>
      <c r="JL340" t="s">
        <v>4618</v>
      </c>
      <c r="JM340" t="s">
        <v>3888</v>
      </c>
      <c r="JN340" t="b">
        <v>1</v>
      </c>
      <c r="JU340" t="b">
        <v>1</v>
      </c>
      <c r="JW340" t="b">
        <v>1</v>
      </c>
      <c r="KG340" t="s">
        <v>877</v>
      </c>
      <c r="KL340" t="b">
        <v>1</v>
      </c>
      <c r="KM340" t="b">
        <v>1</v>
      </c>
      <c r="KV340" t="s">
        <v>4619</v>
      </c>
      <c r="KW340" t="b">
        <v>1</v>
      </c>
      <c r="KX340" t="b">
        <v>1</v>
      </c>
      <c r="KY340" t="b">
        <v>1</v>
      </c>
      <c r="LA340" t="b">
        <v>1</v>
      </c>
      <c r="LF340" t="s">
        <v>622</v>
      </c>
      <c r="LG340" t="b">
        <v>1</v>
      </c>
      <c r="LI340" t="b">
        <v>1</v>
      </c>
      <c r="LJ340" t="b">
        <v>1</v>
      </c>
      <c r="LK340" t="b">
        <v>1</v>
      </c>
      <c r="LN340" t="s">
        <v>347</v>
      </c>
      <c r="LP340" t="s">
        <v>400</v>
      </c>
      <c r="LR340" t="b">
        <v>1</v>
      </c>
      <c r="LS340" t="b">
        <v>1</v>
      </c>
      <c r="MA340" t="s">
        <v>360</v>
      </c>
      <c r="MD340" t="s">
        <v>360</v>
      </c>
      <c r="MG340" t="s">
        <v>360</v>
      </c>
      <c r="MI340" t="s">
        <v>4620</v>
      </c>
      <c r="MJ340">
        <v>73216685</v>
      </c>
      <c r="MK340" t="s">
        <v>4621</v>
      </c>
      <c r="ML340" s="2">
        <v>44219.501111111109</v>
      </c>
      <c r="MM340">
        <v>342</v>
      </c>
      <c r="MO340">
        <v>-1</v>
      </c>
      <c r="MR340" t="s">
        <v>377</v>
      </c>
      <c r="MS340">
        <v>16944</v>
      </c>
      <c r="MT340" t="s">
        <v>405</v>
      </c>
      <c r="MU340">
        <v>569832</v>
      </c>
    </row>
    <row r="341" spans="1:359" x14ac:dyDescent="0.3">
      <c r="A341" t="s">
        <v>4622</v>
      </c>
      <c r="B341" t="s">
        <v>4623</v>
      </c>
      <c r="D341" t="s">
        <v>2814</v>
      </c>
      <c r="E341" t="s">
        <v>844</v>
      </c>
      <c r="G341" s="1">
        <v>44219</v>
      </c>
      <c r="H341" t="s">
        <v>2756</v>
      </c>
      <c r="I341" t="s">
        <v>846</v>
      </c>
      <c r="J341" t="s">
        <v>347</v>
      </c>
      <c r="K341">
        <v>41</v>
      </c>
      <c r="L34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41" t="s">
        <v>408</v>
      </c>
      <c r="N341" t="s">
        <v>349</v>
      </c>
      <c r="O341" t="s">
        <v>350</v>
      </c>
      <c r="P341" s="1">
        <v>43816</v>
      </c>
      <c r="Q341">
        <v>0</v>
      </c>
      <c r="R341">
        <v>0</v>
      </c>
      <c r="S341" t="s">
        <v>347</v>
      </c>
      <c r="T341">
        <v>0</v>
      </c>
      <c r="U341">
        <v>0</v>
      </c>
      <c r="V341">
        <v>0</v>
      </c>
      <c r="W341" t="s">
        <v>385</v>
      </c>
      <c r="X341">
        <v>2</v>
      </c>
      <c r="Y341" t="s">
        <v>409</v>
      </c>
      <c r="Z341">
        <v>1</v>
      </c>
      <c r="AA341" t="s">
        <v>458</v>
      </c>
      <c r="AB341">
        <v>5</v>
      </c>
      <c r="AC341">
        <v>1</v>
      </c>
      <c r="AD341">
        <v>0</v>
      </c>
      <c r="AE341">
        <v>0</v>
      </c>
      <c r="AF341">
        <v>400</v>
      </c>
      <c r="AG341">
        <v>0</v>
      </c>
      <c r="AI341" t="s">
        <v>4624</v>
      </c>
      <c r="AJ341" t="s">
        <v>1422</v>
      </c>
      <c r="AK341" t="b">
        <v>1</v>
      </c>
      <c r="AL341" t="b">
        <v>1</v>
      </c>
      <c r="AM341" t="b">
        <v>1</v>
      </c>
      <c r="AS341">
        <v>15</v>
      </c>
      <c r="AT341" t="s">
        <v>1385</v>
      </c>
      <c r="AV341" t="s">
        <v>347</v>
      </c>
      <c r="AW341" t="s">
        <v>357</v>
      </c>
      <c r="AX341" t="s">
        <v>4625</v>
      </c>
      <c r="AY341" t="b">
        <v>1</v>
      </c>
      <c r="AZ341" t="b">
        <v>1</v>
      </c>
      <c r="BA341" t="b">
        <v>1</v>
      </c>
      <c r="BB341" t="b">
        <v>1</v>
      </c>
      <c r="BC341" t="b">
        <v>1</v>
      </c>
      <c r="BD341" t="b">
        <v>1</v>
      </c>
      <c r="BE341" t="b">
        <v>1</v>
      </c>
      <c r="BJ341" t="s">
        <v>360</v>
      </c>
      <c r="BO341" t="s">
        <v>360</v>
      </c>
      <c r="CE341" t="s">
        <v>574</v>
      </c>
      <c r="CF341" t="b">
        <v>1</v>
      </c>
      <c r="CG341" t="b">
        <v>1</v>
      </c>
      <c r="CH341" t="b">
        <v>1</v>
      </c>
      <c r="CI341" t="b">
        <v>1</v>
      </c>
      <c r="CN341" t="s">
        <v>347</v>
      </c>
      <c r="CX341" t="s">
        <v>851</v>
      </c>
      <c r="DD341" t="b">
        <v>1</v>
      </c>
      <c r="DV341" t="s">
        <v>486</v>
      </c>
      <c r="DW341" t="s">
        <v>487</v>
      </c>
      <c r="EL341" t="s">
        <v>385</v>
      </c>
      <c r="EM341" t="s">
        <v>366</v>
      </c>
      <c r="EZ341" t="s">
        <v>385</v>
      </c>
      <c r="FA341" t="s">
        <v>366</v>
      </c>
      <c r="FB341" t="s">
        <v>347</v>
      </c>
      <c r="FD341" t="s">
        <v>368</v>
      </c>
      <c r="FF341" t="b">
        <v>1</v>
      </c>
      <c r="FM341" t="s">
        <v>347</v>
      </c>
      <c r="FO341" t="s">
        <v>347</v>
      </c>
      <c r="FP341" t="s">
        <v>368</v>
      </c>
      <c r="FQ341" t="b">
        <v>1</v>
      </c>
      <c r="GB341" t="s">
        <v>385</v>
      </c>
      <c r="GC341" t="s">
        <v>385</v>
      </c>
      <c r="GD341" t="s">
        <v>360</v>
      </c>
      <c r="GE341" t="s">
        <v>371</v>
      </c>
      <c r="GF341" t="s">
        <v>371</v>
      </c>
      <c r="GT341" t="s">
        <v>4626</v>
      </c>
      <c r="GU341" t="b">
        <v>1</v>
      </c>
      <c r="GV341" t="b">
        <v>1</v>
      </c>
      <c r="GW341" t="b">
        <v>1</v>
      </c>
      <c r="GY341" t="b">
        <v>1</v>
      </c>
      <c r="HB341" t="b">
        <v>1</v>
      </c>
      <c r="HC341" t="b">
        <v>1</v>
      </c>
      <c r="HD341" t="b">
        <v>1</v>
      </c>
      <c r="HE341" t="b">
        <v>1</v>
      </c>
      <c r="HF341" t="b">
        <v>1</v>
      </c>
      <c r="HM341" t="s">
        <v>4627</v>
      </c>
      <c r="HN341" t="b">
        <v>1</v>
      </c>
      <c r="HO341" t="b">
        <v>1</v>
      </c>
      <c r="HP341" t="b">
        <v>1</v>
      </c>
      <c r="HQ341" t="b">
        <v>1</v>
      </c>
      <c r="HR341" t="s">
        <v>4628</v>
      </c>
      <c r="HS341" t="s">
        <v>4629</v>
      </c>
      <c r="HT341" t="b">
        <v>1</v>
      </c>
      <c r="HV341" t="b">
        <v>1</v>
      </c>
      <c r="HW341" t="b">
        <v>1</v>
      </c>
      <c r="HX341" t="b">
        <v>1</v>
      </c>
      <c r="IE341" t="s">
        <v>3160</v>
      </c>
      <c r="IF341" t="b">
        <v>1</v>
      </c>
      <c r="IG341" t="b">
        <v>1</v>
      </c>
      <c r="IO341" t="s">
        <v>347</v>
      </c>
      <c r="IQ341" t="s">
        <v>416</v>
      </c>
      <c r="IW341" t="b">
        <v>1</v>
      </c>
      <c r="JA341" t="s">
        <v>416</v>
      </c>
      <c r="JG341" t="b">
        <v>1</v>
      </c>
      <c r="JK341" t="s">
        <v>347</v>
      </c>
      <c r="JM341" t="s">
        <v>4630</v>
      </c>
      <c r="JQ341" t="b">
        <v>1</v>
      </c>
      <c r="JR341" t="b">
        <v>1</v>
      </c>
      <c r="JS341" t="b">
        <v>1</v>
      </c>
      <c r="JT341" t="b">
        <v>1</v>
      </c>
      <c r="JU341" t="b">
        <v>1</v>
      </c>
      <c r="JV341" t="b">
        <v>1</v>
      </c>
      <c r="JW341" t="b">
        <v>1</v>
      </c>
      <c r="KF341" t="s">
        <v>4631</v>
      </c>
      <c r="KG341" t="s">
        <v>4632</v>
      </c>
      <c r="KK341" t="b">
        <v>1</v>
      </c>
      <c r="KL341" t="b">
        <v>1</v>
      </c>
      <c r="KO341" t="b">
        <v>1</v>
      </c>
      <c r="KQ341" t="b">
        <v>1</v>
      </c>
      <c r="KV341" t="s">
        <v>1471</v>
      </c>
      <c r="KW341" t="b">
        <v>1</v>
      </c>
      <c r="KX341" t="b">
        <v>1</v>
      </c>
      <c r="KY341" t="b">
        <v>1</v>
      </c>
      <c r="KZ341" t="b">
        <v>1</v>
      </c>
      <c r="LA341" t="b">
        <v>1</v>
      </c>
      <c r="LB341" t="b">
        <v>1</v>
      </c>
      <c r="LF341" t="s">
        <v>4633</v>
      </c>
      <c r="LG341" t="b">
        <v>1</v>
      </c>
      <c r="LH341" t="b">
        <v>1</v>
      </c>
      <c r="LJ341" t="b">
        <v>1</v>
      </c>
      <c r="LK341" t="b">
        <v>1</v>
      </c>
      <c r="LN341" t="s">
        <v>360</v>
      </c>
      <c r="LO341" t="s">
        <v>4634</v>
      </c>
      <c r="LP341" t="s">
        <v>4635</v>
      </c>
      <c r="LQ341" t="b">
        <v>1</v>
      </c>
      <c r="LS341" t="b">
        <v>1</v>
      </c>
      <c r="LU341" t="b">
        <v>1</v>
      </c>
      <c r="MA341" t="s">
        <v>347</v>
      </c>
      <c r="MB341">
        <v>2</v>
      </c>
      <c r="MC341" t="s">
        <v>4636</v>
      </c>
      <c r="MD341" t="s">
        <v>360</v>
      </c>
      <c r="MG341" t="s">
        <v>360</v>
      </c>
      <c r="MI341" t="s">
        <v>4637</v>
      </c>
      <c r="MJ341">
        <v>73216748</v>
      </c>
      <c r="MK341" t="s">
        <v>4638</v>
      </c>
      <c r="ML341" s="2">
        <v>44219.502141203702</v>
      </c>
      <c r="MM341">
        <v>343</v>
      </c>
      <c r="MO341">
        <v>-1</v>
      </c>
      <c r="MR341" t="s">
        <v>377</v>
      </c>
      <c r="MS341">
        <v>3954</v>
      </c>
      <c r="MT341" t="s">
        <v>405</v>
      </c>
      <c r="MU341">
        <v>569832</v>
      </c>
    </row>
    <row r="342" spans="1:359" x14ac:dyDescent="0.3">
      <c r="A342" t="s">
        <v>4639</v>
      </c>
      <c r="B342" t="s">
        <v>4640</v>
      </c>
      <c r="D342" t="s">
        <v>2814</v>
      </c>
      <c r="E342" t="s">
        <v>844</v>
      </c>
      <c r="G342" s="1">
        <v>44219</v>
      </c>
      <c r="H342" t="s">
        <v>2756</v>
      </c>
      <c r="I342" t="s">
        <v>846</v>
      </c>
      <c r="J342" t="s">
        <v>347</v>
      </c>
      <c r="K342">
        <v>45</v>
      </c>
      <c r="L34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42" t="s">
        <v>408</v>
      </c>
      <c r="N342" t="s">
        <v>349</v>
      </c>
      <c r="O342" t="s">
        <v>350</v>
      </c>
      <c r="P342" s="1">
        <v>43753</v>
      </c>
      <c r="Q342">
        <v>0</v>
      </c>
      <c r="R342">
        <v>1</v>
      </c>
      <c r="S342" t="s">
        <v>347</v>
      </c>
      <c r="T342">
        <v>0</v>
      </c>
      <c r="U342">
        <v>0</v>
      </c>
      <c r="V342">
        <v>0</v>
      </c>
      <c r="W342" t="s">
        <v>385</v>
      </c>
      <c r="X342">
        <v>2</v>
      </c>
      <c r="Y342" t="s">
        <v>409</v>
      </c>
      <c r="Z342">
        <v>1</v>
      </c>
      <c r="AA342" t="s">
        <v>458</v>
      </c>
      <c r="AB342">
        <v>6</v>
      </c>
      <c r="AC342">
        <v>0</v>
      </c>
      <c r="AD342">
        <v>0</v>
      </c>
      <c r="AE342">
        <v>1</v>
      </c>
      <c r="AF342">
        <v>700</v>
      </c>
      <c r="AG342">
        <v>0</v>
      </c>
      <c r="AH342" t="s">
        <v>385</v>
      </c>
      <c r="AI342" t="s">
        <v>4641</v>
      </c>
      <c r="AJ342" t="s">
        <v>1422</v>
      </c>
      <c r="AK342" t="b">
        <v>1</v>
      </c>
      <c r="AL342" t="b">
        <v>1</v>
      </c>
      <c r="AM342" t="b">
        <v>1</v>
      </c>
      <c r="AS342">
        <v>15</v>
      </c>
      <c r="AT342" t="s">
        <v>2851</v>
      </c>
      <c r="AV342" t="s">
        <v>347</v>
      </c>
      <c r="AW342" t="s">
        <v>2619</v>
      </c>
      <c r="AX342" t="s">
        <v>484</v>
      </c>
      <c r="AY342" t="b">
        <v>1</v>
      </c>
      <c r="BB342" t="b">
        <v>1</v>
      </c>
      <c r="BJ342" t="s">
        <v>360</v>
      </c>
      <c r="BO342" t="s">
        <v>360</v>
      </c>
      <c r="CE342" t="s">
        <v>361</v>
      </c>
      <c r="CG342" t="b">
        <v>1</v>
      </c>
      <c r="CI342" t="b">
        <v>1</v>
      </c>
      <c r="CN342" t="s">
        <v>347</v>
      </c>
      <c r="CX342" t="s">
        <v>851</v>
      </c>
      <c r="DD342" t="b">
        <v>1</v>
      </c>
      <c r="DV342" t="s">
        <v>657</v>
      </c>
      <c r="EL342" t="s">
        <v>385</v>
      </c>
      <c r="EM342" t="s">
        <v>366</v>
      </c>
      <c r="EZ342" t="s">
        <v>385</v>
      </c>
      <c r="FA342" t="s">
        <v>366</v>
      </c>
      <c r="FB342" t="s">
        <v>347</v>
      </c>
      <c r="FD342" t="s">
        <v>368</v>
      </c>
      <c r="FF342" t="b">
        <v>1</v>
      </c>
      <c r="FM342" t="s">
        <v>347</v>
      </c>
      <c r="FO342" t="s">
        <v>347</v>
      </c>
      <c r="FP342" t="s">
        <v>368</v>
      </c>
      <c r="FQ342" t="b">
        <v>1</v>
      </c>
      <c r="GB342" t="s">
        <v>385</v>
      </c>
      <c r="GC342" t="s">
        <v>385</v>
      </c>
      <c r="GD342" t="s">
        <v>360</v>
      </c>
      <c r="GE342" t="s">
        <v>371</v>
      </c>
      <c r="GF342" t="s">
        <v>371</v>
      </c>
      <c r="GT342" t="s">
        <v>3996</v>
      </c>
      <c r="GU342" t="b">
        <v>1</v>
      </c>
      <c r="GV342" t="b">
        <v>1</v>
      </c>
      <c r="GW342" t="b">
        <v>1</v>
      </c>
      <c r="GY342" t="b">
        <v>1</v>
      </c>
      <c r="HM342" t="s">
        <v>441</v>
      </c>
      <c r="HN342" t="b">
        <v>1</v>
      </c>
      <c r="HR342" t="s">
        <v>4642</v>
      </c>
      <c r="HS342" t="s">
        <v>855</v>
      </c>
      <c r="HW342" t="b">
        <v>1</v>
      </c>
      <c r="HX342" t="b">
        <v>1</v>
      </c>
      <c r="IE342" t="s">
        <v>756</v>
      </c>
      <c r="IF342" t="b">
        <v>1</v>
      </c>
      <c r="IJ342" t="b">
        <v>1</v>
      </c>
      <c r="IO342" t="s">
        <v>347</v>
      </c>
      <c r="IQ342" t="s">
        <v>957</v>
      </c>
      <c r="IT342" t="b">
        <v>1</v>
      </c>
      <c r="IU342" t="b">
        <v>1</v>
      </c>
      <c r="IZ342" t="s">
        <v>4643</v>
      </c>
      <c r="JA342" t="s">
        <v>957</v>
      </c>
      <c r="JD342" t="b">
        <v>1</v>
      </c>
      <c r="JE342" t="b">
        <v>1</v>
      </c>
      <c r="JJ342" t="s">
        <v>4644</v>
      </c>
      <c r="JK342" t="s">
        <v>347</v>
      </c>
      <c r="JM342" t="s">
        <v>4645</v>
      </c>
      <c r="JQ342" t="b">
        <v>1</v>
      </c>
      <c r="JR342" t="b">
        <v>1</v>
      </c>
      <c r="JT342" t="b">
        <v>1</v>
      </c>
      <c r="JU342" t="b">
        <v>1</v>
      </c>
      <c r="JW342" t="b">
        <v>1</v>
      </c>
      <c r="KF342" t="s">
        <v>4646</v>
      </c>
      <c r="KG342" t="s">
        <v>4647</v>
      </c>
      <c r="KH342" t="b">
        <v>1</v>
      </c>
      <c r="KJ342" t="b">
        <v>1</v>
      </c>
      <c r="KK342" t="b">
        <v>1</v>
      </c>
      <c r="KL342" t="b">
        <v>1</v>
      </c>
      <c r="KO342" t="b">
        <v>1</v>
      </c>
      <c r="KQ342" t="b">
        <v>1</v>
      </c>
      <c r="KV342" t="s">
        <v>4648</v>
      </c>
      <c r="KW342" t="b">
        <v>1</v>
      </c>
      <c r="KX342" t="b">
        <v>1</v>
      </c>
      <c r="KZ342" t="b">
        <v>1</v>
      </c>
      <c r="LA342" t="b">
        <v>1</v>
      </c>
      <c r="LB342" t="b">
        <v>1</v>
      </c>
      <c r="LF342" t="s">
        <v>550</v>
      </c>
      <c r="LI342" t="b">
        <v>1</v>
      </c>
      <c r="LJ342" t="b">
        <v>1</v>
      </c>
      <c r="LN342" t="s">
        <v>360</v>
      </c>
      <c r="LO342" t="s">
        <v>4649</v>
      </c>
      <c r="LP342" t="s">
        <v>1317</v>
      </c>
      <c r="LQ342" t="b">
        <v>1</v>
      </c>
      <c r="LS342" t="b">
        <v>1</v>
      </c>
      <c r="MA342" t="s">
        <v>360</v>
      </c>
      <c r="MD342" t="s">
        <v>360</v>
      </c>
      <c r="MG342" t="s">
        <v>360</v>
      </c>
      <c r="MI342" t="s">
        <v>4650</v>
      </c>
      <c r="MJ342">
        <v>73216750</v>
      </c>
      <c r="MK342" t="s">
        <v>4651</v>
      </c>
      <c r="ML342" s="2">
        <v>44219.502152777779</v>
      </c>
      <c r="MM342">
        <v>344</v>
      </c>
      <c r="MO342">
        <v>-1</v>
      </c>
      <c r="MR342" t="s">
        <v>377</v>
      </c>
      <c r="MS342">
        <v>1572</v>
      </c>
      <c r="MT342" t="s">
        <v>405</v>
      </c>
      <c r="MU342">
        <v>569832</v>
      </c>
    </row>
    <row r="343" spans="1:359" x14ac:dyDescent="0.3">
      <c r="A343" t="s">
        <v>4652</v>
      </c>
      <c r="B343" t="s">
        <v>4653</v>
      </c>
      <c r="D343" t="s">
        <v>2814</v>
      </c>
      <c r="E343" t="s">
        <v>844</v>
      </c>
      <c r="G343" s="1">
        <v>44219</v>
      </c>
      <c r="H343" t="s">
        <v>2756</v>
      </c>
      <c r="I343" t="s">
        <v>846</v>
      </c>
      <c r="J343" t="s">
        <v>347</v>
      </c>
      <c r="K343">
        <v>50</v>
      </c>
      <c r="L34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43" t="s">
        <v>408</v>
      </c>
      <c r="N343" t="s">
        <v>349</v>
      </c>
      <c r="O343" t="s">
        <v>350</v>
      </c>
      <c r="P343" s="1">
        <v>43781</v>
      </c>
      <c r="Q343">
        <v>0</v>
      </c>
      <c r="R343">
        <v>1</v>
      </c>
      <c r="S343" t="s">
        <v>347</v>
      </c>
      <c r="T343">
        <v>0</v>
      </c>
      <c r="U343">
        <v>0</v>
      </c>
      <c r="V343">
        <v>0</v>
      </c>
      <c r="W343" t="s">
        <v>385</v>
      </c>
      <c r="X343">
        <v>1</v>
      </c>
      <c r="Y343" t="s">
        <v>351</v>
      </c>
      <c r="Z343">
        <v>2</v>
      </c>
      <c r="AA343" t="s">
        <v>458</v>
      </c>
      <c r="AB343">
        <v>6</v>
      </c>
      <c r="AC343">
        <v>0</v>
      </c>
      <c r="AD343">
        <v>0</v>
      </c>
      <c r="AE343">
        <v>1</v>
      </c>
      <c r="AF343">
        <v>700</v>
      </c>
      <c r="AG343">
        <v>0</v>
      </c>
      <c r="AH343" t="s">
        <v>4654</v>
      </c>
      <c r="AI343" t="s">
        <v>4655</v>
      </c>
      <c r="AJ343" t="s">
        <v>786</v>
      </c>
      <c r="AK343" t="b">
        <v>1</v>
      </c>
      <c r="AS343">
        <v>30</v>
      </c>
      <c r="AT343" t="s">
        <v>1385</v>
      </c>
      <c r="AV343" t="s">
        <v>347</v>
      </c>
      <c r="AW343" t="s">
        <v>2619</v>
      </c>
      <c r="AX343" t="s">
        <v>908</v>
      </c>
      <c r="AY343" t="b">
        <v>1</v>
      </c>
      <c r="BB343" t="b">
        <v>1</v>
      </c>
      <c r="BJ343" t="s">
        <v>360</v>
      </c>
      <c r="BO343" t="s">
        <v>360</v>
      </c>
      <c r="CE343" t="s">
        <v>2084</v>
      </c>
      <c r="CF343" t="b">
        <v>1</v>
      </c>
      <c r="CG343" t="b">
        <v>1</v>
      </c>
      <c r="CN343" t="s">
        <v>347</v>
      </c>
      <c r="CX343" t="s">
        <v>851</v>
      </c>
      <c r="DD343" t="b">
        <v>1</v>
      </c>
      <c r="DV343" t="s">
        <v>657</v>
      </c>
      <c r="EL343" t="s">
        <v>385</v>
      </c>
      <c r="EM343" t="s">
        <v>366</v>
      </c>
      <c r="EZ343" t="s">
        <v>385</v>
      </c>
      <c r="FA343" t="s">
        <v>366</v>
      </c>
      <c r="FB343" t="s">
        <v>347</v>
      </c>
      <c r="FD343" t="s">
        <v>368</v>
      </c>
      <c r="FF343" t="b">
        <v>1</v>
      </c>
      <c r="FM343" t="s">
        <v>347</v>
      </c>
      <c r="FO343" t="s">
        <v>347</v>
      </c>
      <c r="FP343" t="s">
        <v>368</v>
      </c>
      <c r="FQ343" t="b">
        <v>1</v>
      </c>
      <c r="GB343" t="s">
        <v>385</v>
      </c>
      <c r="GC343" t="s">
        <v>385</v>
      </c>
      <c r="GD343" t="s">
        <v>360</v>
      </c>
      <c r="GE343" t="s">
        <v>371</v>
      </c>
      <c r="GF343" t="s">
        <v>371</v>
      </c>
      <c r="GT343" t="s">
        <v>4656</v>
      </c>
      <c r="GU343" t="b">
        <v>1</v>
      </c>
      <c r="GV343" t="b">
        <v>1</v>
      </c>
      <c r="GW343" t="b">
        <v>1</v>
      </c>
      <c r="GY343" t="b">
        <v>1</v>
      </c>
      <c r="HB343" t="b">
        <v>1</v>
      </c>
      <c r="HM343" t="s">
        <v>441</v>
      </c>
      <c r="HN343" t="b">
        <v>1</v>
      </c>
      <c r="HR343" t="s">
        <v>4657</v>
      </c>
      <c r="HS343" t="s">
        <v>414</v>
      </c>
      <c r="HU343" t="b">
        <v>1</v>
      </c>
      <c r="HV343" t="b">
        <v>1</v>
      </c>
      <c r="HW343" t="b">
        <v>1</v>
      </c>
      <c r="IE343" t="s">
        <v>756</v>
      </c>
      <c r="IF343" t="b">
        <v>1</v>
      </c>
      <c r="IJ343" t="b">
        <v>1</v>
      </c>
      <c r="IO343" t="s">
        <v>347</v>
      </c>
      <c r="IQ343" t="s">
        <v>957</v>
      </c>
      <c r="IT343" t="b">
        <v>1</v>
      </c>
      <c r="IU343" t="b">
        <v>1</v>
      </c>
      <c r="IZ343" t="s">
        <v>4658</v>
      </c>
      <c r="JA343" t="s">
        <v>957</v>
      </c>
      <c r="JD343" t="b">
        <v>1</v>
      </c>
      <c r="JE343" t="b">
        <v>1</v>
      </c>
      <c r="JJ343" t="s">
        <v>4659</v>
      </c>
      <c r="JK343" t="s">
        <v>347</v>
      </c>
      <c r="JM343" t="s">
        <v>4660</v>
      </c>
      <c r="JQ343" t="b">
        <v>1</v>
      </c>
      <c r="JR343" t="b">
        <v>1</v>
      </c>
      <c r="JT343" t="b">
        <v>1</v>
      </c>
      <c r="JV343" t="b">
        <v>1</v>
      </c>
      <c r="JX343" t="b">
        <v>1</v>
      </c>
      <c r="KF343" t="s">
        <v>4661</v>
      </c>
      <c r="KG343" t="s">
        <v>4662</v>
      </c>
      <c r="KH343" t="b">
        <v>1</v>
      </c>
      <c r="KI343" t="b">
        <v>1</v>
      </c>
      <c r="KK343" t="b">
        <v>1</v>
      </c>
      <c r="KM343" t="b">
        <v>1</v>
      </c>
      <c r="KO343" t="b">
        <v>1</v>
      </c>
      <c r="KQ343" t="b">
        <v>1</v>
      </c>
      <c r="KV343" t="s">
        <v>1752</v>
      </c>
      <c r="LA343" t="b">
        <v>1</v>
      </c>
      <c r="LB343" t="b">
        <v>1</v>
      </c>
      <c r="LF343" t="s">
        <v>1261</v>
      </c>
      <c r="LJ343" t="b">
        <v>1</v>
      </c>
      <c r="LN343" t="s">
        <v>347</v>
      </c>
      <c r="LP343" t="s">
        <v>521</v>
      </c>
      <c r="LQ343" t="b">
        <v>1</v>
      </c>
      <c r="MA343" t="s">
        <v>360</v>
      </c>
      <c r="MD343" t="s">
        <v>360</v>
      </c>
      <c r="MG343" t="s">
        <v>360</v>
      </c>
      <c r="MI343" t="s">
        <v>4663</v>
      </c>
      <c r="MJ343">
        <v>73216752</v>
      </c>
      <c r="MK343" t="s">
        <v>4664</v>
      </c>
      <c r="ML343" s="2">
        <v>44219.502164351848</v>
      </c>
      <c r="MM343">
        <v>345</v>
      </c>
      <c r="MO343">
        <v>-1</v>
      </c>
      <c r="MR343" t="s">
        <v>377</v>
      </c>
      <c r="MS343">
        <v>2111</v>
      </c>
      <c r="MT343" t="s">
        <v>405</v>
      </c>
      <c r="MU343">
        <v>569832</v>
      </c>
    </row>
    <row r="344" spans="1:359" x14ac:dyDescent="0.3">
      <c r="A344" t="s">
        <v>4665</v>
      </c>
      <c r="B344" t="s">
        <v>4666</v>
      </c>
      <c r="D344" t="s">
        <v>3939</v>
      </c>
      <c r="E344" t="s">
        <v>844</v>
      </c>
      <c r="G344" s="1">
        <v>44219</v>
      </c>
      <c r="H344" t="s">
        <v>2756</v>
      </c>
      <c r="I344" t="s">
        <v>846</v>
      </c>
      <c r="J344" t="s">
        <v>347</v>
      </c>
      <c r="K344">
        <v>44</v>
      </c>
      <c r="L34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44" t="s">
        <v>348</v>
      </c>
      <c r="N344" t="s">
        <v>349</v>
      </c>
      <c r="O344" t="s">
        <v>350</v>
      </c>
      <c r="P344" s="1">
        <v>43354</v>
      </c>
      <c r="Q344">
        <v>1</v>
      </c>
      <c r="R344">
        <v>0</v>
      </c>
      <c r="S344" t="s">
        <v>347</v>
      </c>
      <c r="T344">
        <v>0</v>
      </c>
      <c r="U344">
        <v>1</v>
      </c>
      <c r="V344">
        <v>1</v>
      </c>
      <c r="W344" t="s">
        <v>409</v>
      </c>
      <c r="X344">
        <v>2</v>
      </c>
      <c r="Y344" t="s">
        <v>365</v>
      </c>
      <c r="Z344">
        <v>0</v>
      </c>
      <c r="AA344" t="s">
        <v>365</v>
      </c>
      <c r="AB344">
        <v>6</v>
      </c>
      <c r="AC344">
        <v>0</v>
      </c>
      <c r="AD344">
        <v>0</v>
      </c>
      <c r="AE344">
        <v>1</v>
      </c>
      <c r="AF344">
        <v>1500</v>
      </c>
      <c r="AG344">
        <v>400</v>
      </c>
      <c r="AH344" t="s">
        <v>386</v>
      </c>
      <c r="AJ344" t="s">
        <v>786</v>
      </c>
      <c r="AK344" t="b">
        <v>1</v>
      </c>
      <c r="AS344">
        <v>30</v>
      </c>
      <c r="AT344" t="s">
        <v>1385</v>
      </c>
      <c r="AV344" t="s">
        <v>347</v>
      </c>
      <c r="AW344" t="s">
        <v>3941</v>
      </c>
      <c r="AX344" t="s">
        <v>429</v>
      </c>
      <c r="BB344" t="b">
        <v>1</v>
      </c>
      <c r="BJ344" t="s">
        <v>360</v>
      </c>
      <c r="BO344" t="s">
        <v>347</v>
      </c>
      <c r="BP344" t="s">
        <v>347</v>
      </c>
      <c r="BR344" t="s">
        <v>347</v>
      </c>
      <c r="BS344" t="s">
        <v>347</v>
      </c>
      <c r="CE344" t="s">
        <v>361</v>
      </c>
      <c r="CG344" t="b">
        <v>1</v>
      </c>
      <c r="CI344" t="b">
        <v>1</v>
      </c>
      <c r="CN344" t="s">
        <v>347</v>
      </c>
      <c r="CX344" t="s">
        <v>851</v>
      </c>
      <c r="DD344" t="b">
        <v>1</v>
      </c>
      <c r="DV344" t="s">
        <v>486</v>
      </c>
      <c r="DW344" t="s">
        <v>487</v>
      </c>
      <c r="DZ344" t="s">
        <v>696</v>
      </c>
      <c r="EA344" t="b">
        <v>1</v>
      </c>
      <c r="EC344" t="b">
        <v>1</v>
      </c>
      <c r="EK344" t="b">
        <v>1</v>
      </c>
      <c r="EL344" t="s">
        <v>458</v>
      </c>
      <c r="EM344" t="s">
        <v>366</v>
      </c>
      <c r="EN344" t="s">
        <v>813</v>
      </c>
      <c r="EO344" t="b">
        <v>1</v>
      </c>
      <c r="EQ344" t="b">
        <v>1</v>
      </c>
      <c r="EU344" t="b">
        <v>1</v>
      </c>
      <c r="EY344" t="b">
        <v>1</v>
      </c>
      <c r="EZ344" t="s">
        <v>365</v>
      </c>
      <c r="FA344" t="s">
        <v>367</v>
      </c>
      <c r="FB344" t="s">
        <v>347</v>
      </c>
      <c r="FD344" t="s">
        <v>432</v>
      </c>
      <c r="FF344" t="b">
        <v>1</v>
      </c>
      <c r="FG344" t="b">
        <v>1</v>
      </c>
      <c r="FM344" t="s">
        <v>347</v>
      </c>
      <c r="FO344" t="s">
        <v>347</v>
      </c>
      <c r="FP344" t="s">
        <v>432</v>
      </c>
      <c r="FQ344" t="b">
        <v>1</v>
      </c>
      <c r="FR344" t="b">
        <v>1</v>
      </c>
      <c r="FW344" t="s">
        <v>347</v>
      </c>
      <c r="FX344" t="s">
        <v>360</v>
      </c>
      <c r="GB344" t="s">
        <v>351</v>
      </c>
      <c r="GC344" t="s">
        <v>351</v>
      </c>
      <c r="GD344" t="s">
        <v>360</v>
      </c>
      <c r="GE344" t="s">
        <v>371</v>
      </c>
      <c r="GF344" t="s">
        <v>371</v>
      </c>
      <c r="GT344" t="s">
        <v>557</v>
      </c>
      <c r="GW344" t="b">
        <v>1</v>
      </c>
      <c r="GY344" t="b">
        <v>1</v>
      </c>
      <c r="HM344" t="s">
        <v>2353</v>
      </c>
      <c r="HN344" t="b">
        <v>1</v>
      </c>
      <c r="HO344" t="b">
        <v>1</v>
      </c>
      <c r="HR344" t="s">
        <v>3932</v>
      </c>
      <c r="HS344" t="s">
        <v>559</v>
      </c>
      <c r="HT344" t="b">
        <v>1</v>
      </c>
      <c r="HW344" t="b">
        <v>1</v>
      </c>
      <c r="IE344" t="s">
        <v>444</v>
      </c>
      <c r="IG344" t="b">
        <v>1</v>
      </c>
      <c r="IO344" t="s">
        <v>347</v>
      </c>
      <c r="IQ344" t="s">
        <v>392</v>
      </c>
      <c r="IR344" t="b">
        <v>1</v>
      </c>
      <c r="IS344" t="b">
        <v>1</v>
      </c>
      <c r="IZ344" t="s">
        <v>3931</v>
      </c>
      <c r="JA344" t="s">
        <v>1412</v>
      </c>
      <c r="JC344" t="b">
        <v>1</v>
      </c>
      <c r="JE344" t="b">
        <v>1</v>
      </c>
      <c r="JJ344" t="s">
        <v>3932</v>
      </c>
      <c r="JK344" t="s">
        <v>347</v>
      </c>
      <c r="JM344" t="s">
        <v>4667</v>
      </c>
      <c r="JN344" t="b">
        <v>1</v>
      </c>
      <c r="JS344" t="b">
        <v>1</v>
      </c>
      <c r="KA344" t="b">
        <v>1</v>
      </c>
      <c r="KG344" t="s">
        <v>4668</v>
      </c>
      <c r="KK344" t="b">
        <v>1</v>
      </c>
      <c r="KO344" t="b">
        <v>1</v>
      </c>
      <c r="KV344" t="s">
        <v>1452</v>
      </c>
      <c r="KW344" t="b">
        <v>1</v>
      </c>
      <c r="KY344" t="b">
        <v>1</v>
      </c>
      <c r="LA344" t="b">
        <v>1</v>
      </c>
      <c r="LF344" t="s">
        <v>1398</v>
      </c>
      <c r="LH344" t="b">
        <v>1</v>
      </c>
      <c r="LI344" t="b">
        <v>1</v>
      </c>
      <c r="LN344" t="s">
        <v>347</v>
      </c>
      <c r="LP344" t="s">
        <v>535</v>
      </c>
      <c r="LS344" t="b">
        <v>1</v>
      </c>
      <c r="MA344" t="s">
        <v>360</v>
      </c>
      <c r="MG344" t="s">
        <v>360</v>
      </c>
      <c r="MI344" t="s">
        <v>4669</v>
      </c>
      <c r="MJ344">
        <v>73216770</v>
      </c>
      <c r="MK344" t="s">
        <v>4670</v>
      </c>
      <c r="ML344" s="2">
        <v>44219.502557870372</v>
      </c>
      <c r="MM344">
        <v>346</v>
      </c>
      <c r="MO344">
        <v>-1</v>
      </c>
      <c r="MR344" t="s">
        <v>377</v>
      </c>
      <c r="MS344">
        <v>1330</v>
      </c>
      <c r="MT344" t="s">
        <v>405</v>
      </c>
      <c r="MU344">
        <v>569832</v>
      </c>
    </row>
    <row r="345" spans="1:359" x14ac:dyDescent="0.3">
      <c r="A345" t="s">
        <v>4671</v>
      </c>
      <c r="B345" t="s">
        <v>4672</v>
      </c>
      <c r="C345" t="s">
        <v>385</v>
      </c>
      <c r="D345" t="s">
        <v>3394</v>
      </c>
      <c r="E345" t="s">
        <v>844</v>
      </c>
      <c r="G345" s="1">
        <v>44219</v>
      </c>
      <c r="H345" t="s">
        <v>2756</v>
      </c>
      <c r="I345" t="s">
        <v>846</v>
      </c>
      <c r="J345" t="s">
        <v>347</v>
      </c>
      <c r="K345">
        <v>35</v>
      </c>
      <c r="L34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45" t="s">
        <v>408</v>
      </c>
      <c r="N345" t="s">
        <v>349</v>
      </c>
      <c r="O345" t="s">
        <v>350</v>
      </c>
      <c r="P345" s="1">
        <v>43784</v>
      </c>
      <c r="Q345">
        <v>0</v>
      </c>
      <c r="R345">
        <v>0</v>
      </c>
      <c r="S345" t="s">
        <v>347</v>
      </c>
      <c r="T345">
        <v>0</v>
      </c>
      <c r="U345">
        <v>1</v>
      </c>
      <c r="V345">
        <v>2</v>
      </c>
      <c r="W345" t="s">
        <v>458</v>
      </c>
      <c r="X345">
        <v>1</v>
      </c>
      <c r="Y345" t="s">
        <v>365</v>
      </c>
      <c r="Z345">
        <v>0</v>
      </c>
      <c r="AA345" t="s">
        <v>365</v>
      </c>
      <c r="AB345">
        <v>6</v>
      </c>
      <c r="AC345">
        <v>0</v>
      </c>
      <c r="AD345">
        <v>0</v>
      </c>
      <c r="AE345">
        <v>0</v>
      </c>
      <c r="AF345">
        <v>1500</v>
      </c>
      <c r="AG345">
        <v>600</v>
      </c>
      <c r="AH345" t="s">
        <v>4673</v>
      </c>
      <c r="AJ345" t="s">
        <v>373</v>
      </c>
      <c r="AP345" t="b">
        <v>1</v>
      </c>
      <c r="AV345" t="s">
        <v>373</v>
      </c>
      <c r="AW345" t="s">
        <v>652</v>
      </c>
      <c r="AX345" t="s">
        <v>429</v>
      </c>
      <c r="BB345" t="b">
        <v>1</v>
      </c>
      <c r="BJ345" t="s">
        <v>360</v>
      </c>
      <c r="BO345" t="s">
        <v>360</v>
      </c>
      <c r="CE345" t="s">
        <v>361</v>
      </c>
      <c r="CG345" t="b">
        <v>1</v>
      </c>
      <c r="CI345" t="b">
        <v>1</v>
      </c>
      <c r="CN345" t="s">
        <v>373</v>
      </c>
      <c r="CX345" t="s">
        <v>851</v>
      </c>
      <c r="DD345" t="b">
        <v>1</v>
      </c>
      <c r="DV345" t="s">
        <v>657</v>
      </c>
      <c r="EL345" t="s">
        <v>385</v>
      </c>
      <c r="EM345" t="s">
        <v>366</v>
      </c>
      <c r="EN345" t="s">
        <v>1006</v>
      </c>
      <c r="EO345" t="b">
        <v>1</v>
      </c>
      <c r="EP345" t="b">
        <v>1</v>
      </c>
      <c r="EZ345" t="s">
        <v>409</v>
      </c>
      <c r="FA345" t="s">
        <v>366</v>
      </c>
      <c r="FB345" t="s">
        <v>347</v>
      </c>
      <c r="FD345" t="s">
        <v>368</v>
      </c>
      <c r="FF345" t="b">
        <v>1</v>
      </c>
      <c r="FM345" t="s">
        <v>347</v>
      </c>
      <c r="FO345" t="s">
        <v>373</v>
      </c>
      <c r="FW345" t="s">
        <v>369</v>
      </c>
      <c r="FX345" t="s">
        <v>360</v>
      </c>
      <c r="GB345" t="s">
        <v>351</v>
      </c>
      <c r="GC345" t="s">
        <v>385</v>
      </c>
      <c r="GD345" t="s">
        <v>360</v>
      </c>
      <c r="GE345" t="s">
        <v>371</v>
      </c>
      <c r="GF345" t="s">
        <v>371</v>
      </c>
      <c r="GT345" t="s">
        <v>528</v>
      </c>
      <c r="GY345" t="b">
        <v>1</v>
      </c>
      <c r="HM345" t="s">
        <v>501</v>
      </c>
      <c r="HO345" t="b">
        <v>1</v>
      </c>
      <c r="HR345" t="s">
        <v>4674</v>
      </c>
      <c r="HS345" t="s">
        <v>503</v>
      </c>
      <c r="HU345" t="b">
        <v>1</v>
      </c>
      <c r="IE345" t="s">
        <v>1193</v>
      </c>
      <c r="IH345" t="b">
        <v>1</v>
      </c>
      <c r="IO345" t="s">
        <v>347</v>
      </c>
      <c r="IQ345" t="s">
        <v>416</v>
      </c>
      <c r="IW345" t="b">
        <v>1</v>
      </c>
      <c r="JA345" t="s">
        <v>975</v>
      </c>
      <c r="JC345" t="b">
        <v>1</v>
      </c>
      <c r="JD345" t="b">
        <v>1</v>
      </c>
      <c r="JE345" t="b">
        <v>1</v>
      </c>
      <c r="JJ345" t="s">
        <v>4675</v>
      </c>
      <c r="JK345" t="s">
        <v>347</v>
      </c>
      <c r="JM345" t="s">
        <v>1611</v>
      </c>
      <c r="JQ345" t="b">
        <v>1</v>
      </c>
      <c r="JV345" t="b">
        <v>1</v>
      </c>
      <c r="KG345" t="s">
        <v>2882</v>
      </c>
      <c r="KO345" t="b">
        <v>1</v>
      </c>
      <c r="KQ345" t="b">
        <v>1</v>
      </c>
      <c r="KV345" t="s">
        <v>4676</v>
      </c>
      <c r="KY345" t="b">
        <v>1</v>
      </c>
      <c r="KZ345" t="b">
        <v>1</v>
      </c>
      <c r="LA345" t="b">
        <v>1</v>
      </c>
      <c r="LB345" t="b">
        <v>1</v>
      </c>
      <c r="LF345" t="s">
        <v>509</v>
      </c>
      <c r="LL345" t="b">
        <v>1</v>
      </c>
      <c r="LN345" t="s">
        <v>360</v>
      </c>
      <c r="LO345" t="s">
        <v>3424</v>
      </c>
      <c r="LP345" t="s">
        <v>535</v>
      </c>
      <c r="LS345" t="b">
        <v>1</v>
      </c>
      <c r="MA345" t="s">
        <v>360</v>
      </c>
      <c r="MG345" t="s">
        <v>360</v>
      </c>
      <c r="MI345" t="s">
        <v>4677</v>
      </c>
      <c r="MJ345">
        <v>73216771</v>
      </c>
      <c r="MK345" t="s">
        <v>4678</v>
      </c>
      <c r="ML345" s="2">
        <v>44219.502604166657</v>
      </c>
      <c r="MM345">
        <v>347</v>
      </c>
      <c r="MO345">
        <v>-1</v>
      </c>
      <c r="MR345" t="s">
        <v>377</v>
      </c>
      <c r="MS345">
        <v>5499</v>
      </c>
      <c r="MT345" t="s">
        <v>405</v>
      </c>
      <c r="MU345">
        <v>569832</v>
      </c>
    </row>
    <row r="346" spans="1:359" x14ac:dyDescent="0.3">
      <c r="A346" t="s">
        <v>4679</v>
      </c>
      <c r="B346" t="s">
        <v>4680</v>
      </c>
      <c r="C346" t="s">
        <v>385</v>
      </c>
      <c r="D346" t="s">
        <v>3394</v>
      </c>
      <c r="E346" t="s">
        <v>844</v>
      </c>
      <c r="G346" s="1">
        <v>44219</v>
      </c>
      <c r="H346" t="s">
        <v>2756</v>
      </c>
      <c r="I346" t="s">
        <v>846</v>
      </c>
      <c r="J346" t="s">
        <v>347</v>
      </c>
      <c r="K346">
        <v>49</v>
      </c>
      <c r="L34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46" t="s">
        <v>408</v>
      </c>
      <c r="N346" t="s">
        <v>349</v>
      </c>
      <c r="O346" t="s">
        <v>350</v>
      </c>
      <c r="P346" s="1">
        <v>43803</v>
      </c>
      <c r="Q346">
        <v>1</v>
      </c>
      <c r="R346">
        <v>0</v>
      </c>
      <c r="S346" t="s">
        <v>347</v>
      </c>
      <c r="T346">
        <v>1</v>
      </c>
      <c r="U346">
        <v>0</v>
      </c>
      <c r="V346">
        <v>1</v>
      </c>
      <c r="W346" t="s">
        <v>351</v>
      </c>
      <c r="X346">
        <v>2</v>
      </c>
      <c r="Y346" t="s">
        <v>365</v>
      </c>
      <c r="Z346">
        <v>3</v>
      </c>
      <c r="AA346" t="s">
        <v>489</v>
      </c>
      <c r="AB346">
        <v>9</v>
      </c>
      <c r="AC346">
        <v>0</v>
      </c>
      <c r="AD346">
        <v>0</v>
      </c>
      <c r="AE346">
        <v>0</v>
      </c>
      <c r="AF346">
        <v>1200</v>
      </c>
      <c r="AG346">
        <v>200</v>
      </c>
      <c r="AH346" t="s">
        <v>4681</v>
      </c>
      <c r="AJ346" t="s">
        <v>373</v>
      </c>
      <c r="AP346" t="b">
        <v>1</v>
      </c>
      <c r="AV346" t="s">
        <v>373</v>
      </c>
      <c r="AW346" t="s">
        <v>652</v>
      </c>
      <c r="AX346" t="s">
        <v>1546</v>
      </c>
      <c r="BB346" t="b">
        <v>1</v>
      </c>
      <c r="BD346" t="b">
        <v>1</v>
      </c>
      <c r="BJ346" t="s">
        <v>347</v>
      </c>
      <c r="BK346" t="s">
        <v>347</v>
      </c>
      <c r="BL346" t="s">
        <v>4682</v>
      </c>
      <c r="BM346" t="s">
        <v>373</v>
      </c>
      <c r="BO346" t="s">
        <v>360</v>
      </c>
      <c r="CE346" t="s">
        <v>1146</v>
      </c>
      <c r="CL346" t="b">
        <v>1</v>
      </c>
      <c r="CN346" t="s">
        <v>373</v>
      </c>
      <c r="CX346" t="s">
        <v>851</v>
      </c>
      <c r="DD346" t="b">
        <v>1</v>
      </c>
      <c r="DJ346" t="s">
        <v>360</v>
      </c>
      <c r="DV346" t="s">
        <v>657</v>
      </c>
      <c r="DZ346" t="s">
        <v>1059</v>
      </c>
      <c r="EA346" t="b">
        <v>1</v>
      </c>
      <c r="EB346" t="b">
        <v>1</v>
      </c>
      <c r="EC346" t="b">
        <v>1</v>
      </c>
      <c r="EL346" t="s">
        <v>458</v>
      </c>
      <c r="EM346" t="s">
        <v>366</v>
      </c>
      <c r="EN346" t="s">
        <v>1059</v>
      </c>
      <c r="EO346" t="b">
        <v>1</v>
      </c>
      <c r="EP346" t="b">
        <v>1</v>
      </c>
      <c r="EQ346" t="b">
        <v>1</v>
      </c>
      <c r="EZ346" t="s">
        <v>458</v>
      </c>
      <c r="FA346" t="s">
        <v>366</v>
      </c>
      <c r="FB346" t="s">
        <v>347</v>
      </c>
      <c r="FD346" t="s">
        <v>368</v>
      </c>
      <c r="FF346" t="b">
        <v>1</v>
      </c>
      <c r="FM346" t="s">
        <v>373</v>
      </c>
      <c r="FO346" t="s">
        <v>373</v>
      </c>
      <c r="FW346" t="s">
        <v>373</v>
      </c>
      <c r="FX346" t="s">
        <v>360</v>
      </c>
      <c r="FY346" t="s">
        <v>360</v>
      </c>
      <c r="GB346" t="s">
        <v>385</v>
      </c>
      <c r="GC346" t="s">
        <v>351</v>
      </c>
      <c r="GD346" t="s">
        <v>360</v>
      </c>
      <c r="GE346" t="s">
        <v>371</v>
      </c>
      <c r="GF346" t="s">
        <v>371</v>
      </c>
      <c r="GT346" t="s">
        <v>528</v>
      </c>
      <c r="GY346" t="b">
        <v>1</v>
      </c>
      <c r="HM346" t="s">
        <v>501</v>
      </c>
      <c r="HO346" t="b">
        <v>1</v>
      </c>
      <c r="HR346" t="s">
        <v>4683</v>
      </c>
      <c r="HS346" t="s">
        <v>634</v>
      </c>
      <c r="HT346" t="b">
        <v>1</v>
      </c>
      <c r="IE346" t="s">
        <v>1193</v>
      </c>
      <c r="IH346" t="b">
        <v>1</v>
      </c>
      <c r="IO346" t="s">
        <v>347</v>
      </c>
      <c r="IQ346" t="s">
        <v>373</v>
      </c>
      <c r="IX346" t="b">
        <v>1</v>
      </c>
      <c r="JA346" t="s">
        <v>373</v>
      </c>
      <c r="JH346" t="b">
        <v>1</v>
      </c>
      <c r="JK346" t="s">
        <v>360</v>
      </c>
      <c r="JL346" t="s">
        <v>4684</v>
      </c>
      <c r="JM346" t="s">
        <v>3987</v>
      </c>
      <c r="JQ346" t="b">
        <v>1</v>
      </c>
      <c r="JT346" t="b">
        <v>1</v>
      </c>
      <c r="JV346" t="b">
        <v>1</v>
      </c>
      <c r="KG346" t="s">
        <v>593</v>
      </c>
      <c r="KO346" t="b">
        <v>1</v>
      </c>
      <c r="KV346" t="s">
        <v>4685</v>
      </c>
      <c r="KY346" t="b">
        <v>1</v>
      </c>
      <c r="KZ346" t="b">
        <v>1</v>
      </c>
      <c r="LA346" t="b">
        <v>1</v>
      </c>
      <c r="LB346" t="b">
        <v>1</v>
      </c>
      <c r="LF346" t="s">
        <v>509</v>
      </c>
      <c r="LL346" t="b">
        <v>1</v>
      </c>
      <c r="LN346" t="s">
        <v>360</v>
      </c>
      <c r="LO346" t="s">
        <v>4686</v>
      </c>
      <c r="LP346" t="s">
        <v>1317</v>
      </c>
      <c r="LQ346" t="b">
        <v>1</v>
      </c>
      <c r="LS346" t="b">
        <v>1</v>
      </c>
      <c r="MA346" t="s">
        <v>360</v>
      </c>
      <c r="MD346" t="s">
        <v>360</v>
      </c>
      <c r="MG346" t="s">
        <v>360</v>
      </c>
      <c r="MI346" t="s">
        <v>4687</v>
      </c>
      <c r="MJ346">
        <v>73216772</v>
      </c>
      <c r="MK346" t="s">
        <v>4688</v>
      </c>
      <c r="ML346" s="2">
        <v>44219.502615740741</v>
      </c>
      <c r="MM346">
        <v>348</v>
      </c>
      <c r="MO346">
        <v>-1</v>
      </c>
      <c r="MR346" t="s">
        <v>377</v>
      </c>
      <c r="MS346">
        <v>2624</v>
      </c>
      <c r="MT346" t="s">
        <v>405</v>
      </c>
      <c r="MU346">
        <v>569832</v>
      </c>
    </row>
    <row r="347" spans="1:359" x14ac:dyDescent="0.3">
      <c r="A347" t="s">
        <v>4689</v>
      </c>
      <c r="B347" t="s">
        <v>4690</v>
      </c>
      <c r="D347" t="s">
        <v>3925</v>
      </c>
      <c r="E347" t="s">
        <v>844</v>
      </c>
      <c r="G347" s="1">
        <v>44219</v>
      </c>
      <c r="H347" t="s">
        <v>2756</v>
      </c>
      <c r="I347" t="s">
        <v>846</v>
      </c>
      <c r="J347" t="s">
        <v>347</v>
      </c>
      <c r="K347">
        <v>26</v>
      </c>
      <c r="L347"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47" t="s">
        <v>348</v>
      </c>
      <c r="N347" t="s">
        <v>349</v>
      </c>
      <c r="O347" t="s">
        <v>350</v>
      </c>
      <c r="P347" s="1">
        <v>43419</v>
      </c>
      <c r="Q347">
        <v>1</v>
      </c>
      <c r="R347">
        <v>0</v>
      </c>
      <c r="S347" t="s">
        <v>347</v>
      </c>
      <c r="T347">
        <v>0</v>
      </c>
      <c r="U347">
        <v>1</v>
      </c>
      <c r="V347">
        <v>0</v>
      </c>
      <c r="W347" t="s">
        <v>351</v>
      </c>
      <c r="X347">
        <v>0</v>
      </c>
      <c r="Y347" t="s">
        <v>351</v>
      </c>
      <c r="Z347">
        <v>0</v>
      </c>
      <c r="AA347" t="s">
        <v>351</v>
      </c>
      <c r="AB347">
        <v>3</v>
      </c>
      <c r="AC347">
        <v>0</v>
      </c>
      <c r="AD347">
        <v>0</v>
      </c>
      <c r="AE347">
        <v>1</v>
      </c>
      <c r="AF347">
        <v>1500</v>
      </c>
      <c r="AG347">
        <v>500</v>
      </c>
      <c r="AH347" t="s">
        <v>386</v>
      </c>
      <c r="AJ347" t="s">
        <v>786</v>
      </c>
      <c r="AK347" t="b">
        <v>1</v>
      </c>
      <c r="AS347">
        <v>30</v>
      </c>
      <c r="AT347" t="s">
        <v>1385</v>
      </c>
      <c r="AV347" t="s">
        <v>347</v>
      </c>
      <c r="AW347" t="s">
        <v>3951</v>
      </c>
      <c r="AX347" t="s">
        <v>429</v>
      </c>
      <c r="BB347" t="b">
        <v>1</v>
      </c>
      <c r="BJ347" t="s">
        <v>360</v>
      </c>
      <c r="BO347" t="s">
        <v>347</v>
      </c>
      <c r="BP347" t="s">
        <v>347</v>
      </c>
      <c r="BR347" t="s">
        <v>347</v>
      </c>
      <c r="BS347" t="s">
        <v>347</v>
      </c>
      <c r="CE347" t="s">
        <v>361</v>
      </c>
      <c r="CG347" t="b">
        <v>1</v>
      </c>
      <c r="CI347" t="b">
        <v>1</v>
      </c>
      <c r="CN347" t="s">
        <v>347</v>
      </c>
      <c r="CX347" t="s">
        <v>851</v>
      </c>
      <c r="DD347" t="b">
        <v>1</v>
      </c>
      <c r="DV347" t="s">
        <v>486</v>
      </c>
      <c r="DW347" t="s">
        <v>487</v>
      </c>
      <c r="DZ347" t="s">
        <v>1674</v>
      </c>
      <c r="EA347" t="b">
        <v>1</v>
      </c>
      <c r="EB347" t="b">
        <v>1</v>
      </c>
      <c r="EK347" t="b">
        <v>1</v>
      </c>
      <c r="EL347" t="s">
        <v>458</v>
      </c>
      <c r="EM347" t="s">
        <v>366</v>
      </c>
      <c r="EN347" t="s">
        <v>1157</v>
      </c>
      <c r="EO347" t="b">
        <v>1</v>
      </c>
      <c r="EQ347" t="b">
        <v>1</v>
      </c>
      <c r="EZ347" t="s">
        <v>409</v>
      </c>
      <c r="FA347" t="s">
        <v>366</v>
      </c>
      <c r="FB347" t="s">
        <v>347</v>
      </c>
      <c r="FD347" t="s">
        <v>368</v>
      </c>
      <c r="FF347" t="b">
        <v>1</v>
      </c>
      <c r="FM347" t="s">
        <v>347</v>
      </c>
      <c r="FO347" t="s">
        <v>347</v>
      </c>
      <c r="FP347" t="s">
        <v>432</v>
      </c>
      <c r="FQ347" t="b">
        <v>1</v>
      </c>
      <c r="FR347" t="b">
        <v>1</v>
      </c>
      <c r="FW347" t="s">
        <v>668</v>
      </c>
      <c r="FX347" t="s">
        <v>360</v>
      </c>
      <c r="GB347" t="s">
        <v>351</v>
      </c>
      <c r="GC347" t="s">
        <v>351</v>
      </c>
      <c r="GD347" t="s">
        <v>360</v>
      </c>
      <c r="GE347" t="s">
        <v>371</v>
      </c>
      <c r="GF347" t="s">
        <v>371</v>
      </c>
      <c r="GT347" t="s">
        <v>2760</v>
      </c>
      <c r="GV347" t="b">
        <v>1</v>
      </c>
      <c r="GY347" t="b">
        <v>1</v>
      </c>
      <c r="HM347" t="s">
        <v>501</v>
      </c>
      <c r="HO347" t="b">
        <v>1</v>
      </c>
      <c r="HR347" t="s">
        <v>3932</v>
      </c>
      <c r="HS347" t="s">
        <v>559</v>
      </c>
      <c r="HT347" t="b">
        <v>1</v>
      </c>
      <c r="HW347" t="b">
        <v>1</v>
      </c>
      <c r="IE347" t="s">
        <v>1762</v>
      </c>
      <c r="IG347" t="b">
        <v>1</v>
      </c>
      <c r="IJ347" t="b">
        <v>1</v>
      </c>
      <c r="IO347" t="s">
        <v>347</v>
      </c>
      <c r="IQ347" t="s">
        <v>1290</v>
      </c>
      <c r="IR347" t="b">
        <v>1</v>
      </c>
      <c r="IS347" t="b">
        <v>1</v>
      </c>
      <c r="IZ347" t="s">
        <v>2803</v>
      </c>
      <c r="JA347" t="s">
        <v>1412</v>
      </c>
      <c r="JC347" t="b">
        <v>1</v>
      </c>
      <c r="JE347" t="b">
        <v>1</v>
      </c>
      <c r="JJ347" t="s">
        <v>3932</v>
      </c>
      <c r="JK347" t="s">
        <v>347</v>
      </c>
      <c r="JM347" t="s">
        <v>3933</v>
      </c>
      <c r="JN347" t="b">
        <v>1</v>
      </c>
      <c r="JS347" t="b">
        <v>1</v>
      </c>
      <c r="KA347" t="b">
        <v>1</v>
      </c>
      <c r="KG347" t="s">
        <v>3309</v>
      </c>
      <c r="KK347" t="b">
        <v>1</v>
      </c>
      <c r="KO347" t="b">
        <v>1</v>
      </c>
      <c r="KV347" t="s">
        <v>2857</v>
      </c>
      <c r="KZ347" t="b">
        <v>1</v>
      </c>
      <c r="LA347" t="b">
        <v>1</v>
      </c>
      <c r="LB347" t="b">
        <v>1</v>
      </c>
      <c r="LF347" t="s">
        <v>3606</v>
      </c>
      <c r="LH347" t="b">
        <v>1</v>
      </c>
      <c r="LI347" t="b">
        <v>1</v>
      </c>
      <c r="LJ347" t="b">
        <v>1</v>
      </c>
      <c r="LN347" t="s">
        <v>360</v>
      </c>
      <c r="LO347" t="s">
        <v>4691</v>
      </c>
      <c r="LP347" t="s">
        <v>1217</v>
      </c>
      <c r="LQ347" t="b">
        <v>1</v>
      </c>
      <c r="LS347" t="b">
        <v>1</v>
      </c>
      <c r="MA347" t="s">
        <v>360</v>
      </c>
      <c r="MG347" t="s">
        <v>360</v>
      </c>
      <c r="MI347" t="s">
        <v>4692</v>
      </c>
      <c r="MJ347">
        <v>73216773</v>
      </c>
      <c r="MK347" t="s">
        <v>4693</v>
      </c>
      <c r="ML347" s="2">
        <v>44219.502615740741</v>
      </c>
      <c r="MM347">
        <v>349</v>
      </c>
      <c r="MO347">
        <v>-1</v>
      </c>
      <c r="MR347" t="s">
        <v>377</v>
      </c>
      <c r="MS347">
        <v>1003</v>
      </c>
      <c r="MT347" t="s">
        <v>405</v>
      </c>
      <c r="MU347">
        <v>569832</v>
      </c>
    </row>
    <row r="348" spans="1:359" x14ac:dyDescent="0.3">
      <c r="A348" t="s">
        <v>4694</v>
      </c>
      <c r="B348" t="s">
        <v>4695</v>
      </c>
      <c r="D348" t="s">
        <v>3394</v>
      </c>
      <c r="E348" t="s">
        <v>844</v>
      </c>
      <c r="G348" s="1">
        <v>44219</v>
      </c>
      <c r="H348" t="s">
        <v>2756</v>
      </c>
      <c r="I348" t="s">
        <v>846</v>
      </c>
      <c r="J348" t="s">
        <v>347</v>
      </c>
      <c r="K348">
        <v>35</v>
      </c>
      <c r="L34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48" t="s">
        <v>408</v>
      </c>
      <c r="N348" t="s">
        <v>349</v>
      </c>
      <c r="O348" t="s">
        <v>350</v>
      </c>
      <c r="P348" s="1">
        <v>44049</v>
      </c>
      <c r="Q348">
        <v>1</v>
      </c>
      <c r="R348">
        <v>0</v>
      </c>
      <c r="S348" t="s">
        <v>347</v>
      </c>
      <c r="T348">
        <v>0</v>
      </c>
      <c r="U348">
        <v>0</v>
      </c>
      <c r="V348">
        <v>1</v>
      </c>
      <c r="W348" t="s">
        <v>351</v>
      </c>
      <c r="X348">
        <v>1</v>
      </c>
      <c r="Y348" t="s">
        <v>409</v>
      </c>
      <c r="Z348">
        <v>0</v>
      </c>
      <c r="AA348" t="s">
        <v>409</v>
      </c>
      <c r="AB348">
        <v>5</v>
      </c>
      <c r="AC348">
        <v>0</v>
      </c>
      <c r="AD348">
        <v>0</v>
      </c>
      <c r="AE348">
        <v>0</v>
      </c>
      <c r="AF348">
        <v>1000</v>
      </c>
      <c r="AG348">
        <v>200</v>
      </c>
      <c r="AH348" t="s">
        <v>4673</v>
      </c>
      <c r="AJ348" t="s">
        <v>373</v>
      </c>
      <c r="AP348" t="b">
        <v>1</v>
      </c>
      <c r="AV348" t="s">
        <v>360</v>
      </c>
      <c r="AW348" t="s">
        <v>652</v>
      </c>
      <c r="AX348" t="s">
        <v>1546</v>
      </c>
      <c r="BB348" t="b">
        <v>1</v>
      </c>
      <c r="BD348" t="b">
        <v>1</v>
      </c>
      <c r="BJ348" t="s">
        <v>347</v>
      </c>
      <c r="BK348" t="s">
        <v>347</v>
      </c>
      <c r="BL348" t="s">
        <v>4696</v>
      </c>
      <c r="BM348" t="s">
        <v>373</v>
      </c>
      <c r="BO348" t="s">
        <v>373</v>
      </c>
      <c r="CE348" t="s">
        <v>361</v>
      </c>
      <c r="CG348" t="b">
        <v>1</v>
      </c>
      <c r="CI348" t="b">
        <v>1</v>
      </c>
      <c r="CN348" t="s">
        <v>373</v>
      </c>
      <c r="CX348" t="s">
        <v>851</v>
      </c>
      <c r="DD348" t="b">
        <v>1</v>
      </c>
      <c r="DV348" t="s">
        <v>486</v>
      </c>
      <c r="DW348" t="s">
        <v>487</v>
      </c>
      <c r="DZ348" t="s">
        <v>1059</v>
      </c>
      <c r="EA348" t="b">
        <v>1</v>
      </c>
      <c r="EB348" t="b">
        <v>1</v>
      </c>
      <c r="EC348" t="b">
        <v>1</v>
      </c>
      <c r="EL348" t="s">
        <v>458</v>
      </c>
      <c r="EM348" t="s">
        <v>366</v>
      </c>
      <c r="EN348" t="s">
        <v>1059</v>
      </c>
      <c r="EO348" t="b">
        <v>1</v>
      </c>
      <c r="EP348" t="b">
        <v>1</v>
      </c>
      <c r="EQ348" t="b">
        <v>1</v>
      </c>
      <c r="EZ348" t="s">
        <v>458</v>
      </c>
      <c r="FA348" t="s">
        <v>366</v>
      </c>
      <c r="FB348" t="s">
        <v>347</v>
      </c>
      <c r="FD348" t="s">
        <v>368</v>
      </c>
      <c r="FF348" t="b">
        <v>1</v>
      </c>
      <c r="FM348" t="s">
        <v>347</v>
      </c>
      <c r="FO348" t="s">
        <v>373</v>
      </c>
      <c r="FW348" t="s">
        <v>373</v>
      </c>
      <c r="FX348" t="s">
        <v>360</v>
      </c>
      <c r="GB348" t="s">
        <v>385</v>
      </c>
      <c r="GC348" t="s">
        <v>351</v>
      </c>
      <c r="GD348" t="s">
        <v>892</v>
      </c>
      <c r="GT348" t="s">
        <v>4697</v>
      </c>
      <c r="GX348" t="b">
        <v>1</v>
      </c>
      <c r="GY348" t="b">
        <v>1</v>
      </c>
      <c r="HG348" t="b">
        <v>1</v>
      </c>
      <c r="HM348" t="s">
        <v>501</v>
      </c>
      <c r="HO348" t="b">
        <v>1</v>
      </c>
      <c r="HR348" t="s">
        <v>4698</v>
      </c>
      <c r="HS348" t="s">
        <v>443</v>
      </c>
      <c r="HW348" t="b">
        <v>1</v>
      </c>
      <c r="IE348" t="s">
        <v>4699</v>
      </c>
      <c r="IH348" t="b">
        <v>1</v>
      </c>
      <c r="II348" t="b">
        <v>1</v>
      </c>
      <c r="IJ348" t="b">
        <v>1</v>
      </c>
      <c r="IO348" t="s">
        <v>445</v>
      </c>
      <c r="IQ348" t="s">
        <v>504</v>
      </c>
      <c r="IT348" t="b">
        <v>1</v>
      </c>
      <c r="IZ348" t="s">
        <v>4700</v>
      </c>
      <c r="JA348" t="s">
        <v>545</v>
      </c>
      <c r="JC348" t="b">
        <v>1</v>
      </c>
      <c r="JD348" t="b">
        <v>1</v>
      </c>
      <c r="JJ348" t="s">
        <v>4701</v>
      </c>
      <c r="JK348" t="s">
        <v>360</v>
      </c>
      <c r="JL348" t="s">
        <v>4702</v>
      </c>
      <c r="JM348" t="s">
        <v>4703</v>
      </c>
      <c r="JQ348" t="b">
        <v>1</v>
      </c>
      <c r="JS348" t="b">
        <v>1</v>
      </c>
      <c r="JV348" t="b">
        <v>1</v>
      </c>
      <c r="KA348" t="b">
        <v>1</v>
      </c>
      <c r="KG348" t="s">
        <v>2215</v>
      </c>
      <c r="KK348" t="b">
        <v>1</v>
      </c>
      <c r="KO348" t="b">
        <v>1</v>
      </c>
      <c r="KQ348" t="b">
        <v>1</v>
      </c>
      <c r="KV348" t="s">
        <v>4685</v>
      </c>
      <c r="KY348" t="b">
        <v>1</v>
      </c>
      <c r="KZ348" t="b">
        <v>1</v>
      </c>
      <c r="LA348" t="b">
        <v>1</v>
      </c>
      <c r="LB348" t="b">
        <v>1</v>
      </c>
      <c r="LF348" t="s">
        <v>399</v>
      </c>
      <c r="LG348" t="b">
        <v>1</v>
      </c>
      <c r="LH348" t="b">
        <v>1</v>
      </c>
      <c r="LI348" t="b">
        <v>1</v>
      </c>
      <c r="LJ348" t="b">
        <v>1</v>
      </c>
      <c r="LK348" t="b">
        <v>1</v>
      </c>
      <c r="LN348" t="s">
        <v>347</v>
      </c>
      <c r="LP348" t="s">
        <v>1217</v>
      </c>
      <c r="LQ348" t="b">
        <v>1</v>
      </c>
      <c r="LS348" t="b">
        <v>1</v>
      </c>
      <c r="MA348" t="s">
        <v>347</v>
      </c>
      <c r="MB348">
        <v>1</v>
      </c>
      <c r="MC348" t="s">
        <v>4704</v>
      </c>
      <c r="MG348" t="s">
        <v>360</v>
      </c>
      <c r="MI348" t="s">
        <v>4705</v>
      </c>
      <c r="MJ348">
        <v>73216774</v>
      </c>
      <c r="MK348" t="s">
        <v>4706</v>
      </c>
      <c r="ML348" s="2">
        <v>44219.502627314818</v>
      </c>
      <c r="MM348">
        <v>350</v>
      </c>
      <c r="MO348">
        <v>-1</v>
      </c>
      <c r="MR348" t="s">
        <v>377</v>
      </c>
      <c r="MS348">
        <v>5012</v>
      </c>
      <c r="MT348" t="s">
        <v>405</v>
      </c>
      <c r="MU348">
        <v>569832</v>
      </c>
    </row>
    <row r="349" spans="1:359" x14ac:dyDescent="0.3">
      <c r="A349" t="s">
        <v>4707</v>
      </c>
      <c r="B349" t="s">
        <v>4708</v>
      </c>
      <c r="D349" t="s">
        <v>3939</v>
      </c>
      <c r="E349" t="s">
        <v>844</v>
      </c>
      <c r="G349" s="1">
        <v>44219</v>
      </c>
      <c r="H349" t="s">
        <v>2756</v>
      </c>
      <c r="I349" t="s">
        <v>846</v>
      </c>
      <c r="J349" t="s">
        <v>347</v>
      </c>
      <c r="K349">
        <v>18</v>
      </c>
      <c r="L349"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49" t="s">
        <v>348</v>
      </c>
      <c r="N349" t="s">
        <v>349</v>
      </c>
      <c r="O349" t="s">
        <v>350</v>
      </c>
      <c r="P349" s="1">
        <v>43831</v>
      </c>
      <c r="Q349">
        <v>1</v>
      </c>
      <c r="R349">
        <v>0</v>
      </c>
      <c r="S349" t="s">
        <v>360</v>
      </c>
      <c r="AB349">
        <v>2</v>
      </c>
      <c r="AC349">
        <v>0</v>
      </c>
      <c r="AE349">
        <v>1</v>
      </c>
      <c r="AF349">
        <v>2000</v>
      </c>
      <c r="AG349">
        <v>300</v>
      </c>
      <c r="AH349" t="s">
        <v>386</v>
      </c>
      <c r="AJ349" t="s">
        <v>786</v>
      </c>
      <c r="AK349" t="b">
        <v>1</v>
      </c>
      <c r="AS349">
        <v>30</v>
      </c>
      <c r="AT349" t="s">
        <v>1385</v>
      </c>
      <c r="AV349" t="s">
        <v>347</v>
      </c>
      <c r="AW349" t="s">
        <v>3951</v>
      </c>
      <c r="AX349" t="s">
        <v>1441</v>
      </c>
      <c r="AZ349" t="b">
        <v>1</v>
      </c>
      <c r="BB349" t="b">
        <v>1</v>
      </c>
      <c r="BJ349" t="s">
        <v>360</v>
      </c>
      <c r="BO349" t="s">
        <v>360</v>
      </c>
      <c r="CE349" t="s">
        <v>1703</v>
      </c>
      <c r="CI349" t="b">
        <v>1</v>
      </c>
      <c r="CN349" t="s">
        <v>347</v>
      </c>
      <c r="CX349" t="s">
        <v>851</v>
      </c>
      <c r="DD349" t="b">
        <v>1</v>
      </c>
      <c r="DV349" t="s">
        <v>486</v>
      </c>
      <c r="DW349" t="s">
        <v>487</v>
      </c>
      <c r="DZ349" t="s">
        <v>1174</v>
      </c>
      <c r="EA349" t="b">
        <v>1</v>
      </c>
      <c r="EJ349" t="b">
        <v>1</v>
      </c>
      <c r="EK349" t="b">
        <v>1</v>
      </c>
      <c r="EL349" t="s">
        <v>458</v>
      </c>
      <c r="EM349" t="s">
        <v>366</v>
      </c>
      <c r="EZ349" t="s">
        <v>385</v>
      </c>
      <c r="FA349" t="s">
        <v>366</v>
      </c>
      <c r="FB349" t="s">
        <v>347</v>
      </c>
      <c r="FD349" t="s">
        <v>368</v>
      </c>
      <c r="FF349" t="b">
        <v>1</v>
      </c>
      <c r="FM349" t="s">
        <v>347</v>
      </c>
      <c r="FO349" t="s">
        <v>347</v>
      </c>
      <c r="FP349" t="s">
        <v>368</v>
      </c>
      <c r="FQ349" t="b">
        <v>1</v>
      </c>
      <c r="GC349" t="s">
        <v>351</v>
      </c>
      <c r="GD349" t="s">
        <v>360</v>
      </c>
      <c r="GE349" t="s">
        <v>371</v>
      </c>
      <c r="GF349" t="s">
        <v>371</v>
      </c>
      <c r="GT349" t="s">
        <v>2760</v>
      </c>
      <c r="GV349" t="b">
        <v>1</v>
      </c>
      <c r="GY349" t="b">
        <v>1</v>
      </c>
      <c r="HM349" t="s">
        <v>501</v>
      </c>
      <c r="HO349" t="b">
        <v>1</v>
      </c>
      <c r="HR349" t="s">
        <v>3932</v>
      </c>
      <c r="HS349" t="s">
        <v>559</v>
      </c>
      <c r="HT349" t="b">
        <v>1</v>
      </c>
      <c r="HW349" t="b">
        <v>1</v>
      </c>
      <c r="IE349" t="s">
        <v>516</v>
      </c>
      <c r="IJ349" t="b">
        <v>1</v>
      </c>
      <c r="IO349" t="s">
        <v>347</v>
      </c>
      <c r="IQ349" t="s">
        <v>1210</v>
      </c>
      <c r="IT349" t="b">
        <v>1</v>
      </c>
      <c r="IU349" t="b">
        <v>1</v>
      </c>
      <c r="IZ349" t="s">
        <v>3944</v>
      </c>
      <c r="JA349" t="s">
        <v>446</v>
      </c>
      <c r="JC349" t="b">
        <v>1</v>
      </c>
      <c r="JJ349" t="s">
        <v>4709</v>
      </c>
      <c r="JK349" t="s">
        <v>360</v>
      </c>
      <c r="JL349" t="s">
        <v>4709</v>
      </c>
      <c r="JM349" t="s">
        <v>4667</v>
      </c>
      <c r="JN349" t="b">
        <v>1</v>
      </c>
      <c r="JS349" t="b">
        <v>1</v>
      </c>
      <c r="KA349" t="b">
        <v>1</v>
      </c>
      <c r="KG349" t="s">
        <v>3309</v>
      </c>
      <c r="KK349" t="b">
        <v>1</v>
      </c>
      <c r="KO349" t="b">
        <v>1</v>
      </c>
      <c r="KV349" t="s">
        <v>1752</v>
      </c>
      <c r="LA349" t="b">
        <v>1</v>
      </c>
      <c r="LB349" t="b">
        <v>1</v>
      </c>
      <c r="LF349" t="s">
        <v>550</v>
      </c>
      <c r="LI349" t="b">
        <v>1</v>
      </c>
      <c r="LJ349" t="b">
        <v>1</v>
      </c>
      <c r="MI349" t="s">
        <v>4710</v>
      </c>
      <c r="MJ349">
        <v>73216781</v>
      </c>
      <c r="MK349" t="s">
        <v>4711</v>
      </c>
      <c r="ML349" s="2">
        <v>44219.502743055556</v>
      </c>
      <c r="MM349">
        <v>351</v>
      </c>
      <c r="MO349">
        <v>-1</v>
      </c>
      <c r="MR349" t="s">
        <v>377</v>
      </c>
      <c r="MS349">
        <v>1013</v>
      </c>
      <c r="MT349" t="s">
        <v>405</v>
      </c>
      <c r="MU349">
        <v>569832</v>
      </c>
    </row>
    <row r="350" spans="1:359" x14ac:dyDescent="0.3">
      <c r="A350" t="s">
        <v>4712</v>
      </c>
      <c r="B350" t="s">
        <v>4713</v>
      </c>
      <c r="D350" t="s">
        <v>3971</v>
      </c>
      <c r="E350" t="s">
        <v>844</v>
      </c>
      <c r="G350" s="1">
        <v>44219</v>
      </c>
      <c r="H350" t="s">
        <v>2756</v>
      </c>
      <c r="I350" t="s">
        <v>846</v>
      </c>
      <c r="J350" t="s">
        <v>347</v>
      </c>
      <c r="K350">
        <v>31</v>
      </c>
      <c r="L35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50" t="s">
        <v>348</v>
      </c>
      <c r="N350" t="s">
        <v>349</v>
      </c>
      <c r="O350" t="s">
        <v>350</v>
      </c>
      <c r="P350" s="1">
        <v>43466</v>
      </c>
      <c r="Q350">
        <v>1</v>
      </c>
      <c r="R350">
        <v>0</v>
      </c>
      <c r="S350" t="s">
        <v>347</v>
      </c>
      <c r="T350">
        <v>0</v>
      </c>
      <c r="U350">
        <v>1</v>
      </c>
      <c r="V350">
        <v>1</v>
      </c>
      <c r="W350" t="s">
        <v>409</v>
      </c>
      <c r="X350">
        <v>2</v>
      </c>
      <c r="Y350" t="s">
        <v>365</v>
      </c>
      <c r="Z350">
        <v>2</v>
      </c>
      <c r="AA350" t="s">
        <v>353</v>
      </c>
      <c r="AB350">
        <v>9</v>
      </c>
      <c r="AC350">
        <v>0</v>
      </c>
      <c r="AD350">
        <v>0</v>
      </c>
      <c r="AE350">
        <v>1</v>
      </c>
      <c r="AF350">
        <v>1000</v>
      </c>
      <c r="AG350">
        <v>300</v>
      </c>
      <c r="AH350" t="s">
        <v>4714</v>
      </c>
      <c r="AJ350" t="s">
        <v>2383</v>
      </c>
      <c r="AK350" t="b">
        <v>1</v>
      </c>
      <c r="AL350" t="b">
        <v>1</v>
      </c>
      <c r="AS350">
        <v>30</v>
      </c>
      <c r="AT350" t="s">
        <v>356</v>
      </c>
      <c r="AV350" t="s">
        <v>373</v>
      </c>
      <c r="AW350" t="s">
        <v>3443</v>
      </c>
      <c r="AX350" t="s">
        <v>484</v>
      </c>
      <c r="AY350" t="b">
        <v>1</v>
      </c>
      <c r="BB350" t="b">
        <v>1</v>
      </c>
      <c r="BJ350" t="s">
        <v>347</v>
      </c>
      <c r="BK350" t="s">
        <v>347</v>
      </c>
      <c r="BL350" t="s">
        <v>4715</v>
      </c>
      <c r="BM350" t="s">
        <v>360</v>
      </c>
      <c r="BO350" t="s">
        <v>347</v>
      </c>
      <c r="BP350" t="s">
        <v>347</v>
      </c>
      <c r="BR350" t="s">
        <v>360</v>
      </c>
      <c r="CE350" t="s">
        <v>361</v>
      </c>
      <c r="CG350" t="b">
        <v>1</v>
      </c>
      <c r="CI350" t="b">
        <v>1</v>
      </c>
      <c r="CN350" t="s">
        <v>360</v>
      </c>
      <c r="CO350" t="s">
        <v>1592</v>
      </c>
      <c r="CS350" t="b">
        <v>1</v>
      </c>
      <c r="CX350" t="s">
        <v>851</v>
      </c>
      <c r="DD350" t="b">
        <v>1</v>
      </c>
      <c r="DV350" t="s">
        <v>657</v>
      </c>
      <c r="DZ350" t="s">
        <v>695</v>
      </c>
      <c r="EA350" t="b">
        <v>1</v>
      </c>
      <c r="EK350" t="b">
        <v>1</v>
      </c>
      <c r="EL350" t="s">
        <v>409</v>
      </c>
      <c r="EM350" t="s">
        <v>366</v>
      </c>
      <c r="EN350" t="s">
        <v>695</v>
      </c>
      <c r="EO350" t="b">
        <v>1</v>
      </c>
      <c r="EY350" t="b">
        <v>1</v>
      </c>
      <c r="EZ350" t="s">
        <v>409</v>
      </c>
      <c r="FA350" t="s">
        <v>366</v>
      </c>
      <c r="FB350" t="s">
        <v>373</v>
      </c>
      <c r="FD350" t="s">
        <v>432</v>
      </c>
      <c r="FF350" t="b">
        <v>1</v>
      </c>
      <c r="FG350" t="b">
        <v>1</v>
      </c>
      <c r="FM350" t="s">
        <v>347</v>
      </c>
      <c r="FO350" t="s">
        <v>347</v>
      </c>
      <c r="FP350" t="s">
        <v>432</v>
      </c>
      <c r="FQ350" t="b">
        <v>1</v>
      </c>
      <c r="FR350" t="b">
        <v>1</v>
      </c>
      <c r="FW350" t="s">
        <v>668</v>
      </c>
      <c r="FX350" t="s">
        <v>360</v>
      </c>
      <c r="GB350" t="s">
        <v>351</v>
      </c>
      <c r="GC350" t="s">
        <v>351</v>
      </c>
      <c r="GD350" t="s">
        <v>360</v>
      </c>
      <c r="GE350" t="s">
        <v>370</v>
      </c>
      <c r="GF350" t="s">
        <v>370</v>
      </c>
      <c r="GG350" t="s">
        <v>372</v>
      </c>
      <c r="GH350" t="s">
        <v>373</v>
      </c>
      <c r="GR350" t="s">
        <v>1094</v>
      </c>
      <c r="GT350" t="s">
        <v>4716</v>
      </c>
      <c r="GU350" t="b">
        <v>1</v>
      </c>
      <c r="GV350" t="b">
        <v>1</v>
      </c>
      <c r="GW350" t="b">
        <v>1</v>
      </c>
      <c r="GY350" t="b">
        <v>1</v>
      </c>
      <c r="GZ350" t="b">
        <v>1</v>
      </c>
      <c r="HC350" t="b">
        <v>1</v>
      </c>
      <c r="HM350" t="s">
        <v>388</v>
      </c>
      <c r="HP350" t="b">
        <v>1</v>
      </c>
      <c r="HR350" t="s">
        <v>4717</v>
      </c>
      <c r="HS350" t="s">
        <v>559</v>
      </c>
      <c r="HT350" t="b">
        <v>1</v>
      </c>
      <c r="HW350" t="b">
        <v>1</v>
      </c>
      <c r="IE350" t="s">
        <v>461</v>
      </c>
      <c r="IF350" t="b">
        <v>1</v>
      </c>
      <c r="IO350" t="s">
        <v>445</v>
      </c>
      <c r="IQ350" t="s">
        <v>1290</v>
      </c>
      <c r="IR350" t="b">
        <v>1</v>
      </c>
      <c r="IS350" t="b">
        <v>1</v>
      </c>
      <c r="IZ350" t="s">
        <v>4718</v>
      </c>
      <c r="JA350" t="s">
        <v>1288</v>
      </c>
      <c r="JB350" t="b">
        <v>1</v>
      </c>
      <c r="JC350" t="b">
        <v>1</v>
      </c>
      <c r="JD350" t="b">
        <v>1</v>
      </c>
      <c r="JJ350" t="s">
        <v>4719</v>
      </c>
      <c r="JK350" t="s">
        <v>347</v>
      </c>
      <c r="JM350" t="s">
        <v>4720</v>
      </c>
      <c r="JR350" t="b">
        <v>1</v>
      </c>
      <c r="JS350" t="b">
        <v>1</v>
      </c>
      <c r="JV350" t="b">
        <v>1</v>
      </c>
      <c r="KA350" t="b">
        <v>1</v>
      </c>
      <c r="KF350" t="s">
        <v>4721</v>
      </c>
      <c r="KG350" t="s">
        <v>2044</v>
      </c>
      <c r="KI350" t="b">
        <v>1</v>
      </c>
      <c r="KL350" t="b">
        <v>1</v>
      </c>
      <c r="KM350" t="b">
        <v>1</v>
      </c>
      <c r="KV350" t="s">
        <v>1583</v>
      </c>
      <c r="KX350" t="b">
        <v>1</v>
      </c>
      <c r="LA350" t="b">
        <v>1</v>
      </c>
      <c r="LF350" t="s">
        <v>733</v>
      </c>
      <c r="LG350" t="b">
        <v>1</v>
      </c>
      <c r="LI350" t="b">
        <v>1</v>
      </c>
      <c r="LN350" t="s">
        <v>347</v>
      </c>
      <c r="LP350" t="s">
        <v>535</v>
      </c>
      <c r="LS350" t="b">
        <v>1</v>
      </c>
      <c r="MA350" t="s">
        <v>360</v>
      </c>
      <c r="MD350" t="s">
        <v>360</v>
      </c>
      <c r="MG350" t="s">
        <v>360</v>
      </c>
      <c r="MI350" t="s">
        <v>4722</v>
      </c>
      <c r="MJ350">
        <v>73216814</v>
      </c>
      <c r="MK350" t="s">
        <v>4723</v>
      </c>
      <c r="ML350" s="2">
        <v>44219.503263888888</v>
      </c>
      <c r="MM350">
        <v>352</v>
      </c>
      <c r="MO350">
        <v>-1</v>
      </c>
      <c r="MR350" t="s">
        <v>377</v>
      </c>
      <c r="MS350">
        <v>1694</v>
      </c>
      <c r="MT350" t="s">
        <v>405</v>
      </c>
      <c r="MU350">
        <v>569832</v>
      </c>
    </row>
    <row r="351" spans="1:359" x14ac:dyDescent="0.3">
      <c r="A351" t="s">
        <v>4724</v>
      </c>
      <c r="B351" t="s">
        <v>4725</v>
      </c>
      <c r="D351" t="s">
        <v>3971</v>
      </c>
      <c r="E351" t="s">
        <v>844</v>
      </c>
      <c r="G351" s="1">
        <v>44219</v>
      </c>
      <c r="H351" t="s">
        <v>2756</v>
      </c>
      <c r="I351" t="s">
        <v>846</v>
      </c>
      <c r="J351" t="s">
        <v>347</v>
      </c>
      <c r="K351">
        <v>65</v>
      </c>
      <c r="L351"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351" t="s">
        <v>348</v>
      </c>
      <c r="N351" t="s">
        <v>1001</v>
      </c>
      <c r="O351" t="s">
        <v>350</v>
      </c>
      <c r="P351" s="1">
        <v>43586</v>
      </c>
      <c r="Q351">
        <v>0</v>
      </c>
      <c r="R351">
        <v>1</v>
      </c>
      <c r="S351" t="s">
        <v>347</v>
      </c>
      <c r="T351">
        <v>0</v>
      </c>
      <c r="U351">
        <v>1</v>
      </c>
      <c r="V351">
        <v>0</v>
      </c>
      <c r="W351" t="s">
        <v>351</v>
      </c>
      <c r="X351">
        <v>0</v>
      </c>
      <c r="Y351" t="s">
        <v>351</v>
      </c>
      <c r="Z351">
        <v>0</v>
      </c>
      <c r="AA351" t="s">
        <v>351</v>
      </c>
      <c r="AB351">
        <v>4</v>
      </c>
      <c r="AC351">
        <v>1</v>
      </c>
      <c r="AD351">
        <v>0</v>
      </c>
      <c r="AE351">
        <v>0</v>
      </c>
      <c r="AF351">
        <v>800</v>
      </c>
      <c r="AG351">
        <v>200</v>
      </c>
      <c r="AH351" t="s">
        <v>4726</v>
      </c>
      <c r="AJ351" t="s">
        <v>675</v>
      </c>
      <c r="AK351" t="b">
        <v>1</v>
      </c>
      <c r="AL351" t="b">
        <v>1</v>
      </c>
      <c r="AS351">
        <v>30</v>
      </c>
      <c r="AT351" t="s">
        <v>356</v>
      </c>
      <c r="AV351" t="s">
        <v>373</v>
      </c>
      <c r="AW351" t="s">
        <v>3443</v>
      </c>
      <c r="AX351" t="s">
        <v>653</v>
      </c>
      <c r="AY351" t="b">
        <v>1</v>
      </c>
      <c r="BB351" t="b">
        <v>1</v>
      </c>
      <c r="BD351" t="b">
        <v>1</v>
      </c>
      <c r="BJ351" t="s">
        <v>373</v>
      </c>
      <c r="BO351" t="s">
        <v>360</v>
      </c>
      <c r="CE351" t="s">
        <v>850</v>
      </c>
      <c r="CF351" t="b">
        <v>1</v>
      </c>
      <c r="CN351" t="s">
        <v>360</v>
      </c>
      <c r="CO351" t="s">
        <v>2350</v>
      </c>
      <c r="CQ351" t="b">
        <v>1</v>
      </c>
      <c r="CS351" t="b">
        <v>1</v>
      </c>
      <c r="CX351" t="s">
        <v>851</v>
      </c>
      <c r="DD351" t="b">
        <v>1</v>
      </c>
      <c r="DV351" t="s">
        <v>657</v>
      </c>
      <c r="EL351" t="s">
        <v>385</v>
      </c>
      <c r="EM351" t="s">
        <v>366</v>
      </c>
      <c r="EN351" t="s">
        <v>4727</v>
      </c>
      <c r="EO351" t="b">
        <v>1</v>
      </c>
      <c r="EQ351" t="b">
        <v>1</v>
      </c>
      <c r="EU351" t="b">
        <v>1</v>
      </c>
      <c r="EX351" t="b">
        <v>1</v>
      </c>
      <c r="EZ351" t="s">
        <v>365</v>
      </c>
      <c r="FA351" t="s">
        <v>367</v>
      </c>
      <c r="FB351" t="s">
        <v>347</v>
      </c>
      <c r="FD351" t="s">
        <v>1228</v>
      </c>
      <c r="FF351" t="b">
        <v>1</v>
      </c>
      <c r="FG351" t="b">
        <v>1</v>
      </c>
      <c r="FM351" t="s">
        <v>347</v>
      </c>
      <c r="FO351" t="s">
        <v>347</v>
      </c>
      <c r="FP351" t="s">
        <v>432</v>
      </c>
      <c r="FQ351" t="b">
        <v>1</v>
      </c>
      <c r="FR351" t="b">
        <v>1</v>
      </c>
      <c r="FW351" t="s">
        <v>373</v>
      </c>
      <c r="FX351" t="s">
        <v>360</v>
      </c>
      <c r="GB351" t="s">
        <v>351</v>
      </c>
      <c r="GC351" t="s">
        <v>385</v>
      </c>
      <c r="GD351" t="s">
        <v>360</v>
      </c>
      <c r="GE351" t="s">
        <v>371</v>
      </c>
      <c r="GF351" t="s">
        <v>371</v>
      </c>
      <c r="GT351" t="s">
        <v>4728</v>
      </c>
      <c r="GU351" t="b">
        <v>1</v>
      </c>
      <c r="GY351" t="b">
        <v>1</v>
      </c>
      <c r="HC351" t="b">
        <v>1</v>
      </c>
      <c r="HM351" t="s">
        <v>441</v>
      </c>
      <c r="HN351" t="b">
        <v>1</v>
      </c>
      <c r="HR351" t="s">
        <v>4729</v>
      </c>
      <c r="HS351" t="s">
        <v>443</v>
      </c>
      <c r="HW351" t="b">
        <v>1</v>
      </c>
      <c r="IE351" t="s">
        <v>461</v>
      </c>
      <c r="IF351" t="b">
        <v>1</v>
      </c>
      <c r="IO351" t="s">
        <v>445</v>
      </c>
      <c r="IQ351" t="s">
        <v>462</v>
      </c>
      <c r="IR351" t="b">
        <v>1</v>
      </c>
      <c r="IZ351" t="s">
        <v>4730</v>
      </c>
      <c r="JA351" t="s">
        <v>1290</v>
      </c>
      <c r="JB351" t="b">
        <v>1</v>
      </c>
      <c r="JC351" t="b">
        <v>1</v>
      </c>
      <c r="JJ351" t="s">
        <v>3984</v>
      </c>
      <c r="JK351" t="s">
        <v>347</v>
      </c>
      <c r="JM351" t="s">
        <v>4731</v>
      </c>
      <c r="JP351" t="b">
        <v>1</v>
      </c>
      <c r="JR351" t="b">
        <v>1</v>
      </c>
      <c r="JS351" t="b">
        <v>1</v>
      </c>
      <c r="KF351" t="s">
        <v>4732</v>
      </c>
      <c r="KG351" t="s">
        <v>1570</v>
      </c>
      <c r="KL351" t="b">
        <v>1</v>
      </c>
      <c r="KM351" t="b">
        <v>1</v>
      </c>
      <c r="KV351" t="s">
        <v>467</v>
      </c>
      <c r="KX351" t="b">
        <v>1</v>
      </c>
      <c r="LF351" t="s">
        <v>733</v>
      </c>
      <c r="LG351" t="b">
        <v>1</v>
      </c>
      <c r="LI351" t="b">
        <v>1</v>
      </c>
      <c r="LN351" t="s">
        <v>360</v>
      </c>
      <c r="LO351" t="s">
        <v>4733</v>
      </c>
      <c r="LP351" t="s">
        <v>1317</v>
      </c>
      <c r="LQ351" t="b">
        <v>1</v>
      </c>
      <c r="LS351" t="b">
        <v>1</v>
      </c>
      <c r="MA351" t="s">
        <v>360</v>
      </c>
      <c r="MG351" t="s">
        <v>360</v>
      </c>
      <c r="MI351" t="s">
        <v>4734</v>
      </c>
      <c r="MJ351">
        <v>73216816</v>
      </c>
      <c r="MK351" t="s">
        <v>4735</v>
      </c>
      <c r="ML351" s="2">
        <v>44219.503263888888</v>
      </c>
      <c r="MM351">
        <v>353</v>
      </c>
      <c r="MO351">
        <v>-1</v>
      </c>
      <c r="MR351" t="s">
        <v>377</v>
      </c>
      <c r="MS351">
        <v>899</v>
      </c>
      <c r="MT351" t="s">
        <v>405</v>
      </c>
      <c r="MU351">
        <v>569832</v>
      </c>
    </row>
    <row r="352" spans="1:359" x14ac:dyDescent="0.3">
      <c r="A352" t="s">
        <v>4736</v>
      </c>
      <c r="B352" t="s">
        <v>4737</v>
      </c>
      <c r="D352" t="s">
        <v>3971</v>
      </c>
      <c r="E352" t="s">
        <v>844</v>
      </c>
      <c r="G352" s="1">
        <v>44219</v>
      </c>
      <c r="H352" t="s">
        <v>2756</v>
      </c>
      <c r="I352" t="s">
        <v>846</v>
      </c>
      <c r="J352" t="s">
        <v>347</v>
      </c>
      <c r="K352">
        <v>34</v>
      </c>
      <c r="L35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52" t="s">
        <v>348</v>
      </c>
      <c r="N352" t="s">
        <v>349</v>
      </c>
      <c r="O352" t="s">
        <v>350</v>
      </c>
      <c r="P352" s="1">
        <v>43647</v>
      </c>
      <c r="Q352">
        <v>1</v>
      </c>
      <c r="R352">
        <v>0</v>
      </c>
      <c r="S352" t="s">
        <v>347</v>
      </c>
      <c r="T352">
        <v>1</v>
      </c>
      <c r="U352">
        <v>0</v>
      </c>
      <c r="V352">
        <v>2</v>
      </c>
      <c r="W352" t="s">
        <v>409</v>
      </c>
      <c r="X352">
        <v>2</v>
      </c>
      <c r="Y352" t="s">
        <v>352</v>
      </c>
      <c r="Z352">
        <v>2</v>
      </c>
      <c r="AA352" t="s">
        <v>489</v>
      </c>
      <c r="AB352">
        <v>9</v>
      </c>
      <c r="AC352">
        <v>0</v>
      </c>
      <c r="AD352">
        <v>0</v>
      </c>
      <c r="AE352">
        <v>1</v>
      </c>
      <c r="AF352">
        <v>1500</v>
      </c>
      <c r="AG352">
        <v>500</v>
      </c>
      <c r="AH352" t="s">
        <v>4738</v>
      </c>
      <c r="AJ352" t="s">
        <v>2383</v>
      </c>
      <c r="AK352" t="b">
        <v>1</v>
      </c>
      <c r="AL352" t="b">
        <v>1</v>
      </c>
      <c r="AS352">
        <v>30</v>
      </c>
      <c r="AT352" t="s">
        <v>356</v>
      </c>
      <c r="AV352" t="s">
        <v>360</v>
      </c>
      <c r="AW352" t="s">
        <v>3981</v>
      </c>
      <c r="AX352" t="s">
        <v>484</v>
      </c>
      <c r="AY352" t="b">
        <v>1</v>
      </c>
      <c r="BB352" t="b">
        <v>1</v>
      </c>
      <c r="BJ352" t="s">
        <v>373</v>
      </c>
      <c r="BO352" t="s">
        <v>347</v>
      </c>
      <c r="BP352" t="s">
        <v>347</v>
      </c>
      <c r="BR352" t="s">
        <v>347</v>
      </c>
      <c r="BS352" t="s">
        <v>360</v>
      </c>
      <c r="BT352" t="s">
        <v>653</v>
      </c>
      <c r="BU352" t="b">
        <v>1</v>
      </c>
      <c r="BX352" t="b">
        <v>1</v>
      </c>
      <c r="BZ352" t="b">
        <v>1</v>
      </c>
      <c r="CE352" t="s">
        <v>888</v>
      </c>
      <c r="CF352" t="b">
        <v>1</v>
      </c>
      <c r="CG352" t="b">
        <v>1</v>
      </c>
      <c r="CN352" t="s">
        <v>360</v>
      </c>
      <c r="CO352" t="s">
        <v>2350</v>
      </c>
      <c r="CQ352" t="b">
        <v>1</v>
      </c>
      <c r="CS352" t="b">
        <v>1</v>
      </c>
      <c r="CX352" t="s">
        <v>851</v>
      </c>
      <c r="DD352" t="b">
        <v>1</v>
      </c>
      <c r="DJ352" t="s">
        <v>360</v>
      </c>
      <c r="DV352" t="s">
        <v>657</v>
      </c>
      <c r="DZ352" t="s">
        <v>4739</v>
      </c>
      <c r="EA352" t="b">
        <v>1</v>
      </c>
      <c r="EB352" t="b">
        <v>1</v>
      </c>
      <c r="EG352" t="b">
        <v>1</v>
      </c>
      <c r="EJ352" t="b">
        <v>1</v>
      </c>
      <c r="EL352" t="s">
        <v>365</v>
      </c>
      <c r="EM352" t="s">
        <v>366</v>
      </c>
      <c r="EN352" t="s">
        <v>4740</v>
      </c>
      <c r="EO352" t="b">
        <v>1</v>
      </c>
      <c r="EP352" t="b">
        <v>1</v>
      </c>
      <c r="EQ352" t="b">
        <v>1</v>
      </c>
      <c r="EX352" t="b">
        <v>1</v>
      </c>
      <c r="EZ352" t="s">
        <v>365</v>
      </c>
      <c r="FA352" t="s">
        <v>367</v>
      </c>
      <c r="FB352" t="s">
        <v>347</v>
      </c>
      <c r="FD352" t="s">
        <v>432</v>
      </c>
      <c r="FF352" t="b">
        <v>1</v>
      </c>
      <c r="FG352" t="b">
        <v>1</v>
      </c>
      <c r="FM352" t="s">
        <v>347</v>
      </c>
      <c r="FO352" t="s">
        <v>347</v>
      </c>
      <c r="FP352" t="s">
        <v>432</v>
      </c>
      <c r="FQ352" t="b">
        <v>1</v>
      </c>
      <c r="FR352" t="b">
        <v>1</v>
      </c>
      <c r="FW352" t="s">
        <v>668</v>
      </c>
      <c r="FX352" t="s">
        <v>360</v>
      </c>
      <c r="FY352" t="s">
        <v>360</v>
      </c>
      <c r="GB352" t="s">
        <v>385</v>
      </c>
      <c r="GC352" t="s">
        <v>351</v>
      </c>
      <c r="GD352" t="s">
        <v>360</v>
      </c>
      <c r="GE352" t="s">
        <v>371</v>
      </c>
      <c r="GF352" t="s">
        <v>371</v>
      </c>
      <c r="GT352" t="s">
        <v>4741</v>
      </c>
      <c r="GU352" t="b">
        <v>1</v>
      </c>
      <c r="GW352" t="b">
        <v>1</v>
      </c>
      <c r="GY352" t="b">
        <v>1</v>
      </c>
      <c r="GZ352" t="b">
        <v>1</v>
      </c>
      <c r="HC352" t="b">
        <v>1</v>
      </c>
      <c r="HM352" t="s">
        <v>726</v>
      </c>
      <c r="HN352" t="b">
        <v>1</v>
      </c>
      <c r="HO352" t="b">
        <v>1</v>
      </c>
      <c r="HR352" t="s">
        <v>4742</v>
      </c>
      <c r="HS352" t="s">
        <v>559</v>
      </c>
      <c r="HT352" t="b">
        <v>1</v>
      </c>
      <c r="HW352" t="b">
        <v>1</v>
      </c>
      <c r="IE352" t="s">
        <v>756</v>
      </c>
      <c r="IF352" t="b">
        <v>1</v>
      </c>
      <c r="IJ352" t="b">
        <v>1</v>
      </c>
      <c r="IO352" t="s">
        <v>347</v>
      </c>
      <c r="IQ352" t="s">
        <v>4054</v>
      </c>
      <c r="IR352" t="b">
        <v>1</v>
      </c>
      <c r="IS352" t="b">
        <v>1</v>
      </c>
      <c r="IT352" t="b">
        <v>1</v>
      </c>
      <c r="IU352" t="b">
        <v>1</v>
      </c>
      <c r="IZ352" t="s">
        <v>2762</v>
      </c>
      <c r="JA352" t="s">
        <v>938</v>
      </c>
      <c r="JB352" t="b">
        <v>1</v>
      </c>
      <c r="JC352" t="b">
        <v>1</v>
      </c>
      <c r="JD352" t="b">
        <v>1</v>
      </c>
      <c r="JE352" t="b">
        <v>1</v>
      </c>
      <c r="JJ352" t="s">
        <v>4743</v>
      </c>
      <c r="JK352" t="s">
        <v>347</v>
      </c>
      <c r="JM352" t="s">
        <v>4744</v>
      </c>
      <c r="JQ352" t="b">
        <v>1</v>
      </c>
      <c r="JR352" t="b">
        <v>1</v>
      </c>
      <c r="JS352" t="b">
        <v>1</v>
      </c>
      <c r="JV352" t="b">
        <v>1</v>
      </c>
      <c r="KF352" t="s">
        <v>4745</v>
      </c>
      <c r="KG352" t="s">
        <v>4746</v>
      </c>
      <c r="KH352" t="b">
        <v>1</v>
      </c>
      <c r="KL352" t="b">
        <v>1</v>
      </c>
      <c r="KM352" t="b">
        <v>1</v>
      </c>
      <c r="KV352" t="s">
        <v>3462</v>
      </c>
      <c r="KX352" t="b">
        <v>1</v>
      </c>
      <c r="KZ352" t="b">
        <v>1</v>
      </c>
      <c r="LA352" t="b">
        <v>1</v>
      </c>
      <c r="LF352" t="s">
        <v>4747</v>
      </c>
      <c r="LG352" t="b">
        <v>1</v>
      </c>
      <c r="LH352" t="b">
        <v>1</v>
      </c>
      <c r="LI352" t="b">
        <v>1</v>
      </c>
      <c r="LN352" t="s">
        <v>347</v>
      </c>
      <c r="LP352" t="s">
        <v>1217</v>
      </c>
      <c r="LQ352" t="b">
        <v>1</v>
      </c>
      <c r="LS352" t="b">
        <v>1</v>
      </c>
      <c r="MA352" t="s">
        <v>360</v>
      </c>
      <c r="MD352" t="s">
        <v>360</v>
      </c>
      <c r="MG352" t="s">
        <v>360</v>
      </c>
      <c r="MI352" t="s">
        <v>4748</v>
      </c>
      <c r="MJ352">
        <v>73216817</v>
      </c>
      <c r="MK352" t="s">
        <v>4749</v>
      </c>
      <c r="ML352" s="2">
        <v>44219.503275462957</v>
      </c>
      <c r="MM352">
        <v>354</v>
      </c>
      <c r="MO352">
        <v>-1</v>
      </c>
      <c r="MR352" t="s">
        <v>377</v>
      </c>
      <c r="MS352">
        <v>2804</v>
      </c>
      <c r="MT352" t="s">
        <v>405</v>
      </c>
      <c r="MU352">
        <v>569832</v>
      </c>
    </row>
    <row r="353" spans="1:359" x14ac:dyDescent="0.3">
      <c r="A353" t="s">
        <v>4750</v>
      </c>
      <c r="B353" t="s">
        <v>4751</v>
      </c>
      <c r="D353" t="s">
        <v>2888</v>
      </c>
      <c r="E353" t="s">
        <v>844</v>
      </c>
      <c r="G353" s="1">
        <v>44219</v>
      </c>
      <c r="H353" t="s">
        <v>2756</v>
      </c>
      <c r="I353" t="s">
        <v>846</v>
      </c>
      <c r="J353" t="s">
        <v>347</v>
      </c>
      <c r="K353">
        <v>21</v>
      </c>
      <c r="L35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53" t="s">
        <v>348</v>
      </c>
      <c r="N353" t="s">
        <v>349</v>
      </c>
      <c r="O353" t="s">
        <v>350</v>
      </c>
      <c r="P353" s="1">
        <v>43488</v>
      </c>
      <c r="Q353">
        <v>0</v>
      </c>
      <c r="R353">
        <v>0</v>
      </c>
      <c r="S353" t="s">
        <v>360</v>
      </c>
      <c r="AB353">
        <v>2</v>
      </c>
      <c r="AC353">
        <v>0</v>
      </c>
      <c r="AE353">
        <v>1</v>
      </c>
      <c r="AF353">
        <v>1000</v>
      </c>
      <c r="AG353">
        <v>5000</v>
      </c>
      <c r="AH353" t="s">
        <v>4752</v>
      </c>
      <c r="AJ353" t="s">
        <v>786</v>
      </c>
      <c r="AK353" t="b">
        <v>1</v>
      </c>
      <c r="AS353">
        <v>30</v>
      </c>
      <c r="AT353" t="s">
        <v>2851</v>
      </c>
      <c r="AV353" t="s">
        <v>347</v>
      </c>
      <c r="AW353" t="s">
        <v>986</v>
      </c>
      <c r="AX353" t="s">
        <v>2173</v>
      </c>
      <c r="AZ353" t="b">
        <v>1</v>
      </c>
      <c r="BJ353" t="s">
        <v>360</v>
      </c>
      <c r="BO353" t="s">
        <v>347</v>
      </c>
      <c r="BP353" t="s">
        <v>347</v>
      </c>
      <c r="BR353" t="s">
        <v>347</v>
      </c>
      <c r="BS353" t="s">
        <v>347</v>
      </c>
      <c r="CE353" t="s">
        <v>850</v>
      </c>
      <c r="CF353" t="b">
        <v>1</v>
      </c>
      <c r="CN353" t="s">
        <v>347</v>
      </c>
      <c r="CX353" t="s">
        <v>851</v>
      </c>
      <c r="DD353" t="b">
        <v>1</v>
      </c>
      <c r="DV353" t="s">
        <v>486</v>
      </c>
      <c r="DW353" t="s">
        <v>487</v>
      </c>
      <c r="EL353" t="s">
        <v>385</v>
      </c>
      <c r="EM353" t="s">
        <v>366</v>
      </c>
      <c r="EZ353" t="s">
        <v>385</v>
      </c>
      <c r="FA353" t="s">
        <v>366</v>
      </c>
      <c r="FB353" t="s">
        <v>347</v>
      </c>
      <c r="FD353" t="s">
        <v>1023</v>
      </c>
      <c r="FE353" t="b">
        <v>1</v>
      </c>
      <c r="FM353" t="s">
        <v>347</v>
      </c>
      <c r="FO353" t="s">
        <v>347</v>
      </c>
      <c r="FP353" t="s">
        <v>1716</v>
      </c>
      <c r="FS353" t="b">
        <v>1</v>
      </c>
      <c r="GC353" t="s">
        <v>385</v>
      </c>
      <c r="GD353" t="s">
        <v>360</v>
      </c>
      <c r="GE353" t="s">
        <v>371</v>
      </c>
      <c r="GF353" t="s">
        <v>371</v>
      </c>
      <c r="GT353" t="s">
        <v>4753</v>
      </c>
      <c r="GW353" t="b">
        <v>1</v>
      </c>
      <c r="HA353" t="b">
        <v>1</v>
      </c>
      <c r="HE353" t="b">
        <v>1</v>
      </c>
      <c r="HM353" t="s">
        <v>388</v>
      </c>
      <c r="HP353" t="b">
        <v>1</v>
      </c>
      <c r="HR353" t="s">
        <v>4754</v>
      </c>
      <c r="HS353" t="s">
        <v>503</v>
      </c>
      <c r="HU353" t="b">
        <v>1</v>
      </c>
      <c r="IE353" t="s">
        <v>516</v>
      </c>
      <c r="IJ353" t="b">
        <v>1</v>
      </c>
      <c r="IO353" t="s">
        <v>445</v>
      </c>
      <c r="IQ353" t="s">
        <v>4755</v>
      </c>
      <c r="IR353" t="b">
        <v>1</v>
      </c>
      <c r="IS353" t="b">
        <v>1</v>
      </c>
      <c r="IT353" t="b">
        <v>1</v>
      </c>
      <c r="IU353" t="b">
        <v>1</v>
      </c>
      <c r="IZ353" t="s">
        <v>4756</v>
      </c>
      <c r="JA353" t="s">
        <v>4757</v>
      </c>
      <c r="JB353" t="b">
        <v>1</v>
      </c>
      <c r="JC353" t="b">
        <v>1</v>
      </c>
      <c r="JD353" t="b">
        <v>1</v>
      </c>
      <c r="JE353" t="b">
        <v>1</v>
      </c>
      <c r="JJ353" t="s">
        <v>4756</v>
      </c>
      <c r="JK353" t="s">
        <v>360</v>
      </c>
      <c r="JL353" t="s">
        <v>4758</v>
      </c>
      <c r="JM353" t="s">
        <v>1245</v>
      </c>
      <c r="JN353" t="b">
        <v>1</v>
      </c>
      <c r="JT353" t="b">
        <v>1</v>
      </c>
      <c r="KA353" t="b">
        <v>1</v>
      </c>
      <c r="KG353" t="s">
        <v>450</v>
      </c>
      <c r="KL353" t="b">
        <v>1</v>
      </c>
      <c r="KV353" t="s">
        <v>4759</v>
      </c>
      <c r="KW353" t="b">
        <v>1</v>
      </c>
      <c r="KX353" t="b">
        <v>1</v>
      </c>
      <c r="KY353" t="b">
        <v>1</v>
      </c>
      <c r="KZ353" t="b">
        <v>1</v>
      </c>
      <c r="LF353" t="s">
        <v>733</v>
      </c>
      <c r="LG353" t="b">
        <v>1</v>
      </c>
      <c r="LI353" t="b">
        <v>1</v>
      </c>
      <c r="MI353" t="s">
        <v>4760</v>
      </c>
      <c r="MJ353">
        <v>73216836</v>
      </c>
      <c r="MK353" t="s">
        <v>4761</v>
      </c>
      <c r="ML353" s="2">
        <v>44219.503587962958</v>
      </c>
      <c r="MM353">
        <v>355</v>
      </c>
      <c r="MO353">
        <v>-1</v>
      </c>
      <c r="MR353" t="s">
        <v>377</v>
      </c>
      <c r="MS353">
        <v>2002</v>
      </c>
      <c r="MT353" t="s">
        <v>405</v>
      </c>
      <c r="MU353">
        <v>569832</v>
      </c>
    </row>
    <row r="354" spans="1:359" x14ac:dyDescent="0.3">
      <c r="A354" t="s">
        <v>4762</v>
      </c>
      <c r="B354" t="s">
        <v>4763</v>
      </c>
      <c r="D354" t="s">
        <v>2888</v>
      </c>
      <c r="E354" t="s">
        <v>844</v>
      </c>
      <c r="G354" s="1">
        <v>44219</v>
      </c>
      <c r="H354" t="s">
        <v>2756</v>
      </c>
      <c r="I354" t="s">
        <v>846</v>
      </c>
      <c r="J354" t="s">
        <v>347</v>
      </c>
      <c r="K354">
        <v>21</v>
      </c>
      <c r="L354"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54" t="s">
        <v>348</v>
      </c>
      <c r="N354" t="s">
        <v>349</v>
      </c>
      <c r="O354" t="s">
        <v>350</v>
      </c>
      <c r="P354" s="1">
        <v>43123</v>
      </c>
      <c r="Q354">
        <v>1</v>
      </c>
      <c r="R354">
        <v>0</v>
      </c>
      <c r="S354" t="s">
        <v>347</v>
      </c>
      <c r="T354">
        <v>0</v>
      </c>
      <c r="U354">
        <v>1</v>
      </c>
      <c r="V354">
        <v>0</v>
      </c>
      <c r="W354" t="s">
        <v>351</v>
      </c>
      <c r="X354">
        <v>0</v>
      </c>
      <c r="Y354" t="s">
        <v>351</v>
      </c>
      <c r="Z354">
        <v>0</v>
      </c>
      <c r="AA354" t="s">
        <v>351</v>
      </c>
      <c r="AB354">
        <v>3</v>
      </c>
      <c r="AC354">
        <v>0</v>
      </c>
      <c r="AD354">
        <v>0</v>
      </c>
      <c r="AE354">
        <v>1</v>
      </c>
      <c r="AF354">
        <v>1000</v>
      </c>
      <c r="AG354">
        <v>400</v>
      </c>
      <c r="AH354" t="s">
        <v>386</v>
      </c>
      <c r="AJ354" t="s">
        <v>786</v>
      </c>
      <c r="AK354" t="b">
        <v>1</v>
      </c>
      <c r="AS354">
        <v>30</v>
      </c>
      <c r="AT354" t="s">
        <v>1385</v>
      </c>
      <c r="AV354" t="s">
        <v>347</v>
      </c>
      <c r="AW354" t="s">
        <v>986</v>
      </c>
      <c r="AX354" t="s">
        <v>908</v>
      </c>
      <c r="AY354" t="b">
        <v>1</v>
      </c>
      <c r="BB354" t="b">
        <v>1</v>
      </c>
      <c r="BJ354" t="s">
        <v>360</v>
      </c>
      <c r="BO354" t="s">
        <v>360</v>
      </c>
      <c r="CE354" t="s">
        <v>1355</v>
      </c>
      <c r="CG354" t="b">
        <v>1</v>
      </c>
      <c r="CN354" t="s">
        <v>360</v>
      </c>
      <c r="CO354" t="s">
        <v>2852</v>
      </c>
      <c r="CP354" t="b">
        <v>1</v>
      </c>
      <c r="CQ354" t="b">
        <v>1</v>
      </c>
      <c r="CX354" t="s">
        <v>851</v>
      </c>
      <c r="DD354" t="b">
        <v>1</v>
      </c>
      <c r="DV354" t="s">
        <v>363</v>
      </c>
      <c r="DZ354" t="s">
        <v>579</v>
      </c>
      <c r="EA354" t="b">
        <v>1</v>
      </c>
      <c r="EL354" t="s">
        <v>351</v>
      </c>
      <c r="EM354" t="s">
        <v>366</v>
      </c>
      <c r="EN354" t="s">
        <v>579</v>
      </c>
      <c r="EO354" t="b">
        <v>1</v>
      </c>
      <c r="EZ354" t="s">
        <v>351</v>
      </c>
      <c r="FA354" t="s">
        <v>366</v>
      </c>
      <c r="FB354" t="s">
        <v>347</v>
      </c>
      <c r="FD354" t="s">
        <v>368</v>
      </c>
      <c r="FF354" t="b">
        <v>1</v>
      </c>
      <c r="FM354" t="s">
        <v>347</v>
      </c>
      <c r="FO354" t="s">
        <v>347</v>
      </c>
      <c r="FP354" t="s">
        <v>368</v>
      </c>
      <c r="FQ354" t="b">
        <v>1</v>
      </c>
      <c r="FW354" t="s">
        <v>668</v>
      </c>
      <c r="FX354" t="s">
        <v>360</v>
      </c>
      <c r="GB354" t="s">
        <v>351</v>
      </c>
      <c r="GC354" t="s">
        <v>351</v>
      </c>
      <c r="GD354" t="s">
        <v>360</v>
      </c>
      <c r="GE354" t="s">
        <v>371</v>
      </c>
      <c r="GF354" t="s">
        <v>371</v>
      </c>
      <c r="GT354" t="s">
        <v>4764</v>
      </c>
      <c r="GU354" t="b">
        <v>1</v>
      </c>
      <c r="GY354" t="b">
        <v>1</v>
      </c>
      <c r="GZ354" t="b">
        <v>1</v>
      </c>
      <c r="HA354" t="b">
        <v>1</v>
      </c>
      <c r="HM354" t="s">
        <v>388</v>
      </c>
      <c r="HP354" t="b">
        <v>1</v>
      </c>
      <c r="HR354" t="s">
        <v>4765</v>
      </c>
      <c r="HS354" t="s">
        <v>634</v>
      </c>
      <c r="HT354" t="b">
        <v>1</v>
      </c>
      <c r="IE354" t="s">
        <v>1762</v>
      </c>
      <c r="IG354" t="b">
        <v>1</v>
      </c>
      <c r="IJ354" t="b">
        <v>1</v>
      </c>
      <c r="IO354" t="s">
        <v>445</v>
      </c>
      <c r="IQ354" t="s">
        <v>545</v>
      </c>
      <c r="IS354" t="b">
        <v>1</v>
      </c>
      <c r="IT354" t="b">
        <v>1</v>
      </c>
      <c r="IZ354" t="s">
        <v>875</v>
      </c>
      <c r="JA354" t="s">
        <v>392</v>
      </c>
      <c r="JB354" t="b">
        <v>1</v>
      </c>
      <c r="JC354" t="b">
        <v>1</v>
      </c>
      <c r="JJ354" t="s">
        <v>875</v>
      </c>
      <c r="JK354" t="s">
        <v>360</v>
      </c>
      <c r="JL354" t="s">
        <v>4758</v>
      </c>
      <c r="JM354" t="s">
        <v>4766</v>
      </c>
      <c r="JN354" t="b">
        <v>1</v>
      </c>
      <c r="JQ354" t="b">
        <v>1</v>
      </c>
      <c r="JS354" t="b">
        <v>1</v>
      </c>
      <c r="KA354" t="b">
        <v>1</v>
      </c>
      <c r="KG354" t="s">
        <v>877</v>
      </c>
      <c r="KL354" t="b">
        <v>1</v>
      </c>
      <c r="KM354" t="b">
        <v>1</v>
      </c>
      <c r="KV354" t="s">
        <v>4767</v>
      </c>
      <c r="KW354" t="b">
        <v>1</v>
      </c>
      <c r="KX354" t="b">
        <v>1</v>
      </c>
      <c r="LB354" t="b">
        <v>1</v>
      </c>
      <c r="LF354" t="s">
        <v>452</v>
      </c>
      <c r="LI354" t="b">
        <v>1</v>
      </c>
      <c r="LN354" t="s">
        <v>360</v>
      </c>
      <c r="LO354" t="s">
        <v>4768</v>
      </c>
      <c r="LP354" t="s">
        <v>521</v>
      </c>
      <c r="LQ354" t="b">
        <v>1</v>
      </c>
      <c r="MA354" t="s">
        <v>360</v>
      </c>
      <c r="MG354" t="s">
        <v>360</v>
      </c>
      <c r="MI354" t="s">
        <v>4769</v>
      </c>
      <c r="MJ354">
        <v>73216838</v>
      </c>
      <c r="MK354" t="s">
        <v>4770</v>
      </c>
      <c r="ML354" s="2">
        <v>44219.503599537027</v>
      </c>
      <c r="MM354">
        <v>356</v>
      </c>
      <c r="MO354">
        <v>-1</v>
      </c>
      <c r="MR354" t="s">
        <v>377</v>
      </c>
      <c r="MS354">
        <v>1977</v>
      </c>
      <c r="MT354" t="s">
        <v>405</v>
      </c>
      <c r="MU354">
        <v>569832</v>
      </c>
    </row>
    <row r="355" spans="1:359" x14ac:dyDescent="0.3">
      <c r="A355" t="s">
        <v>4771</v>
      </c>
      <c r="B355" t="s">
        <v>4772</v>
      </c>
      <c r="D355" t="s">
        <v>2888</v>
      </c>
      <c r="E355" t="s">
        <v>844</v>
      </c>
      <c r="G355" s="1">
        <v>44219</v>
      </c>
      <c r="H355" t="s">
        <v>2756</v>
      </c>
      <c r="I355" t="s">
        <v>846</v>
      </c>
      <c r="J355" t="s">
        <v>347</v>
      </c>
      <c r="K355">
        <v>19</v>
      </c>
      <c r="L35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55" t="s">
        <v>348</v>
      </c>
      <c r="N355" t="s">
        <v>349</v>
      </c>
      <c r="O355" t="s">
        <v>350</v>
      </c>
      <c r="P355" s="1">
        <v>43488</v>
      </c>
      <c r="Q355">
        <v>0</v>
      </c>
      <c r="R355">
        <v>0</v>
      </c>
      <c r="S355" t="s">
        <v>347</v>
      </c>
      <c r="T355">
        <v>0</v>
      </c>
      <c r="U355">
        <v>1</v>
      </c>
      <c r="V355">
        <v>0</v>
      </c>
      <c r="W355" t="s">
        <v>351</v>
      </c>
      <c r="X355">
        <v>0</v>
      </c>
      <c r="Y355" t="s">
        <v>351</v>
      </c>
      <c r="Z355">
        <v>0</v>
      </c>
      <c r="AA355" t="s">
        <v>351</v>
      </c>
      <c r="AB355">
        <v>3</v>
      </c>
      <c r="AC355">
        <v>0</v>
      </c>
      <c r="AD355">
        <v>0</v>
      </c>
      <c r="AE355">
        <v>1</v>
      </c>
      <c r="AF355">
        <v>1000</v>
      </c>
      <c r="AG355">
        <v>400</v>
      </c>
      <c r="AH355" t="s">
        <v>2889</v>
      </c>
      <c r="AJ355" t="s">
        <v>786</v>
      </c>
      <c r="AK355" t="b">
        <v>1</v>
      </c>
      <c r="AS355">
        <v>30</v>
      </c>
      <c r="AT355" t="s">
        <v>1385</v>
      </c>
      <c r="AV355" t="s">
        <v>347</v>
      </c>
      <c r="AW355" t="s">
        <v>986</v>
      </c>
      <c r="AX355" t="s">
        <v>429</v>
      </c>
      <c r="BB355" t="b">
        <v>1</v>
      </c>
      <c r="BJ355" t="s">
        <v>360</v>
      </c>
      <c r="BO355" t="s">
        <v>360</v>
      </c>
      <c r="CE355" t="s">
        <v>1355</v>
      </c>
      <c r="CG355" t="b">
        <v>1</v>
      </c>
      <c r="CN355" t="s">
        <v>360</v>
      </c>
      <c r="CO355" t="s">
        <v>2852</v>
      </c>
      <c r="CP355" t="b">
        <v>1</v>
      </c>
      <c r="CQ355" t="b">
        <v>1</v>
      </c>
      <c r="CX355" t="s">
        <v>851</v>
      </c>
      <c r="DD355" t="b">
        <v>1</v>
      </c>
      <c r="DV355" t="s">
        <v>657</v>
      </c>
      <c r="EL355" t="s">
        <v>385</v>
      </c>
      <c r="EM355" t="s">
        <v>366</v>
      </c>
      <c r="EN355" t="s">
        <v>579</v>
      </c>
      <c r="EO355" t="b">
        <v>1</v>
      </c>
      <c r="EZ355" t="s">
        <v>351</v>
      </c>
      <c r="FA355" t="s">
        <v>366</v>
      </c>
      <c r="FB355" t="s">
        <v>347</v>
      </c>
      <c r="FD355" t="s">
        <v>368</v>
      </c>
      <c r="FF355" t="b">
        <v>1</v>
      </c>
      <c r="FM355" t="s">
        <v>347</v>
      </c>
      <c r="FO355" t="s">
        <v>347</v>
      </c>
      <c r="FP355" t="s">
        <v>368</v>
      </c>
      <c r="FQ355" t="b">
        <v>1</v>
      </c>
      <c r="FW355" t="s">
        <v>373</v>
      </c>
      <c r="FX355" t="s">
        <v>360</v>
      </c>
      <c r="GB355" t="s">
        <v>351</v>
      </c>
      <c r="GC355" t="s">
        <v>385</v>
      </c>
      <c r="GD355" t="s">
        <v>360</v>
      </c>
      <c r="GE355" t="s">
        <v>371</v>
      </c>
      <c r="GF355" t="s">
        <v>371</v>
      </c>
      <c r="GT355" t="s">
        <v>4773</v>
      </c>
      <c r="GU355" t="b">
        <v>1</v>
      </c>
      <c r="GV355" t="b">
        <v>1</v>
      </c>
      <c r="GW355" t="b">
        <v>1</v>
      </c>
      <c r="GY355" t="b">
        <v>1</v>
      </c>
      <c r="GZ355" t="b">
        <v>1</v>
      </c>
      <c r="HM355" t="s">
        <v>388</v>
      </c>
      <c r="HP355" t="b">
        <v>1</v>
      </c>
      <c r="HR355" t="s">
        <v>4774</v>
      </c>
      <c r="HS355" t="s">
        <v>634</v>
      </c>
      <c r="HT355" t="b">
        <v>1</v>
      </c>
      <c r="IE355" t="s">
        <v>1331</v>
      </c>
      <c r="IH355" t="b">
        <v>1</v>
      </c>
      <c r="IJ355" t="b">
        <v>1</v>
      </c>
      <c r="IO355" t="s">
        <v>347</v>
      </c>
      <c r="IQ355" t="s">
        <v>392</v>
      </c>
      <c r="IR355" t="b">
        <v>1</v>
      </c>
      <c r="IS355" t="b">
        <v>1</v>
      </c>
      <c r="IZ355" t="s">
        <v>875</v>
      </c>
      <c r="JA355" t="s">
        <v>392</v>
      </c>
      <c r="JB355" t="b">
        <v>1</v>
      </c>
      <c r="JC355" t="b">
        <v>1</v>
      </c>
      <c r="JJ355" t="s">
        <v>4775</v>
      </c>
      <c r="JK355" t="s">
        <v>360</v>
      </c>
      <c r="JL355" t="s">
        <v>4776</v>
      </c>
      <c r="JM355" t="s">
        <v>4158</v>
      </c>
      <c r="JN355" t="b">
        <v>1</v>
      </c>
      <c r="JQ355" t="b">
        <v>1</v>
      </c>
      <c r="KA355" t="b">
        <v>1</v>
      </c>
      <c r="KG355" t="s">
        <v>450</v>
      </c>
      <c r="KL355" t="b">
        <v>1</v>
      </c>
      <c r="KV355" t="s">
        <v>4777</v>
      </c>
      <c r="KW355" t="b">
        <v>1</v>
      </c>
      <c r="KY355" t="b">
        <v>1</v>
      </c>
      <c r="LB355" t="b">
        <v>1</v>
      </c>
      <c r="LF355" t="s">
        <v>1098</v>
      </c>
      <c r="LG355" t="b">
        <v>1</v>
      </c>
      <c r="LH355" t="b">
        <v>1</v>
      </c>
      <c r="LN355" t="s">
        <v>360</v>
      </c>
      <c r="LO355" t="s">
        <v>4778</v>
      </c>
      <c r="LP355" t="s">
        <v>1317</v>
      </c>
      <c r="LQ355" t="b">
        <v>1</v>
      </c>
      <c r="LS355" t="b">
        <v>1</v>
      </c>
      <c r="MA355" t="s">
        <v>360</v>
      </c>
      <c r="MG355" t="s">
        <v>360</v>
      </c>
      <c r="MI355" t="s">
        <v>4779</v>
      </c>
      <c r="MJ355">
        <v>73216841</v>
      </c>
      <c r="MK355" t="s">
        <v>4780</v>
      </c>
      <c r="ML355" s="2">
        <v>44219.503611111111</v>
      </c>
      <c r="MM355">
        <v>357</v>
      </c>
      <c r="MO355">
        <v>-1</v>
      </c>
      <c r="MR355" t="s">
        <v>377</v>
      </c>
      <c r="MS355">
        <v>1382</v>
      </c>
      <c r="MT355" t="s">
        <v>405</v>
      </c>
      <c r="MU355">
        <v>569832</v>
      </c>
    </row>
    <row r="356" spans="1:359" x14ac:dyDescent="0.3">
      <c r="A356" t="s">
        <v>4781</v>
      </c>
      <c r="B356" t="s">
        <v>4782</v>
      </c>
      <c r="D356" t="s">
        <v>4783</v>
      </c>
      <c r="E356" t="s">
        <v>844</v>
      </c>
      <c r="G356" s="1">
        <v>44219</v>
      </c>
      <c r="H356" t="s">
        <v>2066</v>
      </c>
      <c r="I356" t="s">
        <v>846</v>
      </c>
      <c r="J356" t="s">
        <v>347</v>
      </c>
      <c r="K356">
        <v>56</v>
      </c>
      <c r="L356"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356" t="s">
        <v>408</v>
      </c>
      <c r="N356" t="s">
        <v>349</v>
      </c>
      <c r="O356" t="s">
        <v>350</v>
      </c>
      <c r="P356" s="1">
        <v>43853</v>
      </c>
      <c r="Q356">
        <v>2</v>
      </c>
      <c r="R356">
        <v>0</v>
      </c>
      <c r="S356" t="s">
        <v>347</v>
      </c>
      <c r="T356">
        <v>0</v>
      </c>
      <c r="U356">
        <v>1</v>
      </c>
      <c r="V356">
        <v>1</v>
      </c>
      <c r="W356" t="s">
        <v>409</v>
      </c>
      <c r="X356">
        <v>3</v>
      </c>
      <c r="Y356" t="s">
        <v>352</v>
      </c>
      <c r="Z356">
        <v>4</v>
      </c>
      <c r="AA356" t="s">
        <v>527</v>
      </c>
      <c r="AB356">
        <v>23</v>
      </c>
      <c r="AC356">
        <v>0</v>
      </c>
      <c r="AD356">
        <v>0</v>
      </c>
      <c r="AE356">
        <v>3</v>
      </c>
      <c r="AF356">
        <v>700</v>
      </c>
      <c r="AG356">
        <v>300</v>
      </c>
      <c r="AH356" t="s">
        <v>4784</v>
      </c>
      <c r="AJ356" t="s">
        <v>355</v>
      </c>
      <c r="AL356" t="b">
        <v>1</v>
      </c>
      <c r="AS356">
        <v>60</v>
      </c>
      <c r="AT356" t="s">
        <v>356</v>
      </c>
      <c r="AV356" t="s">
        <v>360</v>
      </c>
      <c r="AW356" t="s">
        <v>3443</v>
      </c>
      <c r="AX356" t="s">
        <v>1673</v>
      </c>
      <c r="BA356" t="b">
        <v>1</v>
      </c>
      <c r="BB356" t="b">
        <v>1</v>
      </c>
      <c r="BJ356" t="s">
        <v>347</v>
      </c>
      <c r="BK356" t="s">
        <v>347</v>
      </c>
      <c r="BL356" t="s">
        <v>1269</v>
      </c>
      <c r="BM356" t="s">
        <v>360</v>
      </c>
      <c r="BO356" t="s">
        <v>347</v>
      </c>
      <c r="BP356" t="s">
        <v>347</v>
      </c>
      <c r="BR356" t="s">
        <v>347</v>
      </c>
      <c r="BS356" t="s">
        <v>347</v>
      </c>
      <c r="CE356" t="s">
        <v>2119</v>
      </c>
      <c r="CG356" t="b">
        <v>1</v>
      </c>
      <c r="CI356" t="b">
        <v>1</v>
      </c>
      <c r="CN356" t="s">
        <v>347</v>
      </c>
      <c r="CX356" t="s">
        <v>851</v>
      </c>
      <c r="DD356" t="b">
        <v>1</v>
      </c>
      <c r="DV356" t="s">
        <v>575</v>
      </c>
      <c r="DW356" t="s">
        <v>487</v>
      </c>
      <c r="DZ356" t="s">
        <v>1239</v>
      </c>
      <c r="EB356" t="b">
        <v>1</v>
      </c>
      <c r="EL356" t="s">
        <v>351</v>
      </c>
      <c r="EM356" t="s">
        <v>366</v>
      </c>
      <c r="EN356" t="s">
        <v>1239</v>
      </c>
      <c r="EP356" t="b">
        <v>1</v>
      </c>
      <c r="EZ356" t="s">
        <v>351</v>
      </c>
      <c r="FA356" t="s">
        <v>366</v>
      </c>
      <c r="FB356" t="s">
        <v>347</v>
      </c>
      <c r="FD356" t="s">
        <v>368</v>
      </c>
      <c r="FF356" t="b">
        <v>1</v>
      </c>
      <c r="FM356" t="s">
        <v>347</v>
      </c>
      <c r="FO356" t="s">
        <v>347</v>
      </c>
      <c r="FP356" t="s">
        <v>368</v>
      </c>
      <c r="FQ356" t="b">
        <v>1</v>
      </c>
      <c r="FW356" t="s">
        <v>668</v>
      </c>
      <c r="FX356" t="s">
        <v>360</v>
      </c>
      <c r="GB356" t="s">
        <v>351</v>
      </c>
      <c r="GC356" t="s">
        <v>409</v>
      </c>
      <c r="GD356" t="s">
        <v>360</v>
      </c>
      <c r="GE356" t="s">
        <v>371</v>
      </c>
      <c r="GF356" t="s">
        <v>371</v>
      </c>
      <c r="GT356" t="s">
        <v>4785</v>
      </c>
      <c r="GX356" t="b">
        <v>1</v>
      </c>
      <c r="HB356" t="b">
        <v>1</v>
      </c>
      <c r="HC356" t="b">
        <v>1</v>
      </c>
      <c r="HM356" t="s">
        <v>1008</v>
      </c>
      <c r="HN356" t="b">
        <v>1</v>
      </c>
      <c r="HP356" t="b">
        <v>1</v>
      </c>
      <c r="HR356" t="s">
        <v>4786</v>
      </c>
      <c r="HS356" t="s">
        <v>634</v>
      </c>
      <c r="HT356" t="b">
        <v>1</v>
      </c>
      <c r="IE356" t="s">
        <v>516</v>
      </c>
      <c r="IJ356" t="b">
        <v>1</v>
      </c>
      <c r="IO356" t="s">
        <v>445</v>
      </c>
      <c r="IQ356" t="s">
        <v>416</v>
      </c>
      <c r="IW356" t="b">
        <v>1</v>
      </c>
      <c r="JA356" t="s">
        <v>416</v>
      </c>
      <c r="JG356" t="b">
        <v>1</v>
      </c>
      <c r="JK356" t="s">
        <v>347</v>
      </c>
      <c r="JM356" t="s">
        <v>4787</v>
      </c>
      <c r="JV356" t="b">
        <v>1</v>
      </c>
      <c r="KA356" t="b">
        <v>1</v>
      </c>
      <c r="KG356" t="s">
        <v>1097</v>
      </c>
      <c r="KM356" t="b">
        <v>1</v>
      </c>
      <c r="KV356" t="s">
        <v>467</v>
      </c>
      <c r="KX356" t="b">
        <v>1</v>
      </c>
      <c r="LF356" t="s">
        <v>1261</v>
      </c>
      <c r="LJ356" t="b">
        <v>1</v>
      </c>
      <c r="LN356" t="s">
        <v>347</v>
      </c>
      <c r="LP356" t="s">
        <v>651</v>
      </c>
      <c r="LV356" t="b">
        <v>1</v>
      </c>
      <c r="MA356" t="s">
        <v>360</v>
      </c>
      <c r="MD356" t="s">
        <v>360</v>
      </c>
      <c r="MG356" t="s">
        <v>360</v>
      </c>
      <c r="MI356" t="s">
        <v>4788</v>
      </c>
      <c r="MJ356">
        <v>73218342</v>
      </c>
      <c r="MK356" t="s">
        <v>4789</v>
      </c>
      <c r="ML356" s="2">
        <v>44219.546886574077</v>
      </c>
      <c r="MM356">
        <v>358</v>
      </c>
      <c r="MO356">
        <v>-1</v>
      </c>
      <c r="MR356" t="s">
        <v>377</v>
      </c>
      <c r="MS356">
        <v>1030</v>
      </c>
      <c r="MT356" t="s">
        <v>405</v>
      </c>
      <c r="MU356">
        <v>569832</v>
      </c>
    </row>
    <row r="357" spans="1:359" x14ac:dyDescent="0.3">
      <c r="A357" t="s">
        <v>4790</v>
      </c>
      <c r="B357" t="s">
        <v>4791</v>
      </c>
      <c r="C357" t="s">
        <v>385</v>
      </c>
      <c r="D357" t="s">
        <v>2463</v>
      </c>
      <c r="E357" t="s">
        <v>844</v>
      </c>
      <c r="G357" s="1">
        <v>44219</v>
      </c>
      <c r="H357" t="s">
        <v>2066</v>
      </c>
      <c r="I357" t="s">
        <v>846</v>
      </c>
      <c r="J357" t="s">
        <v>347</v>
      </c>
      <c r="K357">
        <v>43</v>
      </c>
      <c r="L35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57" t="s">
        <v>408</v>
      </c>
      <c r="N357" t="s">
        <v>349</v>
      </c>
      <c r="O357" t="s">
        <v>350</v>
      </c>
      <c r="P357" s="1">
        <v>43488</v>
      </c>
      <c r="Q357">
        <v>0</v>
      </c>
      <c r="R357">
        <v>2</v>
      </c>
      <c r="S357" t="s">
        <v>347</v>
      </c>
      <c r="T357">
        <v>0</v>
      </c>
      <c r="U357">
        <v>1</v>
      </c>
      <c r="V357">
        <v>0</v>
      </c>
      <c r="W357" t="s">
        <v>351</v>
      </c>
      <c r="X357">
        <v>0</v>
      </c>
      <c r="Y357" t="s">
        <v>351</v>
      </c>
      <c r="Z357">
        <v>0</v>
      </c>
      <c r="AA357" t="s">
        <v>351</v>
      </c>
      <c r="AB357">
        <v>7</v>
      </c>
      <c r="AC357">
        <v>0</v>
      </c>
      <c r="AD357">
        <v>0</v>
      </c>
      <c r="AE357">
        <v>1</v>
      </c>
      <c r="AF357">
        <v>700</v>
      </c>
      <c r="AG357">
        <v>300</v>
      </c>
      <c r="AH357" t="s">
        <v>1576</v>
      </c>
      <c r="AJ357" t="s">
        <v>355</v>
      </c>
      <c r="AL357" t="b">
        <v>1</v>
      </c>
      <c r="AS357">
        <v>60</v>
      </c>
      <c r="AT357" t="s">
        <v>356</v>
      </c>
      <c r="AV357" t="s">
        <v>360</v>
      </c>
      <c r="AW357" t="s">
        <v>4792</v>
      </c>
      <c r="AX357" t="s">
        <v>429</v>
      </c>
      <c r="BB357" t="b">
        <v>1</v>
      </c>
      <c r="BJ357" t="s">
        <v>347</v>
      </c>
      <c r="BK357" t="s">
        <v>347</v>
      </c>
      <c r="BL357" t="s">
        <v>1269</v>
      </c>
      <c r="BM357" t="s">
        <v>360</v>
      </c>
      <c r="BO357" t="s">
        <v>347</v>
      </c>
      <c r="BP357" t="s">
        <v>347</v>
      </c>
      <c r="BR357" t="s">
        <v>347</v>
      </c>
      <c r="BS357" t="s">
        <v>347</v>
      </c>
      <c r="CE357" t="s">
        <v>361</v>
      </c>
      <c r="CG357" t="b">
        <v>1</v>
      </c>
      <c r="CI357" t="b">
        <v>1</v>
      </c>
      <c r="CN357" t="s">
        <v>347</v>
      </c>
      <c r="CX357" t="s">
        <v>851</v>
      </c>
      <c r="DD357" t="b">
        <v>1</v>
      </c>
      <c r="DV357" t="s">
        <v>575</v>
      </c>
      <c r="DW357" t="s">
        <v>487</v>
      </c>
      <c r="EL357" t="s">
        <v>385</v>
      </c>
      <c r="EM357" t="s">
        <v>366</v>
      </c>
      <c r="EN357" t="s">
        <v>1239</v>
      </c>
      <c r="EP357" t="b">
        <v>1</v>
      </c>
      <c r="EZ357" t="s">
        <v>351</v>
      </c>
      <c r="FA357" t="s">
        <v>366</v>
      </c>
      <c r="FB357" t="s">
        <v>347</v>
      </c>
      <c r="FD357" t="s">
        <v>368</v>
      </c>
      <c r="FF357" t="b">
        <v>1</v>
      </c>
      <c r="FM357" t="s">
        <v>347</v>
      </c>
      <c r="FO357" t="s">
        <v>347</v>
      </c>
      <c r="FP357" t="s">
        <v>432</v>
      </c>
      <c r="FQ357" t="b">
        <v>1</v>
      </c>
      <c r="FR357" t="b">
        <v>1</v>
      </c>
      <c r="FW357" t="s">
        <v>369</v>
      </c>
      <c r="FX357" t="s">
        <v>360</v>
      </c>
      <c r="GB357" t="s">
        <v>351</v>
      </c>
      <c r="GC357" t="s">
        <v>385</v>
      </c>
      <c r="GD357" t="s">
        <v>360</v>
      </c>
      <c r="GE357" t="s">
        <v>371</v>
      </c>
      <c r="GF357" t="s">
        <v>371</v>
      </c>
      <c r="GT357" t="s">
        <v>4793</v>
      </c>
      <c r="GX357" t="b">
        <v>1</v>
      </c>
      <c r="GY357" t="b">
        <v>1</v>
      </c>
      <c r="HC357" t="b">
        <v>1</v>
      </c>
      <c r="HM357" t="s">
        <v>1008</v>
      </c>
      <c r="HN357" t="b">
        <v>1</v>
      </c>
      <c r="HP357" t="b">
        <v>1</v>
      </c>
      <c r="HR357" t="s">
        <v>2235</v>
      </c>
      <c r="HS357" t="s">
        <v>634</v>
      </c>
      <c r="HT357" t="b">
        <v>1</v>
      </c>
      <c r="IE357" t="s">
        <v>516</v>
      </c>
      <c r="IJ357" t="b">
        <v>1</v>
      </c>
      <c r="IO357" t="s">
        <v>445</v>
      </c>
      <c r="IQ357" t="s">
        <v>416</v>
      </c>
      <c r="IW357" t="b">
        <v>1</v>
      </c>
      <c r="JA357" t="s">
        <v>416</v>
      </c>
      <c r="JG357" t="b">
        <v>1</v>
      </c>
      <c r="JK357" t="s">
        <v>347</v>
      </c>
      <c r="JM357" t="s">
        <v>2198</v>
      </c>
      <c r="KA357" t="b">
        <v>1</v>
      </c>
      <c r="KG357" t="s">
        <v>1097</v>
      </c>
      <c r="KM357" t="b">
        <v>1</v>
      </c>
      <c r="KV357" t="s">
        <v>467</v>
      </c>
      <c r="KX357" t="b">
        <v>1</v>
      </c>
      <c r="LF357" t="s">
        <v>509</v>
      </c>
      <c r="LL357" t="b">
        <v>1</v>
      </c>
      <c r="LN357" t="s">
        <v>347</v>
      </c>
      <c r="LP357" t="s">
        <v>651</v>
      </c>
      <c r="LV357" t="b">
        <v>1</v>
      </c>
      <c r="MA357" t="s">
        <v>360</v>
      </c>
      <c r="MG357" t="s">
        <v>360</v>
      </c>
      <c r="MI357" t="s">
        <v>4794</v>
      </c>
      <c r="MJ357">
        <v>73218344</v>
      </c>
      <c r="MK357" t="s">
        <v>4795</v>
      </c>
      <c r="ML357" s="2">
        <v>44219.546886574077</v>
      </c>
      <c r="MM357">
        <v>359</v>
      </c>
      <c r="MO357">
        <v>-1</v>
      </c>
      <c r="MR357" t="s">
        <v>377</v>
      </c>
      <c r="MS357">
        <v>15111</v>
      </c>
      <c r="MT357" t="s">
        <v>405</v>
      </c>
      <c r="MU357">
        <v>569832</v>
      </c>
    </row>
    <row r="358" spans="1:359" x14ac:dyDescent="0.3">
      <c r="A358" t="s">
        <v>4796</v>
      </c>
      <c r="B358" t="s">
        <v>4797</v>
      </c>
      <c r="D358" t="s">
        <v>2190</v>
      </c>
      <c r="E358" t="s">
        <v>844</v>
      </c>
      <c r="G358" s="1">
        <v>44219</v>
      </c>
      <c r="H358" t="s">
        <v>2066</v>
      </c>
      <c r="I358" t="s">
        <v>846</v>
      </c>
      <c r="J358" t="s">
        <v>347</v>
      </c>
      <c r="K358">
        <v>55</v>
      </c>
      <c r="L358"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358" t="s">
        <v>348</v>
      </c>
      <c r="N358" t="s">
        <v>349</v>
      </c>
      <c r="O358" t="s">
        <v>350</v>
      </c>
      <c r="P358" s="1">
        <v>44219</v>
      </c>
      <c r="Q358">
        <v>1</v>
      </c>
      <c r="R358">
        <v>1</v>
      </c>
      <c r="S358" t="s">
        <v>347</v>
      </c>
      <c r="T358">
        <v>0</v>
      </c>
      <c r="U358">
        <v>1</v>
      </c>
      <c r="V358">
        <v>1</v>
      </c>
      <c r="W358" t="s">
        <v>409</v>
      </c>
      <c r="X358">
        <v>0</v>
      </c>
      <c r="Y358" t="s">
        <v>409</v>
      </c>
      <c r="Z358">
        <v>2</v>
      </c>
      <c r="AA358" t="s">
        <v>365</v>
      </c>
      <c r="AB358">
        <v>9</v>
      </c>
      <c r="AC358">
        <v>0</v>
      </c>
      <c r="AD358">
        <v>0</v>
      </c>
      <c r="AE358">
        <v>1</v>
      </c>
      <c r="AF358">
        <v>600</v>
      </c>
      <c r="AG358">
        <v>300</v>
      </c>
      <c r="AH358" t="s">
        <v>4784</v>
      </c>
      <c r="AJ358" t="s">
        <v>355</v>
      </c>
      <c r="AL358" t="b">
        <v>1</v>
      </c>
      <c r="AS358">
        <v>60</v>
      </c>
      <c r="AT358" t="s">
        <v>356</v>
      </c>
      <c r="AV358" t="s">
        <v>360</v>
      </c>
      <c r="AW358" t="s">
        <v>3443</v>
      </c>
      <c r="AX358" t="s">
        <v>429</v>
      </c>
      <c r="BB358" t="b">
        <v>1</v>
      </c>
      <c r="BJ358" t="s">
        <v>347</v>
      </c>
      <c r="BK358" t="s">
        <v>347</v>
      </c>
      <c r="BL358" t="s">
        <v>1269</v>
      </c>
      <c r="BM358" t="s">
        <v>360</v>
      </c>
      <c r="BO358" t="s">
        <v>347</v>
      </c>
      <c r="BP358" t="s">
        <v>347</v>
      </c>
      <c r="BR358" t="s">
        <v>347</v>
      </c>
      <c r="BS358" t="s">
        <v>347</v>
      </c>
      <c r="CE358" t="s">
        <v>361</v>
      </c>
      <c r="CG358" t="b">
        <v>1</v>
      </c>
      <c r="CI358" t="b">
        <v>1</v>
      </c>
      <c r="CN358" t="s">
        <v>347</v>
      </c>
      <c r="CX358" t="s">
        <v>851</v>
      </c>
      <c r="DD358" t="b">
        <v>1</v>
      </c>
      <c r="DV358" t="s">
        <v>575</v>
      </c>
      <c r="DW358" t="s">
        <v>487</v>
      </c>
      <c r="DZ358" t="s">
        <v>1239</v>
      </c>
      <c r="EB358" t="b">
        <v>1</v>
      </c>
      <c r="EL358" t="s">
        <v>351</v>
      </c>
      <c r="EM358" t="s">
        <v>366</v>
      </c>
      <c r="EN358" t="s">
        <v>1239</v>
      </c>
      <c r="EP358" t="b">
        <v>1</v>
      </c>
      <c r="EZ358" t="s">
        <v>351</v>
      </c>
      <c r="FA358" t="s">
        <v>366</v>
      </c>
      <c r="FB358" t="s">
        <v>347</v>
      </c>
      <c r="FD358" t="s">
        <v>368</v>
      </c>
      <c r="FF358" t="b">
        <v>1</v>
      </c>
      <c r="FM358" t="s">
        <v>347</v>
      </c>
      <c r="FO358" t="s">
        <v>347</v>
      </c>
      <c r="FP358" t="s">
        <v>368</v>
      </c>
      <c r="FQ358" t="b">
        <v>1</v>
      </c>
      <c r="FW358" t="s">
        <v>668</v>
      </c>
      <c r="FX358" t="s">
        <v>360</v>
      </c>
      <c r="GB358" t="s">
        <v>351</v>
      </c>
      <c r="GC358" t="s">
        <v>351</v>
      </c>
      <c r="GD358" t="s">
        <v>360</v>
      </c>
      <c r="GE358" t="s">
        <v>371</v>
      </c>
      <c r="GF358" t="s">
        <v>371</v>
      </c>
      <c r="GT358" t="s">
        <v>1427</v>
      </c>
      <c r="GX358" t="b">
        <v>1</v>
      </c>
      <c r="HM358" t="s">
        <v>2010</v>
      </c>
      <c r="HP358" t="b">
        <v>1</v>
      </c>
      <c r="HQ358" t="b">
        <v>1</v>
      </c>
      <c r="HR358" t="s">
        <v>4786</v>
      </c>
      <c r="HS358" t="s">
        <v>634</v>
      </c>
      <c r="HT358" t="b">
        <v>1</v>
      </c>
      <c r="IE358" t="s">
        <v>373</v>
      </c>
      <c r="IL358" t="b">
        <v>1</v>
      </c>
      <c r="IO358" t="s">
        <v>445</v>
      </c>
      <c r="IQ358" t="s">
        <v>416</v>
      </c>
      <c r="IW358" t="b">
        <v>1</v>
      </c>
      <c r="JA358" t="s">
        <v>373</v>
      </c>
      <c r="JH358" t="b">
        <v>1</v>
      </c>
      <c r="JK358" t="s">
        <v>347</v>
      </c>
      <c r="JM358" t="s">
        <v>2198</v>
      </c>
      <c r="KA358" t="b">
        <v>1</v>
      </c>
      <c r="KG358" t="s">
        <v>1097</v>
      </c>
      <c r="KM358" t="b">
        <v>1</v>
      </c>
      <c r="KV358" t="s">
        <v>1215</v>
      </c>
      <c r="KX358" t="b">
        <v>1</v>
      </c>
      <c r="LB358" t="b">
        <v>1</v>
      </c>
      <c r="LF358" t="s">
        <v>509</v>
      </c>
      <c r="LL358" t="b">
        <v>1</v>
      </c>
      <c r="LN358" t="s">
        <v>347</v>
      </c>
      <c r="LP358" t="s">
        <v>651</v>
      </c>
      <c r="LV358" t="b">
        <v>1</v>
      </c>
      <c r="MA358" t="s">
        <v>360</v>
      </c>
      <c r="MD358" t="s">
        <v>360</v>
      </c>
      <c r="MG358" t="s">
        <v>360</v>
      </c>
      <c r="MI358" t="s">
        <v>4798</v>
      </c>
      <c r="MJ358">
        <v>73218346</v>
      </c>
      <c r="MK358" t="s">
        <v>4799</v>
      </c>
      <c r="ML358" s="2">
        <v>44219.546898148154</v>
      </c>
      <c r="MM358">
        <v>360</v>
      </c>
      <c r="MO358">
        <v>-1</v>
      </c>
      <c r="MR358" t="s">
        <v>377</v>
      </c>
      <c r="MS358">
        <v>549</v>
      </c>
      <c r="MT358" t="s">
        <v>405</v>
      </c>
      <c r="MU358">
        <v>569832</v>
      </c>
    </row>
    <row r="359" spans="1:359" x14ac:dyDescent="0.3">
      <c r="A359" t="s">
        <v>4800</v>
      </c>
      <c r="B359" t="s">
        <v>4801</v>
      </c>
      <c r="D359" t="s">
        <v>2190</v>
      </c>
      <c r="E359" t="s">
        <v>844</v>
      </c>
      <c r="G359" s="1">
        <v>44219</v>
      </c>
      <c r="H359" t="s">
        <v>2066</v>
      </c>
      <c r="I359" t="s">
        <v>846</v>
      </c>
      <c r="J359" t="s">
        <v>347</v>
      </c>
      <c r="K359">
        <v>24</v>
      </c>
      <c r="L359"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59" t="s">
        <v>348</v>
      </c>
      <c r="N359" t="s">
        <v>349</v>
      </c>
      <c r="O359" t="s">
        <v>350</v>
      </c>
      <c r="P359" s="1">
        <v>43747</v>
      </c>
      <c r="Q359">
        <v>0</v>
      </c>
      <c r="R359">
        <v>2</v>
      </c>
      <c r="S359" t="s">
        <v>347</v>
      </c>
      <c r="T359">
        <v>0</v>
      </c>
      <c r="U359">
        <v>1</v>
      </c>
      <c r="V359">
        <v>1</v>
      </c>
      <c r="W359" t="s">
        <v>409</v>
      </c>
      <c r="X359">
        <v>0</v>
      </c>
      <c r="Y359" t="s">
        <v>409</v>
      </c>
      <c r="Z359">
        <v>0</v>
      </c>
      <c r="AA359" t="s">
        <v>409</v>
      </c>
      <c r="AB359">
        <v>6</v>
      </c>
      <c r="AC359">
        <v>1</v>
      </c>
      <c r="AD359">
        <v>0</v>
      </c>
      <c r="AE359">
        <v>1</v>
      </c>
      <c r="AF359">
        <v>700</v>
      </c>
      <c r="AG359">
        <v>400</v>
      </c>
      <c r="AH359" t="s">
        <v>4784</v>
      </c>
      <c r="AJ359" t="s">
        <v>355</v>
      </c>
      <c r="AL359" t="b">
        <v>1</v>
      </c>
      <c r="AS359">
        <v>60</v>
      </c>
      <c r="AT359" t="s">
        <v>356</v>
      </c>
      <c r="AV359" t="s">
        <v>360</v>
      </c>
      <c r="AW359" t="s">
        <v>3443</v>
      </c>
      <c r="AX359" t="s">
        <v>429</v>
      </c>
      <c r="BB359" t="b">
        <v>1</v>
      </c>
      <c r="BJ359" t="s">
        <v>347</v>
      </c>
      <c r="BK359" t="s">
        <v>347</v>
      </c>
      <c r="BL359" t="s">
        <v>1269</v>
      </c>
      <c r="BM359" t="s">
        <v>360</v>
      </c>
      <c r="BO359" t="s">
        <v>347</v>
      </c>
      <c r="BP359" t="s">
        <v>347</v>
      </c>
      <c r="BR359" t="s">
        <v>347</v>
      </c>
      <c r="BS359" t="s">
        <v>347</v>
      </c>
      <c r="CE359" t="s">
        <v>361</v>
      </c>
      <c r="CG359" t="b">
        <v>1</v>
      </c>
      <c r="CI359" t="b">
        <v>1</v>
      </c>
      <c r="CN359" t="s">
        <v>347</v>
      </c>
      <c r="CX359" t="s">
        <v>851</v>
      </c>
      <c r="DD359" t="b">
        <v>1</v>
      </c>
      <c r="DV359" t="s">
        <v>575</v>
      </c>
      <c r="DW359" t="s">
        <v>487</v>
      </c>
      <c r="EL359" t="s">
        <v>385</v>
      </c>
      <c r="EM359" t="s">
        <v>366</v>
      </c>
      <c r="EN359" t="s">
        <v>1239</v>
      </c>
      <c r="EP359" t="b">
        <v>1</v>
      </c>
      <c r="EZ359" t="s">
        <v>351</v>
      </c>
      <c r="FA359" t="s">
        <v>366</v>
      </c>
      <c r="FB359" t="s">
        <v>347</v>
      </c>
      <c r="FD359" t="s">
        <v>368</v>
      </c>
      <c r="FF359" t="b">
        <v>1</v>
      </c>
      <c r="FM359" t="s">
        <v>347</v>
      </c>
      <c r="FO359" t="s">
        <v>347</v>
      </c>
      <c r="FP359" t="s">
        <v>368</v>
      </c>
      <c r="FQ359" t="b">
        <v>1</v>
      </c>
      <c r="FW359" t="s">
        <v>668</v>
      </c>
      <c r="FX359" t="s">
        <v>360</v>
      </c>
      <c r="GB359" t="s">
        <v>351</v>
      </c>
      <c r="GC359" t="s">
        <v>385</v>
      </c>
      <c r="GD359" t="s">
        <v>360</v>
      </c>
      <c r="GE359" t="s">
        <v>371</v>
      </c>
      <c r="GF359" t="s">
        <v>371</v>
      </c>
      <c r="GT359" t="s">
        <v>4802</v>
      </c>
      <c r="GV359" t="b">
        <v>1</v>
      </c>
      <c r="GX359" t="b">
        <v>1</v>
      </c>
      <c r="HM359" t="s">
        <v>2010</v>
      </c>
      <c r="HP359" t="b">
        <v>1</v>
      </c>
      <c r="HQ359" t="b">
        <v>1</v>
      </c>
      <c r="HR359" t="s">
        <v>2235</v>
      </c>
      <c r="HS359" t="s">
        <v>634</v>
      </c>
      <c r="HT359" t="b">
        <v>1</v>
      </c>
      <c r="IE359" t="s">
        <v>373</v>
      </c>
      <c r="IL359" t="b">
        <v>1</v>
      </c>
      <c r="IO359" t="s">
        <v>445</v>
      </c>
      <c r="IQ359" t="s">
        <v>462</v>
      </c>
      <c r="IR359" t="b">
        <v>1</v>
      </c>
      <c r="IZ359" t="s">
        <v>4803</v>
      </c>
      <c r="JA359" t="s">
        <v>462</v>
      </c>
      <c r="JB359" t="b">
        <v>1</v>
      </c>
      <c r="JJ359" t="s">
        <v>2197</v>
      </c>
      <c r="JK359" t="s">
        <v>347</v>
      </c>
      <c r="JM359" t="s">
        <v>2198</v>
      </c>
      <c r="KA359" t="b">
        <v>1</v>
      </c>
      <c r="KG359" t="s">
        <v>1097</v>
      </c>
      <c r="KM359" t="b">
        <v>1</v>
      </c>
      <c r="KV359" t="s">
        <v>467</v>
      </c>
      <c r="KX359" t="b">
        <v>1</v>
      </c>
      <c r="LF359" t="s">
        <v>509</v>
      </c>
      <c r="LL359" t="b">
        <v>1</v>
      </c>
      <c r="LN359" t="s">
        <v>347</v>
      </c>
      <c r="LP359" t="s">
        <v>651</v>
      </c>
      <c r="LV359" t="b">
        <v>1</v>
      </c>
      <c r="MA359" t="s">
        <v>360</v>
      </c>
      <c r="MG359" t="s">
        <v>360</v>
      </c>
      <c r="MI359" t="s">
        <v>4804</v>
      </c>
      <c r="MJ359">
        <v>73218347</v>
      </c>
      <c r="MK359" t="s">
        <v>4805</v>
      </c>
      <c r="ML359" s="2">
        <v>44219.546909722223</v>
      </c>
      <c r="MM359">
        <v>361</v>
      </c>
      <c r="MO359">
        <v>-1</v>
      </c>
      <c r="MR359" t="s">
        <v>377</v>
      </c>
      <c r="MS359">
        <v>483</v>
      </c>
      <c r="MT359" t="s">
        <v>405</v>
      </c>
      <c r="MU359">
        <v>569832</v>
      </c>
    </row>
    <row r="360" spans="1:359" x14ac:dyDescent="0.3">
      <c r="A360" t="s">
        <v>4806</v>
      </c>
      <c r="B360" t="s">
        <v>4807</v>
      </c>
      <c r="D360" t="s">
        <v>4043</v>
      </c>
      <c r="E360" t="s">
        <v>844</v>
      </c>
      <c r="G360" s="1">
        <v>44219</v>
      </c>
      <c r="H360" t="s">
        <v>2066</v>
      </c>
      <c r="I360" t="s">
        <v>846</v>
      </c>
      <c r="J360" t="s">
        <v>347</v>
      </c>
      <c r="K360">
        <v>47</v>
      </c>
      <c r="L36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60" t="s">
        <v>348</v>
      </c>
      <c r="N360" t="s">
        <v>349</v>
      </c>
      <c r="O360" t="s">
        <v>350</v>
      </c>
      <c r="P360" s="1">
        <v>43236</v>
      </c>
      <c r="Q360">
        <v>0</v>
      </c>
      <c r="R360">
        <v>1</v>
      </c>
      <c r="S360" t="s">
        <v>347</v>
      </c>
      <c r="T360">
        <v>0</v>
      </c>
      <c r="U360">
        <v>0</v>
      </c>
      <c r="V360">
        <v>0</v>
      </c>
      <c r="W360" t="s">
        <v>385</v>
      </c>
      <c r="X360">
        <v>1</v>
      </c>
      <c r="Y360" t="s">
        <v>351</v>
      </c>
      <c r="Z360">
        <v>3</v>
      </c>
      <c r="AA360" t="s">
        <v>365</v>
      </c>
      <c r="AB360">
        <v>7</v>
      </c>
      <c r="AC360">
        <v>0</v>
      </c>
      <c r="AD360">
        <v>0</v>
      </c>
      <c r="AE360">
        <v>3</v>
      </c>
      <c r="AF360">
        <v>1200</v>
      </c>
      <c r="AG360">
        <v>400</v>
      </c>
      <c r="AH360" t="s">
        <v>4808</v>
      </c>
      <c r="AJ360" t="s">
        <v>786</v>
      </c>
      <c r="AK360" t="b">
        <v>1</v>
      </c>
      <c r="AS360">
        <v>15</v>
      </c>
      <c r="AT360" t="s">
        <v>356</v>
      </c>
      <c r="AV360" t="s">
        <v>360</v>
      </c>
      <c r="AW360" t="s">
        <v>4809</v>
      </c>
      <c r="AX360" t="s">
        <v>429</v>
      </c>
      <c r="BB360" t="b">
        <v>1</v>
      </c>
      <c r="BJ360" t="s">
        <v>347</v>
      </c>
      <c r="BK360" t="s">
        <v>347</v>
      </c>
      <c r="BL360" t="s">
        <v>4810</v>
      </c>
      <c r="BM360" t="s">
        <v>360</v>
      </c>
      <c r="BO360" t="s">
        <v>360</v>
      </c>
      <c r="CE360" t="s">
        <v>1703</v>
      </c>
      <c r="CI360" t="b">
        <v>1</v>
      </c>
      <c r="CN360" t="s">
        <v>360</v>
      </c>
      <c r="CO360" t="s">
        <v>703</v>
      </c>
      <c r="CT360" t="b">
        <v>1</v>
      </c>
      <c r="CX360" t="s">
        <v>951</v>
      </c>
      <c r="DE360" t="b">
        <v>1</v>
      </c>
      <c r="DV360" t="s">
        <v>486</v>
      </c>
      <c r="DW360" t="s">
        <v>487</v>
      </c>
      <c r="EL360" t="s">
        <v>385</v>
      </c>
      <c r="EM360" t="s">
        <v>366</v>
      </c>
      <c r="EZ360" t="s">
        <v>385</v>
      </c>
      <c r="FA360" t="s">
        <v>366</v>
      </c>
      <c r="FB360" t="s">
        <v>347</v>
      </c>
      <c r="FD360" t="s">
        <v>432</v>
      </c>
      <c r="FF360" t="b">
        <v>1</v>
      </c>
      <c r="FG360" t="b">
        <v>1</v>
      </c>
      <c r="FM360" t="s">
        <v>347</v>
      </c>
      <c r="FO360" t="s">
        <v>347</v>
      </c>
      <c r="FP360" t="s">
        <v>432</v>
      </c>
      <c r="FQ360" t="b">
        <v>1</v>
      </c>
      <c r="FR360" t="b">
        <v>1</v>
      </c>
      <c r="GB360" t="s">
        <v>385</v>
      </c>
      <c r="GC360" t="s">
        <v>385</v>
      </c>
      <c r="GD360" t="s">
        <v>360</v>
      </c>
      <c r="GE360" t="s">
        <v>370</v>
      </c>
      <c r="GF360" t="s">
        <v>371</v>
      </c>
      <c r="GG360" t="s">
        <v>493</v>
      </c>
      <c r="GH360" t="s">
        <v>360</v>
      </c>
      <c r="GR360" t="s">
        <v>1094</v>
      </c>
      <c r="GT360" t="s">
        <v>1344</v>
      </c>
      <c r="GU360" t="b">
        <v>1</v>
      </c>
      <c r="GY360" t="b">
        <v>1</v>
      </c>
      <c r="HM360" t="s">
        <v>388</v>
      </c>
      <c r="HP360" t="b">
        <v>1</v>
      </c>
      <c r="HR360" t="s">
        <v>4811</v>
      </c>
      <c r="HS360" t="s">
        <v>443</v>
      </c>
      <c r="HW360" t="b">
        <v>1</v>
      </c>
      <c r="IE360" t="s">
        <v>1331</v>
      </c>
      <c r="IH360" t="b">
        <v>1</v>
      </c>
      <c r="IJ360" t="b">
        <v>1</v>
      </c>
      <c r="IO360" t="s">
        <v>347</v>
      </c>
      <c r="IQ360" t="s">
        <v>1038</v>
      </c>
      <c r="IR360" t="b">
        <v>1</v>
      </c>
      <c r="IU360" t="b">
        <v>1</v>
      </c>
      <c r="IZ360" t="s">
        <v>4812</v>
      </c>
      <c r="JA360" t="s">
        <v>2105</v>
      </c>
      <c r="JC360" t="b">
        <v>1</v>
      </c>
      <c r="JD360" t="b">
        <v>1</v>
      </c>
      <c r="JE360" t="b">
        <v>1</v>
      </c>
      <c r="JJ360" t="s">
        <v>4812</v>
      </c>
      <c r="JK360" t="s">
        <v>347</v>
      </c>
      <c r="JM360" t="s">
        <v>562</v>
      </c>
      <c r="KC360" t="b">
        <v>1</v>
      </c>
      <c r="KG360" t="s">
        <v>4813</v>
      </c>
      <c r="KK360" t="b">
        <v>1</v>
      </c>
      <c r="KL360" t="b">
        <v>1</v>
      </c>
      <c r="KM360" t="b">
        <v>1</v>
      </c>
      <c r="KO360" t="b">
        <v>1</v>
      </c>
      <c r="KQ360" t="b">
        <v>1</v>
      </c>
      <c r="KV360" t="s">
        <v>4814</v>
      </c>
      <c r="KW360" t="b">
        <v>1</v>
      </c>
      <c r="KX360" t="b">
        <v>1</v>
      </c>
      <c r="LA360" t="b">
        <v>1</v>
      </c>
      <c r="LB360" t="b">
        <v>1</v>
      </c>
      <c r="LF360" t="s">
        <v>452</v>
      </c>
      <c r="LI360" t="b">
        <v>1</v>
      </c>
      <c r="LN360" t="s">
        <v>347</v>
      </c>
      <c r="LP360" t="s">
        <v>651</v>
      </c>
      <c r="LV360" t="b">
        <v>1</v>
      </c>
      <c r="MA360" t="s">
        <v>360</v>
      </c>
      <c r="MD360" t="s">
        <v>360</v>
      </c>
      <c r="MG360" t="s">
        <v>347</v>
      </c>
      <c r="MH360" t="s">
        <v>4815</v>
      </c>
      <c r="MI360" t="s">
        <v>4816</v>
      </c>
      <c r="MJ360">
        <v>73219533</v>
      </c>
      <c r="MK360" t="s">
        <v>4817</v>
      </c>
      <c r="ML360" s="2">
        <v>44219.573506944442</v>
      </c>
      <c r="MM360">
        <v>362</v>
      </c>
      <c r="MO360">
        <v>-1</v>
      </c>
      <c r="MR360" t="s">
        <v>377</v>
      </c>
      <c r="MS360">
        <v>1610</v>
      </c>
      <c r="MT360" t="s">
        <v>405</v>
      </c>
      <c r="MU360">
        <v>569832</v>
      </c>
    </row>
    <row r="361" spans="1:359" x14ac:dyDescent="0.3">
      <c r="A361" t="s">
        <v>4818</v>
      </c>
      <c r="B361" t="s">
        <v>4819</v>
      </c>
      <c r="D361" t="s">
        <v>4043</v>
      </c>
      <c r="E361" t="s">
        <v>844</v>
      </c>
      <c r="G361" s="1">
        <v>44219</v>
      </c>
      <c r="H361" t="s">
        <v>2066</v>
      </c>
      <c r="I361" t="s">
        <v>846</v>
      </c>
      <c r="J361" t="s">
        <v>347</v>
      </c>
      <c r="K361">
        <v>27</v>
      </c>
      <c r="L361"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61" t="s">
        <v>348</v>
      </c>
      <c r="N361" t="s">
        <v>349</v>
      </c>
      <c r="O361" t="s">
        <v>350</v>
      </c>
      <c r="P361" s="1">
        <v>43517</v>
      </c>
      <c r="Q361">
        <v>1</v>
      </c>
      <c r="R361">
        <v>0</v>
      </c>
      <c r="S361" t="s">
        <v>347</v>
      </c>
      <c r="T361">
        <v>0</v>
      </c>
      <c r="U361">
        <v>1</v>
      </c>
      <c r="V361">
        <v>2</v>
      </c>
      <c r="W361" t="s">
        <v>458</v>
      </c>
      <c r="X361">
        <v>0</v>
      </c>
      <c r="Y361" t="s">
        <v>458</v>
      </c>
      <c r="Z361">
        <v>0</v>
      </c>
      <c r="AA361" t="s">
        <v>458</v>
      </c>
      <c r="AB361">
        <v>5</v>
      </c>
      <c r="AC361">
        <v>0</v>
      </c>
      <c r="AD361">
        <v>0</v>
      </c>
      <c r="AE361">
        <v>1</v>
      </c>
      <c r="AF361">
        <v>800</v>
      </c>
      <c r="AG361">
        <v>400</v>
      </c>
      <c r="AH361" t="s">
        <v>354</v>
      </c>
      <c r="AJ361" t="s">
        <v>786</v>
      </c>
      <c r="AK361" t="b">
        <v>1</v>
      </c>
      <c r="AS361">
        <v>60</v>
      </c>
      <c r="AT361" t="s">
        <v>356</v>
      </c>
      <c r="AV361" t="s">
        <v>360</v>
      </c>
      <c r="AW361" t="s">
        <v>4820</v>
      </c>
      <c r="AX361" t="s">
        <v>3594</v>
      </c>
      <c r="BB361" t="b">
        <v>1</v>
      </c>
      <c r="BF361" t="b">
        <v>1</v>
      </c>
      <c r="BI361" t="s">
        <v>4821</v>
      </c>
      <c r="BJ361" t="s">
        <v>347</v>
      </c>
      <c r="BK361" t="s">
        <v>347</v>
      </c>
      <c r="BL361" t="s">
        <v>4822</v>
      </c>
      <c r="BM361" t="s">
        <v>373</v>
      </c>
      <c r="BO361" t="s">
        <v>360</v>
      </c>
      <c r="CE361" t="s">
        <v>361</v>
      </c>
      <c r="CG361" t="b">
        <v>1</v>
      </c>
      <c r="CI361" t="b">
        <v>1</v>
      </c>
      <c r="CN361" t="s">
        <v>347</v>
      </c>
      <c r="CX361" t="s">
        <v>851</v>
      </c>
      <c r="DD361" t="b">
        <v>1</v>
      </c>
      <c r="DV361" t="s">
        <v>657</v>
      </c>
      <c r="DZ361" t="s">
        <v>695</v>
      </c>
      <c r="EA361" t="b">
        <v>1</v>
      </c>
      <c r="EK361" t="b">
        <v>1</v>
      </c>
      <c r="EL361" t="s">
        <v>409</v>
      </c>
      <c r="EM361" t="s">
        <v>366</v>
      </c>
      <c r="EN361" t="s">
        <v>695</v>
      </c>
      <c r="EO361" t="b">
        <v>1</v>
      </c>
      <c r="EY361" t="b">
        <v>1</v>
      </c>
      <c r="EZ361" t="s">
        <v>409</v>
      </c>
      <c r="FA361" t="s">
        <v>366</v>
      </c>
      <c r="FB361" t="s">
        <v>347</v>
      </c>
      <c r="FD361" t="s">
        <v>368</v>
      </c>
      <c r="FF361" t="b">
        <v>1</v>
      </c>
      <c r="FM361" t="s">
        <v>347</v>
      </c>
      <c r="FO361" t="s">
        <v>347</v>
      </c>
      <c r="FP361" t="s">
        <v>368</v>
      </c>
      <c r="FQ361" t="b">
        <v>1</v>
      </c>
      <c r="FW361" t="s">
        <v>369</v>
      </c>
      <c r="FX361" t="s">
        <v>360</v>
      </c>
      <c r="GB361" t="s">
        <v>351</v>
      </c>
      <c r="GC361" t="s">
        <v>351</v>
      </c>
      <c r="GD361" t="s">
        <v>360</v>
      </c>
      <c r="GE361" t="s">
        <v>371</v>
      </c>
      <c r="GF361" t="s">
        <v>371</v>
      </c>
      <c r="GT361" t="s">
        <v>460</v>
      </c>
      <c r="HJ361" t="b">
        <v>1</v>
      </c>
      <c r="IE361" t="s">
        <v>373</v>
      </c>
      <c r="IL361" t="b">
        <v>1</v>
      </c>
      <c r="IO361" t="s">
        <v>347</v>
      </c>
      <c r="IQ361" t="s">
        <v>394</v>
      </c>
      <c r="IU361" t="b">
        <v>1</v>
      </c>
      <c r="IZ361" t="s">
        <v>4823</v>
      </c>
      <c r="JA361" t="s">
        <v>373</v>
      </c>
      <c r="JH361" t="b">
        <v>1</v>
      </c>
      <c r="JK361" t="s">
        <v>347</v>
      </c>
      <c r="JM361" t="s">
        <v>4824</v>
      </c>
      <c r="JR361" t="b">
        <v>1</v>
      </c>
      <c r="JS361" t="b">
        <v>1</v>
      </c>
      <c r="KF361" t="s">
        <v>4825</v>
      </c>
      <c r="KG361" t="s">
        <v>877</v>
      </c>
      <c r="KL361" t="b">
        <v>1</v>
      </c>
      <c r="KM361" t="b">
        <v>1</v>
      </c>
      <c r="KV361" t="s">
        <v>919</v>
      </c>
      <c r="KW361" t="b">
        <v>1</v>
      </c>
      <c r="LA361" t="b">
        <v>1</v>
      </c>
      <c r="LF361" t="s">
        <v>430</v>
      </c>
      <c r="LM361" t="b">
        <v>1</v>
      </c>
      <c r="LN361" t="s">
        <v>360</v>
      </c>
      <c r="LO361" t="s">
        <v>4826</v>
      </c>
      <c r="LP361" t="s">
        <v>535</v>
      </c>
      <c r="LS361" t="b">
        <v>1</v>
      </c>
      <c r="MA361" t="s">
        <v>360</v>
      </c>
      <c r="MG361" t="s">
        <v>360</v>
      </c>
      <c r="MI361" t="s">
        <v>4827</v>
      </c>
      <c r="MJ361">
        <v>73219534</v>
      </c>
      <c r="MK361" t="s">
        <v>4828</v>
      </c>
      <c r="ML361" s="2">
        <v>44219.573518518519</v>
      </c>
      <c r="MM361">
        <v>363</v>
      </c>
      <c r="MO361">
        <v>-1</v>
      </c>
      <c r="MR361" t="s">
        <v>377</v>
      </c>
      <c r="MS361">
        <v>1381</v>
      </c>
      <c r="MT361" t="s">
        <v>405</v>
      </c>
      <c r="MU361">
        <v>569832</v>
      </c>
    </row>
    <row r="362" spans="1:359" x14ac:dyDescent="0.3">
      <c r="A362" t="s">
        <v>4829</v>
      </c>
      <c r="B362" t="s">
        <v>4830</v>
      </c>
      <c r="D362" t="s">
        <v>4043</v>
      </c>
      <c r="E362" t="s">
        <v>844</v>
      </c>
      <c r="G362" s="1">
        <v>44219</v>
      </c>
      <c r="H362" t="s">
        <v>2066</v>
      </c>
      <c r="I362" t="s">
        <v>846</v>
      </c>
      <c r="J362" t="s">
        <v>347</v>
      </c>
      <c r="K362">
        <v>34</v>
      </c>
      <c r="L36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62" t="s">
        <v>408</v>
      </c>
      <c r="N362" t="s">
        <v>349</v>
      </c>
      <c r="O362" t="s">
        <v>384</v>
      </c>
      <c r="Q362">
        <v>1</v>
      </c>
      <c r="R362">
        <v>0</v>
      </c>
      <c r="S362" t="s">
        <v>347</v>
      </c>
      <c r="T362">
        <v>0</v>
      </c>
      <c r="U362">
        <v>2</v>
      </c>
      <c r="V362">
        <v>1</v>
      </c>
      <c r="W362" t="s">
        <v>458</v>
      </c>
      <c r="X362">
        <v>0</v>
      </c>
      <c r="Y362" t="s">
        <v>458</v>
      </c>
      <c r="Z362">
        <v>0</v>
      </c>
      <c r="AA362" t="s">
        <v>458</v>
      </c>
      <c r="AB362">
        <v>5</v>
      </c>
      <c r="AC362">
        <v>0</v>
      </c>
      <c r="AD362">
        <v>0</v>
      </c>
      <c r="AE362">
        <v>2</v>
      </c>
      <c r="AF362">
        <v>2000</v>
      </c>
      <c r="AG362">
        <v>3000</v>
      </c>
      <c r="AH362" t="s">
        <v>482</v>
      </c>
      <c r="AJ362" t="s">
        <v>1422</v>
      </c>
      <c r="AK362" t="b">
        <v>1</v>
      </c>
      <c r="AL362" t="b">
        <v>1</v>
      </c>
      <c r="AM362" t="b">
        <v>1</v>
      </c>
      <c r="AS362">
        <v>10</v>
      </c>
      <c r="AT362" t="s">
        <v>1186</v>
      </c>
      <c r="AV362" t="s">
        <v>347</v>
      </c>
      <c r="AW362" t="s">
        <v>357</v>
      </c>
      <c r="AX362" t="s">
        <v>1323</v>
      </c>
      <c r="AY362" t="b">
        <v>1</v>
      </c>
      <c r="BJ362" t="s">
        <v>347</v>
      </c>
      <c r="BK362" t="s">
        <v>347</v>
      </c>
      <c r="BL362" t="s">
        <v>4831</v>
      </c>
      <c r="BM362" t="s">
        <v>373</v>
      </c>
      <c r="BO362" t="s">
        <v>360</v>
      </c>
      <c r="CE362" t="s">
        <v>1303</v>
      </c>
      <c r="CG362" t="b">
        <v>1</v>
      </c>
      <c r="CH362" t="b">
        <v>1</v>
      </c>
      <c r="CI362" t="b">
        <v>1</v>
      </c>
      <c r="CN362" t="s">
        <v>347</v>
      </c>
      <c r="CX362" t="s">
        <v>362</v>
      </c>
      <c r="DD362" t="b">
        <v>1</v>
      </c>
      <c r="DE362" t="b">
        <v>1</v>
      </c>
      <c r="DV362" t="s">
        <v>575</v>
      </c>
      <c r="DW362" t="s">
        <v>487</v>
      </c>
      <c r="DZ362" t="s">
        <v>813</v>
      </c>
      <c r="EA362" t="b">
        <v>1</v>
      </c>
      <c r="EC362" t="b">
        <v>1</v>
      </c>
      <c r="EG362" t="b">
        <v>1</v>
      </c>
      <c r="EK362" t="b">
        <v>1</v>
      </c>
      <c r="EL362" t="s">
        <v>365</v>
      </c>
      <c r="EM362" t="s">
        <v>366</v>
      </c>
      <c r="EN362" t="s">
        <v>813</v>
      </c>
      <c r="EO362" t="b">
        <v>1</v>
      </c>
      <c r="EQ362" t="b">
        <v>1</v>
      </c>
      <c r="EU362" t="b">
        <v>1</v>
      </c>
      <c r="EY362" t="b">
        <v>1</v>
      </c>
      <c r="EZ362" t="s">
        <v>365</v>
      </c>
      <c r="FA362" t="s">
        <v>367</v>
      </c>
      <c r="FB362" t="s">
        <v>347</v>
      </c>
      <c r="FD362" t="s">
        <v>4832</v>
      </c>
      <c r="FJ362" t="b">
        <v>1</v>
      </c>
      <c r="FM362" t="s">
        <v>347</v>
      </c>
      <c r="FO362" t="s">
        <v>360</v>
      </c>
      <c r="FW362" t="s">
        <v>369</v>
      </c>
      <c r="FX362" t="s">
        <v>360</v>
      </c>
      <c r="GB362" t="s">
        <v>409</v>
      </c>
      <c r="GC362" t="s">
        <v>351</v>
      </c>
      <c r="GD362" t="s">
        <v>360</v>
      </c>
      <c r="GE362" t="s">
        <v>371</v>
      </c>
      <c r="GF362" t="s">
        <v>371</v>
      </c>
      <c r="GT362" t="s">
        <v>460</v>
      </c>
      <c r="HJ362" t="b">
        <v>1</v>
      </c>
      <c r="IE362" t="s">
        <v>1123</v>
      </c>
      <c r="IM362" t="b">
        <v>1</v>
      </c>
      <c r="IO362" t="s">
        <v>347</v>
      </c>
      <c r="IQ362" t="s">
        <v>416</v>
      </c>
      <c r="IW362" t="b">
        <v>1</v>
      </c>
      <c r="JA362" t="s">
        <v>373</v>
      </c>
      <c r="JH362" t="b">
        <v>1</v>
      </c>
      <c r="JK362" t="s">
        <v>347</v>
      </c>
      <c r="JM362" t="s">
        <v>4048</v>
      </c>
      <c r="JQ362" t="b">
        <v>1</v>
      </c>
      <c r="JR362" t="b">
        <v>1</v>
      </c>
      <c r="JS362" t="b">
        <v>1</v>
      </c>
      <c r="KF362" t="s">
        <v>4185</v>
      </c>
      <c r="KG362" t="s">
        <v>1175</v>
      </c>
      <c r="KL362" t="b">
        <v>1</v>
      </c>
      <c r="KM362" t="b">
        <v>1</v>
      </c>
      <c r="KO362" t="b">
        <v>1</v>
      </c>
      <c r="KV362" t="s">
        <v>4833</v>
      </c>
      <c r="KW362" t="b">
        <v>1</v>
      </c>
      <c r="KZ362" t="b">
        <v>1</v>
      </c>
      <c r="LA362" t="b">
        <v>1</v>
      </c>
      <c r="LB362" t="b">
        <v>1</v>
      </c>
      <c r="LF362" t="s">
        <v>430</v>
      </c>
      <c r="LM362" t="b">
        <v>1</v>
      </c>
      <c r="LN362" t="s">
        <v>360</v>
      </c>
      <c r="LO362" t="s">
        <v>4834</v>
      </c>
      <c r="LP362" t="s">
        <v>719</v>
      </c>
      <c r="LY362" t="b">
        <v>1</v>
      </c>
      <c r="MA362" t="s">
        <v>360</v>
      </c>
      <c r="MG362" t="s">
        <v>360</v>
      </c>
      <c r="MI362" t="s">
        <v>4835</v>
      </c>
      <c r="MJ362">
        <v>73219535</v>
      </c>
      <c r="MK362" t="s">
        <v>4836</v>
      </c>
      <c r="ML362" s="2">
        <v>44219.573530092603</v>
      </c>
      <c r="MM362">
        <v>364</v>
      </c>
      <c r="MO362">
        <v>-1</v>
      </c>
      <c r="MR362" t="s">
        <v>377</v>
      </c>
      <c r="MS362">
        <v>886</v>
      </c>
      <c r="MT362" t="s">
        <v>405</v>
      </c>
      <c r="MU362">
        <v>569832</v>
      </c>
    </row>
    <row r="363" spans="1:359" x14ac:dyDescent="0.3">
      <c r="A363" t="s">
        <v>4837</v>
      </c>
      <c r="B363" t="s">
        <v>4838</v>
      </c>
      <c r="C363" t="s">
        <v>385</v>
      </c>
      <c r="D363" t="s">
        <v>4839</v>
      </c>
      <c r="E363" t="s">
        <v>844</v>
      </c>
      <c r="G363" s="1">
        <v>44219</v>
      </c>
      <c r="H363" t="s">
        <v>2914</v>
      </c>
      <c r="I363" t="s">
        <v>846</v>
      </c>
      <c r="J363" t="s">
        <v>347</v>
      </c>
      <c r="K363">
        <v>25</v>
      </c>
      <c r="L36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63" t="s">
        <v>408</v>
      </c>
      <c r="N363" t="s">
        <v>349</v>
      </c>
      <c r="O363" t="s">
        <v>350</v>
      </c>
      <c r="P363" s="1">
        <v>41461</v>
      </c>
      <c r="Q363">
        <v>1</v>
      </c>
      <c r="R363">
        <v>0</v>
      </c>
      <c r="S363" t="s">
        <v>347</v>
      </c>
      <c r="T363">
        <v>0</v>
      </c>
      <c r="U363">
        <v>1</v>
      </c>
      <c r="V363">
        <v>1</v>
      </c>
      <c r="W363" t="s">
        <v>409</v>
      </c>
      <c r="X363">
        <v>0</v>
      </c>
      <c r="Y363" t="s">
        <v>409</v>
      </c>
      <c r="Z363">
        <v>0</v>
      </c>
      <c r="AA363" t="s">
        <v>409</v>
      </c>
      <c r="AB363">
        <v>4</v>
      </c>
      <c r="AC363">
        <v>0</v>
      </c>
      <c r="AD363">
        <v>1</v>
      </c>
      <c r="AE363">
        <v>1</v>
      </c>
      <c r="AF363">
        <v>900</v>
      </c>
      <c r="AG363">
        <v>350</v>
      </c>
      <c r="AH363" t="s">
        <v>4840</v>
      </c>
      <c r="AJ363" t="s">
        <v>1439</v>
      </c>
      <c r="AK363" t="b">
        <v>1</v>
      </c>
      <c r="AL363" t="b">
        <v>1</v>
      </c>
      <c r="AN363" t="b">
        <v>1</v>
      </c>
      <c r="AS363">
        <v>30</v>
      </c>
      <c r="AT363" t="s">
        <v>356</v>
      </c>
      <c r="AV363" t="s">
        <v>347</v>
      </c>
      <c r="AW363" t="s">
        <v>357</v>
      </c>
      <c r="AX363" t="s">
        <v>3042</v>
      </c>
      <c r="BB363" t="b">
        <v>1</v>
      </c>
      <c r="BD363" t="b">
        <v>1</v>
      </c>
      <c r="BJ363" t="s">
        <v>347</v>
      </c>
      <c r="BK363" t="s">
        <v>347</v>
      </c>
      <c r="BL363" t="s">
        <v>4841</v>
      </c>
      <c r="BM363" t="s">
        <v>347</v>
      </c>
      <c r="BN363" t="s">
        <v>4842</v>
      </c>
      <c r="BO363" t="s">
        <v>347</v>
      </c>
      <c r="BP363" t="s">
        <v>347</v>
      </c>
      <c r="BR363" t="s">
        <v>347</v>
      </c>
      <c r="BS363" t="s">
        <v>360</v>
      </c>
      <c r="BT363" t="s">
        <v>1546</v>
      </c>
      <c r="BX363" t="b">
        <v>1</v>
      </c>
      <c r="BZ363" t="b">
        <v>1</v>
      </c>
      <c r="CE363" t="s">
        <v>1146</v>
      </c>
      <c r="CL363" t="b">
        <v>1</v>
      </c>
      <c r="CN363" t="s">
        <v>347</v>
      </c>
      <c r="CX363" t="s">
        <v>3126</v>
      </c>
      <c r="DC363" t="b">
        <v>1</v>
      </c>
      <c r="DD363" t="b">
        <v>1</v>
      </c>
      <c r="DE363" t="b">
        <v>1</v>
      </c>
      <c r="DV363" t="s">
        <v>575</v>
      </c>
      <c r="DW363" t="s">
        <v>576</v>
      </c>
      <c r="DX363" t="s">
        <v>577</v>
      </c>
      <c r="DZ363" t="s">
        <v>4739</v>
      </c>
      <c r="EA363" t="b">
        <v>1</v>
      </c>
      <c r="EB363" t="b">
        <v>1</v>
      </c>
      <c r="EG363" t="b">
        <v>1</v>
      </c>
      <c r="EJ363" t="b">
        <v>1</v>
      </c>
      <c r="EL363" t="s">
        <v>365</v>
      </c>
      <c r="EM363" t="s">
        <v>366</v>
      </c>
      <c r="EN363" t="s">
        <v>4843</v>
      </c>
      <c r="EQ363" t="b">
        <v>1</v>
      </c>
      <c r="ER363" t="b">
        <v>1</v>
      </c>
      <c r="EZ363" t="s">
        <v>409</v>
      </c>
      <c r="FA363" t="s">
        <v>366</v>
      </c>
      <c r="FB363" t="s">
        <v>360</v>
      </c>
      <c r="FC363" t="s">
        <v>4844</v>
      </c>
      <c r="FD363" t="s">
        <v>1135</v>
      </c>
      <c r="FF363" t="b">
        <v>1</v>
      </c>
      <c r="FK363" t="b">
        <v>1</v>
      </c>
      <c r="FL363" t="s">
        <v>4845</v>
      </c>
      <c r="FM363" t="s">
        <v>347</v>
      </c>
      <c r="FO363" t="s">
        <v>347</v>
      </c>
      <c r="FP363" t="s">
        <v>368</v>
      </c>
      <c r="FQ363" t="b">
        <v>1</v>
      </c>
      <c r="FW363" t="s">
        <v>347</v>
      </c>
      <c r="FX363" t="s">
        <v>347</v>
      </c>
      <c r="GB363" t="s">
        <v>351</v>
      </c>
      <c r="GC363" t="s">
        <v>351</v>
      </c>
      <c r="GD363" t="s">
        <v>360</v>
      </c>
      <c r="GE363" t="s">
        <v>371</v>
      </c>
      <c r="GF363" t="s">
        <v>371</v>
      </c>
      <c r="GT363" t="s">
        <v>4846</v>
      </c>
      <c r="GU363" t="b">
        <v>1</v>
      </c>
      <c r="GW363" t="b">
        <v>1</v>
      </c>
      <c r="GX363" t="b">
        <v>1</v>
      </c>
      <c r="HB363" t="b">
        <v>1</v>
      </c>
      <c r="HG363" t="b">
        <v>1</v>
      </c>
      <c r="HM363" t="s">
        <v>914</v>
      </c>
      <c r="HN363" t="b">
        <v>1</v>
      </c>
      <c r="HP363" t="b">
        <v>1</v>
      </c>
      <c r="HR363" t="s">
        <v>4847</v>
      </c>
      <c r="HS363" t="s">
        <v>4848</v>
      </c>
      <c r="HU363" t="b">
        <v>1</v>
      </c>
      <c r="HW363" t="b">
        <v>1</v>
      </c>
      <c r="HX363" t="b">
        <v>1</v>
      </c>
      <c r="IE363" t="s">
        <v>3160</v>
      </c>
      <c r="IF363" t="b">
        <v>1</v>
      </c>
      <c r="IG363" t="b">
        <v>1</v>
      </c>
      <c r="IO363" t="s">
        <v>347</v>
      </c>
      <c r="IQ363" t="s">
        <v>416</v>
      </c>
      <c r="IW363" t="b">
        <v>1</v>
      </c>
      <c r="JA363" t="s">
        <v>416</v>
      </c>
      <c r="JG363" t="b">
        <v>1</v>
      </c>
      <c r="JK363" t="s">
        <v>360</v>
      </c>
      <c r="JL363" t="s">
        <v>4849</v>
      </c>
      <c r="JM363" t="s">
        <v>1794</v>
      </c>
      <c r="JN363" t="b">
        <v>1</v>
      </c>
      <c r="JO363" t="b">
        <v>1</v>
      </c>
      <c r="JQ363" t="b">
        <v>1</v>
      </c>
      <c r="JR363" t="b">
        <v>1</v>
      </c>
      <c r="JT363" t="b">
        <v>1</v>
      </c>
      <c r="JU363" t="b">
        <v>1</v>
      </c>
      <c r="KF363" t="s">
        <v>4850</v>
      </c>
      <c r="KG363" t="s">
        <v>4851</v>
      </c>
      <c r="KI363" t="b">
        <v>1</v>
      </c>
      <c r="KK363" t="b">
        <v>1</v>
      </c>
      <c r="KL363" t="b">
        <v>1</v>
      </c>
      <c r="KM363" t="b">
        <v>1</v>
      </c>
      <c r="KO363" t="b">
        <v>1</v>
      </c>
      <c r="KQ363" t="b">
        <v>1</v>
      </c>
      <c r="KV363" t="s">
        <v>717</v>
      </c>
      <c r="KW363" t="b">
        <v>1</v>
      </c>
      <c r="KX363" t="b">
        <v>1</v>
      </c>
      <c r="KY363" t="b">
        <v>1</v>
      </c>
      <c r="KZ363" t="b">
        <v>1</v>
      </c>
      <c r="LA363" t="b">
        <v>1</v>
      </c>
      <c r="LB363" t="b">
        <v>1</v>
      </c>
      <c r="LF363" t="s">
        <v>961</v>
      </c>
      <c r="LG363" t="b">
        <v>1</v>
      </c>
      <c r="LJ363" t="b">
        <v>1</v>
      </c>
      <c r="LN363" t="s">
        <v>360</v>
      </c>
      <c r="LO363" t="s">
        <v>2995</v>
      </c>
      <c r="LP363" t="s">
        <v>1317</v>
      </c>
      <c r="LQ363" t="b">
        <v>1</v>
      </c>
      <c r="LS363" t="b">
        <v>1</v>
      </c>
      <c r="MA363" t="s">
        <v>360</v>
      </c>
      <c r="MG363" t="s">
        <v>360</v>
      </c>
      <c r="MI363" t="s">
        <v>4852</v>
      </c>
      <c r="MJ363">
        <v>73219929</v>
      </c>
      <c r="MK363" t="s">
        <v>4853</v>
      </c>
      <c r="ML363" s="2">
        <v>44219.583356481482</v>
      </c>
      <c r="MM363">
        <v>365</v>
      </c>
      <c r="MO363">
        <v>-1</v>
      </c>
      <c r="MR363" t="s">
        <v>377</v>
      </c>
      <c r="MS363">
        <v>25382</v>
      </c>
      <c r="MT363" t="s">
        <v>405</v>
      </c>
      <c r="MU363">
        <v>569832</v>
      </c>
    </row>
    <row r="364" spans="1:359" x14ac:dyDescent="0.3">
      <c r="A364" t="s">
        <v>4854</v>
      </c>
      <c r="B364" t="s">
        <v>4855</v>
      </c>
      <c r="C364" t="s">
        <v>385</v>
      </c>
      <c r="D364" t="s">
        <v>4839</v>
      </c>
      <c r="E364" t="s">
        <v>844</v>
      </c>
      <c r="G364" s="1">
        <v>44219</v>
      </c>
      <c r="H364" t="s">
        <v>2914</v>
      </c>
      <c r="I364" t="s">
        <v>846</v>
      </c>
      <c r="J364" t="s">
        <v>347</v>
      </c>
      <c r="K364">
        <v>35</v>
      </c>
      <c r="L36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64" t="s">
        <v>408</v>
      </c>
      <c r="N364" t="s">
        <v>349</v>
      </c>
      <c r="O364" t="s">
        <v>350</v>
      </c>
      <c r="P364" s="1">
        <v>41440</v>
      </c>
      <c r="Q364">
        <v>1</v>
      </c>
      <c r="R364">
        <v>0</v>
      </c>
      <c r="S364" t="s">
        <v>347</v>
      </c>
      <c r="T364">
        <v>0</v>
      </c>
      <c r="U364">
        <v>1</v>
      </c>
      <c r="V364">
        <v>1</v>
      </c>
      <c r="W364" t="s">
        <v>409</v>
      </c>
      <c r="X364">
        <v>1</v>
      </c>
      <c r="Y364" t="s">
        <v>458</v>
      </c>
      <c r="Z364">
        <v>0</v>
      </c>
      <c r="AA364" t="s">
        <v>458</v>
      </c>
      <c r="AB364">
        <v>5</v>
      </c>
      <c r="AC364">
        <v>0</v>
      </c>
      <c r="AD364">
        <v>1</v>
      </c>
      <c r="AE364">
        <v>1</v>
      </c>
      <c r="AF364">
        <v>1000</v>
      </c>
      <c r="AG364">
        <v>500</v>
      </c>
      <c r="AH364" t="s">
        <v>4856</v>
      </c>
      <c r="AJ364" t="s">
        <v>1439</v>
      </c>
      <c r="AK364" t="b">
        <v>1</v>
      </c>
      <c r="AL364" t="b">
        <v>1</v>
      </c>
      <c r="AN364" t="b">
        <v>1</v>
      </c>
      <c r="AS364">
        <v>50</v>
      </c>
      <c r="AT364" t="s">
        <v>356</v>
      </c>
      <c r="AV364" t="s">
        <v>347</v>
      </c>
      <c r="AW364" t="s">
        <v>4857</v>
      </c>
      <c r="AX364" t="s">
        <v>653</v>
      </c>
      <c r="AY364" t="b">
        <v>1</v>
      </c>
      <c r="BB364" t="b">
        <v>1</v>
      </c>
      <c r="BD364" t="b">
        <v>1</v>
      </c>
      <c r="BJ364" t="s">
        <v>347</v>
      </c>
      <c r="BK364" t="s">
        <v>347</v>
      </c>
      <c r="BL364" t="s">
        <v>4858</v>
      </c>
      <c r="BM364" t="s">
        <v>360</v>
      </c>
      <c r="BO364" t="s">
        <v>347</v>
      </c>
      <c r="BP364" t="s">
        <v>347</v>
      </c>
      <c r="BR364" t="s">
        <v>347</v>
      </c>
      <c r="BS364" t="s">
        <v>347</v>
      </c>
      <c r="CE364" t="s">
        <v>1077</v>
      </c>
      <c r="CJ364" t="b">
        <v>1</v>
      </c>
      <c r="CM364" t="s">
        <v>4859</v>
      </c>
      <c r="CN364" t="s">
        <v>347</v>
      </c>
      <c r="CX364" t="s">
        <v>362</v>
      </c>
      <c r="DD364" t="b">
        <v>1</v>
      </c>
      <c r="DE364" t="b">
        <v>1</v>
      </c>
      <c r="DV364" t="s">
        <v>575</v>
      </c>
      <c r="DW364" t="s">
        <v>576</v>
      </c>
      <c r="DX364" t="s">
        <v>577</v>
      </c>
      <c r="DZ364" t="s">
        <v>2036</v>
      </c>
      <c r="EA364" t="b">
        <v>1</v>
      </c>
      <c r="ED364" t="b">
        <v>1</v>
      </c>
      <c r="EL364" t="s">
        <v>409</v>
      </c>
      <c r="EM364" t="s">
        <v>366</v>
      </c>
      <c r="EN364" t="s">
        <v>2949</v>
      </c>
      <c r="EQ364" t="b">
        <v>1</v>
      </c>
      <c r="ER364" t="b">
        <v>1</v>
      </c>
      <c r="EZ364" t="s">
        <v>409</v>
      </c>
      <c r="FA364" t="s">
        <v>366</v>
      </c>
      <c r="FB364" t="s">
        <v>360</v>
      </c>
      <c r="FC364" t="s">
        <v>4860</v>
      </c>
      <c r="FD364" t="s">
        <v>3022</v>
      </c>
      <c r="FF364" t="b">
        <v>1</v>
      </c>
      <c r="FG364" t="b">
        <v>1</v>
      </c>
      <c r="FK364" t="b">
        <v>1</v>
      </c>
      <c r="FL364" t="s">
        <v>4861</v>
      </c>
      <c r="FM364" t="s">
        <v>347</v>
      </c>
      <c r="FO364" t="s">
        <v>347</v>
      </c>
      <c r="FP364" t="s">
        <v>1228</v>
      </c>
      <c r="FQ364" t="b">
        <v>1</v>
      </c>
      <c r="FR364" t="b">
        <v>1</v>
      </c>
      <c r="FW364" t="s">
        <v>347</v>
      </c>
      <c r="FX364" t="s">
        <v>347</v>
      </c>
      <c r="GB364" t="s">
        <v>351</v>
      </c>
      <c r="GC364" t="s">
        <v>351</v>
      </c>
      <c r="GD364" t="s">
        <v>347</v>
      </c>
      <c r="GG364" t="s">
        <v>372</v>
      </c>
      <c r="GH364" t="s">
        <v>347</v>
      </c>
      <c r="GI364" t="s">
        <v>2350</v>
      </c>
      <c r="GK364" t="b">
        <v>1</v>
      </c>
      <c r="GL364" t="b">
        <v>1</v>
      </c>
      <c r="GR364" t="s">
        <v>374</v>
      </c>
      <c r="GT364" t="s">
        <v>4862</v>
      </c>
      <c r="GU364" t="b">
        <v>1</v>
      </c>
      <c r="GX364" t="b">
        <v>1</v>
      </c>
      <c r="HA364" t="b">
        <v>1</v>
      </c>
      <c r="HM364" t="s">
        <v>1732</v>
      </c>
      <c r="HN364" t="b">
        <v>1</v>
      </c>
      <c r="HQ364" t="b">
        <v>1</v>
      </c>
      <c r="HR364" t="s">
        <v>4863</v>
      </c>
      <c r="HS364" t="s">
        <v>974</v>
      </c>
      <c r="HW364" t="b">
        <v>1</v>
      </c>
      <c r="HX364" t="b">
        <v>1</v>
      </c>
      <c r="IB364" t="b">
        <v>1</v>
      </c>
      <c r="IE364" t="s">
        <v>3160</v>
      </c>
      <c r="IF364" t="b">
        <v>1</v>
      </c>
      <c r="IG364" t="b">
        <v>1</v>
      </c>
      <c r="IO364" t="s">
        <v>347</v>
      </c>
      <c r="IQ364" t="s">
        <v>416</v>
      </c>
      <c r="IW364" t="b">
        <v>1</v>
      </c>
      <c r="JA364" t="s">
        <v>416</v>
      </c>
      <c r="JG364" t="b">
        <v>1</v>
      </c>
      <c r="JK364" t="s">
        <v>360</v>
      </c>
      <c r="JL364" t="s">
        <v>4864</v>
      </c>
      <c r="JM364" t="s">
        <v>4865</v>
      </c>
      <c r="JN364" t="b">
        <v>1</v>
      </c>
      <c r="JQ364" t="b">
        <v>1</v>
      </c>
      <c r="JR364" t="b">
        <v>1</v>
      </c>
      <c r="JS364" t="b">
        <v>1</v>
      </c>
      <c r="JT364" t="b">
        <v>1</v>
      </c>
      <c r="JU364" t="b">
        <v>1</v>
      </c>
      <c r="JV364" t="b">
        <v>1</v>
      </c>
      <c r="JW364" t="b">
        <v>1</v>
      </c>
      <c r="JX364" t="b">
        <v>1</v>
      </c>
      <c r="JZ364" t="b">
        <v>1</v>
      </c>
      <c r="KA364" t="b">
        <v>1</v>
      </c>
      <c r="KF364" t="s">
        <v>4866</v>
      </c>
      <c r="KG364" t="s">
        <v>4867</v>
      </c>
      <c r="KI364" t="b">
        <v>1</v>
      </c>
      <c r="KK364" t="b">
        <v>1</v>
      </c>
      <c r="KL364" t="b">
        <v>1</v>
      </c>
      <c r="KM364" t="b">
        <v>1</v>
      </c>
      <c r="KO364" t="b">
        <v>1</v>
      </c>
      <c r="KQ364" t="b">
        <v>1</v>
      </c>
      <c r="KV364" t="s">
        <v>4868</v>
      </c>
      <c r="KW364" t="b">
        <v>1</v>
      </c>
      <c r="KX364" t="b">
        <v>1</v>
      </c>
      <c r="KY364" t="b">
        <v>1</v>
      </c>
      <c r="KZ364" t="b">
        <v>1</v>
      </c>
      <c r="LA364" t="b">
        <v>1</v>
      </c>
      <c r="LB364" t="b">
        <v>1</v>
      </c>
      <c r="LF364" t="s">
        <v>733</v>
      </c>
      <c r="LG364" t="b">
        <v>1</v>
      </c>
      <c r="LI364" t="b">
        <v>1</v>
      </c>
      <c r="LN364" t="s">
        <v>347</v>
      </c>
      <c r="LP364" t="s">
        <v>3273</v>
      </c>
      <c r="LS364" t="b">
        <v>1</v>
      </c>
      <c r="LT364" t="b">
        <v>1</v>
      </c>
      <c r="MA364" t="s">
        <v>360</v>
      </c>
      <c r="MG364" t="s">
        <v>360</v>
      </c>
      <c r="MI364" t="s">
        <v>4869</v>
      </c>
      <c r="MJ364">
        <v>73219930</v>
      </c>
      <c r="MK364" t="s">
        <v>4870</v>
      </c>
      <c r="ML364" s="2">
        <v>44219.583368055559</v>
      </c>
      <c r="MM364">
        <v>366</v>
      </c>
      <c r="MO364">
        <v>-1</v>
      </c>
      <c r="MR364" t="s">
        <v>377</v>
      </c>
      <c r="MS364">
        <v>24227</v>
      </c>
      <c r="MT364" t="s">
        <v>405</v>
      </c>
      <c r="MU364">
        <v>569832</v>
      </c>
    </row>
    <row r="365" spans="1:359" x14ac:dyDescent="0.3">
      <c r="A365" t="s">
        <v>4871</v>
      </c>
      <c r="B365" t="s">
        <v>4872</v>
      </c>
      <c r="C365" t="s">
        <v>385</v>
      </c>
      <c r="D365" t="s">
        <v>4839</v>
      </c>
      <c r="E365" t="s">
        <v>844</v>
      </c>
      <c r="G365" s="1">
        <v>44219</v>
      </c>
      <c r="H365" t="s">
        <v>2914</v>
      </c>
      <c r="I365" t="s">
        <v>846</v>
      </c>
      <c r="J365" t="s">
        <v>347</v>
      </c>
      <c r="K365">
        <v>30</v>
      </c>
      <c r="L36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65" t="s">
        <v>348</v>
      </c>
      <c r="N365" t="s">
        <v>1001</v>
      </c>
      <c r="O365" t="s">
        <v>350</v>
      </c>
      <c r="P365" s="1">
        <v>41502</v>
      </c>
      <c r="Q365">
        <v>1</v>
      </c>
      <c r="R365">
        <v>0</v>
      </c>
      <c r="S365" t="s">
        <v>347</v>
      </c>
      <c r="T365">
        <v>0</v>
      </c>
      <c r="U365">
        <v>1</v>
      </c>
      <c r="V365">
        <v>1</v>
      </c>
      <c r="W365" t="s">
        <v>409</v>
      </c>
      <c r="X365">
        <v>2</v>
      </c>
      <c r="Y365" t="s">
        <v>365</v>
      </c>
      <c r="Z365">
        <v>0</v>
      </c>
      <c r="AA365" t="s">
        <v>365</v>
      </c>
      <c r="AB365">
        <v>5</v>
      </c>
      <c r="AC365">
        <v>0</v>
      </c>
      <c r="AD365">
        <v>0</v>
      </c>
      <c r="AE365">
        <v>1</v>
      </c>
      <c r="AF365">
        <v>1000</v>
      </c>
      <c r="AG365">
        <v>400</v>
      </c>
      <c r="AH365" t="s">
        <v>4873</v>
      </c>
      <c r="AJ365" t="s">
        <v>2407</v>
      </c>
      <c r="AK365" t="b">
        <v>1</v>
      </c>
      <c r="AL365" t="b">
        <v>1</v>
      </c>
      <c r="AN365" t="b">
        <v>1</v>
      </c>
      <c r="AS365">
        <v>60</v>
      </c>
      <c r="AT365" t="s">
        <v>356</v>
      </c>
      <c r="AV365" t="s">
        <v>347</v>
      </c>
      <c r="AW365" t="s">
        <v>4874</v>
      </c>
      <c r="AX365" t="s">
        <v>1546</v>
      </c>
      <c r="BB365" t="b">
        <v>1</v>
      </c>
      <c r="BD365" t="b">
        <v>1</v>
      </c>
      <c r="BJ365" t="s">
        <v>347</v>
      </c>
      <c r="BK365" t="s">
        <v>347</v>
      </c>
      <c r="BL365" t="s">
        <v>4875</v>
      </c>
      <c r="BM365" t="s">
        <v>360</v>
      </c>
      <c r="BO365" t="s">
        <v>347</v>
      </c>
      <c r="BP365" t="s">
        <v>347</v>
      </c>
      <c r="BR365" t="s">
        <v>347</v>
      </c>
      <c r="BS365" t="s">
        <v>347</v>
      </c>
      <c r="CE365" t="s">
        <v>1146</v>
      </c>
      <c r="CL365" t="b">
        <v>1</v>
      </c>
      <c r="CN365" t="s">
        <v>347</v>
      </c>
      <c r="CX365" t="s">
        <v>2981</v>
      </c>
      <c r="DA365" t="b">
        <v>1</v>
      </c>
      <c r="DD365" t="b">
        <v>1</v>
      </c>
      <c r="DE365" t="b">
        <v>1</v>
      </c>
      <c r="DI365" t="s">
        <v>4876</v>
      </c>
      <c r="DV365" t="s">
        <v>575</v>
      </c>
      <c r="DW365" t="s">
        <v>487</v>
      </c>
      <c r="DZ365" t="s">
        <v>431</v>
      </c>
      <c r="EA365" t="b">
        <v>1</v>
      </c>
      <c r="EJ365" t="b">
        <v>1</v>
      </c>
      <c r="EL365" t="s">
        <v>409</v>
      </c>
      <c r="EM365" t="s">
        <v>366</v>
      </c>
      <c r="EN365" t="s">
        <v>3410</v>
      </c>
      <c r="EP365" t="b">
        <v>1</v>
      </c>
      <c r="EQ365" t="b">
        <v>1</v>
      </c>
      <c r="EU365" t="b">
        <v>1</v>
      </c>
      <c r="EZ365" t="s">
        <v>458</v>
      </c>
      <c r="FA365" t="s">
        <v>366</v>
      </c>
      <c r="FB365" t="s">
        <v>347</v>
      </c>
      <c r="FD365" t="s">
        <v>432</v>
      </c>
      <c r="FF365" t="b">
        <v>1</v>
      </c>
      <c r="FG365" t="b">
        <v>1</v>
      </c>
      <c r="FM365" t="s">
        <v>347</v>
      </c>
      <c r="FO365" t="s">
        <v>347</v>
      </c>
      <c r="FP365" t="s">
        <v>432</v>
      </c>
      <c r="FQ365" t="b">
        <v>1</v>
      </c>
      <c r="FR365" t="b">
        <v>1</v>
      </c>
      <c r="FW365" t="s">
        <v>347</v>
      </c>
      <c r="FX365" t="s">
        <v>347</v>
      </c>
      <c r="GB365" t="s">
        <v>351</v>
      </c>
      <c r="GC365" t="s">
        <v>351</v>
      </c>
      <c r="GD365" t="s">
        <v>360</v>
      </c>
      <c r="GE365" t="s">
        <v>1526</v>
      </c>
      <c r="GF365" t="s">
        <v>1526</v>
      </c>
      <c r="GG365" t="s">
        <v>797</v>
      </c>
      <c r="GH365" t="s">
        <v>373</v>
      </c>
      <c r="GR365" t="s">
        <v>1107</v>
      </c>
      <c r="GT365" t="s">
        <v>4877</v>
      </c>
      <c r="GU365" t="b">
        <v>1</v>
      </c>
      <c r="GX365" t="b">
        <v>1</v>
      </c>
      <c r="GY365" t="b">
        <v>1</v>
      </c>
      <c r="HB365" t="b">
        <v>1</v>
      </c>
      <c r="HD365" t="b">
        <v>1</v>
      </c>
      <c r="HM365" t="s">
        <v>914</v>
      </c>
      <c r="HN365" t="b">
        <v>1</v>
      </c>
      <c r="HP365" t="b">
        <v>1</v>
      </c>
      <c r="HR365" t="s">
        <v>4878</v>
      </c>
      <c r="HS365" t="s">
        <v>4879</v>
      </c>
      <c r="HW365" t="b">
        <v>1</v>
      </c>
      <c r="HX365" t="b">
        <v>1</v>
      </c>
      <c r="IB365" t="b">
        <v>1</v>
      </c>
      <c r="IE365" t="s">
        <v>461</v>
      </c>
      <c r="IF365" t="b">
        <v>1</v>
      </c>
      <c r="IO365" t="s">
        <v>347</v>
      </c>
      <c r="IQ365" t="s">
        <v>1010</v>
      </c>
      <c r="IS365" t="b">
        <v>1</v>
      </c>
      <c r="IT365" t="b">
        <v>1</v>
      </c>
      <c r="IZ365" t="s">
        <v>4026</v>
      </c>
      <c r="JA365" t="s">
        <v>957</v>
      </c>
      <c r="JD365" t="b">
        <v>1</v>
      </c>
      <c r="JE365" t="b">
        <v>1</v>
      </c>
      <c r="JJ365" t="s">
        <v>4880</v>
      </c>
      <c r="JK365" t="s">
        <v>360</v>
      </c>
      <c r="JL365" t="s">
        <v>4881</v>
      </c>
      <c r="JM365" t="s">
        <v>4882</v>
      </c>
      <c r="JN365" t="b">
        <v>1</v>
      </c>
      <c r="JQ365" t="b">
        <v>1</v>
      </c>
      <c r="JR365" t="b">
        <v>1</v>
      </c>
      <c r="JS365" t="b">
        <v>1</v>
      </c>
      <c r="JT365" t="b">
        <v>1</v>
      </c>
      <c r="JU365" t="b">
        <v>1</v>
      </c>
      <c r="JV365" t="b">
        <v>1</v>
      </c>
      <c r="KF365" t="s">
        <v>4883</v>
      </c>
      <c r="KG365" t="s">
        <v>4884</v>
      </c>
      <c r="KI365" t="b">
        <v>1</v>
      </c>
      <c r="KM365" t="b">
        <v>1</v>
      </c>
      <c r="KO365" t="b">
        <v>1</v>
      </c>
      <c r="KQ365" t="b">
        <v>1</v>
      </c>
      <c r="KV365" t="s">
        <v>997</v>
      </c>
      <c r="KW365" t="b">
        <v>1</v>
      </c>
      <c r="KX365" t="b">
        <v>1</v>
      </c>
      <c r="KY365" t="b">
        <v>1</v>
      </c>
      <c r="KZ365" t="b">
        <v>1</v>
      </c>
      <c r="LA365" t="b">
        <v>1</v>
      </c>
      <c r="LF365" t="s">
        <v>4885</v>
      </c>
      <c r="LG365" t="b">
        <v>1</v>
      </c>
      <c r="LJ365" t="b">
        <v>1</v>
      </c>
      <c r="LK365" t="b">
        <v>1</v>
      </c>
      <c r="LN365" t="s">
        <v>360</v>
      </c>
      <c r="LO365" t="s">
        <v>4886</v>
      </c>
      <c r="LP365" t="s">
        <v>1317</v>
      </c>
      <c r="LQ365" t="b">
        <v>1</v>
      </c>
      <c r="LS365" t="b">
        <v>1</v>
      </c>
      <c r="MA365" t="s">
        <v>360</v>
      </c>
      <c r="MG365" t="s">
        <v>360</v>
      </c>
      <c r="MI365" t="s">
        <v>4887</v>
      </c>
      <c r="MJ365">
        <v>73219931</v>
      </c>
      <c r="MK365" t="s">
        <v>4888</v>
      </c>
      <c r="ML365" s="2">
        <v>44219.583379629628</v>
      </c>
      <c r="MM365">
        <v>367</v>
      </c>
      <c r="MO365">
        <v>-1</v>
      </c>
      <c r="MR365" t="s">
        <v>377</v>
      </c>
      <c r="MS365">
        <v>22930</v>
      </c>
      <c r="MT365" t="s">
        <v>405</v>
      </c>
      <c r="MU365">
        <v>569832</v>
      </c>
    </row>
    <row r="366" spans="1:359" x14ac:dyDescent="0.3">
      <c r="A366" t="s">
        <v>4889</v>
      </c>
      <c r="B366" t="s">
        <v>4890</v>
      </c>
      <c r="C366" t="s">
        <v>385</v>
      </c>
      <c r="D366" t="s">
        <v>4839</v>
      </c>
      <c r="E366" t="s">
        <v>844</v>
      </c>
      <c r="G366" s="1">
        <v>44219</v>
      </c>
      <c r="H366" t="s">
        <v>2914</v>
      </c>
      <c r="I366" t="s">
        <v>846</v>
      </c>
      <c r="J366" t="s">
        <v>347</v>
      </c>
      <c r="K366">
        <v>20</v>
      </c>
      <c r="L36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66" t="s">
        <v>408</v>
      </c>
      <c r="N366" t="s">
        <v>349</v>
      </c>
      <c r="O366" t="s">
        <v>350</v>
      </c>
      <c r="P366" s="1">
        <v>43327</v>
      </c>
      <c r="Q366">
        <v>1</v>
      </c>
      <c r="R366">
        <v>2</v>
      </c>
      <c r="S366" t="s">
        <v>347</v>
      </c>
      <c r="T366">
        <v>0</v>
      </c>
      <c r="U366">
        <v>2</v>
      </c>
      <c r="V366">
        <v>1</v>
      </c>
      <c r="W366" t="s">
        <v>458</v>
      </c>
      <c r="X366">
        <v>0</v>
      </c>
      <c r="Y366" t="s">
        <v>458</v>
      </c>
      <c r="Z366">
        <v>0</v>
      </c>
      <c r="AA366" t="s">
        <v>458</v>
      </c>
      <c r="AB366">
        <v>7</v>
      </c>
      <c r="AC366">
        <v>2</v>
      </c>
      <c r="AD366">
        <v>1</v>
      </c>
      <c r="AE366">
        <v>1</v>
      </c>
      <c r="AF366">
        <v>1500</v>
      </c>
      <c r="AG366">
        <v>500</v>
      </c>
      <c r="AH366" t="s">
        <v>4891</v>
      </c>
      <c r="AJ366" t="s">
        <v>1439</v>
      </c>
      <c r="AK366" t="b">
        <v>1</v>
      </c>
      <c r="AL366" t="b">
        <v>1</v>
      </c>
      <c r="AN366" t="b">
        <v>1</v>
      </c>
      <c r="AS366">
        <v>25</v>
      </c>
      <c r="AT366" t="s">
        <v>356</v>
      </c>
      <c r="AV366" t="s">
        <v>347</v>
      </c>
      <c r="AW366" t="s">
        <v>4892</v>
      </c>
      <c r="AX366" t="s">
        <v>484</v>
      </c>
      <c r="AY366" t="b">
        <v>1</v>
      </c>
      <c r="BB366" t="b">
        <v>1</v>
      </c>
      <c r="BJ366" t="s">
        <v>347</v>
      </c>
      <c r="BK366" t="s">
        <v>347</v>
      </c>
      <c r="BL366" t="s">
        <v>4893</v>
      </c>
      <c r="BM366" t="s">
        <v>360</v>
      </c>
      <c r="BO366" t="s">
        <v>347</v>
      </c>
      <c r="BP366" t="s">
        <v>347</v>
      </c>
      <c r="BR366" t="s">
        <v>347</v>
      </c>
      <c r="BS366" t="s">
        <v>347</v>
      </c>
      <c r="CE366" t="s">
        <v>1077</v>
      </c>
      <c r="CJ366" t="b">
        <v>1</v>
      </c>
      <c r="CM366" t="s">
        <v>4894</v>
      </c>
      <c r="CN366" t="s">
        <v>347</v>
      </c>
      <c r="CX366" t="s">
        <v>1559</v>
      </c>
      <c r="DD366" t="b">
        <v>1</v>
      </c>
      <c r="DE366" t="b">
        <v>1</v>
      </c>
      <c r="DV366" t="s">
        <v>575</v>
      </c>
      <c r="DW366" t="s">
        <v>487</v>
      </c>
      <c r="DZ366" t="s">
        <v>4895</v>
      </c>
      <c r="EB366" t="b">
        <v>1</v>
      </c>
      <c r="EG366" t="b">
        <v>1</v>
      </c>
      <c r="EJ366" t="b">
        <v>1</v>
      </c>
      <c r="EL366" t="s">
        <v>458</v>
      </c>
      <c r="EM366" t="s">
        <v>366</v>
      </c>
      <c r="EN366" t="s">
        <v>4896</v>
      </c>
      <c r="EP366" t="b">
        <v>1</v>
      </c>
      <c r="EU366" t="b">
        <v>1</v>
      </c>
      <c r="EZ366" t="s">
        <v>409</v>
      </c>
      <c r="FA366" t="s">
        <v>366</v>
      </c>
      <c r="FB366" t="s">
        <v>360</v>
      </c>
      <c r="FC366" t="s">
        <v>4897</v>
      </c>
      <c r="FD366" t="s">
        <v>838</v>
      </c>
      <c r="FF366" t="b">
        <v>1</v>
      </c>
      <c r="FJ366" t="b">
        <v>1</v>
      </c>
      <c r="FM366" t="s">
        <v>347</v>
      </c>
      <c r="FO366" t="s">
        <v>347</v>
      </c>
      <c r="FP366" t="s">
        <v>368</v>
      </c>
      <c r="FQ366" t="b">
        <v>1</v>
      </c>
      <c r="FW366" t="s">
        <v>369</v>
      </c>
      <c r="FX366" t="s">
        <v>360</v>
      </c>
      <c r="GB366" t="s">
        <v>409</v>
      </c>
      <c r="GC366" t="s">
        <v>351</v>
      </c>
      <c r="GD366" t="s">
        <v>347</v>
      </c>
      <c r="GG366" t="s">
        <v>797</v>
      </c>
      <c r="GH366" t="s">
        <v>347</v>
      </c>
      <c r="GI366" t="s">
        <v>665</v>
      </c>
      <c r="GK366" t="b">
        <v>1</v>
      </c>
      <c r="GL366" t="b">
        <v>1</v>
      </c>
      <c r="GR366" t="s">
        <v>1094</v>
      </c>
      <c r="GT366" t="s">
        <v>4898</v>
      </c>
      <c r="GV366" t="b">
        <v>1</v>
      </c>
      <c r="GW366" t="b">
        <v>1</v>
      </c>
      <c r="GY366" t="b">
        <v>1</v>
      </c>
      <c r="HB366" t="b">
        <v>1</v>
      </c>
      <c r="HF366" t="b">
        <v>1</v>
      </c>
      <c r="HM366" t="s">
        <v>1732</v>
      </c>
      <c r="HN366" t="b">
        <v>1</v>
      </c>
      <c r="HQ366" t="b">
        <v>1</v>
      </c>
      <c r="HR366" t="s">
        <v>4899</v>
      </c>
      <c r="HS366" t="s">
        <v>4900</v>
      </c>
      <c r="HW366" t="b">
        <v>1</v>
      </c>
      <c r="HX366" t="b">
        <v>1</v>
      </c>
      <c r="IB366" t="b">
        <v>1</v>
      </c>
      <c r="IE366" t="s">
        <v>461</v>
      </c>
      <c r="IF366" t="b">
        <v>1</v>
      </c>
      <c r="IO366" t="s">
        <v>347</v>
      </c>
      <c r="IQ366" t="s">
        <v>975</v>
      </c>
      <c r="IS366" t="b">
        <v>1</v>
      </c>
      <c r="IT366" t="b">
        <v>1</v>
      </c>
      <c r="IU366" t="b">
        <v>1</v>
      </c>
      <c r="IZ366" t="s">
        <v>4901</v>
      </c>
      <c r="JA366" t="s">
        <v>416</v>
      </c>
      <c r="JG366" t="b">
        <v>1</v>
      </c>
      <c r="JK366" t="s">
        <v>360</v>
      </c>
      <c r="JL366" t="s">
        <v>3148</v>
      </c>
      <c r="JM366" t="s">
        <v>4902</v>
      </c>
      <c r="JP366" t="b">
        <v>1</v>
      </c>
      <c r="JT366" t="b">
        <v>1</v>
      </c>
      <c r="JU366" t="b">
        <v>1</v>
      </c>
      <c r="JX366" t="b">
        <v>1</v>
      </c>
      <c r="JZ366" t="b">
        <v>1</v>
      </c>
      <c r="KA366" t="b">
        <v>1</v>
      </c>
      <c r="KG366" t="s">
        <v>3009</v>
      </c>
      <c r="KK366" t="b">
        <v>1</v>
      </c>
      <c r="KL366" t="b">
        <v>1</v>
      </c>
      <c r="KM366" t="b">
        <v>1</v>
      </c>
      <c r="KO366" t="b">
        <v>1</v>
      </c>
      <c r="KQ366" t="b">
        <v>1</v>
      </c>
      <c r="KV366" t="s">
        <v>717</v>
      </c>
      <c r="KW366" t="b">
        <v>1</v>
      </c>
      <c r="KX366" t="b">
        <v>1</v>
      </c>
      <c r="KY366" t="b">
        <v>1</v>
      </c>
      <c r="KZ366" t="b">
        <v>1</v>
      </c>
      <c r="LA366" t="b">
        <v>1</v>
      </c>
      <c r="LB366" t="b">
        <v>1</v>
      </c>
      <c r="LF366" t="s">
        <v>1098</v>
      </c>
      <c r="LG366" t="b">
        <v>1</v>
      </c>
      <c r="LH366" t="b">
        <v>1</v>
      </c>
      <c r="LN366" t="s">
        <v>347</v>
      </c>
      <c r="LP366" t="s">
        <v>1400</v>
      </c>
      <c r="LS366" t="b">
        <v>1</v>
      </c>
      <c r="LW366" t="b">
        <v>1</v>
      </c>
      <c r="LZ366" t="s">
        <v>4903</v>
      </c>
      <c r="MA366" t="s">
        <v>360</v>
      </c>
      <c r="MG366" t="s">
        <v>360</v>
      </c>
      <c r="MI366" t="s">
        <v>4904</v>
      </c>
      <c r="MJ366">
        <v>73219932</v>
      </c>
      <c r="MK366" t="s">
        <v>4905</v>
      </c>
      <c r="ML366" s="2">
        <v>44219.583391203712</v>
      </c>
      <c r="MM366">
        <v>368</v>
      </c>
      <c r="MO366">
        <v>-1</v>
      </c>
      <c r="MR366" t="s">
        <v>377</v>
      </c>
      <c r="MS366">
        <v>20507</v>
      </c>
      <c r="MT366" t="s">
        <v>405</v>
      </c>
      <c r="MU366">
        <v>569832</v>
      </c>
    </row>
    <row r="367" spans="1:359" x14ac:dyDescent="0.3">
      <c r="A367" t="s">
        <v>4906</v>
      </c>
      <c r="B367" t="s">
        <v>4907</v>
      </c>
      <c r="C367" t="s">
        <v>385</v>
      </c>
      <c r="D367" t="s">
        <v>4839</v>
      </c>
      <c r="E367" t="s">
        <v>844</v>
      </c>
      <c r="G367" s="1">
        <v>44219</v>
      </c>
      <c r="H367" t="s">
        <v>2914</v>
      </c>
      <c r="I367" t="s">
        <v>846</v>
      </c>
      <c r="J367" t="s">
        <v>347</v>
      </c>
      <c r="K367">
        <v>40</v>
      </c>
      <c r="L36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67" t="s">
        <v>348</v>
      </c>
      <c r="N367" t="s">
        <v>349</v>
      </c>
      <c r="O367" t="s">
        <v>350</v>
      </c>
      <c r="P367" s="1">
        <v>42170</v>
      </c>
      <c r="Q367">
        <v>1</v>
      </c>
      <c r="R367">
        <v>0</v>
      </c>
      <c r="S367" t="s">
        <v>347</v>
      </c>
      <c r="T367">
        <v>1</v>
      </c>
      <c r="U367">
        <v>1</v>
      </c>
      <c r="V367">
        <v>0</v>
      </c>
      <c r="W367" t="s">
        <v>351</v>
      </c>
      <c r="X367">
        <v>1</v>
      </c>
      <c r="Y367" t="s">
        <v>458</v>
      </c>
      <c r="Z367">
        <v>1</v>
      </c>
      <c r="AA367" t="s">
        <v>365</v>
      </c>
      <c r="AB367">
        <v>6</v>
      </c>
      <c r="AC367">
        <v>0</v>
      </c>
      <c r="AD367">
        <v>1</v>
      </c>
      <c r="AE367">
        <v>1</v>
      </c>
      <c r="AF367">
        <v>1200</v>
      </c>
      <c r="AG367">
        <v>500</v>
      </c>
      <c r="AH367" t="s">
        <v>4908</v>
      </c>
      <c r="AJ367" t="s">
        <v>1439</v>
      </c>
      <c r="AK367" t="b">
        <v>1</v>
      </c>
      <c r="AL367" t="b">
        <v>1</v>
      </c>
      <c r="AN367" t="b">
        <v>1</v>
      </c>
      <c r="AS367">
        <v>60</v>
      </c>
      <c r="AT367" t="s">
        <v>356</v>
      </c>
      <c r="AV367" t="s">
        <v>347</v>
      </c>
      <c r="AW367" t="s">
        <v>357</v>
      </c>
      <c r="AX367" t="s">
        <v>653</v>
      </c>
      <c r="AY367" t="b">
        <v>1</v>
      </c>
      <c r="BB367" t="b">
        <v>1</v>
      </c>
      <c r="BD367" t="b">
        <v>1</v>
      </c>
      <c r="BJ367" t="s">
        <v>347</v>
      </c>
      <c r="BK367" t="s">
        <v>347</v>
      </c>
      <c r="BL367" t="s">
        <v>4909</v>
      </c>
      <c r="BM367" t="s">
        <v>360</v>
      </c>
      <c r="BO367" t="s">
        <v>347</v>
      </c>
      <c r="BP367" t="s">
        <v>347</v>
      </c>
      <c r="BR367" t="s">
        <v>347</v>
      </c>
      <c r="BS367" t="s">
        <v>347</v>
      </c>
      <c r="CE367" t="s">
        <v>1146</v>
      </c>
      <c r="CL367" t="b">
        <v>1</v>
      </c>
      <c r="CN367" t="s">
        <v>347</v>
      </c>
      <c r="CX367" t="s">
        <v>362</v>
      </c>
      <c r="DD367" t="b">
        <v>1</v>
      </c>
      <c r="DE367" t="b">
        <v>1</v>
      </c>
      <c r="DJ367" t="s">
        <v>360</v>
      </c>
      <c r="DV367" t="s">
        <v>575</v>
      </c>
      <c r="DW367" t="s">
        <v>576</v>
      </c>
      <c r="DX367" t="s">
        <v>577</v>
      </c>
      <c r="DZ367" t="s">
        <v>2451</v>
      </c>
      <c r="EA367" t="b">
        <v>1</v>
      </c>
      <c r="EC367" t="b">
        <v>1</v>
      </c>
      <c r="EJ367" t="b">
        <v>1</v>
      </c>
      <c r="EL367" t="s">
        <v>458</v>
      </c>
      <c r="EM367" t="s">
        <v>366</v>
      </c>
      <c r="EN367" t="s">
        <v>2528</v>
      </c>
      <c r="EX367" t="b">
        <v>1</v>
      </c>
      <c r="EZ367" t="s">
        <v>351</v>
      </c>
      <c r="FA367" t="s">
        <v>366</v>
      </c>
      <c r="FB367" t="s">
        <v>360</v>
      </c>
      <c r="FC367" t="s">
        <v>4910</v>
      </c>
      <c r="FD367" t="s">
        <v>432</v>
      </c>
      <c r="FF367" t="b">
        <v>1</v>
      </c>
      <c r="FG367" t="b">
        <v>1</v>
      </c>
      <c r="FM367" t="s">
        <v>347</v>
      </c>
      <c r="FO367" t="s">
        <v>347</v>
      </c>
      <c r="FP367" t="s">
        <v>432</v>
      </c>
      <c r="FQ367" t="b">
        <v>1</v>
      </c>
      <c r="FR367" t="b">
        <v>1</v>
      </c>
      <c r="FW367" t="s">
        <v>347</v>
      </c>
      <c r="FX367" t="s">
        <v>347</v>
      </c>
      <c r="FY367" t="s">
        <v>360</v>
      </c>
      <c r="GB367" t="s">
        <v>351</v>
      </c>
      <c r="GC367" t="s">
        <v>351</v>
      </c>
      <c r="GD367" t="s">
        <v>360</v>
      </c>
      <c r="GE367" t="s">
        <v>371</v>
      </c>
      <c r="GF367" t="s">
        <v>371</v>
      </c>
      <c r="GT367" t="s">
        <v>4911</v>
      </c>
      <c r="GV367" t="b">
        <v>1</v>
      </c>
      <c r="GX367" t="b">
        <v>1</v>
      </c>
      <c r="HA367" t="b">
        <v>1</v>
      </c>
      <c r="HG367" t="b">
        <v>1</v>
      </c>
      <c r="HM367" t="s">
        <v>1061</v>
      </c>
      <c r="HN367" t="b">
        <v>1</v>
      </c>
      <c r="HO367" t="b">
        <v>1</v>
      </c>
      <c r="HP367" t="b">
        <v>1</v>
      </c>
      <c r="HR367" t="s">
        <v>4912</v>
      </c>
      <c r="HS367" t="s">
        <v>4848</v>
      </c>
      <c r="HU367" t="b">
        <v>1</v>
      </c>
      <c r="HW367" t="b">
        <v>1</v>
      </c>
      <c r="HX367" t="b">
        <v>1</v>
      </c>
      <c r="IE367" t="s">
        <v>461</v>
      </c>
      <c r="IF367" t="b">
        <v>1</v>
      </c>
      <c r="IO367" t="s">
        <v>347</v>
      </c>
      <c r="IQ367" t="s">
        <v>1412</v>
      </c>
      <c r="IS367" t="b">
        <v>1</v>
      </c>
      <c r="IU367" t="b">
        <v>1</v>
      </c>
      <c r="IZ367" t="s">
        <v>4913</v>
      </c>
      <c r="JA367" t="s">
        <v>3985</v>
      </c>
      <c r="JB367" t="b">
        <v>1</v>
      </c>
      <c r="JC367" t="b">
        <v>1</v>
      </c>
      <c r="JD367" t="b">
        <v>1</v>
      </c>
      <c r="JJ367" t="s">
        <v>4914</v>
      </c>
      <c r="JK367" t="s">
        <v>360</v>
      </c>
      <c r="JL367" t="s">
        <v>4915</v>
      </c>
      <c r="JM367" t="s">
        <v>4916</v>
      </c>
      <c r="JN367" t="b">
        <v>1</v>
      </c>
      <c r="JP367" t="b">
        <v>1</v>
      </c>
      <c r="JQ367" t="b">
        <v>1</v>
      </c>
      <c r="JT367" t="b">
        <v>1</v>
      </c>
      <c r="JU367" t="b">
        <v>1</v>
      </c>
      <c r="KA367" t="b">
        <v>1</v>
      </c>
      <c r="KG367" t="s">
        <v>3009</v>
      </c>
      <c r="KK367" t="b">
        <v>1</v>
      </c>
      <c r="KL367" t="b">
        <v>1</v>
      </c>
      <c r="KM367" t="b">
        <v>1</v>
      </c>
      <c r="KO367" t="b">
        <v>1</v>
      </c>
      <c r="KQ367" t="b">
        <v>1</v>
      </c>
      <c r="KV367" t="s">
        <v>717</v>
      </c>
      <c r="KW367" t="b">
        <v>1</v>
      </c>
      <c r="KX367" t="b">
        <v>1</v>
      </c>
      <c r="KY367" t="b">
        <v>1</v>
      </c>
      <c r="KZ367" t="b">
        <v>1</v>
      </c>
      <c r="LA367" t="b">
        <v>1</v>
      </c>
      <c r="LB367" t="b">
        <v>1</v>
      </c>
      <c r="LF367" t="s">
        <v>3864</v>
      </c>
      <c r="LG367" t="b">
        <v>1</v>
      </c>
      <c r="LH367" t="b">
        <v>1</v>
      </c>
      <c r="LI367" t="b">
        <v>1</v>
      </c>
      <c r="LN367" t="s">
        <v>347</v>
      </c>
      <c r="LP367" t="s">
        <v>3273</v>
      </c>
      <c r="LS367" t="b">
        <v>1</v>
      </c>
      <c r="LT367" t="b">
        <v>1</v>
      </c>
      <c r="MA367" t="s">
        <v>360</v>
      </c>
      <c r="MD367" t="s">
        <v>360</v>
      </c>
      <c r="MG367" t="s">
        <v>360</v>
      </c>
      <c r="MI367" t="s">
        <v>4917</v>
      </c>
      <c r="MJ367">
        <v>73219934</v>
      </c>
      <c r="MK367" t="s">
        <v>4918</v>
      </c>
      <c r="ML367" s="2">
        <v>44219.583391203712</v>
      </c>
      <c r="MM367">
        <v>369</v>
      </c>
      <c r="MO367">
        <v>-1</v>
      </c>
      <c r="MR367" t="s">
        <v>377</v>
      </c>
      <c r="MS367">
        <v>17943</v>
      </c>
      <c r="MT367" t="s">
        <v>405</v>
      </c>
      <c r="MU367">
        <v>569832</v>
      </c>
    </row>
    <row r="368" spans="1:359" x14ac:dyDescent="0.3">
      <c r="A368" t="s">
        <v>4919</v>
      </c>
      <c r="B368" t="s">
        <v>4920</v>
      </c>
      <c r="C368" t="s">
        <v>385</v>
      </c>
      <c r="D368" t="s">
        <v>4839</v>
      </c>
      <c r="E368" t="s">
        <v>844</v>
      </c>
      <c r="G368" s="1">
        <v>44219</v>
      </c>
      <c r="H368" t="s">
        <v>2914</v>
      </c>
      <c r="I368" t="s">
        <v>846</v>
      </c>
      <c r="J368" t="s">
        <v>347</v>
      </c>
      <c r="K368">
        <v>35</v>
      </c>
      <c r="L36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68" t="s">
        <v>408</v>
      </c>
      <c r="N368" t="s">
        <v>349</v>
      </c>
      <c r="O368" t="s">
        <v>350</v>
      </c>
      <c r="P368" s="1">
        <v>41723</v>
      </c>
      <c r="Q368">
        <v>1</v>
      </c>
      <c r="R368">
        <v>1</v>
      </c>
      <c r="S368" t="s">
        <v>347</v>
      </c>
      <c r="T368">
        <v>0</v>
      </c>
      <c r="U368">
        <v>1</v>
      </c>
      <c r="V368">
        <v>1</v>
      </c>
      <c r="W368" t="s">
        <v>409</v>
      </c>
      <c r="X368">
        <v>1</v>
      </c>
      <c r="Y368" t="s">
        <v>458</v>
      </c>
      <c r="Z368">
        <v>0</v>
      </c>
      <c r="AA368" t="s">
        <v>458</v>
      </c>
      <c r="AB368">
        <v>6</v>
      </c>
      <c r="AC368">
        <v>1</v>
      </c>
      <c r="AD368">
        <v>0</v>
      </c>
      <c r="AE368">
        <v>1</v>
      </c>
      <c r="AF368">
        <v>1500</v>
      </c>
      <c r="AG368">
        <v>500</v>
      </c>
      <c r="AH368" t="s">
        <v>4921</v>
      </c>
      <c r="AJ368" t="s">
        <v>1439</v>
      </c>
      <c r="AK368" t="b">
        <v>1</v>
      </c>
      <c r="AL368" t="b">
        <v>1</v>
      </c>
      <c r="AN368" t="b">
        <v>1</v>
      </c>
      <c r="AS368">
        <v>50</v>
      </c>
      <c r="AT368" t="s">
        <v>356</v>
      </c>
      <c r="AV368" t="s">
        <v>347</v>
      </c>
      <c r="AW368" t="s">
        <v>357</v>
      </c>
      <c r="AX368" t="s">
        <v>4922</v>
      </c>
      <c r="BD368" t="b">
        <v>1</v>
      </c>
      <c r="BF368" t="b">
        <v>1</v>
      </c>
      <c r="BI368" t="s">
        <v>4861</v>
      </c>
      <c r="BJ368" t="s">
        <v>347</v>
      </c>
      <c r="BK368" t="s">
        <v>347</v>
      </c>
      <c r="BL368" t="s">
        <v>4923</v>
      </c>
      <c r="BM368" t="s">
        <v>360</v>
      </c>
      <c r="BO368" t="s">
        <v>347</v>
      </c>
      <c r="BP368" t="s">
        <v>347</v>
      </c>
      <c r="BR368" t="s">
        <v>347</v>
      </c>
      <c r="BS368" t="s">
        <v>347</v>
      </c>
      <c r="CE368" t="s">
        <v>1077</v>
      </c>
      <c r="CJ368" t="b">
        <v>1</v>
      </c>
      <c r="CM368" t="s">
        <v>4924</v>
      </c>
      <c r="CN368" t="s">
        <v>347</v>
      </c>
      <c r="CX368" t="s">
        <v>362</v>
      </c>
      <c r="DD368" t="b">
        <v>1</v>
      </c>
      <c r="DE368" t="b">
        <v>1</v>
      </c>
      <c r="DV368" t="s">
        <v>575</v>
      </c>
      <c r="DW368" t="s">
        <v>576</v>
      </c>
      <c r="DX368" t="s">
        <v>577</v>
      </c>
      <c r="DZ368" t="s">
        <v>3019</v>
      </c>
      <c r="EA368" t="b">
        <v>1</v>
      </c>
      <c r="EG368" t="b">
        <v>1</v>
      </c>
      <c r="EJ368" t="b">
        <v>1</v>
      </c>
      <c r="EL368" t="s">
        <v>458</v>
      </c>
      <c r="EM368" t="s">
        <v>366</v>
      </c>
      <c r="EN368" t="s">
        <v>4925</v>
      </c>
      <c r="EO368" t="b">
        <v>1</v>
      </c>
      <c r="EQ368" t="b">
        <v>1</v>
      </c>
      <c r="EX368" t="b">
        <v>1</v>
      </c>
      <c r="EZ368" t="s">
        <v>458</v>
      </c>
      <c r="FA368" t="s">
        <v>366</v>
      </c>
      <c r="FB368" t="s">
        <v>347</v>
      </c>
      <c r="FD368" t="s">
        <v>432</v>
      </c>
      <c r="FF368" t="b">
        <v>1</v>
      </c>
      <c r="FG368" t="b">
        <v>1</v>
      </c>
      <c r="FM368" t="s">
        <v>347</v>
      </c>
      <c r="FO368" t="s">
        <v>347</v>
      </c>
      <c r="FP368" t="s">
        <v>432</v>
      </c>
      <c r="FQ368" t="b">
        <v>1</v>
      </c>
      <c r="FR368" t="b">
        <v>1</v>
      </c>
      <c r="FW368" t="s">
        <v>347</v>
      </c>
      <c r="FX368" t="s">
        <v>347</v>
      </c>
      <c r="GB368" t="s">
        <v>351</v>
      </c>
      <c r="GC368" t="s">
        <v>351</v>
      </c>
      <c r="GD368" t="s">
        <v>360</v>
      </c>
      <c r="GE368" t="s">
        <v>371</v>
      </c>
      <c r="GF368" t="s">
        <v>371</v>
      </c>
      <c r="GT368" t="s">
        <v>4926</v>
      </c>
      <c r="GU368" t="b">
        <v>1</v>
      </c>
      <c r="HA368" t="b">
        <v>1</v>
      </c>
      <c r="HB368" t="b">
        <v>1</v>
      </c>
      <c r="HD368" t="b">
        <v>1</v>
      </c>
      <c r="HE368" t="b">
        <v>1</v>
      </c>
      <c r="HG368" t="b">
        <v>1</v>
      </c>
      <c r="HM368" t="s">
        <v>914</v>
      </c>
      <c r="HN368" t="b">
        <v>1</v>
      </c>
      <c r="HP368" t="b">
        <v>1</v>
      </c>
      <c r="HR368" t="s">
        <v>4927</v>
      </c>
      <c r="HS368" t="s">
        <v>390</v>
      </c>
      <c r="HU368" t="b">
        <v>1</v>
      </c>
      <c r="HW368" t="b">
        <v>1</v>
      </c>
      <c r="IB368" t="b">
        <v>1</v>
      </c>
      <c r="IE368" t="s">
        <v>461</v>
      </c>
      <c r="IF368" t="b">
        <v>1</v>
      </c>
      <c r="IO368" t="s">
        <v>347</v>
      </c>
      <c r="IQ368" t="s">
        <v>975</v>
      </c>
      <c r="IS368" t="b">
        <v>1</v>
      </c>
      <c r="IT368" t="b">
        <v>1</v>
      </c>
      <c r="IU368" t="b">
        <v>1</v>
      </c>
      <c r="IZ368" t="s">
        <v>4928</v>
      </c>
      <c r="JA368" t="s">
        <v>975</v>
      </c>
      <c r="JC368" t="b">
        <v>1</v>
      </c>
      <c r="JD368" t="b">
        <v>1</v>
      </c>
      <c r="JE368" t="b">
        <v>1</v>
      </c>
      <c r="JJ368" t="s">
        <v>4929</v>
      </c>
      <c r="JK368" t="s">
        <v>360</v>
      </c>
      <c r="JL368" t="s">
        <v>4930</v>
      </c>
      <c r="JM368" t="s">
        <v>4931</v>
      </c>
      <c r="JN368" t="b">
        <v>1</v>
      </c>
      <c r="JO368" t="b">
        <v>1</v>
      </c>
      <c r="JP368" t="b">
        <v>1</v>
      </c>
      <c r="JQ368" t="b">
        <v>1</v>
      </c>
      <c r="JR368" t="b">
        <v>1</v>
      </c>
      <c r="JS368" t="b">
        <v>1</v>
      </c>
      <c r="JT368" t="b">
        <v>1</v>
      </c>
      <c r="JU368" t="b">
        <v>1</v>
      </c>
      <c r="JV368" t="b">
        <v>1</v>
      </c>
      <c r="JW368" t="b">
        <v>1</v>
      </c>
      <c r="JX368" t="b">
        <v>1</v>
      </c>
      <c r="JZ368" t="b">
        <v>1</v>
      </c>
      <c r="KA368" t="b">
        <v>1</v>
      </c>
      <c r="KF368" t="s">
        <v>4932</v>
      </c>
      <c r="KG368" t="s">
        <v>4933</v>
      </c>
      <c r="KK368" t="b">
        <v>1</v>
      </c>
      <c r="KM368" t="b">
        <v>1</v>
      </c>
      <c r="KO368" t="b">
        <v>1</v>
      </c>
      <c r="KQ368" t="b">
        <v>1</v>
      </c>
      <c r="KV368" t="s">
        <v>717</v>
      </c>
      <c r="KW368" t="b">
        <v>1</v>
      </c>
      <c r="KX368" t="b">
        <v>1</v>
      </c>
      <c r="KY368" t="b">
        <v>1</v>
      </c>
      <c r="KZ368" t="b">
        <v>1</v>
      </c>
      <c r="LA368" t="b">
        <v>1</v>
      </c>
      <c r="LB368" t="b">
        <v>1</v>
      </c>
      <c r="LF368" t="s">
        <v>961</v>
      </c>
      <c r="LG368" t="b">
        <v>1</v>
      </c>
      <c r="LJ368" t="b">
        <v>1</v>
      </c>
      <c r="LN368" t="s">
        <v>360</v>
      </c>
      <c r="LO368" t="s">
        <v>4934</v>
      </c>
      <c r="LP368" t="s">
        <v>1454</v>
      </c>
      <c r="LQ368" t="b">
        <v>1</v>
      </c>
      <c r="LS368" t="b">
        <v>1</v>
      </c>
      <c r="LT368" t="b">
        <v>1</v>
      </c>
      <c r="MA368" t="s">
        <v>360</v>
      </c>
      <c r="MG368" t="s">
        <v>347</v>
      </c>
      <c r="MH368" t="s">
        <v>4935</v>
      </c>
      <c r="MI368" t="s">
        <v>4936</v>
      </c>
      <c r="MJ368">
        <v>73219935</v>
      </c>
      <c r="MK368" t="s">
        <v>4937</v>
      </c>
      <c r="ML368" s="2">
        <v>44219.583402777767</v>
      </c>
      <c r="MM368">
        <v>370</v>
      </c>
      <c r="MO368">
        <v>-1</v>
      </c>
      <c r="MR368" t="s">
        <v>377</v>
      </c>
      <c r="MS368">
        <v>15014</v>
      </c>
      <c r="MT368" t="s">
        <v>405</v>
      </c>
      <c r="MU368">
        <v>569832</v>
      </c>
    </row>
    <row r="369" spans="1:359" x14ac:dyDescent="0.3">
      <c r="A369" t="s">
        <v>4938</v>
      </c>
      <c r="B369" t="s">
        <v>4939</v>
      </c>
      <c r="C369" t="s">
        <v>385</v>
      </c>
      <c r="D369" t="s">
        <v>4839</v>
      </c>
      <c r="E369" t="s">
        <v>844</v>
      </c>
      <c r="G369" s="1">
        <v>44219</v>
      </c>
      <c r="H369" t="s">
        <v>2914</v>
      </c>
      <c r="I369" t="s">
        <v>846</v>
      </c>
      <c r="J369" t="s">
        <v>347</v>
      </c>
      <c r="K369">
        <v>32</v>
      </c>
      <c r="L36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69" t="s">
        <v>348</v>
      </c>
      <c r="N369" t="s">
        <v>349</v>
      </c>
      <c r="O369" t="s">
        <v>384</v>
      </c>
      <c r="Q369">
        <v>1</v>
      </c>
      <c r="R369">
        <v>1</v>
      </c>
      <c r="S369" t="s">
        <v>347</v>
      </c>
      <c r="T369">
        <v>1</v>
      </c>
      <c r="U369">
        <v>0</v>
      </c>
      <c r="V369">
        <v>2</v>
      </c>
      <c r="W369" t="s">
        <v>409</v>
      </c>
      <c r="X369">
        <v>0</v>
      </c>
      <c r="Y369" t="s">
        <v>458</v>
      </c>
      <c r="Z369">
        <v>1</v>
      </c>
      <c r="AA369" t="s">
        <v>365</v>
      </c>
      <c r="AB369">
        <v>7</v>
      </c>
      <c r="AC369">
        <v>1</v>
      </c>
      <c r="AD369">
        <v>0</v>
      </c>
      <c r="AE369">
        <v>1</v>
      </c>
      <c r="AF369">
        <v>1700</v>
      </c>
      <c r="AG369">
        <v>500</v>
      </c>
      <c r="AH369" t="s">
        <v>4940</v>
      </c>
      <c r="AJ369" t="s">
        <v>2407</v>
      </c>
      <c r="AK369" t="b">
        <v>1</v>
      </c>
      <c r="AL369" t="b">
        <v>1</v>
      </c>
      <c r="AN369" t="b">
        <v>1</v>
      </c>
      <c r="AS369">
        <v>20</v>
      </c>
      <c r="AT369" t="s">
        <v>2851</v>
      </c>
      <c r="AV369" t="s">
        <v>347</v>
      </c>
      <c r="AW369" t="s">
        <v>357</v>
      </c>
      <c r="AX369" t="s">
        <v>1019</v>
      </c>
      <c r="BH369" t="b">
        <v>1</v>
      </c>
      <c r="BJ369" t="s">
        <v>360</v>
      </c>
      <c r="BO369" t="s">
        <v>347</v>
      </c>
      <c r="BP369" t="s">
        <v>347</v>
      </c>
      <c r="BR369" t="s">
        <v>347</v>
      </c>
      <c r="BS369" t="s">
        <v>347</v>
      </c>
      <c r="CE369" t="s">
        <v>1146</v>
      </c>
      <c r="CL369" t="b">
        <v>1</v>
      </c>
      <c r="CN369" t="s">
        <v>347</v>
      </c>
      <c r="CX369" t="s">
        <v>3126</v>
      </c>
      <c r="DC369" t="b">
        <v>1</v>
      </c>
      <c r="DD369" t="b">
        <v>1</v>
      </c>
      <c r="DE369" t="b">
        <v>1</v>
      </c>
      <c r="DJ369" t="s">
        <v>347</v>
      </c>
      <c r="DK369" t="s">
        <v>4941</v>
      </c>
      <c r="DN369" t="b">
        <v>1</v>
      </c>
      <c r="DO369" t="b">
        <v>1</v>
      </c>
      <c r="DP369" t="b">
        <v>1</v>
      </c>
      <c r="DV369" t="s">
        <v>657</v>
      </c>
      <c r="DZ369" t="s">
        <v>2451</v>
      </c>
      <c r="EA369" t="b">
        <v>1</v>
      </c>
      <c r="EC369" t="b">
        <v>1</v>
      </c>
      <c r="EJ369" t="b">
        <v>1</v>
      </c>
      <c r="EL369" t="s">
        <v>458</v>
      </c>
      <c r="EM369" t="s">
        <v>366</v>
      </c>
      <c r="EN369" t="s">
        <v>4942</v>
      </c>
      <c r="EP369" t="b">
        <v>1</v>
      </c>
      <c r="ER369" t="b">
        <v>1</v>
      </c>
      <c r="EU369" t="b">
        <v>1</v>
      </c>
      <c r="EX369" t="b">
        <v>1</v>
      </c>
      <c r="EZ369" t="s">
        <v>365</v>
      </c>
      <c r="FA369" t="s">
        <v>367</v>
      </c>
      <c r="FB369" t="s">
        <v>347</v>
      </c>
      <c r="FD369" t="s">
        <v>368</v>
      </c>
      <c r="FF369" t="b">
        <v>1</v>
      </c>
      <c r="FM369" t="s">
        <v>347</v>
      </c>
      <c r="FO369" t="s">
        <v>347</v>
      </c>
      <c r="FP369" t="s">
        <v>368</v>
      </c>
      <c r="FQ369" t="b">
        <v>1</v>
      </c>
      <c r="FW369" t="s">
        <v>668</v>
      </c>
      <c r="FX369" t="s">
        <v>360</v>
      </c>
      <c r="FY369" t="s">
        <v>360</v>
      </c>
      <c r="GB369" t="s">
        <v>385</v>
      </c>
      <c r="GC369" t="s">
        <v>351</v>
      </c>
      <c r="GD369" t="s">
        <v>360</v>
      </c>
      <c r="GE369" t="s">
        <v>371</v>
      </c>
      <c r="GF369" t="s">
        <v>371</v>
      </c>
      <c r="GT369" t="s">
        <v>4943</v>
      </c>
      <c r="GU369" t="b">
        <v>1</v>
      </c>
      <c r="GW369" t="b">
        <v>1</v>
      </c>
      <c r="HB369" t="b">
        <v>1</v>
      </c>
      <c r="HD369" t="b">
        <v>1</v>
      </c>
      <c r="HG369" t="b">
        <v>1</v>
      </c>
      <c r="HM369" t="s">
        <v>3804</v>
      </c>
      <c r="HO369" t="b">
        <v>1</v>
      </c>
      <c r="HP369" t="b">
        <v>1</v>
      </c>
      <c r="HR369" t="s">
        <v>4944</v>
      </c>
      <c r="HS369" t="s">
        <v>4945</v>
      </c>
      <c r="HU369" t="b">
        <v>1</v>
      </c>
      <c r="HV369" t="b">
        <v>1</v>
      </c>
      <c r="HW369" t="b">
        <v>1</v>
      </c>
      <c r="IE369" t="s">
        <v>461</v>
      </c>
      <c r="IF369" t="b">
        <v>1</v>
      </c>
      <c r="IO369" t="s">
        <v>347</v>
      </c>
      <c r="IQ369" t="s">
        <v>416</v>
      </c>
      <c r="IW369" t="b">
        <v>1</v>
      </c>
      <c r="JA369" t="s">
        <v>416</v>
      </c>
      <c r="JG369" t="b">
        <v>1</v>
      </c>
      <c r="JK369" t="s">
        <v>360</v>
      </c>
      <c r="JL369" t="s">
        <v>4946</v>
      </c>
      <c r="JM369" t="s">
        <v>4947</v>
      </c>
      <c r="JN369" t="b">
        <v>1</v>
      </c>
      <c r="JQ369" t="b">
        <v>1</v>
      </c>
      <c r="JS369" t="b">
        <v>1</v>
      </c>
      <c r="JT369" t="b">
        <v>1</v>
      </c>
      <c r="JU369" t="b">
        <v>1</v>
      </c>
      <c r="JV369" t="b">
        <v>1</v>
      </c>
      <c r="JW369" t="b">
        <v>1</v>
      </c>
      <c r="JX369" t="b">
        <v>1</v>
      </c>
      <c r="JZ369" t="b">
        <v>1</v>
      </c>
      <c r="KA369" t="b">
        <v>1</v>
      </c>
      <c r="KG369" t="s">
        <v>1932</v>
      </c>
      <c r="KI369" t="b">
        <v>1</v>
      </c>
      <c r="KK369" t="b">
        <v>1</v>
      </c>
      <c r="KL369" t="b">
        <v>1</v>
      </c>
      <c r="KM369" t="b">
        <v>1</v>
      </c>
      <c r="KV369" t="s">
        <v>717</v>
      </c>
      <c r="KW369" t="b">
        <v>1</v>
      </c>
      <c r="KX369" t="b">
        <v>1</v>
      </c>
      <c r="KY369" t="b">
        <v>1</v>
      </c>
      <c r="KZ369" t="b">
        <v>1</v>
      </c>
      <c r="LA369" t="b">
        <v>1</v>
      </c>
      <c r="LB369" t="b">
        <v>1</v>
      </c>
      <c r="LF369" t="s">
        <v>733</v>
      </c>
      <c r="LG369" t="b">
        <v>1</v>
      </c>
      <c r="LI369" t="b">
        <v>1</v>
      </c>
      <c r="LN369" t="s">
        <v>347</v>
      </c>
      <c r="LP369" t="s">
        <v>719</v>
      </c>
      <c r="LY369" t="b">
        <v>1</v>
      </c>
      <c r="MA369" t="s">
        <v>360</v>
      </c>
      <c r="MD369" t="s">
        <v>360</v>
      </c>
      <c r="MG369" t="s">
        <v>360</v>
      </c>
      <c r="MI369" t="s">
        <v>4948</v>
      </c>
      <c r="MJ369">
        <v>73219936</v>
      </c>
      <c r="MK369" t="s">
        <v>4949</v>
      </c>
      <c r="ML369" s="2">
        <v>44219.583414351851</v>
      </c>
      <c r="MM369">
        <v>371</v>
      </c>
      <c r="MO369">
        <v>-1</v>
      </c>
      <c r="MR369" t="s">
        <v>377</v>
      </c>
      <c r="MS369">
        <v>10160</v>
      </c>
      <c r="MT369" t="s">
        <v>405</v>
      </c>
      <c r="MU369">
        <v>569832</v>
      </c>
    </row>
    <row r="370" spans="1:359" x14ac:dyDescent="0.3">
      <c r="A370" t="s">
        <v>4950</v>
      </c>
      <c r="B370" t="s">
        <v>4951</v>
      </c>
      <c r="D370" t="s">
        <v>3264</v>
      </c>
      <c r="E370" t="s">
        <v>844</v>
      </c>
      <c r="G370" s="1">
        <v>44219</v>
      </c>
      <c r="H370" t="s">
        <v>2914</v>
      </c>
      <c r="I370" t="s">
        <v>846</v>
      </c>
      <c r="J370" t="s">
        <v>347</v>
      </c>
      <c r="K370">
        <v>33</v>
      </c>
      <c r="L37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70" t="s">
        <v>408</v>
      </c>
      <c r="N370" t="s">
        <v>349</v>
      </c>
      <c r="O370" t="s">
        <v>350</v>
      </c>
      <c r="P370" s="1">
        <v>41467</v>
      </c>
      <c r="Q370">
        <v>0</v>
      </c>
      <c r="R370">
        <v>0</v>
      </c>
      <c r="S370" t="s">
        <v>347</v>
      </c>
      <c r="T370">
        <v>0</v>
      </c>
      <c r="U370">
        <v>0</v>
      </c>
      <c r="V370">
        <v>3</v>
      </c>
      <c r="W370" t="s">
        <v>458</v>
      </c>
      <c r="X370">
        <v>1</v>
      </c>
      <c r="Y370" t="s">
        <v>365</v>
      </c>
      <c r="Z370">
        <v>1</v>
      </c>
      <c r="AA370" t="s">
        <v>352</v>
      </c>
      <c r="AB370">
        <v>7</v>
      </c>
      <c r="AC370">
        <v>0</v>
      </c>
      <c r="AD370">
        <v>0</v>
      </c>
      <c r="AE370">
        <v>1</v>
      </c>
      <c r="AF370">
        <v>2000</v>
      </c>
      <c r="AG370">
        <v>900</v>
      </c>
      <c r="AH370" t="s">
        <v>4952</v>
      </c>
      <c r="AJ370" t="s">
        <v>1461</v>
      </c>
      <c r="AK370" t="b">
        <v>1</v>
      </c>
      <c r="AL370" t="b">
        <v>1</v>
      </c>
      <c r="AM370" t="b">
        <v>1</v>
      </c>
      <c r="AN370" t="b">
        <v>1</v>
      </c>
      <c r="AS370">
        <v>25</v>
      </c>
      <c r="AT370" t="s">
        <v>356</v>
      </c>
      <c r="AV370" t="s">
        <v>347</v>
      </c>
      <c r="AW370" t="s">
        <v>357</v>
      </c>
      <c r="AX370" t="s">
        <v>429</v>
      </c>
      <c r="BB370" t="b">
        <v>1</v>
      </c>
      <c r="BJ370" t="s">
        <v>347</v>
      </c>
      <c r="BK370" t="s">
        <v>347</v>
      </c>
      <c r="BL370" t="s">
        <v>4953</v>
      </c>
      <c r="BM370" t="s">
        <v>360</v>
      </c>
      <c r="BO370" t="s">
        <v>360</v>
      </c>
      <c r="CE370" t="s">
        <v>1146</v>
      </c>
      <c r="CL370" t="b">
        <v>1</v>
      </c>
      <c r="CN370" t="s">
        <v>347</v>
      </c>
      <c r="CX370" t="s">
        <v>1608</v>
      </c>
      <c r="DC370" t="b">
        <v>1</v>
      </c>
      <c r="DD370" t="b">
        <v>1</v>
      </c>
      <c r="DE370" t="b">
        <v>1</v>
      </c>
      <c r="DV370" t="s">
        <v>575</v>
      </c>
      <c r="DW370" t="s">
        <v>487</v>
      </c>
      <c r="EL370" t="s">
        <v>385</v>
      </c>
      <c r="EM370" t="s">
        <v>366</v>
      </c>
      <c r="EN370" t="s">
        <v>4954</v>
      </c>
      <c r="EO370" t="b">
        <v>1</v>
      </c>
      <c r="EQ370" t="b">
        <v>1</v>
      </c>
      <c r="EV370" t="b">
        <v>1</v>
      </c>
      <c r="EZ370" t="s">
        <v>458</v>
      </c>
      <c r="FA370" t="s">
        <v>366</v>
      </c>
      <c r="FB370" t="s">
        <v>347</v>
      </c>
      <c r="FD370" t="s">
        <v>368</v>
      </c>
      <c r="FF370" t="b">
        <v>1</v>
      </c>
      <c r="FM370" t="s">
        <v>347</v>
      </c>
      <c r="FO370" t="s">
        <v>360</v>
      </c>
      <c r="FW370" t="s">
        <v>369</v>
      </c>
      <c r="FX370" t="s">
        <v>347</v>
      </c>
      <c r="GB370" t="s">
        <v>385</v>
      </c>
      <c r="GC370" t="s">
        <v>385</v>
      </c>
      <c r="GD370" t="s">
        <v>360</v>
      </c>
      <c r="GE370" t="s">
        <v>371</v>
      </c>
      <c r="GF370" t="s">
        <v>371</v>
      </c>
      <c r="GT370" t="s">
        <v>4955</v>
      </c>
      <c r="GU370" t="b">
        <v>1</v>
      </c>
      <c r="GW370" t="b">
        <v>1</v>
      </c>
      <c r="GY370" t="b">
        <v>1</v>
      </c>
      <c r="HC370" t="b">
        <v>1</v>
      </c>
      <c r="HG370" t="b">
        <v>1</v>
      </c>
      <c r="HM370" t="s">
        <v>3025</v>
      </c>
      <c r="HN370" t="b">
        <v>1</v>
      </c>
      <c r="HP370" t="b">
        <v>1</v>
      </c>
      <c r="HQ370" t="b">
        <v>1</v>
      </c>
      <c r="HR370" t="s">
        <v>4956</v>
      </c>
      <c r="HS370" t="s">
        <v>4957</v>
      </c>
      <c r="HT370" t="b">
        <v>1</v>
      </c>
      <c r="HU370" t="b">
        <v>1</v>
      </c>
      <c r="HV370" t="b">
        <v>1</v>
      </c>
      <c r="HZ370" t="b">
        <v>1</v>
      </c>
      <c r="IE370" t="s">
        <v>461</v>
      </c>
      <c r="IF370" t="b">
        <v>1</v>
      </c>
      <c r="IO370" t="s">
        <v>347</v>
      </c>
      <c r="IQ370" t="s">
        <v>1010</v>
      </c>
      <c r="IS370" t="b">
        <v>1</v>
      </c>
      <c r="IT370" t="b">
        <v>1</v>
      </c>
      <c r="IZ370" t="s">
        <v>2869</v>
      </c>
      <c r="JA370" t="s">
        <v>1290</v>
      </c>
      <c r="JB370" t="b">
        <v>1</v>
      </c>
      <c r="JC370" t="b">
        <v>1</v>
      </c>
      <c r="JJ370" t="s">
        <v>4958</v>
      </c>
      <c r="JK370" t="s">
        <v>360</v>
      </c>
      <c r="JL370" t="s">
        <v>4959</v>
      </c>
      <c r="JM370" t="s">
        <v>4960</v>
      </c>
      <c r="JN370" t="b">
        <v>1</v>
      </c>
      <c r="JO370" t="b">
        <v>1</v>
      </c>
      <c r="JQ370" t="b">
        <v>1</v>
      </c>
      <c r="JT370" t="b">
        <v>1</v>
      </c>
      <c r="JV370" t="b">
        <v>1</v>
      </c>
      <c r="JX370" t="b">
        <v>1</v>
      </c>
      <c r="KG370" t="s">
        <v>2044</v>
      </c>
      <c r="KI370" t="b">
        <v>1</v>
      </c>
      <c r="KL370" t="b">
        <v>1</v>
      </c>
      <c r="KM370" t="b">
        <v>1</v>
      </c>
      <c r="KV370" t="s">
        <v>2327</v>
      </c>
      <c r="KW370" t="b">
        <v>1</v>
      </c>
      <c r="KX370" t="b">
        <v>1</v>
      </c>
      <c r="KY370" t="b">
        <v>1</v>
      </c>
      <c r="LF370" t="s">
        <v>1261</v>
      </c>
      <c r="LJ370" t="b">
        <v>1</v>
      </c>
      <c r="LN370" t="s">
        <v>347</v>
      </c>
      <c r="LP370" t="s">
        <v>1141</v>
      </c>
      <c r="LT370" t="b">
        <v>1</v>
      </c>
      <c r="MA370" t="s">
        <v>360</v>
      </c>
      <c r="MD370" t="s">
        <v>360</v>
      </c>
      <c r="MG370" t="s">
        <v>360</v>
      </c>
      <c r="MI370" t="s">
        <v>4961</v>
      </c>
      <c r="MJ370">
        <v>73219968</v>
      </c>
      <c r="MK370" t="s">
        <v>4962</v>
      </c>
      <c r="ML370" s="2">
        <v>44219.584849537037</v>
      </c>
      <c r="MM370">
        <v>372</v>
      </c>
      <c r="MO370">
        <v>-1</v>
      </c>
      <c r="MR370" t="s">
        <v>377</v>
      </c>
      <c r="MS370">
        <v>2541</v>
      </c>
      <c r="MT370" t="s">
        <v>405</v>
      </c>
      <c r="MU370">
        <v>569832</v>
      </c>
    </row>
    <row r="371" spans="1:359" x14ac:dyDescent="0.3">
      <c r="A371" t="s">
        <v>4963</v>
      </c>
      <c r="B371" t="s">
        <v>4964</v>
      </c>
      <c r="C371" t="s">
        <v>385</v>
      </c>
      <c r="D371" t="s">
        <v>3221</v>
      </c>
      <c r="E371" t="s">
        <v>844</v>
      </c>
      <c r="G371" s="1">
        <v>44219</v>
      </c>
      <c r="H371" t="s">
        <v>2914</v>
      </c>
      <c r="I371" t="s">
        <v>846</v>
      </c>
      <c r="J371" t="s">
        <v>347</v>
      </c>
      <c r="K371">
        <v>30</v>
      </c>
      <c r="L371"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71" t="s">
        <v>408</v>
      </c>
      <c r="N371" t="s">
        <v>349</v>
      </c>
      <c r="O371" t="s">
        <v>350</v>
      </c>
      <c r="P371" s="1">
        <v>41047</v>
      </c>
      <c r="Q371">
        <v>1</v>
      </c>
      <c r="R371">
        <v>0</v>
      </c>
      <c r="S371" t="s">
        <v>347</v>
      </c>
      <c r="T371">
        <v>0</v>
      </c>
      <c r="U371">
        <v>1</v>
      </c>
      <c r="V371">
        <v>1</v>
      </c>
      <c r="W371" t="s">
        <v>409</v>
      </c>
      <c r="X371">
        <v>1</v>
      </c>
      <c r="Y371" t="s">
        <v>458</v>
      </c>
      <c r="Z371">
        <v>0</v>
      </c>
      <c r="AA371" t="s">
        <v>458</v>
      </c>
      <c r="AB371">
        <v>5</v>
      </c>
      <c r="AC371">
        <v>0</v>
      </c>
      <c r="AD371">
        <v>0</v>
      </c>
      <c r="AE371">
        <v>1</v>
      </c>
      <c r="AF371">
        <v>2500</v>
      </c>
      <c r="AG371">
        <v>1200</v>
      </c>
      <c r="AH371" t="s">
        <v>4965</v>
      </c>
      <c r="AJ371" t="s">
        <v>1461</v>
      </c>
      <c r="AK371" t="b">
        <v>1</v>
      </c>
      <c r="AL371" t="b">
        <v>1</v>
      </c>
      <c r="AM371" t="b">
        <v>1</v>
      </c>
      <c r="AN371" t="b">
        <v>1</v>
      </c>
      <c r="AS371">
        <v>10</v>
      </c>
      <c r="AT371" t="s">
        <v>356</v>
      </c>
      <c r="AV371" t="s">
        <v>347</v>
      </c>
      <c r="AW371" t="s">
        <v>357</v>
      </c>
      <c r="AX371" t="s">
        <v>429</v>
      </c>
      <c r="BB371" t="b">
        <v>1</v>
      </c>
      <c r="BJ371" t="s">
        <v>360</v>
      </c>
      <c r="BO371" t="s">
        <v>347</v>
      </c>
      <c r="BP371" t="s">
        <v>347</v>
      </c>
      <c r="BR371" t="s">
        <v>347</v>
      </c>
      <c r="BS371" t="s">
        <v>347</v>
      </c>
      <c r="CE371" t="s">
        <v>1146</v>
      </c>
      <c r="CL371" t="b">
        <v>1</v>
      </c>
      <c r="CN371" t="s">
        <v>347</v>
      </c>
      <c r="CX371" t="s">
        <v>1608</v>
      </c>
      <c r="DC371" t="b">
        <v>1</v>
      </c>
      <c r="DD371" t="b">
        <v>1</v>
      </c>
      <c r="DE371" t="b">
        <v>1</v>
      </c>
      <c r="DV371" t="s">
        <v>486</v>
      </c>
      <c r="DW371" t="s">
        <v>576</v>
      </c>
      <c r="DX371" t="s">
        <v>2233</v>
      </c>
      <c r="DZ371" t="s">
        <v>696</v>
      </c>
      <c r="EA371" t="b">
        <v>1</v>
      </c>
      <c r="EC371" t="b">
        <v>1</v>
      </c>
      <c r="EK371" t="b">
        <v>1</v>
      </c>
      <c r="EL371" t="s">
        <v>458</v>
      </c>
      <c r="EM371" t="s">
        <v>366</v>
      </c>
      <c r="EN371" t="s">
        <v>1157</v>
      </c>
      <c r="EO371" t="b">
        <v>1</v>
      </c>
      <c r="EQ371" t="b">
        <v>1</v>
      </c>
      <c r="EZ371" t="s">
        <v>409</v>
      </c>
      <c r="FA371" t="s">
        <v>366</v>
      </c>
      <c r="FB371" t="s">
        <v>347</v>
      </c>
      <c r="FD371" t="s">
        <v>368</v>
      </c>
      <c r="FF371" t="b">
        <v>1</v>
      </c>
      <c r="FM371" t="s">
        <v>347</v>
      </c>
      <c r="FO371" t="s">
        <v>347</v>
      </c>
      <c r="FP371" t="s">
        <v>368</v>
      </c>
      <c r="FQ371" t="b">
        <v>1</v>
      </c>
      <c r="FW371" t="s">
        <v>347</v>
      </c>
      <c r="FX371" t="s">
        <v>347</v>
      </c>
      <c r="GB371" t="s">
        <v>351</v>
      </c>
      <c r="GC371" t="s">
        <v>351</v>
      </c>
      <c r="GD371" t="s">
        <v>360</v>
      </c>
      <c r="GE371" t="s">
        <v>371</v>
      </c>
      <c r="GF371" t="s">
        <v>371</v>
      </c>
      <c r="GT371" t="s">
        <v>4966</v>
      </c>
      <c r="GU371" t="b">
        <v>1</v>
      </c>
      <c r="GV371" t="b">
        <v>1</v>
      </c>
      <c r="GW371" t="b">
        <v>1</v>
      </c>
      <c r="GX371" t="b">
        <v>1</v>
      </c>
      <c r="GZ371" t="b">
        <v>1</v>
      </c>
      <c r="HA371" t="b">
        <v>1</v>
      </c>
      <c r="HD371" t="b">
        <v>1</v>
      </c>
      <c r="HG371" t="b">
        <v>1</v>
      </c>
      <c r="HM371" t="s">
        <v>914</v>
      </c>
      <c r="HN371" t="b">
        <v>1</v>
      </c>
      <c r="HP371" t="b">
        <v>1</v>
      </c>
      <c r="HR371" t="s">
        <v>4967</v>
      </c>
      <c r="HS371" t="s">
        <v>559</v>
      </c>
      <c r="HT371" t="b">
        <v>1</v>
      </c>
      <c r="HW371" t="b">
        <v>1</v>
      </c>
      <c r="IE371" t="s">
        <v>444</v>
      </c>
      <c r="IG371" t="b">
        <v>1</v>
      </c>
      <c r="IO371" t="s">
        <v>347</v>
      </c>
      <c r="IQ371" t="s">
        <v>416</v>
      </c>
      <c r="IW371" t="b">
        <v>1</v>
      </c>
      <c r="JA371" t="s">
        <v>1412</v>
      </c>
      <c r="JC371" t="b">
        <v>1</v>
      </c>
      <c r="JE371" t="b">
        <v>1</v>
      </c>
      <c r="JJ371" t="s">
        <v>4968</v>
      </c>
      <c r="JK371" t="s">
        <v>360</v>
      </c>
      <c r="JL371" t="s">
        <v>4969</v>
      </c>
      <c r="JM371" t="s">
        <v>4970</v>
      </c>
      <c r="JN371" t="b">
        <v>1</v>
      </c>
      <c r="JP371" t="b">
        <v>1</v>
      </c>
      <c r="JQ371" t="b">
        <v>1</v>
      </c>
      <c r="JX371" t="b">
        <v>1</v>
      </c>
      <c r="KG371" t="s">
        <v>450</v>
      </c>
      <c r="KL371" t="b">
        <v>1</v>
      </c>
      <c r="KV371" t="s">
        <v>508</v>
      </c>
      <c r="KX371" t="b">
        <v>1</v>
      </c>
      <c r="KY371" t="b">
        <v>1</v>
      </c>
      <c r="LF371" t="s">
        <v>509</v>
      </c>
      <c r="LL371" t="b">
        <v>1</v>
      </c>
      <c r="LN371" t="s">
        <v>347</v>
      </c>
      <c r="LP371" t="s">
        <v>1043</v>
      </c>
      <c r="LU371" t="b">
        <v>1</v>
      </c>
      <c r="MA371" t="s">
        <v>360</v>
      </c>
      <c r="MG371" t="s">
        <v>360</v>
      </c>
      <c r="MI371" t="s">
        <v>4971</v>
      </c>
      <c r="MJ371">
        <v>73219970</v>
      </c>
      <c r="MK371" t="s">
        <v>4972</v>
      </c>
      <c r="ML371" s="2">
        <v>44219.584861111107</v>
      </c>
      <c r="MM371">
        <v>373</v>
      </c>
      <c r="MO371">
        <v>-1</v>
      </c>
      <c r="MR371" t="s">
        <v>377</v>
      </c>
      <c r="MS371">
        <v>24382</v>
      </c>
      <c r="MT371" t="s">
        <v>405</v>
      </c>
      <c r="MU371">
        <v>569832</v>
      </c>
    </row>
    <row r="372" spans="1:359" x14ac:dyDescent="0.3">
      <c r="A372" t="s">
        <v>4973</v>
      </c>
      <c r="B372" t="s">
        <v>4974</v>
      </c>
      <c r="C372" t="s">
        <v>385</v>
      </c>
      <c r="D372" t="s">
        <v>3221</v>
      </c>
      <c r="E372" t="s">
        <v>844</v>
      </c>
      <c r="G372" s="1">
        <v>44219</v>
      </c>
      <c r="H372" t="s">
        <v>2914</v>
      </c>
      <c r="I372" t="s">
        <v>846</v>
      </c>
      <c r="J372" t="s">
        <v>347</v>
      </c>
      <c r="K372">
        <v>51</v>
      </c>
      <c r="L372"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372" t="s">
        <v>348</v>
      </c>
      <c r="N372" t="s">
        <v>349</v>
      </c>
      <c r="O372" t="s">
        <v>350</v>
      </c>
      <c r="P372" s="1">
        <v>41123</v>
      </c>
      <c r="Q372">
        <v>0</v>
      </c>
      <c r="R372">
        <v>1</v>
      </c>
      <c r="S372" t="s">
        <v>347</v>
      </c>
      <c r="T372">
        <v>0</v>
      </c>
      <c r="U372">
        <v>0</v>
      </c>
      <c r="V372">
        <v>0</v>
      </c>
      <c r="W372" t="s">
        <v>385</v>
      </c>
      <c r="X372">
        <v>0</v>
      </c>
      <c r="Y372" t="s">
        <v>385</v>
      </c>
      <c r="Z372">
        <v>0</v>
      </c>
      <c r="AA372" t="s">
        <v>385</v>
      </c>
      <c r="AB372">
        <v>3</v>
      </c>
      <c r="AC372">
        <v>1</v>
      </c>
      <c r="AE372">
        <v>0</v>
      </c>
      <c r="AF372">
        <v>800</v>
      </c>
      <c r="AG372">
        <v>350</v>
      </c>
      <c r="AH372" t="s">
        <v>4975</v>
      </c>
      <c r="AJ372" t="s">
        <v>1461</v>
      </c>
      <c r="AK372" t="b">
        <v>1</v>
      </c>
      <c r="AL372" t="b">
        <v>1</v>
      </c>
      <c r="AM372" t="b">
        <v>1</v>
      </c>
      <c r="AN372" t="b">
        <v>1</v>
      </c>
      <c r="AS372">
        <v>30</v>
      </c>
      <c r="AT372" t="s">
        <v>356</v>
      </c>
      <c r="AV372" t="s">
        <v>347</v>
      </c>
      <c r="AW372" t="s">
        <v>357</v>
      </c>
      <c r="AX372" t="s">
        <v>429</v>
      </c>
      <c r="BB372" t="b">
        <v>1</v>
      </c>
      <c r="BJ372" t="s">
        <v>347</v>
      </c>
      <c r="BK372" t="s">
        <v>347</v>
      </c>
      <c r="BL372" t="s">
        <v>4976</v>
      </c>
      <c r="BM372" t="s">
        <v>360</v>
      </c>
      <c r="BO372" t="s">
        <v>347</v>
      </c>
      <c r="BP372" t="s">
        <v>347</v>
      </c>
      <c r="BR372" t="s">
        <v>347</v>
      </c>
      <c r="BS372" t="s">
        <v>347</v>
      </c>
      <c r="CE372" t="s">
        <v>850</v>
      </c>
      <c r="CF372" t="b">
        <v>1</v>
      </c>
      <c r="CN372" t="s">
        <v>347</v>
      </c>
      <c r="CX372" t="s">
        <v>1608</v>
      </c>
      <c r="DC372" t="b">
        <v>1</v>
      </c>
      <c r="DD372" t="b">
        <v>1</v>
      </c>
      <c r="DE372" t="b">
        <v>1</v>
      </c>
      <c r="DV372" t="s">
        <v>430</v>
      </c>
      <c r="EL372" t="s">
        <v>385</v>
      </c>
      <c r="EM372" t="s">
        <v>366</v>
      </c>
      <c r="EZ372" t="s">
        <v>385</v>
      </c>
      <c r="FA372" t="s">
        <v>366</v>
      </c>
      <c r="FB372" t="s">
        <v>347</v>
      </c>
      <c r="FD372" t="s">
        <v>368</v>
      </c>
      <c r="FF372" t="b">
        <v>1</v>
      </c>
      <c r="FM372" t="s">
        <v>347</v>
      </c>
      <c r="FO372" t="s">
        <v>347</v>
      </c>
      <c r="FP372" t="s">
        <v>368</v>
      </c>
      <c r="FQ372" t="b">
        <v>1</v>
      </c>
      <c r="GB372" t="s">
        <v>385</v>
      </c>
      <c r="GC372" t="s">
        <v>385</v>
      </c>
      <c r="GD372" t="s">
        <v>347</v>
      </c>
      <c r="GG372" t="s">
        <v>493</v>
      </c>
      <c r="GH372" t="s">
        <v>360</v>
      </c>
      <c r="GR372" t="s">
        <v>1094</v>
      </c>
      <c r="GT372" t="s">
        <v>4977</v>
      </c>
      <c r="GU372" t="b">
        <v>1</v>
      </c>
      <c r="GV372" t="b">
        <v>1</v>
      </c>
      <c r="GW372" t="b">
        <v>1</v>
      </c>
      <c r="GX372" t="b">
        <v>1</v>
      </c>
      <c r="GZ372" t="b">
        <v>1</v>
      </c>
      <c r="HA372" t="b">
        <v>1</v>
      </c>
      <c r="HM372" t="s">
        <v>441</v>
      </c>
      <c r="HN372" t="b">
        <v>1</v>
      </c>
      <c r="HR372" t="s">
        <v>4978</v>
      </c>
      <c r="HS372" t="s">
        <v>634</v>
      </c>
      <c r="HT372" t="b">
        <v>1</v>
      </c>
      <c r="IE372" t="s">
        <v>1193</v>
      </c>
      <c r="IH372" t="b">
        <v>1</v>
      </c>
      <c r="IO372" t="s">
        <v>347</v>
      </c>
      <c r="IQ372" t="s">
        <v>957</v>
      </c>
      <c r="IT372" t="b">
        <v>1</v>
      </c>
      <c r="IU372" t="b">
        <v>1</v>
      </c>
      <c r="IZ372" t="s">
        <v>4979</v>
      </c>
      <c r="JA372" t="s">
        <v>4980</v>
      </c>
      <c r="JB372" t="b">
        <v>1</v>
      </c>
      <c r="JC372" t="b">
        <v>1</v>
      </c>
      <c r="JD372" t="b">
        <v>1</v>
      </c>
      <c r="JE372" t="b">
        <v>1</v>
      </c>
      <c r="JJ372" t="s">
        <v>4981</v>
      </c>
      <c r="JK372" t="s">
        <v>360</v>
      </c>
      <c r="JL372" t="s">
        <v>464</v>
      </c>
      <c r="JM372" t="s">
        <v>4982</v>
      </c>
      <c r="JN372" t="b">
        <v>1</v>
      </c>
      <c r="JT372" t="b">
        <v>1</v>
      </c>
      <c r="JU372" t="b">
        <v>1</v>
      </c>
      <c r="JW372" t="b">
        <v>1</v>
      </c>
      <c r="KG372" t="s">
        <v>877</v>
      </c>
      <c r="KL372" t="b">
        <v>1</v>
      </c>
      <c r="KM372" t="b">
        <v>1</v>
      </c>
      <c r="KV372" t="s">
        <v>467</v>
      </c>
      <c r="KX372" t="b">
        <v>1</v>
      </c>
      <c r="LF372" t="s">
        <v>509</v>
      </c>
      <c r="LL372" t="b">
        <v>1</v>
      </c>
      <c r="MI372" t="s">
        <v>4983</v>
      </c>
      <c r="MJ372">
        <v>73219971</v>
      </c>
      <c r="MK372" t="s">
        <v>4984</v>
      </c>
      <c r="ML372" s="2">
        <v>44219.584872685176</v>
      </c>
      <c r="MM372">
        <v>374</v>
      </c>
      <c r="MO372">
        <v>-1</v>
      </c>
      <c r="MR372" t="s">
        <v>377</v>
      </c>
      <c r="MS372">
        <v>22143</v>
      </c>
      <c r="MT372" t="s">
        <v>405</v>
      </c>
      <c r="MU372">
        <v>569832</v>
      </c>
    </row>
    <row r="373" spans="1:359" x14ac:dyDescent="0.3">
      <c r="A373" t="s">
        <v>4985</v>
      </c>
      <c r="B373" t="s">
        <v>4986</v>
      </c>
      <c r="C373" t="s">
        <v>385</v>
      </c>
      <c r="D373" t="s">
        <v>3221</v>
      </c>
      <c r="E373" t="s">
        <v>844</v>
      </c>
      <c r="G373" s="1">
        <v>44219</v>
      </c>
      <c r="H373" t="s">
        <v>2914</v>
      </c>
      <c r="I373" t="s">
        <v>846</v>
      </c>
      <c r="J373" t="s">
        <v>347</v>
      </c>
      <c r="K373">
        <v>25</v>
      </c>
      <c r="L37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73" t="s">
        <v>348</v>
      </c>
      <c r="N373" t="s">
        <v>349</v>
      </c>
      <c r="O373" t="s">
        <v>350</v>
      </c>
      <c r="P373" s="1">
        <v>42166</v>
      </c>
      <c r="Q373">
        <v>1</v>
      </c>
      <c r="R373">
        <v>0</v>
      </c>
      <c r="S373" t="s">
        <v>347</v>
      </c>
      <c r="T373">
        <v>0</v>
      </c>
      <c r="U373">
        <v>0</v>
      </c>
      <c r="V373">
        <v>2</v>
      </c>
      <c r="W373" t="s">
        <v>409</v>
      </c>
      <c r="X373">
        <v>0</v>
      </c>
      <c r="Y373" t="s">
        <v>409</v>
      </c>
      <c r="Z373">
        <v>0</v>
      </c>
      <c r="AA373" t="s">
        <v>409</v>
      </c>
      <c r="AB373">
        <v>4</v>
      </c>
      <c r="AC373">
        <v>0</v>
      </c>
      <c r="AD373">
        <v>0</v>
      </c>
      <c r="AE373">
        <v>0</v>
      </c>
      <c r="AF373">
        <v>500</v>
      </c>
      <c r="AG373">
        <v>170</v>
      </c>
      <c r="AH373" t="s">
        <v>4975</v>
      </c>
      <c r="AJ373" t="s">
        <v>1461</v>
      </c>
      <c r="AK373" t="b">
        <v>1</v>
      </c>
      <c r="AL373" t="b">
        <v>1</v>
      </c>
      <c r="AM373" t="b">
        <v>1</v>
      </c>
      <c r="AN373" t="b">
        <v>1</v>
      </c>
      <c r="AS373">
        <v>35</v>
      </c>
      <c r="AT373" t="s">
        <v>356</v>
      </c>
      <c r="AV373" t="s">
        <v>347</v>
      </c>
      <c r="AW373" t="s">
        <v>357</v>
      </c>
      <c r="AX373" t="s">
        <v>429</v>
      </c>
      <c r="BB373" t="b">
        <v>1</v>
      </c>
      <c r="BJ373" t="s">
        <v>360</v>
      </c>
      <c r="BO373" t="s">
        <v>360</v>
      </c>
      <c r="CE373" t="s">
        <v>1146</v>
      </c>
      <c r="CL373" t="b">
        <v>1</v>
      </c>
      <c r="CN373" t="s">
        <v>347</v>
      </c>
      <c r="CX373" t="s">
        <v>1608</v>
      </c>
      <c r="DC373" t="b">
        <v>1</v>
      </c>
      <c r="DD373" t="b">
        <v>1</v>
      </c>
      <c r="DE373" t="b">
        <v>1</v>
      </c>
      <c r="DV373" t="s">
        <v>575</v>
      </c>
      <c r="DW373" t="s">
        <v>576</v>
      </c>
      <c r="DX373" t="s">
        <v>2233</v>
      </c>
      <c r="DZ373" t="s">
        <v>1006</v>
      </c>
      <c r="EA373" t="b">
        <v>1</v>
      </c>
      <c r="EB373" t="b">
        <v>1</v>
      </c>
      <c r="EL373" t="s">
        <v>409</v>
      </c>
      <c r="EM373" t="s">
        <v>366</v>
      </c>
      <c r="EN373" t="s">
        <v>2052</v>
      </c>
      <c r="EO373" t="b">
        <v>1</v>
      </c>
      <c r="EV373" t="b">
        <v>1</v>
      </c>
      <c r="EZ373" t="s">
        <v>409</v>
      </c>
      <c r="FA373" t="s">
        <v>366</v>
      </c>
      <c r="FB373" t="s">
        <v>347</v>
      </c>
      <c r="FD373" t="s">
        <v>368</v>
      </c>
      <c r="FF373" t="b">
        <v>1</v>
      </c>
      <c r="FM373" t="s">
        <v>347</v>
      </c>
      <c r="FO373" t="s">
        <v>347</v>
      </c>
      <c r="FP373" t="s">
        <v>368</v>
      </c>
      <c r="FQ373" t="b">
        <v>1</v>
      </c>
      <c r="FW373" t="s">
        <v>347</v>
      </c>
      <c r="FX373" t="s">
        <v>347</v>
      </c>
      <c r="GB373" t="s">
        <v>385</v>
      </c>
      <c r="GC373" t="s">
        <v>351</v>
      </c>
      <c r="GD373" t="s">
        <v>360</v>
      </c>
      <c r="GE373" t="s">
        <v>371</v>
      </c>
      <c r="GF373" t="s">
        <v>371</v>
      </c>
      <c r="GT373" t="s">
        <v>4987</v>
      </c>
      <c r="GU373" t="b">
        <v>1</v>
      </c>
      <c r="GW373" t="b">
        <v>1</v>
      </c>
      <c r="GY373" t="b">
        <v>1</v>
      </c>
      <c r="GZ373" t="b">
        <v>1</v>
      </c>
      <c r="HG373" t="b">
        <v>1</v>
      </c>
      <c r="HM373" t="s">
        <v>441</v>
      </c>
      <c r="HN373" t="b">
        <v>1</v>
      </c>
      <c r="HR373" t="s">
        <v>4988</v>
      </c>
      <c r="HS373" t="s">
        <v>634</v>
      </c>
      <c r="HT373" t="b">
        <v>1</v>
      </c>
      <c r="IE373" t="s">
        <v>444</v>
      </c>
      <c r="IG373" t="b">
        <v>1</v>
      </c>
      <c r="IO373" t="s">
        <v>347</v>
      </c>
      <c r="IQ373" t="s">
        <v>416</v>
      </c>
      <c r="IW373" t="b">
        <v>1</v>
      </c>
      <c r="JA373" t="s">
        <v>462</v>
      </c>
      <c r="JB373" t="b">
        <v>1</v>
      </c>
      <c r="JJ373" t="s">
        <v>464</v>
      </c>
      <c r="JK373" t="s">
        <v>360</v>
      </c>
      <c r="JL373" t="s">
        <v>4989</v>
      </c>
      <c r="JM373" t="s">
        <v>4990</v>
      </c>
      <c r="JN373" t="b">
        <v>1</v>
      </c>
      <c r="JO373" t="b">
        <v>1</v>
      </c>
      <c r="JV373" t="b">
        <v>1</v>
      </c>
      <c r="KG373" t="s">
        <v>3853</v>
      </c>
      <c r="KI373" t="b">
        <v>1</v>
      </c>
      <c r="KL373" t="b">
        <v>1</v>
      </c>
      <c r="KM373" t="b">
        <v>1</v>
      </c>
      <c r="KV373" t="s">
        <v>1612</v>
      </c>
      <c r="KW373" t="b">
        <v>1</v>
      </c>
      <c r="KX373" t="b">
        <v>1</v>
      </c>
      <c r="LF373" t="s">
        <v>509</v>
      </c>
      <c r="LL373" t="b">
        <v>1</v>
      </c>
      <c r="LN373" t="s">
        <v>347</v>
      </c>
      <c r="LP373" t="s">
        <v>373</v>
      </c>
      <c r="LX373" t="b">
        <v>1</v>
      </c>
      <c r="MA373" t="s">
        <v>360</v>
      </c>
      <c r="MG373" t="s">
        <v>360</v>
      </c>
      <c r="MI373" t="s">
        <v>4991</v>
      </c>
      <c r="MJ373">
        <v>73219972</v>
      </c>
      <c r="MK373" t="s">
        <v>4992</v>
      </c>
      <c r="ML373" s="2">
        <v>44219.58488425926</v>
      </c>
      <c r="MM373">
        <v>375</v>
      </c>
      <c r="MO373">
        <v>-1</v>
      </c>
      <c r="MR373" t="s">
        <v>377</v>
      </c>
      <c r="MS373">
        <v>19170</v>
      </c>
      <c r="MT373" t="s">
        <v>405</v>
      </c>
      <c r="MU373">
        <v>569832</v>
      </c>
    </row>
    <row r="374" spans="1:359" x14ac:dyDescent="0.3">
      <c r="A374" t="s">
        <v>4993</v>
      </c>
      <c r="B374" t="s">
        <v>4994</v>
      </c>
      <c r="C374" t="s">
        <v>385</v>
      </c>
      <c r="D374" t="s">
        <v>3221</v>
      </c>
      <c r="E374" t="s">
        <v>844</v>
      </c>
      <c r="G374" s="1">
        <v>44219</v>
      </c>
      <c r="H374" t="s">
        <v>2914</v>
      </c>
      <c r="I374" t="s">
        <v>846</v>
      </c>
      <c r="J374" t="s">
        <v>347</v>
      </c>
      <c r="K374">
        <v>41</v>
      </c>
      <c r="L37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74" t="s">
        <v>408</v>
      </c>
      <c r="N374" t="s">
        <v>1001</v>
      </c>
      <c r="O374" t="s">
        <v>350</v>
      </c>
      <c r="P374" s="1">
        <v>42467</v>
      </c>
      <c r="Q374">
        <v>0</v>
      </c>
      <c r="R374">
        <v>0</v>
      </c>
      <c r="S374" t="s">
        <v>347</v>
      </c>
      <c r="T374">
        <v>0</v>
      </c>
      <c r="U374">
        <v>0</v>
      </c>
      <c r="V374">
        <v>0</v>
      </c>
      <c r="W374" t="s">
        <v>385</v>
      </c>
      <c r="X374">
        <v>2</v>
      </c>
      <c r="Y374" t="s">
        <v>409</v>
      </c>
      <c r="Z374">
        <v>3</v>
      </c>
      <c r="AA374" t="s">
        <v>352</v>
      </c>
      <c r="AB374">
        <v>6</v>
      </c>
      <c r="AC374">
        <v>1</v>
      </c>
      <c r="AD374">
        <v>0</v>
      </c>
      <c r="AE374">
        <v>0</v>
      </c>
      <c r="AF374">
        <v>2000</v>
      </c>
      <c r="AG374">
        <v>900</v>
      </c>
      <c r="AH374" t="s">
        <v>4995</v>
      </c>
      <c r="AJ374" t="s">
        <v>1461</v>
      </c>
      <c r="AK374" t="b">
        <v>1</v>
      </c>
      <c r="AL374" t="b">
        <v>1</v>
      </c>
      <c r="AM374" t="b">
        <v>1</v>
      </c>
      <c r="AN374" t="b">
        <v>1</v>
      </c>
      <c r="AS374">
        <v>35</v>
      </c>
      <c r="AT374" t="s">
        <v>1385</v>
      </c>
      <c r="AV374" t="s">
        <v>347</v>
      </c>
      <c r="AW374" t="s">
        <v>4996</v>
      </c>
      <c r="AX374" t="s">
        <v>429</v>
      </c>
      <c r="BB374" t="b">
        <v>1</v>
      </c>
      <c r="BJ374" t="s">
        <v>360</v>
      </c>
      <c r="BO374" t="s">
        <v>347</v>
      </c>
      <c r="BP374" t="s">
        <v>347</v>
      </c>
      <c r="BR374" t="s">
        <v>347</v>
      </c>
      <c r="BS374" t="s">
        <v>347</v>
      </c>
      <c r="CE374" t="s">
        <v>850</v>
      </c>
      <c r="CF374" t="b">
        <v>1</v>
      </c>
      <c r="CN374" t="s">
        <v>347</v>
      </c>
      <c r="CX374" t="s">
        <v>1608</v>
      </c>
      <c r="DC374" t="b">
        <v>1</v>
      </c>
      <c r="DD374" t="b">
        <v>1</v>
      </c>
      <c r="DE374" t="b">
        <v>1</v>
      </c>
      <c r="DV374" t="s">
        <v>363</v>
      </c>
      <c r="EL374" t="s">
        <v>385</v>
      </c>
      <c r="EM374" t="s">
        <v>366</v>
      </c>
      <c r="EZ374" t="s">
        <v>385</v>
      </c>
      <c r="FA374" t="s">
        <v>366</v>
      </c>
      <c r="FB374" t="s">
        <v>373</v>
      </c>
      <c r="FD374" t="s">
        <v>368</v>
      </c>
      <c r="FF374" t="b">
        <v>1</v>
      </c>
      <c r="FM374" t="s">
        <v>347</v>
      </c>
      <c r="FO374" t="s">
        <v>347</v>
      </c>
      <c r="FP374" t="s">
        <v>368</v>
      </c>
      <c r="FQ374" t="b">
        <v>1</v>
      </c>
      <c r="GB374" t="s">
        <v>385</v>
      </c>
      <c r="GC374" t="s">
        <v>385</v>
      </c>
      <c r="GD374" t="s">
        <v>347</v>
      </c>
      <c r="GG374" t="s">
        <v>372</v>
      </c>
      <c r="GH374" t="s">
        <v>360</v>
      </c>
      <c r="GR374" t="s">
        <v>1094</v>
      </c>
      <c r="GT374" t="s">
        <v>4997</v>
      </c>
      <c r="GU374" t="b">
        <v>1</v>
      </c>
      <c r="GV374" t="b">
        <v>1</v>
      </c>
      <c r="GW374" t="b">
        <v>1</v>
      </c>
      <c r="GY374" t="b">
        <v>1</v>
      </c>
      <c r="GZ374" t="b">
        <v>1</v>
      </c>
      <c r="HA374" t="b">
        <v>1</v>
      </c>
      <c r="HD374" t="b">
        <v>1</v>
      </c>
      <c r="HM374" t="s">
        <v>914</v>
      </c>
      <c r="HN374" t="b">
        <v>1</v>
      </c>
      <c r="HP374" t="b">
        <v>1</v>
      </c>
      <c r="HR374" t="s">
        <v>4998</v>
      </c>
      <c r="HS374" t="s">
        <v>634</v>
      </c>
      <c r="HT374" t="b">
        <v>1</v>
      </c>
      <c r="IE374" t="s">
        <v>461</v>
      </c>
      <c r="IF374" t="b">
        <v>1</v>
      </c>
      <c r="IO374" t="s">
        <v>347</v>
      </c>
      <c r="IQ374" t="s">
        <v>874</v>
      </c>
      <c r="IR374" t="b">
        <v>1</v>
      </c>
      <c r="IS374" t="b">
        <v>1</v>
      </c>
      <c r="IU374" t="b">
        <v>1</v>
      </c>
      <c r="IZ374" t="s">
        <v>4979</v>
      </c>
      <c r="JA374" t="s">
        <v>373</v>
      </c>
      <c r="JH374" t="b">
        <v>1</v>
      </c>
      <c r="JK374" t="s">
        <v>360</v>
      </c>
      <c r="JL374" t="s">
        <v>4999</v>
      </c>
      <c r="JM374" t="s">
        <v>5000</v>
      </c>
      <c r="JN374" t="b">
        <v>1</v>
      </c>
      <c r="JO374" t="b">
        <v>1</v>
      </c>
      <c r="JQ374" t="b">
        <v>1</v>
      </c>
      <c r="JU374" t="b">
        <v>1</v>
      </c>
      <c r="JV374" t="b">
        <v>1</v>
      </c>
      <c r="JW374" t="b">
        <v>1</v>
      </c>
      <c r="KG374" t="s">
        <v>877</v>
      </c>
      <c r="KL374" t="b">
        <v>1</v>
      </c>
      <c r="KM374" t="b">
        <v>1</v>
      </c>
      <c r="KV374" t="s">
        <v>5001</v>
      </c>
      <c r="KW374" t="b">
        <v>1</v>
      </c>
      <c r="KX374" t="b">
        <v>1</v>
      </c>
      <c r="KY374" t="b">
        <v>1</v>
      </c>
      <c r="KZ374" t="b">
        <v>1</v>
      </c>
      <c r="LF374" t="s">
        <v>1261</v>
      </c>
      <c r="LJ374" t="b">
        <v>1</v>
      </c>
      <c r="LN374" t="s">
        <v>347</v>
      </c>
      <c r="LP374" t="s">
        <v>1043</v>
      </c>
      <c r="LU374" t="b">
        <v>1</v>
      </c>
      <c r="MA374" t="s">
        <v>360</v>
      </c>
      <c r="MD374" t="s">
        <v>360</v>
      </c>
      <c r="MG374" t="s">
        <v>360</v>
      </c>
      <c r="MI374" t="s">
        <v>5002</v>
      </c>
      <c r="MJ374">
        <v>73219973</v>
      </c>
      <c r="MK374" t="s">
        <v>5003</v>
      </c>
      <c r="ML374" s="2">
        <v>44219.58489583333</v>
      </c>
      <c r="MM374">
        <v>376</v>
      </c>
      <c r="MO374">
        <v>-1</v>
      </c>
      <c r="MR374" t="s">
        <v>377</v>
      </c>
      <c r="MS374">
        <v>12175</v>
      </c>
      <c r="MT374" t="s">
        <v>405</v>
      </c>
      <c r="MU374">
        <v>569832</v>
      </c>
    </row>
    <row r="375" spans="1:359" x14ac:dyDescent="0.3">
      <c r="A375" t="s">
        <v>5004</v>
      </c>
      <c r="B375" t="s">
        <v>5005</v>
      </c>
      <c r="C375" t="s">
        <v>385</v>
      </c>
      <c r="D375" t="s">
        <v>3221</v>
      </c>
      <c r="E375" t="s">
        <v>844</v>
      </c>
      <c r="G375" s="1">
        <v>44219</v>
      </c>
      <c r="H375" t="s">
        <v>2914</v>
      </c>
      <c r="I375" t="s">
        <v>846</v>
      </c>
      <c r="J375" t="s">
        <v>347</v>
      </c>
      <c r="K375">
        <v>62</v>
      </c>
      <c r="L375"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375" t="s">
        <v>408</v>
      </c>
      <c r="N375" t="s">
        <v>349</v>
      </c>
      <c r="O375" t="s">
        <v>350</v>
      </c>
      <c r="P375" s="1">
        <v>41465</v>
      </c>
      <c r="Q375">
        <v>0</v>
      </c>
      <c r="R375">
        <v>2</v>
      </c>
      <c r="S375" t="s">
        <v>360</v>
      </c>
      <c r="AB375">
        <v>2</v>
      </c>
      <c r="AC375">
        <v>2</v>
      </c>
      <c r="AE375">
        <v>0</v>
      </c>
      <c r="AF375">
        <v>500</v>
      </c>
      <c r="AG375">
        <v>150</v>
      </c>
      <c r="AH375" t="s">
        <v>4975</v>
      </c>
      <c r="AJ375" t="s">
        <v>3266</v>
      </c>
      <c r="AK375" t="b">
        <v>1</v>
      </c>
      <c r="AL375" t="b">
        <v>1</v>
      </c>
      <c r="AM375" t="b">
        <v>1</v>
      </c>
      <c r="AN375" t="b">
        <v>1</v>
      </c>
      <c r="AS375">
        <v>40</v>
      </c>
      <c r="AT375" t="s">
        <v>356</v>
      </c>
      <c r="AV375" t="s">
        <v>347</v>
      </c>
      <c r="AW375" t="s">
        <v>357</v>
      </c>
      <c r="AX375" t="s">
        <v>1441</v>
      </c>
      <c r="AZ375" t="b">
        <v>1</v>
      </c>
      <c r="BB375" t="b">
        <v>1</v>
      </c>
      <c r="BJ375" t="s">
        <v>360</v>
      </c>
      <c r="BO375" t="s">
        <v>360</v>
      </c>
      <c r="CE375" t="s">
        <v>850</v>
      </c>
      <c r="CF375" t="b">
        <v>1</v>
      </c>
      <c r="CN375" t="s">
        <v>347</v>
      </c>
      <c r="CX375" t="s">
        <v>5006</v>
      </c>
      <c r="CZ375" t="b">
        <v>1</v>
      </c>
      <c r="DC375" t="b">
        <v>1</v>
      </c>
      <c r="DD375" t="b">
        <v>1</v>
      </c>
      <c r="DE375" t="b">
        <v>1</v>
      </c>
      <c r="DI375" t="s">
        <v>5007</v>
      </c>
      <c r="DV375" t="s">
        <v>430</v>
      </c>
      <c r="EL375" t="s">
        <v>385</v>
      </c>
      <c r="EM375" t="s">
        <v>366</v>
      </c>
      <c r="EZ375" t="s">
        <v>385</v>
      </c>
      <c r="FA375" t="s">
        <v>366</v>
      </c>
      <c r="FB375" t="s">
        <v>347</v>
      </c>
      <c r="FD375" t="s">
        <v>933</v>
      </c>
      <c r="FF375" t="b">
        <v>1</v>
      </c>
      <c r="FH375" t="b">
        <v>1</v>
      </c>
      <c r="FM375" t="s">
        <v>347</v>
      </c>
      <c r="FO375" t="s">
        <v>347</v>
      </c>
      <c r="FP375" t="s">
        <v>368</v>
      </c>
      <c r="FQ375" t="b">
        <v>1</v>
      </c>
      <c r="GC375" t="s">
        <v>385</v>
      </c>
      <c r="GD375" t="s">
        <v>360</v>
      </c>
      <c r="GE375" t="s">
        <v>370</v>
      </c>
      <c r="GF375" t="s">
        <v>370</v>
      </c>
      <c r="GG375" t="s">
        <v>493</v>
      </c>
      <c r="GH375" t="s">
        <v>360</v>
      </c>
      <c r="GR375" t="s">
        <v>374</v>
      </c>
      <c r="GT375" t="s">
        <v>2037</v>
      </c>
      <c r="GU375" t="b">
        <v>1</v>
      </c>
      <c r="GW375" t="b">
        <v>1</v>
      </c>
      <c r="HD375" t="b">
        <v>1</v>
      </c>
      <c r="HG375" t="b">
        <v>1</v>
      </c>
      <c r="HM375" t="s">
        <v>474</v>
      </c>
      <c r="HQ375" t="b">
        <v>1</v>
      </c>
      <c r="HR375" t="s">
        <v>5008</v>
      </c>
      <c r="HS375" t="s">
        <v>559</v>
      </c>
      <c r="HT375" t="b">
        <v>1</v>
      </c>
      <c r="HW375" t="b">
        <v>1</v>
      </c>
      <c r="IE375" t="s">
        <v>444</v>
      </c>
      <c r="IG375" t="b">
        <v>1</v>
      </c>
      <c r="IO375" t="s">
        <v>347</v>
      </c>
      <c r="IQ375" t="s">
        <v>416</v>
      </c>
      <c r="IW375" t="b">
        <v>1</v>
      </c>
      <c r="JA375" t="s">
        <v>373</v>
      </c>
      <c r="JH375" t="b">
        <v>1</v>
      </c>
      <c r="JK375" t="s">
        <v>360</v>
      </c>
      <c r="JL375" t="s">
        <v>5009</v>
      </c>
      <c r="JM375" t="s">
        <v>5010</v>
      </c>
      <c r="JN375" t="b">
        <v>1</v>
      </c>
      <c r="JO375" t="b">
        <v>1</v>
      </c>
      <c r="JQ375" t="b">
        <v>1</v>
      </c>
      <c r="JR375" t="b">
        <v>1</v>
      </c>
      <c r="JT375" t="b">
        <v>1</v>
      </c>
      <c r="JU375" t="b">
        <v>1</v>
      </c>
      <c r="JV375" t="b">
        <v>1</v>
      </c>
      <c r="JX375" t="b">
        <v>1</v>
      </c>
      <c r="KF375" t="s">
        <v>5011</v>
      </c>
      <c r="KG375" t="s">
        <v>731</v>
      </c>
      <c r="KL375" t="b">
        <v>1</v>
      </c>
      <c r="KO375" t="b">
        <v>1</v>
      </c>
      <c r="KV375" t="s">
        <v>5012</v>
      </c>
      <c r="KW375" t="b">
        <v>1</v>
      </c>
      <c r="KY375" t="b">
        <v>1</v>
      </c>
      <c r="KZ375" t="b">
        <v>1</v>
      </c>
      <c r="LA375" t="b">
        <v>1</v>
      </c>
      <c r="LF375" t="s">
        <v>1261</v>
      </c>
      <c r="LJ375" t="b">
        <v>1</v>
      </c>
      <c r="MI375" t="s">
        <v>5013</v>
      </c>
      <c r="MJ375">
        <v>73219975</v>
      </c>
      <c r="MK375" t="s">
        <v>5014</v>
      </c>
      <c r="ML375" s="2">
        <v>44219.584907407407</v>
      </c>
      <c r="MM375">
        <v>377</v>
      </c>
      <c r="MO375">
        <v>-1</v>
      </c>
      <c r="MR375" t="s">
        <v>377</v>
      </c>
      <c r="MS375">
        <v>9797</v>
      </c>
      <c r="MT375" t="s">
        <v>405</v>
      </c>
      <c r="MU375">
        <v>569832</v>
      </c>
    </row>
    <row r="376" spans="1:359" x14ac:dyDescent="0.3">
      <c r="A376" t="s">
        <v>5015</v>
      </c>
      <c r="B376" t="s">
        <v>5016</v>
      </c>
      <c r="D376" t="s">
        <v>3264</v>
      </c>
      <c r="E376" t="s">
        <v>844</v>
      </c>
      <c r="G376" s="1">
        <v>44219</v>
      </c>
      <c r="H376" t="s">
        <v>2914</v>
      </c>
      <c r="I376" t="s">
        <v>846</v>
      </c>
      <c r="J376" t="s">
        <v>347</v>
      </c>
      <c r="K376">
        <v>46</v>
      </c>
      <c r="L37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76" t="s">
        <v>408</v>
      </c>
      <c r="N376" t="s">
        <v>349</v>
      </c>
      <c r="O376" t="s">
        <v>384</v>
      </c>
      <c r="Q376">
        <v>0</v>
      </c>
      <c r="R376">
        <v>0</v>
      </c>
      <c r="S376" t="s">
        <v>347</v>
      </c>
      <c r="T376">
        <v>0</v>
      </c>
      <c r="U376">
        <v>0</v>
      </c>
      <c r="V376">
        <v>1</v>
      </c>
      <c r="W376" t="s">
        <v>351</v>
      </c>
      <c r="X376">
        <v>1</v>
      </c>
      <c r="Y376" t="s">
        <v>409</v>
      </c>
      <c r="Z376">
        <v>0</v>
      </c>
      <c r="AA376" t="s">
        <v>409</v>
      </c>
      <c r="AB376">
        <v>4</v>
      </c>
      <c r="AC376">
        <v>0</v>
      </c>
      <c r="AD376">
        <v>0</v>
      </c>
      <c r="AE376">
        <v>1</v>
      </c>
      <c r="AF376">
        <v>4500</v>
      </c>
      <c r="AG376">
        <v>2000</v>
      </c>
      <c r="AH376" t="s">
        <v>5017</v>
      </c>
      <c r="AJ376" t="s">
        <v>1461</v>
      </c>
      <c r="AK376" t="b">
        <v>1</v>
      </c>
      <c r="AL376" t="b">
        <v>1</v>
      </c>
      <c r="AM376" t="b">
        <v>1</v>
      </c>
      <c r="AN376" t="b">
        <v>1</v>
      </c>
      <c r="AS376">
        <v>10</v>
      </c>
      <c r="AT376" t="s">
        <v>1186</v>
      </c>
      <c r="AV376" t="s">
        <v>347</v>
      </c>
      <c r="AW376" t="s">
        <v>357</v>
      </c>
      <c r="AX376" t="s">
        <v>1019</v>
      </c>
      <c r="BH376" t="b">
        <v>1</v>
      </c>
      <c r="BJ376" t="s">
        <v>360</v>
      </c>
      <c r="BO376" t="s">
        <v>360</v>
      </c>
      <c r="CE376" t="s">
        <v>430</v>
      </c>
      <c r="CK376" t="b">
        <v>1</v>
      </c>
      <c r="CN376" t="s">
        <v>347</v>
      </c>
      <c r="CX376" t="s">
        <v>1608</v>
      </c>
      <c r="DC376" t="b">
        <v>1</v>
      </c>
      <c r="DD376" t="b">
        <v>1</v>
      </c>
      <c r="DE376" t="b">
        <v>1</v>
      </c>
      <c r="DV376" t="s">
        <v>657</v>
      </c>
      <c r="EL376" t="s">
        <v>385</v>
      </c>
      <c r="EM376" t="s">
        <v>366</v>
      </c>
      <c r="EN376" t="s">
        <v>5018</v>
      </c>
      <c r="EO376" t="b">
        <v>1</v>
      </c>
      <c r="EP376" t="b">
        <v>1</v>
      </c>
      <c r="EQ376" t="b">
        <v>1</v>
      </c>
      <c r="ER376" t="b">
        <v>1</v>
      </c>
      <c r="EZ376" t="s">
        <v>365</v>
      </c>
      <c r="FA376" t="s">
        <v>367</v>
      </c>
      <c r="FB376" t="s">
        <v>347</v>
      </c>
      <c r="FD376" t="s">
        <v>368</v>
      </c>
      <c r="FF376" t="b">
        <v>1</v>
      </c>
      <c r="FM376" t="s">
        <v>347</v>
      </c>
      <c r="FO376" t="s">
        <v>347</v>
      </c>
      <c r="FP376" t="s">
        <v>368</v>
      </c>
      <c r="FQ376" t="b">
        <v>1</v>
      </c>
      <c r="FW376" t="s">
        <v>668</v>
      </c>
      <c r="FX376" t="s">
        <v>360</v>
      </c>
      <c r="GB376" t="s">
        <v>385</v>
      </c>
      <c r="GC376" t="s">
        <v>385</v>
      </c>
      <c r="GD376" t="s">
        <v>360</v>
      </c>
      <c r="GE376" t="s">
        <v>371</v>
      </c>
      <c r="GF376" t="s">
        <v>371</v>
      </c>
      <c r="GT376" t="s">
        <v>5019</v>
      </c>
      <c r="GU376" t="b">
        <v>1</v>
      </c>
      <c r="GV376" t="b">
        <v>1</v>
      </c>
      <c r="GX376" t="b">
        <v>1</v>
      </c>
      <c r="GY376" t="b">
        <v>1</v>
      </c>
      <c r="GZ376" t="b">
        <v>1</v>
      </c>
      <c r="HG376" t="b">
        <v>1</v>
      </c>
      <c r="HM376" t="s">
        <v>5020</v>
      </c>
      <c r="HN376" t="b">
        <v>1</v>
      </c>
      <c r="HP376" t="b">
        <v>1</v>
      </c>
      <c r="HQ376" t="b">
        <v>1</v>
      </c>
      <c r="HR376" t="s">
        <v>5021</v>
      </c>
      <c r="HS376" t="s">
        <v>634</v>
      </c>
      <c r="HT376" t="b">
        <v>1</v>
      </c>
      <c r="IE376" t="s">
        <v>461</v>
      </c>
      <c r="IF376" t="b">
        <v>1</v>
      </c>
      <c r="IO376" t="s">
        <v>445</v>
      </c>
      <c r="IQ376" t="s">
        <v>1290</v>
      </c>
      <c r="IR376" t="b">
        <v>1</v>
      </c>
      <c r="IS376" t="b">
        <v>1</v>
      </c>
      <c r="IZ376" t="s">
        <v>5022</v>
      </c>
      <c r="JA376" t="s">
        <v>874</v>
      </c>
      <c r="JB376" t="b">
        <v>1</v>
      </c>
      <c r="JC376" t="b">
        <v>1</v>
      </c>
      <c r="JE376" t="b">
        <v>1</v>
      </c>
      <c r="JJ376" t="s">
        <v>5023</v>
      </c>
      <c r="JK376" t="s">
        <v>360</v>
      </c>
      <c r="JL376" t="s">
        <v>5024</v>
      </c>
      <c r="JM376" t="s">
        <v>5025</v>
      </c>
      <c r="JN376" t="b">
        <v>1</v>
      </c>
      <c r="JO376" t="b">
        <v>1</v>
      </c>
      <c r="JQ376" t="b">
        <v>1</v>
      </c>
      <c r="JS376" t="b">
        <v>1</v>
      </c>
      <c r="JT376" t="b">
        <v>1</v>
      </c>
      <c r="JU376" t="b">
        <v>1</v>
      </c>
      <c r="JV376" t="b">
        <v>1</v>
      </c>
      <c r="JX376" t="b">
        <v>1</v>
      </c>
      <c r="KG376" t="s">
        <v>450</v>
      </c>
      <c r="KL376" t="b">
        <v>1</v>
      </c>
      <c r="KV376" t="s">
        <v>508</v>
      </c>
      <c r="KX376" t="b">
        <v>1</v>
      </c>
      <c r="KY376" t="b">
        <v>1</v>
      </c>
      <c r="LF376" t="s">
        <v>430</v>
      </c>
      <c r="LM376" t="b">
        <v>1</v>
      </c>
      <c r="LN376" t="s">
        <v>347</v>
      </c>
      <c r="LP376" t="s">
        <v>1043</v>
      </c>
      <c r="LU376" t="b">
        <v>1</v>
      </c>
      <c r="MA376" t="s">
        <v>360</v>
      </c>
      <c r="MG376" t="s">
        <v>360</v>
      </c>
      <c r="MI376" t="s">
        <v>5026</v>
      </c>
      <c r="MJ376">
        <v>73219977</v>
      </c>
      <c r="MK376" t="s">
        <v>5027</v>
      </c>
      <c r="ML376" s="2">
        <v>44219.584918981483</v>
      </c>
      <c r="MM376">
        <v>378</v>
      </c>
      <c r="MO376">
        <v>-1</v>
      </c>
      <c r="MR376" t="s">
        <v>377</v>
      </c>
      <c r="MS376">
        <v>1713</v>
      </c>
      <c r="MT376" t="s">
        <v>405</v>
      </c>
      <c r="MU376">
        <v>569832</v>
      </c>
    </row>
    <row r="377" spans="1:359" x14ac:dyDescent="0.3">
      <c r="A377" t="s">
        <v>5028</v>
      </c>
      <c r="B377" t="s">
        <v>5029</v>
      </c>
      <c r="C377" t="s">
        <v>385</v>
      </c>
      <c r="D377" t="s">
        <v>5030</v>
      </c>
      <c r="E377" t="s">
        <v>844</v>
      </c>
      <c r="G377" s="1">
        <v>44219</v>
      </c>
      <c r="H377" t="s">
        <v>2914</v>
      </c>
      <c r="I377" t="s">
        <v>846</v>
      </c>
      <c r="J377" t="s">
        <v>347</v>
      </c>
      <c r="K377">
        <v>351</v>
      </c>
      <c r="L377"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377" t="s">
        <v>348</v>
      </c>
      <c r="N377" t="s">
        <v>349</v>
      </c>
      <c r="O377" t="s">
        <v>350</v>
      </c>
      <c r="P377" s="1">
        <v>42522</v>
      </c>
      <c r="Q377">
        <v>1</v>
      </c>
      <c r="R377">
        <v>0</v>
      </c>
      <c r="S377" t="s">
        <v>347</v>
      </c>
      <c r="T377">
        <v>0</v>
      </c>
      <c r="U377">
        <v>1</v>
      </c>
      <c r="V377">
        <v>1</v>
      </c>
      <c r="W377" t="s">
        <v>409</v>
      </c>
      <c r="X377">
        <v>1</v>
      </c>
      <c r="Y377" t="s">
        <v>458</v>
      </c>
      <c r="Z377">
        <v>0</v>
      </c>
      <c r="AA377" t="s">
        <v>458</v>
      </c>
      <c r="AB377">
        <v>5</v>
      </c>
      <c r="AC377">
        <v>0</v>
      </c>
      <c r="AD377">
        <v>0</v>
      </c>
      <c r="AE377">
        <v>1</v>
      </c>
      <c r="AF377">
        <v>1100</v>
      </c>
      <c r="AG377">
        <v>600</v>
      </c>
      <c r="AH377" t="s">
        <v>5031</v>
      </c>
      <c r="AJ377" t="s">
        <v>1461</v>
      </c>
      <c r="AK377" t="b">
        <v>1</v>
      </c>
      <c r="AL377" t="b">
        <v>1</v>
      </c>
      <c r="AM377" t="b">
        <v>1</v>
      </c>
      <c r="AN377" t="b">
        <v>1</v>
      </c>
      <c r="AS377">
        <v>40</v>
      </c>
      <c r="AT377" t="s">
        <v>356</v>
      </c>
      <c r="AV377" t="s">
        <v>347</v>
      </c>
      <c r="AW377" t="s">
        <v>357</v>
      </c>
      <c r="AX377" t="s">
        <v>2334</v>
      </c>
      <c r="BD377" t="b">
        <v>1</v>
      </c>
      <c r="BJ377" t="s">
        <v>347</v>
      </c>
      <c r="BK377" t="s">
        <v>347</v>
      </c>
      <c r="BL377" t="s">
        <v>5032</v>
      </c>
      <c r="BM377" t="s">
        <v>360</v>
      </c>
      <c r="BO377" t="s">
        <v>347</v>
      </c>
      <c r="BP377" t="s">
        <v>347</v>
      </c>
      <c r="BR377" t="s">
        <v>347</v>
      </c>
      <c r="BS377" t="s">
        <v>347</v>
      </c>
      <c r="CE377" t="s">
        <v>1146</v>
      </c>
      <c r="CL377" t="b">
        <v>1</v>
      </c>
      <c r="CN377" t="s">
        <v>347</v>
      </c>
      <c r="CX377" t="s">
        <v>362</v>
      </c>
      <c r="DD377" t="b">
        <v>1</v>
      </c>
      <c r="DE377" t="b">
        <v>1</v>
      </c>
      <c r="DV377" t="s">
        <v>575</v>
      </c>
      <c r="DW377" t="s">
        <v>576</v>
      </c>
      <c r="DX377" t="s">
        <v>2233</v>
      </c>
      <c r="DZ377" t="s">
        <v>4954</v>
      </c>
      <c r="EA377" t="b">
        <v>1</v>
      </c>
      <c r="EC377" t="b">
        <v>1</v>
      </c>
      <c r="EH377" t="b">
        <v>1</v>
      </c>
      <c r="EL377" t="s">
        <v>458</v>
      </c>
      <c r="EM377" t="s">
        <v>366</v>
      </c>
      <c r="EN377" t="s">
        <v>1059</v>
      </c>
      <c r="EO377" t="b">
        <v>1</v>
      </c>
      <c r="EP377" t="b">
        <v>1</v>
      </c>
      <c r="EQ377" t="b">
        <v>1</v>
      </c>
      <c r="EZ377" t="s">
        <v>458</v>
      </c>
      <c r="FA377" t="s">
        <v>366</v>
      </c>
      <c r="FB377" t="s">
        <v>360</v>
      </c>
      <c r="FC377" t="s">
        <v>5033</v>
      </c>
      <c r="FD377" t="s">
        <v>1716</v>
      </c>
      <c r="FH377" t="b">
        <v>1</v>
      </c>
      <c r="FM377" t="s">
        <v>347</v>
      </c>
      <c r="FO377" t="s">
        <v>360</v>
      </c>
      <c r="FW377" t="s">
        <v>373</v>
      </c>
      <c r="FX377" t="s">
        <v>347</v>
      </c>
      <c r="GB377" t="s">
        <v>351</v>
      </c>
      <c r="GC377" t="s">
        <v>351</v>
      </c>
      <c r="GD377" t="s">
        <v>360</v>
      </c>
      <c r="GE377" t="s">
        <v>371</v>
      </c>
      <c r="GF377" t="s">
        <v>371</v>
      </c>
      <c r="GT377" t="s">
        <v>1942</v>
      </c>
      <c r="GU377" t="b">
        <v>1</v>
      </c>
      <c r="GV377" t="b">
        <v>1</v>
      </c>
      <c r="HA377" t="b">
        <v>1</v>
      </c>
      <c r="HM377" t="s">
        <v>501</v>
      </c>
      <c r="HO377" t="b">
        <v>1</v>
      </c>
      <c r="HR377" t="s">
        <v>5034</v>
      </c>
      <c r="HS377" t="s">
        <v>1359</v>
      </c>
      <c r="HT377" t="b">
        <v>1</v>
      </c>
      <c r="HZ377" t="b">
        <v>1</v>
      </c>
      <c r="IE377" t="s">
        <v>373</v>
      </c>
      <c r="IL377" t="b">
        <v>1</v>
      </c>
      <c r="IO377" t="s">
        <v>360</v>
      </c>
      <c r="IP377" t="s">
        <v>5035</v>
      </c>
      <c r="IQ377" t="s">
        <v>3953</v>
      </c>
      <c r="IS377" t="b">
        <v>1</v>
      </c>
      <c r="IU377" t="b">
        <v>1</v>
      </c>
      <c r="IZ377" t="s">
        <v>5036</v>
      </c>
      <c r="JA377" t="s">
        <v>1737</v>
      </c>
      <c r="JC377" t="b">
        <v>1</v>
      </c>
      <c r="JD377" t="b">
        <v>1</v>
      </c>
      <c r="JE377" t="b">
        <v>1</v>
      </c>
      <c r="JJ377" t="s">
        <v>5037</v>
      </c>
      <c r="JK377" t="s">
        <v>360</v>
      </c>
      <c r="JL377" t="s">
        <v>2249</v>
      </c>
      <c r="JM377" t="s">
        <v>2687</v>
      </c>
      <c r="JN377" t="b">
        <v>1</v>
      </c>
      <c r="JQ377" t="b">
        <v>1</v>
      </c>
      <c r="JV377" t="b">
        <v>1</v>
      </c>
      <c r="JX377" t="b">
        <v>1</v>
      </c>
      <c r="KG377" t="s">
        <v>5038</v>
      </c>
      <c r="KH377" t="b">
        <v>1</v>
      </c>
      <c r="KK377" t="b">
        <v>1</v>
      </c>
      <c r="KL377" t="b">
        <v>1</v>
      </c>
      <c r="KM377" t="b">
        <v>1</v>
      </c>
      <c r="KV377" t="s">
        <v>3587</v>
      </c>
      <c r="KW377" t="b">
        <v>1</v>
      </c>
      <c r="KX377" t="b">
        <v>1</v>
      </c>
      <c r="KY377" t="b">
        <v>1</v>
      </c>
      <c r="LB377" t="b">
        <v>1</v>
      </c>
      <c r="LF377" t="s">
        <v>1398</v>
      </c>
      <c r="LH377" t="b">
        <v>1</v>
      </c>
      <c r="LI377" t="b">
        <v>1</v>
      </c>
      <c r="LN377" t="s">
        <v>347</v>
      </c>
      <c r="LP377" t="s">
        <v>535</v>
      </c>
      <c r="LS377" t="b">
        <v>1</v>
      </c>
      <c r="MA377" t="s">
        <v>360</v>
      </c>
      <c r="MG377" t="s">
        <v>360</v>
      </c>
      <c r="MI377" t="s">
        <v>5039</v>
      </c>
      <c r="MJ377">
        <v>73220034</v>
      </c>
      <c r="MK377" t="s">
        <v>5040</v>
      </c>
      <c r="ML377" s="2">
        <v>44219.586539351847</v>
      </c>
      <c r="MM377">
        <v>379</v>
      </c>
      <c r="MO377">
        <v>-1</v>
      </c>
      <c r="MR377" t="s">
        <v>377</v>
      </c>
      <c r="MS377">
        <v>2421</v>
      </c>
      <c r="MT377" t="s">
        <v>405</v>
      </c>
      <c r="MU377">
        <v>569832</v>
      </c>
    </row>
    <row r="378" spans="1:359" x14ac:dyDescent="0.3">
      <c r="A378" t="s">
        <v>5041</v>
      </c>
      <c r="B378" t="s">
        <v>5042</v>
      </c>
      <c r="D378" t="s">
        <v>5043</v>
      </c>
      <c r="E378" t="s">
        <v>844</v>
      </c>
      <c r="G378" s="1">
        <v>44219</v>
      </c>
      <c r="H378" t="s">
        <v>2914</v>
      </c>
      <c r="I378" t="s">
        <v>846</v>
      </c>
      <c r="J378" t="s">
        <v>347</v>
      </c>
      <c r="K378">
        <v>22</v>
      </c>
      <c r="L378"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78" t="s">
        <v>348</v>
      </c>
      <c r="N378" t="s">
        <v>349</v>
      </c>
      <c r="O378" t="s">
        <v>350</v>
      </c>
      <c r="P378" s="1">
        <v>42156</v>
      </c>
      <c r="Q378">
        <v>1</v>
      </c>
      <c r="R378">
        <v>1</v>
      </c>
      <c r="S378" t="s">
        <v>347</v>
      </c>
      <c r="T378">
        <v>0</v>
      </c>
      <c r="U378">
        <v>1</v>
      </c>
      <c r="V378">
        <v>0</v>
      </c>
      <c r="W378" t="s">
        <v>351</v>
      </c>
      <c r="X378">
        <v>1</v>
      </c>
      <c r="Y378" t="s">
        <v>409</v>
      </c>
      <c r="Z378">
        <v>0</v>
      </c>
      <c r="AA378" t="s">
        <v>409</v>
      </c>
      <c r="AB378">
        <v>4</v>
      </c>
      <c r="AC378">
        <v>0</v>
      </c>
      <c r="AD378">
        <v>0</v>
      </c>
      <c r="AE378">
        <v>1</v>
      </c>
      <c r="AF378">
        <v>800</v>
      </c>
      <c r="AG378">
        <v>300</v>
      </c>
      <c r="AH378" t="s">
        <v>5044</v>
      </c>
      <c r="AJ378" t="s">
        <v>1461</v>
      </c>
      <c r="AK378" t="b">
        <v>1</v>
      </c>
      <c r="AL378" t="b">
        <v>1</v>
      </c>
      <c r="AM378" t="b">
        <v>1</v>
      </c>
      <c r="AN378" t="b">
        <v>1</v>
      </c>
      <c r="AS378">
        <v>30</v>
      </c>
      <c r="AT378" t="s">
        <v>356</v>
      </c>
      <c r="AV378" t="s">
        <v>347</v>
      </c>
      <c r="AW378" t="s">
        <v>5045</v>
      </c>
      <c r="AX378" t="s">
        <v>1019</v>
      </c>
      <c r="BH378" t="b">
        <v>1</v>
      </c>
      <c r="BJ378" t="s">
        <v>347</v>
      </c>
      <c r="BK378" t="s">
        <v>347</v>
      </c>
      <c r="BL378" t="s">
        <v>5046</v>
      </c>
      <c r="BM378" t="s">
        <v>360</v>
      </c>
      <c r="BO378" t="s">
        <v>347</v>
      </c>
      <c r="BP378" t="s">
        <v>347</v>
      </c>
      <c r="BR378" t="s">
        <v>347</v>
      </c>
      <c r="BS378" t="s">
        <v>347</v>
      </c>
      <c r="CE378" t="s">
        <v>1146</v>
      </c>
      <c r="CL378" t="b">
        <v>1</v>
      </c>
      <c r="CN378" t="s">
        <v>347</v>
      </c>
      <c r="CX378" t="s">
        <v>362</v>
      </c>
      <c r="DD378" t="b">
        <v>1</v>
      </c>
      <c r="DE378" t="b">
        <v>1</v>
      </c>
      <c r="DV378" t="s">
        <v>486</v>
      </c>
      <c r="DW378" t="s">
        <v>576</v>
      </c>
      <c r="DX378" t="s">
        <v>577</v>
      </c>
      <c r="DZ378" t="s">
        <v>2451</v>
      </c>
      <c r="EA378" t="b">
        <v>1</v>
      </c>
      <c r="EC378" t="b">
        <v>1</v>
      </c>
      <c r="EJ378" t="b">
        <v>1</v>
      </c>
      <c r="EL378" t="s">
        <v>458</v>
      </c>
      <c r="EM378" t="s">
        <v>366</v>
      </c>
      <c r="EN378" t="s">
        <v>2549</v>
      </c>
      <c r="EP378" t="b">
        <v>1</v>
      </c>
      <c r="EQ378" t="b">
        <v>1</v>
      </c>
      <c r="EV378" t="b">
        <v>1</v>
      </c>
      <c r="EZ378" t="s">
        <v>458</v>
      </c>
      <c r="FA378" t="s">
        <v>366</v>
      </c>
      <c r="FB378" t="s">
        <v>373</v>
      </c>
      <c r="FD378" t="s">
        <v>368</v>
      </c>
      <c r="FF378" t="b">
        <v>1</v>
      </c>
      <c r="FM378" t="s">
        <v>347</v>
      </c>
      <c r="FO378" t="s">
        <v>360</v>
      </c>
      <c r="FW378" t="s">
        <v>347</v>
      </c>
      <c r="FX378" t="s">
        <v>347</v>
      </c>
      <c r="GB378" t="s">
        <v>351</v>
      </c>
      <c r="GC378" t="s">
        <v>351</v>
      </c>
      <c r="GD378" t="s">
        <v>360</v>
      </c>
      <c r="GE378" t="s">
        <v>371</v>
      </c>
      <c r="GF378" t="s">
        <v>371</v>
      </c>
      <c r="GT378" t="s">
        <v>5047</v>
      </c>
      <c r="GU378" t="b">
        <v>1</v>
      </c>
      <c r="GW378" t="b">
        <v>1</v>
      </c>
      <c r="HB378" t="b">
        <v>1</v>
      </c>
      <c r="HD378" t="b">
        <v>1</v>
      </c>
      <c r="HM378" t="s">
        <v>501</v>
      </c>
      <c r="HO378" t="b">
        <v>1</v>
      </c>
      <c r="HR378" t="s">
        <v>5048</v>
      </c>
      <c r="HS378" t="s">
        <v>1774</v>
      </c>
      <c r="HU378" t="b">
        <v>1</v>
      </c>
      <c r="HZ378" t="b">
        <v>1</v>
      </c>
      <c r="IE378" t="s">
        <v>461</v>
      </c>
      <c r="IF378" t="b">
        <v>1</v>
      </c>
      <c r="IO378" t="s">
        <v>445</v>
      </c>
      <c r="IQ378" t="s">
        <v>1210</v>
      </c>
      <c r="IT378" t="b">
        <v>1</v>
      </c>
      <c r="IU378" t="b">
        <v>1</v>
      </c>
      <c r="IZ378" t="s">
        <v>2869</v>
      </c>
      <c r="JA378" t="s">
        <v>394</v>
      </c>
      <c r="JE378" t="b">
        <v>1</v>
      </c>
      <c r="JJ378" t="s">
        <v>5049</v>
      </c>
      <c r="JK378" t="s">
        <v>360</v>
      </c>
      <c r="JL378" t="s">
        <v>5050</v>
      </c>
      <c r="JM378" t="s">
        <v>5051</v>
      </c>
      <c r="JN378" t="b">
        <v>1</v>
      </c>
      <c r="JQ378" t="b">
        <v>1</v>
      </c>
      <c r="JT378" t="b">
        <v>1</v>
      </c>
      <c r="JV378" t="b">
        <v>1</v>
      </c>
      <c r="JX378" t="b">
        <v>1</v>
      </c>
      <c r="KG378" t="s">
        <v>5052</v>
      </c>
      <c r="KH378" t="b">
        <v>1</v>
      </c>
      <c r="KL378" t="b">
        <v>1</v>
      </c>
      <c r="KM378" t="b">
        <v>1</v>
      </c>
      <c r="KQ378" t="b">
        <v>1</v>
      </c>
      <c r="KV378" t="s">
        <v>4013</v>
      </c>
      <c r="KW378" t="b">
        <v>1</v>
      </c>
      <c r="KY378" t="b">
        <v>1</v>
      </c>
      <c r="KZ378" t="b">
        <v>1</v>
      </c>
      <c r="LA378" t="b">
        <v>1</v>
      </c>
      <c r="LF378" t="s">
        <v>5053</v>
      </c>
      <c r="LH378" t="b">
        <v>1</v>
      </c>
      <c r="LI378" t="b">
        <v>1</v>
      </c>
      <c r="LK378" t="b">
        <v>1</v>
      </c>
      <c r="LN378" t="s">
        <v>360</v>
      </c>
      <c r="LO378" t="s">
        <v>5054</v>
      </c>
      <c r="LP378" t="s">
        <v>1141</v>
      </c>
      <c r="LT378" t="b">
        <v>1</v>
      </c>
      <c r="MA378" t="s">
        <v>360</v>
      </c>
      <c r="MG378" t="s">
        <v>360</v>
      </c>
      <c r="MI378" t="s">
        <v>5055</v>
      </c>
      <c r="MJ378">
        <v>73220035</v>
      </c>
      <c r="MK378" t="s">
        <v>5056</v>
      </c>
      <c r="ML378" s="2">
        <v>44219.586550925917</v>
      </c>
      <c r="MM378">
        <v>380</v>
      </c>
      <c r="MO378">
        <v>-1</v>
      </c>
      <c r="MR378" t="s">
        <v>377</v>
      </c>
      <c r="MS378">
        <v>1687</v>
      </c>
      <c r="MT378" t="s">
        <v>405</v>
      </c>
      <c r="MU378">
        <v>569832</v>
      </c>
    </row>
    <row r="379" spans="1:359" x14ac:dyDescent="0.3">
      <c r="A379" t="s">
        <v>5057</v>
      </c>
      <c r="B379" t="s">
        <v>5058</v>
      </c>
      <c r="D379" t="s">
        <v>5043</v>
      </c>
      <c r="E379" t="s">
        <v>844</v>
      </c>
      <c r="G379" s="1">
        <v>44219</v>
      </c>
      <c r="H379" t="s">
        <v>2914</v>
      </c>
      <c r="I379" t="s">
        <v>846</v>
      </c>
      <c r="J379" t="s">
        <v>347</v>
      </c>
      <c r="K379">
        <v>43</v>
      </c>
      <c r="L37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79" t="s">
        <v>408</v>
      </c>
      <c r="N379" t="s">
        <v>349</v>
      </c>
      <c r="O379" t="s">
        <v>350</v>
      </c>
      <c r="P379" s="1">
        <v>41487</v>
      </c>
      <c r="Q379">
        <v>0</v>
      </c>
      <c r="R379">
        <v>1</v>
      </c>
      <c r="S379" t="s">
        <v>347</v>
      </c>
      <c r="T379">
        <v>0</v>
      </c>
      <c r="U379">
        <v>0</v>
      </c>
      <c r="V379">
        <v>1</v>
      </c>
      <c r="W379" t="s">
        <v>351</v>
      </c>
      <c r="X379">
        <v>2</v>
      </c>
      <c r="Y379" t="s">
        <v>458</v>
      </c>
      <c r="Z379">
        <v>0</v>
      </c>
      <c r="AA379" t="s">
        <v>458</v>
      </c>
      <c r="AB379">
        <v>6</v>
      </c>
      <c r="AC379">
        <v>1</v>
      </c>
      <c r="AD379">
        <v>0</v>
      </c>
      <c r="AE379">
        <v>1</v>
      </c>
      <c r="AF379">
        <v>1500</v>
      </c>
      <c r="AG379">
        <v>800</v>
      </c>
      <c r="AH379" t="s">
        <v>5059</v>
      </c>
      <c r="AJ379" t="s">
        <v>1461</v>
      </c>
      <c r="AK379" t="b">
        <v>1</v>
      </c>
      <c r="AL379" t="b">
        <v>1</v>
      </c>
      <c r="AM379" t="b">
        <v>1</v>
      </c>
      <c r="AN379" t="b">
        <v>1</v>
      </c>
      <c r="AS379">
        <v>25</v>
      </c>
      <c r="AT379" t="s">
        <v>356</v>
      </c>
      <c r="AV379" t="s">
        <v>347</v>
      </c>
      <c r="AW379" t="s">
        <v>357</v>
      </c>
      <c r="AX379" t="s">
        <v>5060</v>
      </c>
      <c r="BB379" t="b">
        <v>1</v>
      </c>
      <c r="BC379" t="b">
        <v>1</v>
      </c>
      <c r="BD379" t="b">
        <v>1</v>
      </c>
      <c r="BJ379" t="s">
        <v>347</v>
      </c>
      <c r="BK379" t="s">
        <v>347</v>
      </c>
      <c r="BL379" t="s">
        <v>5061</v>
      </c>
      <c r="BM379" t="s">
        <v>360</v>
      </c>
      <c r="BO379" t="s">
        <v>347</v>
      </c>
      <c r="BP379" t="s">
        <v>347</v>
      </c>
      <c r="BR379" t="s">
        <v>347</v>
      </c>
      <c r="BS379" t="s">
        <v>347</v>
      </c>
      <c r="CE379" t="s">
        <v>1146</v>
      </c>
      <c r="CL379" t="b">
        <v>1</v>
      </c>
      <c r="CN379" t="s">
        <v>347</v>
      </c>
      <c r="CX379" t="s">
        <v>362</v>
      </c>
      <c r="DD379" t="b">
        <v>1</v>
      </c>
      <c r="DE379" t="b">
        <v>1</v>
      </c>
      <c r="DV379" t="s">
        <v>486</v>
      </c>
      <c r="DW379" t="s">
        <v>576</v>
      </c>
      <c r="DX379" t="s">
        <v>2233</v>
      </c>
      <c r="EL379" t="s">
        <v>385</v>
      </c>
      <c r="EM379" t="s">
        <v>366</v>
      </c>
      <c r="EN379" t="s">
        <v>5062</v>
      </c>
      <c r="EO379" t="b">
        <v>1</v>
      </c>
      <c r="EP379" t="b">
        <v>1</v>
      </c>
      <c r="EQ379" t="b">
        <v>1</v>
      </c>
      <c r="EZ379" t="s">
        <v>458</v>
      </c>
      <c r="FA379" t="s">
        <v>366</v>
      </c>
      <c r="FB379" t="s">
        <v>347</v>
      </c>
      <c r="FD379" t="s">
        <v>368</v>
      </c>
      <c r="FF379" t="b">
        <v>1</v>
      </c>
      <c r="FM379" t="s">
        <v>373</v>
      </c>
      <c r="FO379" t="s">
        <v>373</v>
      </c>
      <c r="FW379" t="s">
        <v>369</v>
      </c>
      <c r="FX379" t="s">
        <v>347</v>
      </c>
      <c r="GB379" t="s">
        <v>385</v>
      </c>
      <c r="GC379" t="s">
        <v>385</v>
      </c>
      <c r="GD379" t="s">
        <v>347</v>
      </c>
      <c r="GG379" t="s">
        <v>493</v>
      </c>
      <c r="GH379" t="s">
        <v>347</v>
      </c>
      <c r="GI379" t="s">
        <v>798</v>
      </c>
      <c r="GK379" t="b">
        <v>1</v>
      </c>
      <c r="GR379" t="s">
        <v>374</v>
      </c>
      <c r="GT379" t="s">
        <v>5063</v>
      </c>
      <c r="GU379" t="b">
        <v>1</v>
      </c>
      <c r="GV379" t="b">
        <v>1</v>
      </c>
      <c r="GW379" t="b">
        <v>1</v>
      </c>
      <c r="GZ379" t="b">
        <v>1</v>
      </c>
      <c r="HE379" t="b">
        <v>1</v>
      </c>
      <c r="HM379" t="s">
        <v>726</v>
      </c>
      <c r="HN379" t="b">
        <v>1</v>
      </c>
      <c r="HO379" t="b">
        <v>1</v>
      </c>
      <c r="HR379" t="s">
        <v>5064</v>
      </c>
      <c r="HS379" t="s">
        <v>5065</v>
      </c>
      <c r="HT379" t="b">
        <v>1</v>
      </c>
      <c r="HU379" t="b">
        <v>1</v>
      </c>
      <c r="HW379" t="b">
        <v>1</v>
      </c>
      <c r="IE379" t="s">
        <v>461</v>
      </c>
      <c r="IF379" t="b">
        <v>1</v>
      </c>
      <c r="IO379" t="s">
        <v>347</v>
      </c>
      <c r="IQ379" t="s">
        <v>416</v>
      </c>
      <c r="IW379" t="b">
        <v>1</v>
      </c>
      <c r="JA379" t="s">
        <v>416</v>
      </c>
      <c r="JG379" t="b">
        <v>1</v>
      </c>
      <c r="JK379" t="s">
        <v>360</v>
      </c>
      <c r="JL379" t="s">
        <v>5066</v>
      </c>
      <c r="JM379" t="s">
        <v>5067</v>
      </c>
      <c r="JN379" t="b">
        <v>1</v>
      </c>
      <c r="JP379" t="b">
        <v>1</v>
      </c>
      <c r="JQ379" t="b">
        <v>1</v>
      </c>
      <c r="JV379" t="b">
        <v>1</v>
      </c>
      <c r="JX379" t="b">
        <v>1</v>
      </c>
      <c r="JZ379" t="b">
        <v>1</v>
      </c>
      <c r="KG379" t="s">
        <v>1175</v>
      </c>
      <c r="KL379" t="b">
        <v>1</v>
      </c>
      <c r="KM379" t="b">
        <v>1</v>
      </c>
      <c r="KO379" t="b">
        <v>1</v>
      </c>
      <c r="KV379" t="s">
        <v>621</v>
      </c>
      <c r="KX379" t="b">
        <v>1</v>
      </c>
      <c r="KY379" t="b">
        <v>1</v>
      </c>
      <c r="LA379" t="b">
        <v>1</v>
      </c>
      <c r="LB379" t="b">
        <v>1</v>
      </c>
      <c r="LF379" t="s">
        <v>5053</v>
      </c>
      <c r="LH379" t="b">
        <v>1</v>
      </c>
      <c r="LI379" t="b">
        <v>1</v>
      </c>
      <c r="LK379" t="b">
        <v>1</v>
      </c>
      <c r="LN379" t="s">
        <v>347</v>
      </c>
      <c r="LP379" t="s">
        <v>1141</v>
      </c>
      <c r="LT379" t="b">
        <v>1</v>
      </c>
      <c r="MA379" t="s">
        <v>360</v>
      </c>
      <c r="MG379" t="s">
        <v>360</v>
      </c>
      <c r="MI379" t="s">
        <v>5068</v>
      </c>
      <c r="MJ379">
        <v>73220036</v>
      </c>
      <c r="MK379" t="s">
        <v>5069</v>
      </c>
      <c r="ML379" s="2">
        <v>44219.586550925917</v>
      </c>
      <c r="MM379">
        <v>381</v>
      </c>
      <c r="MO379">
        <v>-1</v>
      </c>
      <c r="MR379" t="s">
        <v>377</v>
      </c>
      <c r="MS379">
        <v>1384</v>
      </c>
      <c r="MT379" t="s">
        <v>405</v>
      </c>
      <c r="MU379">
        <v>569832</v>
      </c>
    </row>
    <row r="380" spans="1:359" x14ac:dyDescent="0.3">
      <c r="A380" t="s">
        <v>5070</v>
      </c>
      <c r="B380" t="s">
        <v>5071</v>
      </c>
      <c r="D380" t="s">
        <v>5043</v>
      </c>
      <c r="E380" t="s">
        <v>844</v>
      </c>
      <c r="G380" s="1">
        <v>44219</v>
      </c>
      <c r="H380" t="s">
        <v>2914</v>
      </c>
      <c r="I380" t="s">
        <v>846</v>
      </c>
      <c r="J380" t="s">
        <v>347</v>
      </c>
      <c r="K380">
        <v>21</v>
      </c>
      <c r="L380"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80" t="s">
        <v>348</v>
      </c>
      <c r="N380" t="s">
        <v>1001</v>
      </c>
      <c r="O380" t="s">
        <v>350</v>
      </c>
      <c r="P380" s="1">
        <v>43191</v>
      </c>
      <c r="Q380">
        <v>0</v>
      </c>
      <c r="R380">
        <v>0</v>
      </c>
      <c r="S380" t="s">
        <v>347</v>
      </c>
      <c r="T380">
        <v>0</v>
      </c>
      <c r="U380">
        <v>0</v>
      </c>
      <c r="V380">
        <v>2</v>
      </c>
      <c r="W380" t="s">
        <v>409</v>
      </c>
      <c r="X380">
        <v>0</v>
      </c>
      <c r="Y380" t="s">
        <v>409</v>
      </c>
      <c r="Z380">
        <v>0</v>
      </c>
      <c r="AA380" t="s">
        <v>409</v>
      </c>
      <c r="AB380">
        <v>3</v>
      </c>
      <c r="AC380">
        <v>0</v>
      </c>
      <c r="AD380">
        <v>0</v>
      </c>
      <c r="AE380">
        <v>0</v>
      </c>
      <c r="AF380">
        <v>700</v>
      </c>
      <c r="AG380">
        <v>300</v>
      </c>
      <c r="AH380" t="s">
        <v>5072</v>
      </c>
      <c r="AJ380" t="s">
        <v>1461</v>
      </c>
      <c r="AK380" t="b">
        <v>1</v>
      </c>
      <c r="AL380" t="b">
        <v>1</v>
      </c>
      <c r="AM380" t="b">
        <v>1</v>
      </c>
      <c r="AN380" t="b">
        <v>1</v>
      </c>
      <c r="AS380">
        <v>30</v>
      </c>
      <c r="AT380" t="s">
        <v>356</v>
      </c>
      <c r="AV380" t="s">
        <v>347</v>
      </c>
      <c r="AW380" t="s">
        <v>357</v>
      </c>
      <c r="AX380" t="s">
        <v>1546</v>
      </c>
      <c r="BB380" t="b">
        <v>1</v>
      </c>
      <c r="BD380" t="b">
        <v>1</v>
      </c>
      <c r="BJ380" t="s">
        <v>347</v>
      </c>
      <c r="BK380" t="s">
        <v>347</v>
      </c>
      <c r="BL380" t="s">
        <v>5073</v>
      </c>
      <c r="BM380" t="s">
        <v>360</v>
      </c>
      <c r="BO380" t="s">
        <v>347</v>
      </c>
      <c r="BP380" t="s">
        <v>347</v>
      </c>
      <c r="BR380" t="s">
        <v>347</v>
      </c>
      <c r="BS380" t="s">
        <v>360</v>
      </c>
      <c r="BT380" t="s">
        <v>2757</v>
      </c>
      <c r="BX380" t="b">
        <v>1</v>
      </c>
      <c r="BY380" t="b">
        <v>1</v>
      </c>
      <c r="CE380" t="s">
        <v>430</v>
      </c>
      <c r="CK380" t="b">
        <v>1</v>
      </c>
      <c r="CN380" t="s">
        <v>347</v>
      </c>
      <c r="CX380" t="s">
        <v>362</v>
      </c>
      <c r="DD380" t="b">
        <v>1</v>
      </c>
      <c r="DE380" t="b">
        <v>1</v>
      </c>
      <c r="DV380" t="s">
        <v>575</v>
      </c>
      <c r="DW380" t="s">
        <v>487</v>
      </c>
      <c r="EL380" t="s">
        <v>385</v>
      </c>
      <c r="EM380" t="s">
        <v>366</v>
      </c>
      <c r="EN380" t="s">
        <v>1157</v>
      </c>
      <c r="EO380" t="b">
        <v>1</v>
      </c>
      <c r="EQ380" t="b">
        <v>1</v>
      </c>
      <c r="EZ380" t="s">
        <v>409</v>
      </c>
      <c r="FA380" t="s">
        <v>366</v>
      </c>
      <c r="FB380" t="s">
        <v>360</v>
      </c>
      <c r="FC380" t="s">
        <v>5074</v>
      </c>
      <c r="FD380" t="s">
        <v>368</v>
      </c>
      <c r="FF380" t="b">
        <v>1</v>
      </c>
      <c r="FM380" t="s">
        <v>347</v>
      </c>
      <c r="FO380" t="s">
        <v>347</v>
      </c>
      <c r="FP380" t="s">
        <v>368</v>
      </c>
      <c r="FQ380" t="b">
        <v>1</v>
      </c>
      <c r="FW380" t="s">
        <v>369</v>
      </c>
      <c r="FX380" t="s">
        <v>347</v>
      </c>
      <c r="GB380" t="s">
        <v>385</v>
      </c>
      <c r="GC380" t="s">
        <v>385</v>
      </c>
      <c r="GD380" t="s">
        <v>360</v>
      </c>
      <c r="GE380" t="s">
        <v>371</v>
      </c>
      <c r="GF380" t="s">
        <v>371</v>
      </c>
      <c r="GT380" t="s">
        <v>5075</v>
      </c>
      <c r="GV380" t="b">
        <v>1</v>
      </c>
      <c r="GW380" t="b">
        <v>1</v>
      </c>
      <c r="GZ380" t="b">
        <v>1</v>
      </c>
      <c r="HD380" t="b">
        <v>1</v>
      </c>
      <c r="HM380" t="s">
        <v>441</v>
      </c>
      <c r="HN380" t="b">
        <v>1</v>
      </c>
      <c r="HR380" t="s">
        <v>5076</v>
      </c>
      <c r="HS380" t="s">
        <v>955</v>
      </c>
      <c r="HU380" t="b">
        <v>1</v>
      </c>
      <c r="HW380" t="b">
        <v>1</v>
      </c>
      <c r="IE380" t="s">
        <v>461</v>
      </c>
      <c r="IF380" t="b">
        <v>1</v>
      </c>
      <c r="IO380" t="s">
        <v>445</v>
      </c>
      <c r="IQ380" t="s">
        <v>394</v>
      </c>
      <c r="IU380" t="b">
        <v>1</v>
      </c>
      <c r="IZ380" t="s">
        <v>5077</v>
      </c>
      <c r="JA380" t="s">
        <v>394</v>
      </c>
      <c r="JE380" t="b">
        <v>1</v>
      </c>
      <c r="JJ380" t="s">
        <v>5078</v>
      </c>
      <c r="JK380" t="s">
        <v>360</v>
      </c>
      <c r="JL380" t="s">
        <v>5079</v>
      </c>
      <c r="JM380" t="s">
        <v>5080</v>
      </c>
      <c r="JN380" t="b">
        <v>1</v>
      </c>
      <c r="JT380" t="b">
        <v>1</v>
      </c>
      <c r="JU380" t="b">
        <v>1</v>
      </c>
      <c r="JV380" t="b">
        <v>1</v>
      </c>
      <c r="KG380" t="s">
        <v>4632</v>
      </c>
      <c r="KK380" t="b">
        <v>1</v>
      </c>
      <c r="KL380" t="b">
        <v>1</v>
      </c>
      <c r="KO380" t="b">
        <v>1</v>
      </c>
      <c r="KQ380" t="b">
        <v>1</v>
      </c>
      <c r="KV380" t="s">
        <v>5081</v>
      </c>
      <c r="KX380" t="b">
        <v>1</v>
      </c>
      <c r="KY380" t="b">
        <v>1</v>
      </c>
      <c r="KZ380" t="b">
        <v>1</v>
      </c>
      <c r="LA380" t="b">
        <v>1</v>
      </c>
      <c r="LB380" t="b">
        <v>1</v>
      </c>
      <c r="LF380" t="s">
        <v>452</v>
      </c>
      <c r="LI380" t="b">
        <v>1</v>
      </c>
      <c r="LN380" t="s">
        <v>360</v>
      </c>
      <c r="LO380" t="s">
        <v>5082</v>
      </c>
      <c r="LP380" t="s">
        <v>400</v>
      </c>
      <c r="LR380" t="b">
        <v>1</v>
      </c>
      <c r="LS380" t="b">
        <v>1</v>
      </c>
      <c r="MA380" t="s">
        <v>360</v>
      </c>
      <c r="MG380" t="s">
        <v>360</v>
      </c>
      <c r="MI380" t="s">
        <v>5083</v>
      </c>
      <c r="MJ380">
        <v>73220037</v>
      </c>
      <c r="MK380" t="s">
        <v>5084</v>
      </c>
      <c r="ML380" s="2">
        <v>44219.586562500001</v>
      </c>
      <c r="MM380">
        <v>382</v>
      </c>
      <c r="MO380">
        <v>-1</v>
      </c>
      <c r="MR380" t="s">
        <v>377</v>
      </c>
      <c r="MS380">
        <v>1877</v>
      </c>
      <c r="MT380" t="s">
        <v>405</v>
      </c>
      <c r="MU380">
        <v>569832</v>
      </c>
    </row>
    <row r="381" spans="1:359" x14ac:dyDescent="0.3">
      <c r="A381" t="s">
        <v>5085</v>
      </c>
      <c r="B381" t="s">
        <v>5086</v>
      </c>
      <c r="D381" t="s">
        <v>5043</v>
      </c>
      <c r="E381" t="s">
        <v>844</v>
      </c>
      <c r="G381" s="1">
        <v>44219</v>
      </c>
      <c r="H381" t="s">
        <v>2914</v>
      </c>
      <c r="I381" t="s">
        <v>846</v>
      </c>
      <c r="J381" t="s">
        <v>347</v>
      </c>
      <c r="K381">
        <v>35</v>
      </c>
      <c r="L38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81" t="s">
        <v>348</v>
      </c>
      <c r="N381" t="s">
        <v>349</v>
      </c>
      <c r="O381" t="s">
        <v>350</v>
      </c>
      <c r="P381" s="1">
        <v>41821</v>
      </c>
      <c r="Q381">
        <v>1</v>
      </c>
      <c r="R381">
        <v>1</v>
      </c>
      <c r="S381" t="s">
        <v>347</v>
      </c>
      <c r="T381">
        <v>1</v>
      </c>
      <c r="U381">
        <v>0</v>
      </c>
      <c r="V381">
        <v>1</v>
      </c>
      <c r="W381" t="s">
        <v>351</v>
      </c>
      <c r="X381">
        <v>2</v>
      </c>
      <c r="Y381" t="s">
        <v>365</v>
      </c>
      <c r="Z381">
        <v>0</v>
      </c>
      <c r="AA381" t="s">
        <v>365</v>
      </c>
      <c r="AB381">
        <v>7</v>
      </c>
      <c r="AC381">
        <v>1</v>
      </c>
      <c r="AD381">
        <v>1</v>
      </c>
      <c r="AE381">
        <v>1</v>
      </c>
      <c r="AF381">
        <v>1800</v>
      </c>
      <c r="AG381">
        <v>700</v>
      </c>
      <c r="AH381" t="s">
        <v>5087</v>
      </c>
      <c r="AJ381" t="s">
        <v>1461</v>
      </c>
      <c r="AK381" t="b">
        <v>1</v>
      </c>
      <c r="AL381" t="b">
        <v>1</v>
      </c>
      <c r="AM381" t="b">
        <v>1</v>
      </c>
      <c r="AN381" t="b">
        <v>1</v>
      </c>
      <c r="AS381">
        <v>40</v>
      </c>
      <c r="AT381" t="s">
        <v>356</v>
      </c>
      <c r="AV381" t="s">
        <v>347</v>
      </c>
      <c r="AW381" t="s">
        <v>357</v>
      </c>
      <c r="AX381" t="s">
        <v>1546</v>
      </c>
      <c r="BB381" t="b">
        <v>1</v>
      </c>
      <c r="BD381" t="b">
        <v>1</v>
      </c>
      <c r="BJ381" t="s">
        <v>347</v>
      </c>
      <c r="BK381" t="s">
        <v>347</v>
      </c>
      <c r="BL381" t="s">
        <v>5088</v>
      </c>
      <c r="BM381" t="s">
        <v>360</v>
      </c>
      <c r="BO381" t="s">
        <v>347</v>
      </c>
      <c r="BP381" t="s">
        <v>347</v>
      </c>
      <c r="BR381" t="s">
        <v>347</v>
      </c>
      <c r="BS381" t="s">
        <v>347</v>
      </c>
      <c r="CE381" t="s">
        <v>850</v>
      </c>
      <c r="CF381" t="b">
        <v>1</v>
      </c>
      <c r="CN381" t="s">
        <v>347</v>
      </c>
      <c r="CX381" t="s">
        <v>362</v>
      </c>
      <c r="DD381" t="b">
        <v>1</v>
      </c>
      <c r="DE381" t="b">
        <v>1</v>
      </c>
      <c r="DJ381" t="s">
        <v>360</v>
      </c>
      <c r="DV381" t="s">
        <v>486</v>
      </c>
      <c r="DW381" t="s">
        <v>576</v>
      </c>
      <c r="DX381" t="s">
        <v>2233</v>
      </c>
      <c r="DZ381" t="s">
        <v>696</v>
      </c>
      <c r="EA381" t="b">
        <v>1</v>
      </c>
      <c r="EC381" t="b">
        <v>1</v>
      </c>
      <c r="EK381" t="b">
        <v>1</v>
      </c>
      <c r="EL381" t="s">
        <v>458</v>
      </c>
      <c r="EM381" t="s">
        <v>366</v>
      </c>
      <c r="EN381" t="s">
        <v>2208</v>
      </c>
      <c r="EP381" t="b">
        <v>1</v>
      </c>
      <c r="EQ381" t="b">
        <v>1</v>
      </c>
      <c r="EZ381" t="s">
        <v>409</v>
      </c>
      <c r="FA381" t="s">
        <v>366</v>
      </c>
      <c r="FB381" t="s">
        <v>347</v>
      </c>
      <c r="FD381" t="s">
        <v>432</v>
      </c>
      <c r="FF381" t="b">
        <v>1</v>
      </c>
      <c r="FG381" t="b">
        <v>1</v>
      </c>
      <c r="FM381" t="s">
        <v>347</v>
      </c>
      <c r="FO381" t="s">
        <v>347</v>
      </c>
      <c r="FP381" t="s">
        <v>368</v>
      </c>
      <c r="FQ381" t="b">
        <v>1</v>
      </c>
      <c r="FW381" t="s">
        <v>369</v>
      </c>
      <c r="FX381" t="s">
        <v>347</v>
      </c>
      <c r="FY381" t="s">
        <v>360</v>
      </c>
      <c r="GB381" t="s">
        <v>385</v>
      </c>
      <c r="GC381" t="s">
        <v>351</v>
      </c>
      <c r="GD381" t="s">
        <v>360</v>
      </c>
      <c r="GE381" t="s">
        <v>371</v>
      </c>
      <c r="GF381" t="s">
        <v>371</v>
      </c>
      <c r="GT381" t="s">
        <v>5089</v>
      </c>
      <c r="GU381" t="b">
        <v>1</v>
      </c>
      <c r="GV381" t="b">
        <v>1</v>
      </c>
      <c r="HA381" t="b">
        <v>1</v>
      </c>
      <c r="HC381" t="b">
        <v>1</v>
      </c>
      <c r="HM381" t="s">
        <v>501</v>
      </c>
      <c r="HO381" t="b">
        <v>1</v>
      </c>
      <c r="HR381" t="s">
        <v>5090</v>
      </c>
      <c r="HS381" t="s">
        <v>1774</v>
      </c>
      <c r="HU381" t="b">
        <v>1</v>
      </c>
      <c r="HZ381" t="b">
        <v>1</v>
      </c>
      <c r="IE381" t="s">
        <v>461</v>
      </c>
      <c r="IF381" t="b">
        <v>1</v>
      </c>
      <c r="IO381" t="s">
        <v>347</v>
      </c>
      <c r="IQ381" t="s">
        <v>975</v>
      </c>
      <c r="IS381" t="b">
        <v>1</v>
      </c>
      <c r="IT381" t="b">
        <v>1</v>
      </c>
      <c r="IU381" t="b">
        <v>1</v>
      </c>
      <c r="IZ381" t="s">
        <v>5091</v>
      </c>
      <c r="JA381" t="s">
        <v>957</v>
      </c>
      <c r="JD381" t="b">
        <v>1</v>
      </c>
      <c r="JE381" t="b">
        <v>1</v>
      </c>
      <c r="JJ381" t="s">
        <v>5092</v>
      </c>
      <c r="JK381" t="s">
        <v>360</v>
      </c>
      <c r="JL381" t="s">
        <v>5093</v>
      </c>
      <c r="JM381" t="s">
        <v>5094</v>
      </c>
      <c r="JN381" t="b">
        <v>1</v>
      </c>
      <c r="JQ381" t="b">
        <v>1</v>
      </c>
      <c r="JT381" t="b">
        <v>1</v>
      </c>
      <c r="JU381" t="b">
        <v>1</v>
      </c>
      <c r="JV381" t="b">
        <v>1</v>
      </c>
      <c r="JX381" t="b">
        <v>1</v>
      </c>
      <c r="KG381" t="s">
        <v>5095</v>
      </c>
      <c r="KH381" t="b">
        <v>1</v>
      </c>
      <c r="KK381" t="b">
        <v>1</v>
      </c>
      <c r="KL381" t="b">
        <v>1</v>
      </c>
      <c r="KM381" t="b">
        <v>1</v>
      </c>
      <c r="KO381" t="b">
        <v>1</v>
      </c>
      <c r="KQ381" t="b">
        <v>1</v>
      </c>
      <c r="KV381" t="s">
        <v>5096</v>
      </c>
      <c r="KW381" t="b">
        <v>1</v>
      </c>
      <c r="KX381" t="b">
        <v>1</v>
      </c>
      <c r="KY381" t="b">
        <v>1</v>
      </c>
      <c r="LA381" t="b">
        <v>1</v>
      </c>
      <c r="LB381" t="b">
        <v>1</v>
      </c>
      <c r="LF381" t="s">
        <v>5053</v>
      </c>
      <c r="LH381" t="b">
        <v>1</v>
      </c>
      <c r="LI381" t="b">
        <v>1</v>
      </c>
      <c r="LK381" t="b">
        <v>1</v>
      </c>
      <c r="LN381" t="s">
        <v>347</v>
      </c>
      <c r="LP381" t="s">
        <v>719</v>
      </c>
      <c r="LY381" t="b">
        <v>1</v>
      </c>
      <c r="MA381" t="s">
        <v>360</v>
      </c>
      <c r="MG381" t="s">
        <v>360</v>
      </c>
      <c r="MI381" t="s">
        <v>5097</v>
      </c>
      <c r="MJ381">
        <v>73220038</v>
      </c>
      <c r="MK381" t="s">
        <v>5098</v>
      </c>
      <c r="ML381" s="2">
        <v>44219.586574074077</v>
      </c>
      <c r="MM381">
        <v>383</v>
      </c>
      <c r="MO381">
        <v>-1</v>
      </c>
      <c r="MR381" t="s">
        <v>377</v>
      </c>
      <c r="MS381">
        <v>1488</v>
      </c>
      <c r="MT381" t="s">
        <v>405</v>
      </c>
      <c r="MU381">
        <v>569832</v>
      </c>
    </row>
    <row r="382" spans="1:359" x14ac:dyDescent="0.3">
      <c r="A382" t="s">
        <v>5099</v>
      </c>
      <c r="B382" t="s">
        <v>5100</v>
      </c>
      <c r="C382" t="s">
        <v>385</v>
      </c>
      <c r="D382" t="s">
        <v>3102</v>
      </c>
      <c r="E382" t="s">
        <v>844</v>
      </c>
      <c r="G382" s="1">
        <v>44219</v>
      </c>
      <c r="H382" t="s">
        <v>2914</v>
      </c>
      <c r="I382" t="s">
        <v>846</v>
      </c>
      <c r="J382" t="s">
        <v>347</v>
      </c>
      <c r="K382">
        <v>39</v>
      </c>
      <c r="L38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82" t="s">
        <v>408</v>
      </c>
      <c r="N382" t="s">
        <v>349</v>
      </c>
      <c r="O382" t="s">
        <v>350</v>
      </c>
      <c r="P382" s="1">
        <v>42491</v>
      </c>
      <c r="Q382">
        <v>1</v>
      </c>
      <c r="R382">
        <v>0</v>
      </c>
      <c r="S382" t="s">
        <v>347</v>
      </c>
      <c r="T382">
        <v>0</v>
      </c>
      <c r="U382">
        <v>1</v>
      </c>
      <c r="V382">
        <v>1</v>
      </c>
      <c r="W382" t="s">
        <v>409</v>
      </c>
      <c r="X382">
        <v>1</v>
      </c>
      <c r="Y382" t="s">
        <v>458</v>
      </c>
      <c r="Z382">
        <v>0</v>
      </c>
      <c r="AA382" t="s">
        <v>458</v>
      </c>
      <c r="AB382">
        <v>5</v>
      </c>
      <c r="AC382">
        <v>0</v>
      </c>
      <c r="AD382">
        <v>0</v>
      </c>
      <c r="AE382">
        <v>1</v>
      </c>
      <c r="AF382">
        <v>1000</v>
      </c>
      <c r="AG382">
        <v>450</v>
      </c>
      <c r="AH382" t="s">
        <v>5101</v>
      </c>
      <c r="AJ382" t="s">
        <v>1461</v>
      </c>
      <c r="AK382" t="b">
        <v>1</v>
      </c>
      <c r="AL382" t="b">
        <v>1</v>
      </c>
      <c r="AM382" t="b">
        <v>1</v>
      </c>
      <c r="AN382" t="b">
        <v>1</v>
      </c>
      <c r="AS382">
        <v>20</v>
      </c>
      <c r="AT382" t="s">
        <v>356</v>
      </c>
      <c r="AV382" t="s">
        <v>347</v>
      </c>
      <c r="AW382" t="s">
        <v>5102</v>
      </c>
      <c r="AX382" t="s">
        <v>5060</v>
      </c>
      <c r="BB382" t="b">
        <v>1</v>
      </c>
      <c r="BC382" t="b">
        <v>1</v>
      </c>
      <c r="BD382" t="b">
        <v>1</v>
      </c>
      <c r="BJ382" t="s">
        <v>347</v>
      </c>
      <c r="BK382" t="s">
        <v>347</v>
      </c>
      <c r="BL382" t="s">
        <v>5103</v>
      </c>
      <c r="BM382" t="s">
        <v>360</v>
      </c>
      <c r="BO382" t="s">
        <v>347</v>
      </c>
      <c r="BP382" t="s">
        <v>347</v>
      </c>
      <c r="BR382" t="s">
        <v>347</v>
      </c>
      <c r="BS382" t="s">
        <v>347</v>
      </c>
      <c r="CE382" t="s">
        <v>871</v>
      </c>
      <c r="CF382" t="b">
        <v>1</v>
      </c>
      <c r="CI382" t="b">
        <v>1</v>
      </c>
      <c r="CN382" t="s">
        <v>347</v>
      </c>
      <c r="CX382" t="s">
        <v>362</v>
      </c>
      <c r="DD382" t="b">
        <v>1</v>
      </c>
      <c r="DE382" t="b">
        <v>1</v>
      </c>
      <c r="DV382" t="s">
        <v>575</v>
      </c>
      <c r="DW382" t="s">
        <v>576</v>
      </c>
      <c r="DX382" t="s">
        <v>577</v>
      </c>
      <c r="DZ382" t="s">
        <v>5104</v>
      </c>
      <c r="EA382" t="b">
        <v>1</v>
      </c>
      <c r="EC382" t="b">
        <v>1</v>
      </c>
      <c r="EG382" t="b">
        <v>1</v>
      </c>
      <c r="EJ382" t="b">
        <v>1</v>
      </c>
      <c r="EL382" t="s">
        <v>365</v>
      </c>
      <c r="EM382" t="s">
        <v>366</v>
      </c>
      <c r="EN382" t="s">
        <v>1646</v>
      </c>
      <c r="EO382" t="b">
        <v>1</v>
      </c>
      <c r="EQ382" t="b">
        <v>1</v>
      </c>
      <c r="EZ382" t="s">
        <v>409</v>
      </c>
      <c r="FA382" t="s">
        <v>366</v>
      </c>
      <c r="FB382" t="s">
        <v>347</v>
      </c>
      <c r="FD382" t="s">
        <v>368</v>
      </c>
      <c r="FF382" t="b">
        <v>1</v>
      </c>
      <c r="FM382" t="s">
        <v>347</v>
      </c>
      <c r="FO382" t="s">
        <v>347</v>
      </c>
      <c r="FP382" t="s">
        <v>368</v>
      </c>
      <c r="FQ382" t="b">
        <v>1</v>
      </c>
      <c r="FW382" t="s">
        <v>347</v>
      </c>
      <c r="FX382" t="s">
        <v>347</v>
      </c>
      <c r="GB382" t="s">
        <v>351</v>
      </c>
      <c r="GC382" t="s">
        <v>351</v>
      </c>
      <c r="GD382" t="s">
        <v>360</v>
      </c>
      <c r="GE382" t="s">
        <v>371</v>
      </c>
      <c r="GF382" t="s">
        <v>371</v>
      </c>
      <c r="GT382" t="s">
        <v>5105</v>
      </c>
      <c r="GU382" t="b">
        <v>1</v>
      </c>
      <c r="GV382" t="b">
        <v>1</v>
      </c>
      <c r="GX382" t="b">
        <v>1</v>
      </c>
      <c r="GZ382" t="b">
        <v>1</v>
      </c>
      <c r="HA382" t="b">
        <v>1</v>
      </c>
      <c r="HM382" t="s">
        <v>474</v>
      </c>
      <c r="HQ382" t="b">
        <v>1</v>
      </c>
      <c r="HR382" t="s">
        <v>5106</v>
      </c>
      <c r="HS382" t="s">
        <v>544</v>
      </c>
      <c r="HT382" t="b">
        <v>1</v>
      </c>
      <c r="HU382" t="b">
        <v>1</v>
      </c>
      <c r="HW382" t="b">
        <v>1</v>
      </c>
      <c r="IE382" t="s">
        <v>444</v>
      </c>
      <c r="IG382" t="b">
        <v>1</v>
      </c>
      <c r="IO382" t="s">
        <v>445</v>
      </c>
      <c r="IQ382" t="s">
        <v>4054</v>
      </c>
      <c r="IR382" t="b">
        <v>1</v>
      </c>
      <c r="IS382" t="b">
        <v>1</v>
      </c>
      <c r="IT382" t="b">
        <v>1</v>
      </c>
      <c r="IU382" t="b">
        <v>1</v>
      </c>
      <c r="IZ382" t="s">
        <v>5036</v>
      </c>
      <c r="JA382" t="s">
        <v>957</v>
      </c>
      <c r="JD382" t="b">
        <v>1</v>
      </c>
      <c r="JE382" t="b">
        <v>1</v>
      </c>
      <c r="JJ382" t="s">
        <v>5107</v>
      </c>
      <c r="JK382" t="s">
        <v>360</v>
      </c>
      <c r="JL382" t="s">
        <v>5108</v>
      </c>
      <c r="JM382" t="s">
        <v>5109</v>
      </c>
      <c r="JN382" t="b">
        <v>1</v>
      </c>
      <c r="JQ382" t="b">
        <v>1</v>
      </c>
      <c r="JS382" t="b">
        <v>1</v>
      </c>
      <c r="JT382" t="b">
        <v>1</v>
      </c>
      <c r="JU382" t="b">
        <v>1</v>
      </c>
      <c r="JV382" t="b">
        <v>1</v>
      </c>
      <c r="JX382" t="b">
        <v>1</v>
      </c>
      <c r="JZ382" t="b">
        <v>1</v>
      </c>
      <c r="KA382" t="b">
        <v>1</v>
      </c>
      <c r="KG382" t="s">
        <v>3009</v>
      </c>
      <c r="KK382" t="b">
        <v>1</v>
      </c>
      <c r="KL382" t="b">
        <v>1</v>
      </c>
      <c r="KM382" t="b">
        <v>1</v>
      </c>
      <c r="KO382" t="b">
        <v>1</v>
      </c>
      <c r="KQ382" t="b">
        <v>1</v>
      </c>
      <c r="KV382" t="s">
        <v>2994</v>
      </c>
      <c r="KX382" t="b">
        <v>1</v>
      </c>
      <c r="KY382" t="b">
        <v>1</v>
      </c>
      <c r="KZ382" t="b">
        <v>1</v>
      </c>
      <c r="LA382" t="b">
        <v>1</v>
      </c>
      <c r="LB382" t="b">
        <v>1</v>
      </c>
      <c r="LF382" t="s">
        <v>1398</v>
      </c>
      <c r="LH382" t="b">
        <v>1</v>
      </c>
      <c r="LI382" t="b">
        <v>1</v>
      </c>
      <c r="LN382" t="s">
        <v>347</v>
      </c>
      <c r="LP382" t="s">
        <v>719</v>
      </c>
      <c r="LY382" t="b">
        <v>1</v>
      </c>
      <c r="MA382" t="s">
        <v>360</v>
      </c>
      <c r="MG382" t="s">
        <v>360</v>
      </c>
      <c r="MI382" t="s">
        <v>5110</v>
      </c>
      <c r="MJ382">
        <v>73220039</v>
      </c>
      <c r="MK382" t="s">
        <v>5111</v>
      </c>
      <c r="ML382" s="2">
        <v>44219.586574074077</v>
      </c>
      <c r="MM382">
        <v>384</v>
      </c>
      <c r="MO382">
        <v>-1</v>
      </c>
      <c r="MR382" t="s">
        <v>377</v>
      </c>
      <c r="MS382">
        <v>12304</v>
      </c>
      <c r="MT382" t="s">
        <v>405</v>
      </c>
      <c r="MU382">
        <v>569832</v>
      </c>
    </row>
    <row r="383" spans="1:359" x14ac:dyDescent="0.3">
      <c r="A383" t="s">
        <v>5112</v>
      </c>
      <c r="B383" t="s">
        <v>5113</v>
      </c>
      <c r="D383" t="s">
        <v>5114</v>
      </c>
      <c r="E383" t="s">
        <v>844</v>
      </c>
      <c r="G383" s="1">
        <v>44219</v>
      </c>
      <c r="H383" t="s">
        <v>2914</v>
      </c>
      <c r="I383" t="s">
        <v>846</v>
      </c>
      <c r="J383" t="s">
        <v>347</v>
      </c>
      <c r="K383">
        <v>33</v>
      </c>
      <c r="L38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83" t="s">
        <v>348</v>
      </c>
      <c r="N383" t="s">
        <v>349</v>
      </c>
      <c r="O383" t="s">
        <v>350</v>
      </c>
      <c r="P383" s="1">
        <v>42856</v>
      </c>
      <c r="Q383">
        <v>1</v>
      </c>
      <c r="R383">
        <v>1</v>
      </c>
      <c r="S383" t="s">
        <v>347</v>
      </c>
      <c r="T383">
        <v>1</v>
      </c>
      <c r="U383">
        <v>0</v>
      </c>
      <c r="V383">
        <v>1</v>
      </c>
      <c r="W383" t="s">
        <v>351</v>
      </c>
      <c r="X383">
        <v>1</v>
      </c>
      <c r="Y383" t="s">
        <v>458</v>
      </c>
      <c r="Z383">
        <v>1</v>
      </c>
      <c r="AA383" t="s">
        <v>365</v>
      </c>
      <c r="AB383">
        <v>7</v>
      </c>
      <c r="AC383">
        <v>0</v>
      </c>
      <c r="AD383">
        <v>0</v>
      </c>
      <c r="AE383">
        <v>0</v>
      </c>
      <c r="AF383">
        <v>1500</v>
      </c>
      <c r="AG383">
        <v>350</v>
      </c>
      <c r="AH383" t="s">
        <v>5115</v>
      </c>
      <c r="AJ383" t="s">
        <v>5116</v>
      </c>
      <c r="AK383" t="b">
        <v>1</v>
      </c>
      <c r="AL383" t="b">
        <v>1</v>
      </c>
      <c r="AM383" t="b">
        <v>1</v>
      </c>
      <c r="AN383" t="b">
        <v>1</v>
      </c>
      <c r="AS383">
        <v>48</v>
      </c>
      <c r="AT383" t="s">
        <v>356</v>
      </c>
      <c r="AV383" t="s">
        <v>347</v>
      </c>
      <c r="AW383" t="s">
        <v>357</v>
      </c>
      <c r="AX383" t="s">
        <v>1019</v>
      </c>
      <c r="BH383" t="b">
        <v>1</v>
      </c>
      <c r="BJ383" t="s">
        <v>347</v>
      </c>
      <c r="BK383" t="s">
        <v>347</v>
      </c>
      <c r="BL383" t="s">
        <v>5117</v>
      </c>
      <c r="BM383" t="s">
        <v>360</v>
      </c>
      <c r="BO383" t="s">
        <v>360</v>
      </c>
      <c r="CE383" t="s">
        <v>1146</v>
      </c>
      <c r="CL383" t="b">
        <v>1</v>
      </c>
      <c r="CN383" t="s">
        <v>347</v>
      </c>
      <c r="CX383" t="s">
        <v>851</v>
      </c>
      <c r="DD383" t="b">
        <v>1</v>
      </c>
      <c r="DJ383" t="s">
        <v>347</v>
      </c>
      <c r="DK383" t="s">
        <v>1005</v>
      </c>
      <c r="DO383" t="b">
        <v>1</v>
      </c>
      <c r="DV383" t="s">
        <v>575</v>
      </c>
      <c r="DW383" t="s">
        <v>576</v>
      </c>
      <c r="DX383" t="s">
        <v>2233</v>
      </c>
      <c r="DZ383" t="s">
        <v>1157</v>
      </c>
      <c r="EA383" t="b">
        <v>1</v>
      </c>
      <c r="EC383" t="b">
        <v>1</v>
      </c>
      <c r="EL383" t="s">
        <v>409</v>
      </c>
      <c r="EM383" t="s">
        <v>366</v>
      </c>
      <c r="EN383" t="s">
        <v>1239</v>
      </c>
      <c r="EP383" t="b">
        <v>1</v>
      </c>
      <c r="EZ383" t="s">
        <v>351</v>
      </c>
      <c r="FA383" t="s">
        <v>366</v>
      </c>
      <c r="FB383" t="s">
        <v>360</v>
      </c>
      <c r="FC383" t="s">
        <v>5118</v>
      </c>
      <c r="FD383" t="s">
        <v>368</v>
      </c>
      <c r="FF383" t="b">
        <v>1</v>
      </c>
      <c r="FM383" t="s">
        <v>347</v>
      </c>
      <c r="FO383" t="s">
        <v>347</v>
      </c>
      <c r="FP383" t="s">
        <v>368</v>
      </c>
      <c r="FQ383" t="b">
        <v>1</v>
      </c>
      <c r="FW383" t="s">
        <v>369</v>
      </c>
      <c r="FX383" t="s">
        <v>347</v>
      </c>
      <c r="FY383" t="s">
        <v>360</v>
      </c>
      <c r="GB383" t="s">
        <v>385</v>
      </c>
      <c r="GC383" t="s">
        <v>351</v>
      </c>
      <c r="GD383" t="s">
        <v>360</v>
      </c>
      <c r="GE383" t="s">
        <v>371</v>
      </c>
      <c r="GF383" t="s">
        <v>371</v>
      </c>
      <c r="GT383" t="s">
        <v>5119</v>
      </c>
      <c r="GU383" t="b">
        <v>1</v>
      </c>
      <c r="GV383" t="b">
        <v>1</v>
      </c>
      <c r="GX383" t="b">
        <v>1</v>
      </c>
      <c r="GZ383" t="b">
        <v>1</v>
      </c>
      <c r="HM383" t="s">
        <v>2855</v>
      </c>
      <c r="HN383" t="b">
        <v>1</v>
      </c>
      <c r="HO383" t="b">
        <v>1</v>
      </c>
      <c r="HQ383" t="b">
        <v>1</v>
      </c>
      <c r="HR383" t="s">
        <v>5120</v>
      </c>
      <c r="HS383" t="s">
        <v>5121</v>
      </c>
      <c r="HT383" t="b">
        <v>1</v>
      </c>
      <c r="HX383" t="b">
        <v>1</v>
      </c>
      <c r="IE383" t="s">
        <v>461</v>
      </c>
      <c r="IF383" t="b">
        <v>1</v>
      </c>
      <c r="IO383" t="s">
        <v>347</v>
      </c>
      <c r="IQ383" t="s">
        <v>416</v>
      </c>
      <c r="IW383" t="b">
        <v>1</v>
      </c>
      <c r="JA383" t="s">
        <v>416</v>
      </c>
      <c r="JG383" t="b">
        <v>1</v>
      </c>
      <c r="JK383" t="s">
        <v>347</v>
      </c>
      <c r="JM383" t="s">
        <v>5122</v>
      </c>
      <c r="JO383" t="b">
        <v>1</v>
      </c>
      <c r="JQ383" t="b">
        <v>1</v>
      </c>
      <c r="JV383" t="b">
        <v>1</v>
      </c>
      <c r="KG383" t="s">
        <v>731</v>
      </c>
      <c r="KL383" t="b">
        <v>1</v>
      </c>
      <c r="KO383" t="b">
        <v>1</v>
      </c>
      <c r="KV383" t="s">
        <v>3934</v>
      </c>
      <c r="KY383" t="b">
        <v>1</v>
      </c>
      <c r="LB383" t="b">
        <v>1</v>
      </c>
      <c r="LF383" t="s">
        <v>1168</v>
      </c>
      <c r="LG383" t="b">
        <v>1</v>
      </c>
      <c r="LK383" t="b">
        <v>1</v>
      </c>
      <c r="LN383" t="s">
        <v>347</v>
      </c>
      <c r="LP383" t="s">
        <v>1217</v>
      </c>
      <c r="LQ383" t="b">
        <v>1</v>
      </c>
      <c r="LS383" t="b">
        <v>1</v>
      </c>
      <c r="MA383" t="s">
        <v>360</v>
      </c>
      <c r="MD383" t="s">
        <v>360</v>
      </c>
      <c r="MG383" t="s">
        <v>360</v>
      </c>
      <c r="MI383" t="s">
        <v>5123</v>
      </c>
      <c r="MJ383">
        <v>73220400</v>
      </c>
      <c r="MK383" t="s">
        <v>5124</v>
      </c>
      <c r="ML383" s="2">
        <v>44219.593958333331</v>
      </c>
      <c r="MM383">
        <v>385</v>
      </c>
      <c r="MO383">
        <v>-1</v>
      </c>
      <c r="MR383" t="s">
        <v>377</v>
      </c>
      <c r="MS383">
        <v>2736</v>
      </c>
      <c r="MT383" t="s">
        <v>405</v>
      </c>
      <c r="MU383">
        <v>569832</v>
      </c>
    </row>
    <row r="384" spans="1:359" x14ac:dyDescent="0.3">
      <c r="A384" t="s">
        <v>5125</v>
      </c>
      <c r="B384" t="s">
        <v>5126</v>
      </c>
      <c r="D384" t="s">
        <v>5114</v>
      </c>
      <c r="E384" t="s">
        <v>844</v>
      </c>
      <c r="G384" s="1">
        <v>44219</v>
      </c>
      <c r="H384" t="s">
        <v>2914</v>
      </c>
      <c r="I384" t="s">
        <v>846</v>
      </c>
      <c r="J384" t="s">
        <v>347</v>
      </c>
      <c r="K384">
        <v>46</v>
      </c>
      <c r="L38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84" t="s">
        <v>408</v>
      </c>
      <c r="N384" t="s">
        <v>349</v>
      </c>
      <c r="O384" t="s">
        <v>350</v>
      </c>
      <c r="P384" s="1">
        <v>41889</v>
      </c>
      <c r="Q384">
        <v>0</v>
      </c>
      <c r="R384">
        <v>0</v>
      </c>
      <c r="S384" t="s">
        <v>347</v>
      </c>
      <c r="T384">
        <v>0</v>
      </c>
      <c r="U384">
        <v>0</v>
      </c>
      <c r="V384">
        <v>1</v>
      </c>
      <c r="W384" t="s">
        <v>351</v>
      </c>
      <c r="X384">
        <v>0</v>
      </c>
      <c r="Y384" t="s">
        <v>351</v>
      </c>
      <c r="Z384">
        <v>2</v>
      </c>
      <c r="AA384" t="s">
        <v>458</v>
      </c>
      <c r="AB384">
        <v>4</v>
      </c>
      <c r="AC384">
        <v>0</v>
      </c>
      <c r="AD384">
        <v>0</v>
      </c>
      <c r="AE384">
        <v>1</v>
      </c>
      <c r="AF384">
        <v>1300</v>
      </c>
      <c r="AG384">
        <v>500</v>
      </c>
      <c r="AH384" t="s">
        <v>5127</v>
      </c>
      <c r="AJ384" t="s">
        <v>1461</v>
      </c>
      <c r="AK384" t="b">
        <v>1</v>
      </c>
      <c r="AL384" t="b">
        <v>1</v>
      </c>
      <c r="AM384" t="b">
        <v>1</v>
      </c>
      <c r="AN384" t="b">
        <v>1</v>
      </c>
      <c r="AS384">
        <v>24</v>
      </c>
      <c r="AT384" t="s">
        <v>356</v>
      </c>
      <c r="AV384" t="s">
        <v>347</v>
      </c>
      <c r="AW384" t="s">
        <v>5450</v>
      </c>
      <c r="AX384" t="s">
        <v>1019</v>
      </c>
      <c r="BH384" t="b">
        <v>1</v>
      </c>
      <c r="BJ384" t="s">
        <v>347</v>
      </c>
      <c r="BK384" t="s">
        <v>347</v>
      </c>
      <c r="BL384" t="s">
        <v>5128</v>
      </c>
      <c r="BM384" t="s">
        <v>360</v>
      </c>
      <c r="BO384" t="s">
        <v>347</v>
      </c>
      <c r="BP384" t="s">
        <v>347</v>
      </c>
      <c r="BR384" t="s">
        <v>347</v>
      </c>
      <c r="BS384" t="s">
        <v>347</v>
      </c>
      <c r="CE384" t="s">
        <v>1146</v>
      </c>
      <c r="CL384" t="b">
        <v>1</v>
      </c>
      <c r="CN384" t="s">
        <v>347</v>
      </c>
      <c r="CX384" t="s">
        <v>362</v>
      </c>
      <c r="DD384" t="b">
        <v>1</v>
      </c>
      <c r="DE384" t="b">
        <v>1</v>
      </c>
      <c r="DV384" t="s">
        <v>486</v>
      </c>
      <c r="DW384" t="s">
        <v>487</v>
      </c>
      <c r="EL384" t="s">
        <v>385</v>
      </c>
      <c r="EM384" t="s">
        <v>366</v>
      </c>
      <c r="EN384" t="s">
        <v>1157</v>
      </c>
      <c r="EO384" t="b">
        <v>1</v>
      </c>
      <c r="EQ384" t="b">
        <v>1</v>
      </c>
      <c r="EZ384" t="s">
        <v>409</v>
      </c>
      <c r="FA384" t="s">
        <v>366</v>
      </c>
      <c r="FB384" t="s">
        <v>347</v>
      </c>
      <c r="FD384" t="s">
        <v>368</v>
      </c>
      <c r="FF384" t="b">
        <v>1</v>
      </c>
      <c r="FM384" t="s">
        <v>373</v>
      </c>
      <c r="FO384" t="s">
        <v>347</v>
      </c>
      <c r="FP384" t="s">
        <v>368</v>
      </c>
      <c r="FQ384" t="b">
        <v>1</v>
      </c>
      <c r="FW384" t="s">
        <v>369</v>
      </c>
      <c r="FX384" t="s">
        <v>347</v>
      </c>
      <c r="GB384" t="s">
        <v>385</v>
      </c>
      <c r="GC384" t="s">
        <v>385</v>
      </c>
      <c r="GD384" t="s">
        <v>360</v>
      </c>
      <c r="GE384" t="s">
        <v>371</v>
      </c>
      <c r="GF384" t="s">
        <v>371</v>
      </c>
      <c r="GT384" t="s">
        <v>5129</v>
      </c>
      <c r="GU384" t="b">
        <v>1</v>
      </c>
      <c r="GV384" t="b">
        <v>1</v>
      </c>
      <c r="GX384" t="b">
        <v>1</v>
      </c>
      <c r="HC384" t="b">
        <v>1</v>
      </c>
      <c r="HM384" t="s">
        <v>726</v>
      </c>
      <c r="HN384" t="b">
        <v>1</v>
      </c>
      <c r="HO384" t="b">
        <v>1</v>
      </c>
      <c r="HR384" t="s">
        <v>5130</v>
      </c>
      <c r="HS384" t="s">
        <v>5131</v>
      </c>
      <c r="HT384" t="b">
        <v>1</v>
      </c>
      <c r="HX384" t="b">
        <v>1</v>
      </c>
      <c r="HZ384" t="b">
        <v>1</v>
      </c>
      <c r="IE384" t="s">
        <v>1123</v>
      </c>
      <c r="IM384" t="b">
        <v>1</v>
      </c>
      <c r="IO384" t="s">
        <v>445</v>
      </c>
      <c r="IQ384" t="s">
        <v>416</v>
      </c>
      <c r="IW384" t="b">
        <v>1</v>
      </c>
      <c r="JA384" t="s">
        <v>416</v>
      </c>
      <c r="JG384" t="b">
        <v>1</v>
      </c>
      <c r="JK384" t="s">
        <v>347</v>
      </c>
      <c r="JM384" t="s">
        <v>5132</v>
      </c>
      <c r="JS384" t="b">
        <v>1</v>
      </c>
      <c r="JV384" t="b">
        <v>1</v>
      </c>
      <c r="JX384" t="b">
        <v>1</v>
      </c>
      <c r="KG384" t="s">
        <v>1867</v>
      </c>
      <c r="KK384" t="b">
        <v>1</v>
      </c>
      <c r="KL384" t="b">
        <v>1</v>
      </c>
      <c r="KV384" t="s">
        <v>5133</v>
      </c>
      <c r="KW384" t="b">
        <v>1</v>
      </c>
      <c r="KY384" t="b">
        <v>1</v>
      </c>
      <c r="LA384" t="b">
        <v>1</v>
      </c>
      <c r="LF384" t="s">
        <v>430</v>
      </c>
      <c r="LM384" t="b">
        <v>1</v>
      </c>
      <c r="LN384" t="s">
        <v>347</v>
      </c>
      <c r="LP384" t="s">
        <v>719</v>
      </c>
      <c r="LY384" t="b">
        <v>1</v>
      </c>
      <c r="MA384" t="s">
        <v>360</v>
      </c>
      <c r="MD384" t="s">
        <v>360</v>
      </c>
      <c r="MG384" t="s">
        <v>360</v>
      </c>
      <c r="MI384" t="s">
        <v>5134</v>
      </c>
      <c r="MJ384">
        <v>73220403</v>
      </c>
      <c r="MK384" t="s">
        <v>5135</v>
      </c>
      <c r="ML384" s="2">
        <v>44219.593981481477</v>
      </c>
      <c r="MM384">
        <v>386</v>
      </c>
      <c r="MO384">
        <v>-1</v>
      </c>
      <c r="MR384" t="s">
        <v>377</v>
      </c>
      <c r="MS384">
        <v>2190</v>
      </c>
      <c r="MT384" t="s">
        <v>405</v>
      </c>
      <c r="MU384">
        <v>569832</v>
      </c>
    </row>
    <row r="385" spans="1:359" x14ac:dyDescent="0.3">
      <c r="A385" t="s">
        <v>5136</v>
      </c>
      <c r="B385" t="s">
        <v>5137</v>
      </c>
      <c r="D385" t="s">
        <v>5114</v>
      </c>
      <c r="E385" t="s">
        <v>844</v>
      </c>
      <c r="G385" s="1">
        <v>44219</v>
      </c>
      <c r="H385" t="s">
        <v>2914</v>
      </c>
      <c r="I385" t="s">
        <v>846</v>
      </c>
      <c r="J385" t="s">
        <v>347</v>
      </c>
      <c r="K385">
        <v>40</v>
      </c>
      <c r="L38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85" t="s">
        <v>348</v>
      </c>
      <c r="N385" t="s">
        <v>349</v>
      </c>
      <c r="O385" t="s">
        <v>350</v>
      </c>
      <c r="P385" s="1">
        <v>42844</v>
      </c>
      <c r="Q385">
        <v>1</v>
      </c>
      <c r="R385">
        <v>0</v>
      </c>
      <c r="S385" t="s">
        <v>347</v>
      </c>
      <c r="T385">
        <v>0</v>
      </c>
      <c r="U385">
        <v>0</v>
      </c>
      <c r="V385">
        <v>1</v>
      </c>
      <c r="W385" t="s">
        <v>351</v>
      </c>
      <c r="X385">
        <v>1</v>
      </c>
      <c r="Y385" t="s">
        <v>409</v>
      </c>
      <c r="Z385">
        <v>3</v>
      </c>
      <c r="AA385" t="s">
        <v>352</v>
      </c>
      <c r="AB385">
        <v>7</v>
      </c>
      <c r="AC385">
        <v>0</v>
      </c>
      <c r="AD385">
        <v>1</v>
      </c>
      <c r="AE385">
        <v>0</v>
      </c>
      <c r="AF385">
        <v>1350</v>
      </c>
      <c r="AG385">
        <v>200</v>
      </c>
      <c r="AH385" t="s">
        <v>5115</v>
      </c>
      <c r="AJ385" t="s">
        <v>5138</v>
      </c>
      <c r="AK385" t="b">
        <v>1</v>
      </c>
      <c r="AL385" t="b">
        <v>1</v>
      </c>
      <c r="AM385" t="b">
        <v>1</v>
      </c>
      <c r="AN385" t="b">
        <v>1</v>
      </c>
      <c r="AS385">
        <v>10</v>
      </c>
      <c r="AT385" t="s">
        <v>356</v>
      </c>
      <c r="AV385" t="s">
        <v>347</v>
      </c>
      <c r="AW385" t="s">
        <v>357</v>
      </c>
      <c r="AX385" t="s">
        <v>1019</v>
      </c>
      <c r="BH385" t="b">
        <v>1</v>
      </c>
      <c r="BJ385" t="s">
        <v>347</v>
      </c>
      <c r="BK385" t="s">
        <v>347</v>
      </c>
      <c r="BL385" t="s">
        <v>5139</v>
      </c>
      <c r="BM385" t="s">
        <v>360</v>
      </c>
      <c r="BO385" t="s">
        <v>360</v>
      </c>
      <c r="CE385" t="s">
        <v>1146</v>
      </c>
      <c r="CL385" t="b">
        <v>1</v>
      </c>
      <c r="CN385" t="s">
        <v>347</v>
      </c>
      <c r="CX385" t="s">
        <v>362</v>
      </c>
      <c r="DD385" t="b">
        <v>1</v>
      </c>
      <c r="DE385" t="b">
        <v>1</v>
      </c>
      <c r="DV385" t="s">
        <v>486</v>
      </c>
      <c r="DW385" t="s">
        <v>576</v>
      </c>
      <c r="DX385" t="s">
        <v>577</v>
      </c>
      <c r="DZ385" t="s">
        <v>1157</v>
      </c>
      <c r="EA385" t="b">
        <v>1</v>
      </c>
      <c r="EC385" t="b">
        <v>1</v>
      </c>
      <c r="EL385" t="s">
        <v>409</v>
      </c>
      <c r="EM385" t="s">
        <v>366</v>
      </c>
      <c r="EN385" t="s">
        <v>2819</v>
      </c>
      <c r="EQ385" t="b">
        <v>1</v>
      </c>
      <c r="EZ385" t="s">
        <v>351</v>
      </c>
      <c r="FA385" t="s">
        <v>366</v>
      </c>
      <c r="FB385" t="s">
        <v>360</v>
      </c>
      <c r="FC385" t="s">
        <v>5140</v>
      </c>
      <c r="FD385" t="s">
        <v>368</v>
      </c>
      <c r="FF385" t="b">
        <v>1</v>
      </c>
      <c r="FM385" t="s">
        <v>347</v>
      </c>
      <c r="FO385" t="s">
        <v>347</v>
      </c>
      <c r="FP385" t="s">
        <v>368</v>
      </c>
      <c r="FQ385" t="b">
        <v>1</v>
      </c>
      <c r="FW385" t="s">
        <v>369</v>
      </c>
      <c r="FX385" t="s">
        <v>360</v>
      </c>
      <c r="GB385" t="s">
        <v>385</v>
      </c>
      <c r="GC385" t="s">
        <v>351</v>
      </c>
      <c r="GD385" t="s">
        <v>892</v>
      </c>
      <c r="GT385" t="s">
        <v>5141</v>
      </c>
      <c r="GU385" t="b">
        <v>1</v>
      </c>
      <c r="GW385" t="b">
        <v>1</v>
      </c>
      <c r="GX385" t="b">
        <v>1</v>
      </c>
      <c r="GZ385" t="b">
        <v>1</v>
      </c>
      <c r="HA385" t="b">
        <v>1</v>
      </c>
      <c r="HM385" t="s">
        <v>2353</v>
      </c>
      <c r="HN385" t="b">
        <v>1</v>
      </c>
      <c r="HO385" t="b">
        <v>1</v>
      </c>
      <c r="HR385" t="s">
        <v>5142</v>
      </c>
      <c r="HS385" t="s">
        <v>5143</v>
      </c>
      <c r="HW385" t="b">
        <v>1</v>
      </c>
      <c r="IC385" t="b">
        <v>1</v>
      </c>
      <c r="ID385" t="s">
        <v>5144</v>
      </c>
      <c r="IE385" t="s">
        <v>1123</v>
      </c>
      <c r="IM385" t="b">
        <v>1</v>
      </c>
      <c r="IO385" t="s">
        <v>445</v>
      </c>
      <c r="IQ385" t="s">
        <v>373</v>
      </c>
      <c r="IX385" t="b">
        <v>1</v>
      </c>
      <c r="JA385" t="s">
        <v>416</v>
      </c>
      <c r="JG385" t="b">
        <v>1</v>
      </c>
      <c r="JK385" t="s">
        <v>347</v>
      </c>
      <c r="JM385" t="s">
        <v>5145</v>
      </c>
      <c r="JT385" t="b">
        <v>1</v>
      </c>
      <c r="JV385" t="b">
        <v>1</v>
      </c>
      <c r="JX385" t="b">
        <v>1</v>
      </c>
      <c r="KG385" t="s">
        <v>918</v>
      </c>
      <c r="KK385" t="b">
        <v>1</v>
      </c>
      <c r="KQ385" t="b">
        <v>1</v>
      </c>
      <c r="KV385" t="s">
        <v>3637</v>
      </c>
      <c r="KW385" t="b">
        <v>1</v>
      </c>
      <c r="KY385" t="b">
        <v>1</v>
      </c>
      <c r="LB385" t="b">
        <v>1</v>
      </c>
      <c r="LF385" t="s">
        <v>745</v>
      </c>
      <c r="LG385" t="b">
        <v>1</v>
      </c>
      <c r="LI385" t="b">
        <v>1</v>
      </c>
      <c r="LJ385" t="b">
        <v>1</v>
      </c>
      <c r="LN385" t="s">
        <v>347</v>
      </c>
      <c r="LP385" t="s">
        <v>719</v>
      </c>
      <c r="LY385" t="b">
        <v>1</v>
      </c>
      <c r="MA385" t="s">
        <v>360</v>
      </c>
      <c r="MD385" t="s">
        <v>360</v>
      </c>
      <c r="MG385" t="s">
        <v>360</v>
      </c>
      <c r="MI385" t="s">
        <v>5146</v>
      </c>
      <c r="MJ385">
        <v>73220407</v>
      </c>
      <c r="MK385" t="s">
        <v>5147</v>
      </c>
      <c r="ML385" s="2">
        <v>44219.593993055547</v>
      </c>
      <c r="MM385">
        <v>387</v>
      </c>
      <c r="MO385">
        <v>-1</v>
      </c>
      <c r="MR385" t="s">
        <v>377</v>
      </c>
      <c r="MS385">
        <v>4755</v>
      </c>
      <c r="MT385" t="s">
        <v>405</v>
      </c>
      <c r="MU385">
        <v>569832</v>
      </c>
    </row>
    <row r="386" spans="1:359" x14ac:dyDescent="0.3">
      <c r="A386" t="s">
        <v>5148</v>
      </c>
      <c r="B386" t="s">
        <v>5149</v>
      </c>
      <c r="D386" t="s">
        <v>5114</v>
      </c>
      <c r="E386" t="s">
        <v>844</v>
      </c>
      <c r="G386" s="1">
        <v>44219</v>
      </c>
      <c r="H386" t="s">
        <v>2914</v>
      </c>
      <c r="I386" t="s">
        <v>846</v>
      </c>
      <c r="J386" t="s">
        <v>347</v>
      </c>
      <c r="K386">
        <v>19</v>
      </c>
      <c r="L38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86" t="s">
        <v>348</v>
      </c>
      <c r="N386" t="s">
        <v>1459</v>
      </c>
      <c r="O386" t="s">
        <v>350</v>
      </c>
      <c r="P386" s="1">
        <v>42523</v>
      </c>
      <c r="Q386">
        <v>0</v>
      </c>
      <c r="R386">
        <v>2</v>
      </c>
      <c r="S386" t="s">
        <v>347</v>
      </c>
      <c r="T386">
        <v>0</v>
      </c>
      <c r="U386">
        <v>1</v>
      </c>
      <c r="V386">
        <v>1</v>
      </c>
      <c r="W386" t="s">
        <v>409</v>
      </c>
      <c r="X386">
        <v>2</v>
      </c>
      <c r="Y386" t="s">
        <v>365</v>
      </c>
      <c r="Z386">
        <v>2</v>
      </c>
      <c r="AA386" t="s">
        <v>353</v>
      </c>
      <c r="AB386">
        <v>8</v>
      </c>
      <c r="AC386">
        <v>0</v>
      </c>
      <c r="AD386">
        <v>0</v>
      </c>
      <c r="AE386">
        <v>0</v>
      </c>
      <c r="AF386">
        <v>1700</v>
      </c>
      <c r="AG386">
        <v>500</v>
      </c>
      <c r="AH386" t="s">
        <v>5150</v>
      </c>
      <c r="AJ386" t="s">
        <v>1461</v>
      </c>
      <c r="AK386" t="b">
        <v>1</v>
      </c>
      <c r="AL386" t="b">
        <v>1</v>
      </c>
      <c r="AM386" t="b">
        <v>1</v>
      </c>
      <c r="AN386" t="b">
        <v>1</v>
      </c>
      <c r="AS386">
        <v>55</v>
      </c>
      <c r="AT386" t="s">
        <v>356</v>
      </c>
      <c r="AV386" t="s">
        <v>347</v>
      </c>
      <c r="AW386" t="s">
        <v>357</v>
      </c>
      <c r="AX386" t="s">
        <v>5151</v>
      </c>
      <c r="BF386" t="b">
        <v>1</v>
      </c>
      <c r="BI386" t="s">
        <v>5152</v>
      </c>
      <c r="BJ386" t="s">
        <v>347</v>
      </c>
      <c r="BK386" t="s">
        <v>347</v>
      </c>
      <c r="BL386" t="s">
        <v>5153</v>
      </c>
      <c r="BM386" t="s">
        <v>373</v>
      </c>
      <c r="BO386" t="s">
        <v>347</v>
      </c>
      <c r="BP386" t="s">
        <v>347</v>
      </c>
      <c r="BR386" t="s">
        <v>347</v>
      </c>
      <c r="BS386" t="s">
        <v>347</v>
      </c>
      <c r="CE386" t="s">
        <v>1146</v>
      </c>
      <c r="CL386" t="b">
        <v>1</v>
      </c>
      <c r="CN386" t="s">
        <v>347</v>
      </c>
      <c r="CX386" t="s">
        <v>362</v>
      </c>
      <c r="DD386" t="b">
        <v>1</v>
      </c>
      <c r="DE386" t="b">
        <v>1</v>
      </c>
      <c r="DV386" t="s">
        <v>486</v>
      </c>
      <c r="DW386" t="s">
        <v>487</v>
      </c>
      <c r="EL386" t="s">
        <v>385</v>
      </c>
      <c r="EM386" t="s">
        <v>366</v>
      </c>
      <c r="EN386" t="s">
        <v>2819</v>
      </c>
      <c r="EQ386" t="b">
        <v>1</v>
      </c>
      <c r="EZ386" t="s">
        <v>351</v>
      </c>
      <c r="FA386" t="s">
        <v>366</v>
      </c>
      <c r="FB386" t="s">
        <v>347</v>
      </c>
      <c r="FD386" t="s">
        <v>432</v>
      </c>
      <c r="FF386" t="b">
        <v>1</v>
      </c>
      <c r="FG386" t="b">
        <v>1</v>
      </c>
      <c r="FM386" t="s">
        <v>373</v>
      </c>
      <c r="FO386" t="s">
        <v>347</v>
      </c>
      <c r="FP386" t="s">
        <v>368</v>
      </c>
      <c r="FQ386" t="b">
        <v>1</v>
      </c>
      <c r="FW386" t="s">
        <v>373</v>
      </c>
      <c r="FX386" t="s">
        <v>347</v>
      </c>
      <c r="GB386" t="s">
        <v>351</v>
      </c>
      <c r="GC386" t="s">
        <v>385</v>
      </c>
      <c r="GD386" t="s">
        <v>360</v>
      </c>
      <c r="GE386" t="s">
        <v>371</v>
      </c>
      <c r="GF386" t="s">
        <v>371</v>
      </c>
      <c r="GT386" t="s">
        <v>5154</v>
      </c>
      <c r="GU386" t="b">
        <v>1</v>
      </c>
      <c r="GV386" t="b">
        <v>1</v>
      </c>
      <c r="GW386" t="b">
        <v>1</v>
      </c>
      <c r="HC386" t="b">
        <v>1</v>
      </c>
      <c r="HM386" t="s">
        <v>388</v>
      </c>
      <c r="HP386" t="b">
        <v>1</v>
      </c>
      <c r="HR386" t="s">
        <v>5155</v>
      </c>
      <c r="HS386" t="s">
        <v>4077</v>
      </c>
      <c r="HU386" t="b">
        <v>1</v>
      </c>
      <c r="IB386" t="b">
        <v>1</v>
      </c>
      <c r="IE386" t="s">
        <v>1123</v>
      </c>
      <c r="IM386" t="b">
        <v>1</v>
      </c>
      <c r="IO386" t="s">
        <v>347</v>
      </c>
      <c r="IQ386" t="s">
        <v>416</v>
      </c>
      <c r="IW386" t="b">
        <v>1</v>
      </c>
      <c r="JA386" t="s">
        <v>416</v>
      </c>
      <c r="JG386" t="b">
        <v>1</v>
      </c>
      <c r="JK386" t="s">
        <v>347</v>
      </c>
      <c r="JM386" t="s">
        <v>5156</v>
      </c>
      <c r="JV386" t="b">
        <v>1</v>
      </c>
      <c r="JX386" t="b">
        <v>1</v>
      </c>
      <c r="KA386" t="b">
        <v>1</v>
      </c>
      <c r="KG386" t="s">
        <v>2026</v>
      </c>
      <c r="KI386" t="b">
        <v>1</v>
      </c>
      <c r="KL386" t="b">
        <v>1</v>
      </c>
      <c r="KQ386" t="b">
        <v>1</v>
      </c>
      <c r="KV386" t="s">
        <v>3258</v>
      </c>
      <c r="KW386" t="b">
        <v>1</v>
      </c>
      <c r="KY386" t="b">
        <v>1</v>
      </c>
      <c r="LB386" t="b">
        <v>1</v>
      </c>
      <c r="LF386" t="s">
        <v>5157</v>
      </c>
      <c r="LG386" t="b">
        <v>1</v>
      </c>
      <c r="LI386" t="b">
        <v>1</v>
      </c>
      <c r="LJ386" t="b">
        <v>1</v>
      </c>
      <c r="LN386" t="s">
        <v>347</v>
      </c>
      <c r="LP386" t="s">
        <v>719</v>
      </c>
      <c r="LY386" t="b">
        <v>1</v>
      </c>
      <c r="MA386" t="s">
        <v>360</v>
      </c>
      <c r="MD386" t="s">
        <v>360</v>
      </c>
      <c r="MG386" t="s">
        <v>360</v>
      </c>
      <c r="MI386" t="s">
        <v>5158</v>
      </c>
      <c r="MJ386">
        <v>73220409</v>
      </c>
      <c r="MK386" t="s">
        <v>5159</v>
      </c>
      <c r="ML386" s="2">
        <v>44219.594004629631</v>
      </c>
      <c r="MM386">
        <v>388</v>
      </c>
      <c r="MO386">
        <v>-1</v>
      </c>
      <c r="MR386" t="s">
        <v>377</v>
      </c>
      <c r="MS386">
        <v>3727</v>
      </c>
      <c r="MT386" t="s">
        <v>405</v>
      </c>
      <c r="MU386">
        <v>569832</v>
      </c>
    </row>
    <row r="387" spans="1:359" x14ac:dyDescent="0.3">
      <c r="A387" t="s">
        <v>5160</v>
      </c>
      <c r="B387" t="s">
        <v>5161</v>
      </c>
      <c r="D387" t="s">
        <v>5114</v>
      </c>
      <c r="E387" t="s">
        <v>844</v>
      </c>
      <c r="G387" s="1">
        <v>44219</v>
      </c>
      <c r="H387" t="s">
        <v>2914</v>
      </c>
      <c r="I387" t="s">
        <v>846</v>
      </c>
      <c r="J387" t="s">
        <v>347</v>
      </c>
      <c r="K387">
        <v>29</v>
      </c>
      <c r="L387"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87" t="s">
        <v>348</v>
      </c>
      <c r="N387" t="s">
        <v>349</v>
      </c>
      <c r="O387" t="s">
        <v>350</v>
      </c>
      <c r="P387" s="1">
        <v>43571</v>
      </c>
      <c r="Q387">
        <v>1</v>
      </c>
      <c r="R387">
        <v>2</v>
      </c>
      <c r="S387" t="s">
        <v>347</v>
      </c>
      <c r="T387">
        <v>0</v>
      </c>
      <c r="U387">
        <v>0</v>
      </c>
      <c r="V387">
        <v>1</v>
      </c>
      <c r="W387" t="s">
        <v>351</v>
      </c>
      <c r="X387">
        <v>0</v>
      </c>
      <c r="Y387" t="s">
        <v>351</v>
      </c>
      <c r="Z387">
        <v>2</v>
      </c>
      <c r="AA387" t="s">
        <v>458</v>
      </c>
      <c r="AB387">
        <v>7</v>
      </c>
      <c r="AC387">
        <v>2</v>
      </c>
      <c r="AD387">
        <v>0</v>
      </c>
      <c r="AE387">
        <v>0</v>
      </c>
      <c r="AF387">
        <v>1200</v>
      </c>
      <c r="AG387">
        <v>450</v>
      </c>
      <c r="AH387" t="s">
        <v>5115</v>
      </c>
      <c r="AJ387" t="s">
        <v>5162</v>
      </c>
      <c r="AK387" t="b">
        <v>1</v>
      </c>
      <c r="AL387" t="b">
        <v>1</v>
      </c>
      <c r="AM387" t="b">
        <v>1</v>
      </c>
      <c r="AN387" t="b">
        <v>1</v>
      </c>
      <c r="AS387">
        <v>20</v>
      </c>
      <c r="AT387" t="s">
        <v>356</v>
      </c>
      <c r="AV387" t="s">
        <v>347</v>
      </c>
      <c r="AW387" t="s">
        <v>357</v>
      </c>
      <c r="AX387" t="s">
        <v>1019</v>
      </c>
      <c r="BH387" t="b">
        <v>1</v>
      </c>
      <c r="BJ387" t="s">
        <v>373</v>
      </c>
      <c r="BO387" t="s">
        <v>347</v>
      </c>
      <c r="BP387" t="s">
        <v>347</v>
      </c>
      <c r="BR387" t="s">
        <v>347</v>
      </c>
      <c r="BS387" t="s">
        <v>347</v>
      </c>
      <c r="CE387" t="s">
        <v>1146</v>
      </c>
      <c r="CL387" t="b">
        <v>1</v>
      </c>
      <c r="CN387" t="s">
        <v>347</v>
      </c>
      <c r="CX387" t="s">
        <v>1559</v>
      </c>
      <c r="DD387" t="b">
        <v>1</v>
      </c>
      <c r="DE387" t="b">
        <v>1</v>
      </c>
      <c r="DV387" t="s">
        <v>486</v>
      </c>
      <c r="DW387" t="s">
        <v>576</v>
      </c>
      <c r="DX387" t="s">
        <v>577</v>
      </c>
      <c r="DZ387" t="s">
        <v>1646</v>
      </c>
      <c r="EA387" t="b">
        <v>1</v>
      </c>
      <c r="EC387" t="b">
        <v>1</v>
      </c>
      <c r="EL387" t="s">
        <v>409</v>
      </c>
      <c r="EM387" t="s">
        <v>366</v>
      </c>
      <c r="EN387" t="s">
        <v>2819</v>
      </c>
      <c r="EQ387" t="b">
        <v>1</v>
      </c>
      <c r="EZ387" t="s">
        <v>351</v>
      </c>
      <c r="FA387" t="s">
        <v>366</v>
      </c>
      <c r="FB387" t="s">
        <v>347</v>
      </c>
      <c r="FD387" t="s">
        <v>368</v>
      </c>
      <c r="FF387" t="b">
        <v>1</v>
      </c>
      <c r="FM387" t="s">
        <v>347</v>
      </c>
      <c r="FO387" t="s">
        <v>347</v>
      </c>
      <c r="FP387" t="s">
        <v>368</v>
      </c>
      <c r="FQ387" t="b">
        <v>1</v>
      </c>
      <c r="FW387" t="s">
        <v>369</v>
      </c>
      <c r="FX387" t="s">
        <v>360</v>
      </c>
      <c r="GB387" t="s">
        <v>385</v>
      </c>
      <c r="GC387" t="s">
        <v>351</v>
      </c>
      <c r="GD387" t="s">
        <v>360</v>
      </c>
      <c r="GE387" t="s">
        <v>371</v>
      </c>
      <c r="GF387" t="s">
        <v>371</v>
      </c>
      <c r="GT387" t="s">
        <v>5163</v>
      </c>
      <c r="GU387" t="b">
        <v>1</v>
      </c>
      <c r="GV387" t="b">
        <v>1</v>
      </c>
      <c r="GX387" t="b">
        <v>1</v>
      </c>
      <c r="HM387" t="s">
        <v>474</v>
      </c>
      <c r="HQ387" t="b">
        <v>1</v>
      </c>
      <c r="HR387" t="s">
        <v>5164</v>
      </c>
      <c r="HS387" t="s">
        <v>5165</v>
      </c>
      <c r="HT387" t="b">
        <v>1</v>
      </c>
      <c r="HW387" t="b">
        <v>1</v>
      </c>
      <c r="HX387" t="b">
        <v>1</v>
      </c>
      <c r="IE387" t="s">
        <v>1123</v>
      </c>
      <c r="IM387" t="b">
        <v>1</v>
      </c>
      <c r="IO387" t="s">
        <v>347</v>
      </c>
      <c r="IQ387" t="s">
        <v>416</v>
      </c>
      <c r="IW387" t="b">
        <v>1</v>
      </c>
      <c r="JA387" t="s">
        <v>416</v>
      </c>
      <c r="JG387" t="b">
        <v>1</v>
      </c>
      <c r="JK387" t="s">
        <v>347</v>
      </c>
      <c r="JM387" t="s">
        <v>876</v>
      </c>
      <c r="JN387" t="b">
        <v>1</v>
      </c>
      <c r="JQ387" t="b">
        <v>1</v>
      </c>
      <c r="JV387" t="b">
        <v>1</v>
      </c>
      <c r="KA387" t="b">
        <v>1</v>
      </c>
      <c r="KG387" t="s">
        <v>5166</v>
      </c>
      <c r="KL387" t="b">
        <v>1</v>
      </c>
      <c r="KP387" t="b">
        <v>1</v>
      </c>
      <c r="KQ387" t="b">
        <v>1</v>
      </c>
      <c r="KV387" t="s">
        <v>3934</v>
      </c>
      <c r="KY387" t="b">
        <v>1</v>
      </c>
      <c r="LB387" t="b">
        <v>1</v>
      </c>
      <c r="LF387" t="s">
        <v>550</v>
      </c>
      <c r="LI387" t="b">
        <v>1</v>
      </c>
      <c r="LJ387" t="b">
        <v>1</v>
      </c>
      <c r="LN387" t="s">
        <v>347</v>
      </c>
      <c r="LP387" t="s">
        <v>535</v>
      </c>
      <c r="LS387" t="b">
        <v>1</v>
      </c>
      <c r="MA387" t="s">
        <v>360</v>
      </c>
      <c r="MD387" t="s">
        <v>360</v>
      </c>
      <c r="MG387" t="s">
        <v>360</v>
      </c>
      <c r="MI387" t="s">
        <v>5167</v>
      </c>
      <c r="MJ387">
        <v>73220413</v>
      </c>
      <c r="MK387" t="s">
        <v>5168</v>
      </c>
      <c r="ML387" s="2">
        <v>44219.594027777777</v>
      </c>
      <c r="MM387">
        <v>389</v>
      </c>
      <c r="MO387">
        <v>-1</v>
      </c>
      <c r="MR387" t="s">
        <v>377</v>
      </c>
      <c r="MS387">
        <v>1851</v>
      </c>
      <c r="MT387" t="s">
        <v>405</v>
      </c>
      <c r="MU387">
        <v>569832</v>
      </c>
    </row>
    <row r="388" spans="1:359" x14ac:dyDescent="0.3">
      <c r="A388" t="s">
        <v>5169</v>
      </c>
      <c r="B388" t="s">
        <v>5170</v>
      </c>
      <c r="D388" t="s">
        <v>5114</v>
      </c>
      <c r="E388" t="s">
        <v>844</v>
      </c>
      <c r="G388" s="1">
        <v>44219</v>
      </c>
      <c r="H388" t="s">
        <v>2914</v>
      </c>
      <c r="I388" t="s">
        <v>846</v>
      </c>
      <c r="J388" t="s">
        <v>347</v>
      </c>
      <c r="K388">
        <v>21</v>
      </c>
      <c r="L388"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88" t="s">
        <v>348</v>
      </c>
      <c r="N388" t="s">
        <v>349</v>
      </c>
      <c r="O388" t="s">
        <v>350</v>
      </c>
      <c r="P388" s="1">
        <v>41858</v>
      </c>
      <c r="Q388">
        <v>1</v>
      </c>
      <c r="R388">
        <v>0</v>
      </c>
      <c r="S388" t="s">
        <v>347</v>
      </c>
      <c r="T388">
        <v>0</v>
      </c>
      <c r="U388">
        <v>1</v>
      </c>
      <c r="V388">
        <v>0</v>
      </c>
      <c r="W388" t="s">
        <v>351</v>
      </c>
      <c r="X388">
        <v>1</v>
      </c>
      <c r="Y388" t="s">
        <v>409</v>
      </c>
      <c r="Z388">
        <v>1</v>
      </c>
      <c r="AA388" t="s">
        <v>458</v>
      </c>
      <c r="AB388">
        <v>5</v>
      </c>
      <c r="AC388">
        <v>0</v>
      </c>
      <c r="AD388">
        <v>0</v>
      </c>
      <c r="AE388">
        <v>0</v>
      </c>
      <c r="AF388">
        <v>1000</v>
      </c>
      <c r="AG388">
        <v>350</v>
      </c>
      <c r="AH388" t="s">
        <v>5115</v>
      </c>
      <c r="AJ388" t="s">
        <v>1461</v>
      </c>
      <c r="AK388" t="b">
        <v>1</v>
      </c>
      <c r="AL388" t="b">
        <v>1</v>
      </c>
      <c r="AM388" t="b">
        <v>1</v>
      </c>
      <c r="AN388" t="b">
        <v>1</v>
      </c>
      <c r="AS388">
        <v>999</v>
      </c>
      <c r="AT388" t="s">
        <v>1385</v>
      </c>
      <c r="AV388" t="s">
        <v>347</v>
      </c>
      <c r="AW388" t="s">
        <v>357</v>
      </c>
      <c r="AX388" t="s">
        <v>1019</v>
      </c>
      <c r="BH388" t="b">
        <v>1</v>
      </c>
      <c r="BJ388" t="s">
        <v>373</v>
      </c>
      <c r="BO388" t="s">
        <v>360</v>
      </c>
      <c r="CE388" t="s">
        <v>1146</v>
      </c>
      <c r="CL388" t="b">
        <v>1</v>
      </c>
      <c r="CN388" t="s">
        <v>347</v>
      </c>
      <c r="CX388" t="s">
        <v>851</v>
      </c>
      <c r="DD388" t="b">
        <v>1</v>
      </c>
      <c r="DV388" t="s">
        <v>575</v>
      </c>
      <c r="DW388" t="s">
        <v>576</v>
      </c>
      <c r="DX388" t="s">
        <v>1270</v>
      </c>
      <c r="DZ388" t="s">
        <v>3942</v>
      </c>
      <c r="EA388" t="b">
        <v>1</v>
      </c>
      <c r="EC388" t="b">
        <v>1</v>
      </c>
      <c r="EJ388" t="b">
        <v>1</v>
      </c>
      <c r="EK388" t="b">
        <v>1</v>
      </c>
      <c r="EL388" t="s">
        <v>365</v>
      </c>
      <c r="EM388" t="s">
        <v>366</v>
      </c>
      <c r="EN388" t="s">
        <v>2819</v>
      </c>
      <c r="EQ388" t="b">
        <v>1</v>
      </c>
      <c r="EZ388" t="s">
        <v>351</v>
      </c>
      <c r="FA388" t="s">
        <v>366</v>
      </c>
      <c r="FB388" t="s">
        <v>360</v>
      </c>
      <c r="FC388" t="s">
        <v>5171</v>
      </c>
      <c r="FD388" t="s">
        <v>368</v>
      </c>
      <c r="FF388" t="b">
        <v>1</v>
      </c>
      <c r="FM388" t="s">
        <v>347</v>
      </c>
      <c r="FO388" t="s">
        <v>347</v>
      </c>
      <c r="FP388" t="s">
        <v>368</v>
      </c>
      <c r="FQ388" t="b">
        <v>1</v>
      </c>
      <c r="FW388" t="s">
        <v>347</v>
      </c>
      <c r="FX388" t="s">
        <v>347</v>
      </c>
      <c r="GB388" t="s">
        <v>351</v>
      </c>
      <c r="GC388" t="s">
        <v>351</v>
      </c>
      <c r="GD388" t="s">
        <v>892</v>
      </c>
      <c r="GT388" t="s">
        <v>3252</v>
      </c>
      <c r="GU388" t="b">
        <v>1</v>
      </c>
      <c r="GW388" t="b">
        <v>1</v>
      </c>
      <c r="GZ388" t="b">
        <v>1</v>
      </c>
      <c r="HM388" t="s">
        <v>1578</v>
      </c>
      <c r="HO388" t="b">
        <v>1</v>
      </c>
      <c r="HQ388" t="b">
        <v>1</v>
      </c>
      <c r="HR388" t="s">
        <v>5172</v>
      </c>
      <c r="HS388" t="s">
        <v>5173</v>
      </c>
      <c r="HT388" t="b">
        <v>1</v>
      </c>
      <c r="HX388" t="b">
        <v>1</v>
      </c>
      <c r="HZ388" t="b">
        <v>1</v>
      </c>
      <c r="IE388" t="s">
        <v>1123</v>
      </c>
      <c r="IM388" t="b">
        <v>1</v>
      </c>
      <c r="IO388" t="s">
        <v>347</v>
      </c>
      <c r="IQ388" t="s">
        <v>416</v>
      </c>
      <c r="IW388" t="b">
        <v>1</v>
      </c>
      <c r="JA388" t="s">
        <v>416</v>
      </c>
      <c r="JG388" t="b">
        <v>1</v>
      </c>
      <c r="JK388" t="s">
        <v>347</v>
      </c>
      <c r="JM388" t="s">
        <v>5174</v>
      </c>
      <c r="JQ388" t="b">
        <v>1</v>
      </c>
      <c r="JT388" t="b">
        <v>1</v>
      </c>
      <c r="JV388" t="b">
        <v>1</v>
      </c>
      <c r="JX388" t="b">
        <v>1</v>
      </c>
      <c r="KA388" t="b">
        <v>1</v>
      </c>
      <c r="KG388" t="s">
        <v>5175</v>
      </c>
      <c r="KL388" t="b">
        <v>1</v>
      </c>
      <c r="KO388" t="b">
        <v>1</v>
      </c>
      <c r="KQ388" t="b">
        <v>1</v>
      </c>
      <c r="KV388" t="s">
        <v>3258</v>
      </c>
      <c r="KW388" t="b">
        <v>1</v>
      </c>
      <c r="KY388" t="b">
        <v>1</v>
      </c>
      <c r="LB388" t="b">
        <v>1</v>
      </c>
      <c r="LF388" t="s">
        <v>452</v>
      </c>
      <c r="LI388" t="b">
        <v>1</v>
      </c>
      <c r="LN388" t="s">
        <v>347</v>
      </c>
      <c r="LP388" t="s">
        <v>719</v>
      </c>
      <c r="LY388" t="b">
        <v>1</v>
      </c>
      <c r="MA388" t="s">
        <v>360</v>
      </c>
      <c r="MD388" t="s">
        <v>360</v>
      </c>
      <c r="MG388" t="s">
        <v>360</v>
      </c>
      <c r="MI388" t="s">
        <v>5176</v>
      </c>
      <c r="MJ388">
        <v>73220415</v>
      </c>
      <c r="MK388" t="s">
        <v>5177</v>
      </c>
      <c r="ML388" s="2">
        <v>44219.594027777777</v>
      </c>
      <c r="MM388">
        <v>390</v>
      </c>
      <c r="MO388">
        <v>-1</v>
      </c>
      <c r="MR388" t="s">
        <v>377</v>
      </c>
      <c r="MS388">
        <v>1363</v>
      </c>
      <c r="MT388" t="s">
        <v>405</v>
      </c>
      <c r="MU388">
        <v>569832</v>
      </c>
    </row>
    <row r="389" spans="1:359" x14ac:dyDescent="0.3">
      <c r="A389" t="s">
        <v>5178</v>
      </c>
      <c r="B389" t="s">
        <v>5179</v>
      </c>
      <c r="D389" t="s">
        <v>5114</v>
      </c>
      <c r="E389" t="s">
        <v>844</v>
      </c>
      <c r="G389" s="1">
        <v>44219</v>
      </c>
      <c r="H389" t="s">
        <v>2914</v>
      </c>
      <c r="I389" t="s">
        <v>846</v>
      </c>
      <c r="J389" t="s">
        <v>347</v>
      </c>
      <c r="K389">
        <v>28</v>
      </c>
      <c r="L389"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89" t="s">
        <v>348</v>
      </c>
      <c r="N389" t="s">
        <v>349</v>
      </c>
      <c r="O389" t="s">
        <v>350</v>
      </c>
      <c r="P389" s="1">
        <v>41855</v>
      </c>
      <c r="Q389">
        <v>1</v>
      </c>
      <c r="R389">
        <v>0</v>
      </c>
      <c r="S389" t="s">
        <v>347</v>
      </c>
      <c r="T389">
        <v>0</v>
      </c>
      <c r="U389">
        <v>1</v>
      </c>
      <c r="V389">
        <v>1</v>
      </c>
      <c r="W389" t="s">
        <v>409</v>
      </c>
      <c r="X389">
        <v>1</v>
      </c>
      <c r="Y389" t="s">
        <v>458</v>
      </c>
      <c r="Z389">
        <v>2</v>
      </c>
      <c r="AA389" t="s">
        <v>352</v>
      </c>
      <c r="AB389">
        <v>7</v>
      </c>
      <c r="AC389">
        <v>1</v>
      </c>
      <c r="AD389">
        <v>0</v>
      </c>
      <c r="AE389">
        <v>1</v>
      </c>
      <c r="AF389">
        <v>1200</v>
      </c>
      <c r="AG389">
        <v>500</v>
      </c>
      <c r="AH389" t="s">
        <v>5180</v>
      </c>
      <c r="AJ389" t="s">
        <v>1461</v>
      </c>
      <c r="AK389" t="b">
        <v>1</v>
      </c>
      <c r="AL389" t="b">
        <v>1</v>
      </c>
      <c r="AM389" t="b">
        <v>1</v>
      </c>
      <c r="AN389" t="b">
        <v>1</v>
      </c>
      <c r="AS389">
        <v>32</v>
      </c>
      <c r="AT389" t="s">
        <v>356</v>
      </c>
      <c r="AV389" t="s">
        <v>347</v>
      </c>
      <c r="AW389" t="s">
        <v>357</v>
      </c>
      <c r="AX389" t="s">
        <v>1019</v>
      </c>
      <c r="BH389" t="b">
        <v>1</v>
      </c>
      <c r="BJ389" t="s">
        <v>347</v>
      </c>
      <c r="BK389" t="s">
        <v>347</v>
      </c>
      <c r="BL389" t="s">
        <v>5181</v>
      </c>
      <c r="BM389" t="s">
        <v>360</v>
      </c>
      <c r="BO389" t="s">
        <v>347</v>
      </c>
      <c r="BP389" t="s">
        <v>347</v>
      </c>
      <c r="BR389" t="s">
        <v>347</v>
      </c>
      <c r="BS389" t="s">
        <v>347</v>
      </c>
      <c r="CE389" t="s">
        <v>1146</v>
      </c>
      <c r="CL389" t="b">
        <v>1</v>
      </c>
      <c r="CN389" t="s">
        <v>347</v>
      </c>
      <c r="CX389" t="s">
        <v>362</v>
      </c>
      <c r="DD389" t="b">
        <v>1</v>
      </c>
      <c r="DE389" t="b">
        <v>1</v>
      </c>
      <c r="DV389" t="s">
        <v>486</v>
      </c>
      <c r="DW389" t="s">
        <v>576</v>
      </c>
      <c r="DX389" t="s">
        <v>2233</v>
      </c>
      <c r="DZ389" t="s">
        <v>5182</v>
      </c>
      <c r="EA389" t="b">
        <v>1</v>
      </c>
      <c r="EB389" t="b">
        <v>1</v>
      </c>
      <c r="EC389" t="b">
        <v>1</v>
      </c>
      <c r="EJ389" t="b">
        <v>1</v>
      </c>
      <c r="EK389" t="b">
        <v>1</v>
      </c>
      <c r="EL389" t="s">
        <v>352</v>
      </c>
      <c r="EM389" t="s">
        <v>367</v>
      </c>
      <c r="EN389" t="s">
        <v>2819</v>
      </c>
      <c r="EQ389" t="b">
        <v>1</v>
      </c>
      <c r="EZ389" t="s">
        <v>351</v>
      </c>
      <c r="FA389" t="s">
        <v>366</v>
      </c>
      <c r="FB389" t="s">
        <v>347</v>
      </c>
      <c r="FD389" t="s">
        <v>838</v>
      </c>
      <c r="FF389" t="b">
        <v>1</v>
      </c>
      <c r="FJ389" t="b">
        <v>1</v>
      </c>
      <c r="FM389" t="s">
        <v>347</v>
      </c>
      <c r="FO389" t="s">
        <v>347</v>
      </c>
      <c r="FP389" t="s">
        <v>368</v>
      </c>
      <c r="FQ389" t="b">
        <v>1</v>
      </c>
      <c r="FW389" t="s">
        <v>347</v>
      </c>
      <c r="FX389" t="s">
        <v>347</v>
      </c>
      <c r="GB389" t="s">
        <v>351</v>
      </c>
      <c r="GC389" t="s">
        <v>351</v>
      </c>
      <c r="GD389" t="s">
        <v>892</v>
      </c>
      <c r="GT389" t="s">
        <v>5183</v>
      </c>
      <c r="GU389" t="b">
        <v>1</v>
      </c>
      <c r="GX389" t="b">
        <v>1</v>
      </c>
      <c r="GZ389" t="b">
        <v>1</v>
      </c>
      <c r="HE389" t="b">
        <v>1</v>
      </c>
      <c r="HM389" t="s">
        <v>2353</v>
      </c>
      <c r="HN389" t="b">
        <v>1</v>
      </c>
      <c r="HO389" t="b">
        <v>1</v>
      </c>
      <c r="HR389" t="s">
        <v>5184</v>
      </c>
      <c r="HS389" t="s">
        <v>5185</v>
      </c>
      <c r="HT389" t="b">
        <v>1</v>
      </c>
      <c r="HV389" t="b">
        <v>1</v>
      </c>
      <c r="HX389" t="b">
        <v>1</v>
      </c>
      <c r="HZ389" t="b">
        <v>1</v>
      </c>
      <c r="IE389" t="s">
        <v>1123</v>
      </c>
      <c r="IM389" t="b">
        <v>1</v>
      </c>
      <c r="IO389" t="s">
        <v>445</v>
      </c>
      <c r="IQ389" t="s">
        <v>416</v>
      </c>
      <c r="IW389" t="b">
        <v>1</v>
      </c>
      <c r="JA389" t="s">
        <v>416</v>
      </c>
      <c r="JG389" t="b">
        <v>1</v>
      </c>
      <c r="JK389" t="s">
        <v>347</v>
      </c>
      <c r="JM389" t="s">
        <v>5186</v>
      </c>
      <c r="JQ389" t="b">
        <v>1</v>
      </c>
      <c r="JV389" t="b">
        <v>1</v>
      </c>
      <c r="JX389" t="b">
        <v>1</v>
      </c>
      <c r="JZ389" t="b">
        <v>1</v>
      </c>
      <c r="KG389" t="s">
        <v>5187</v>
      </c>
      <c r="KI389" t="b">
        <v>1</v>
      </c>
      <c r="KL389" t="b">
        <v>1</v>
      </c>
      <c r="KQ389" t="b">
        <v>1</v>
      </c>
      <c r="KV389" t="s">
        <v>3258</v>
      </c>
      <c r="KW389" t="b">
        <v>1</v>
      </c>
      <c r="KY389" t="b">
        <v>1</v>
      </c>
      <c r="LB389" t="b">
        <v>1</v>
      </c>
      <c r="LF389" t="s">
        <v>1722</v>
      </c>
      <c r="LG389" t="b">
        <v>1</v>
      </c>
      <c r="LJ389" t="b">
        <v>1</v>
      </c>
      <c r="LK389" t="b">
        <v>1</v>
      </c>
      <c r="LN389" t="s">
        <v>347</v>
      </c>
      <c r="LP389" t="s">
        <v>719</v>
      </c>
      <c r="LY389" t="b">
        <v>1</v>
      </c>
      <c r="MA389" t="s">
        <v>360</v>
      </c>
      <c r="MD389" t="s">
        <v>360</v>
      </c>
      <c r="MG389" t="s">
        <v>360</v>
      </c>
      <c r="MI389" t="s">
        <v>5188</v>
      </c>
      <c r="MJ389">
        <v>73220419</v>
      </c>
      <c r="MK389" t="s">
        <v>5189</v>
      </c>
      <c r="ML389" s="2">
        <v>44219.594050925924</v>
      </c>
      <c r="MM389">
        <v>391</v>
      </c>
      <c r="MO389">
        <v>-1</v>
      </c>
      <c r="MR389" t="s">
        <v>377</v>
      </c>
      <c r="MS389">
        <v>4735</v>
      </c>
      <c r="MT389" t="s">
        <v>405</v>
      </c>
      <c r="MU389">
        <v>569832</v>
      </c>
    </row>
    <row r="390" spans="1:359" x14ac:dyDescent="0.3">
      <c r="A390" t="s">
        <v>5190</v>
      </c>
      <c r="B390" t="s">
        <v>5191</v>
      </c>
      <c r="D390" t="s">
        <v>2913</v>
      </c>
      <c r="E390" t="s">
        <v>844</v>
      </c>
      <c r="G390" s="1">
        <v>44219</v>
      </c>
      <c r="H390" t="s">
        <v>2914</v>
      </c>
      <c r="I390" t="s">
        <v>846</v>
      </c>
      <c r="J390" t="s">
        <v>347</v>
      </c>
      <c r="K390">
        <v>271</v>
      </c>
      <c r="L390"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390" t="s">
        <v>408</v>
      </c>
      <c r="N390" t="s">
        <v>349</v>
      </c>
      <c r="O390" t="s">
        <v>350</v>
      </c>
      <c r="P390" s="1">
        <v>43525</v>
      </c>
      <c r="Q390">
        <v>1</v>
      </c>
      <c r="R390">
        <v>2</v>
      </c>
      <c r="S390" t="s">
        <v>347</v>
      </c>
      <c r="T390">
        <v>0</v>
      </c>
      <c r="U390">
        <v>1</v>
      </c>
      <c r="V390">
        <v>1</v>
      </c>
      <c r="W390" t="s">
        <v>409</v>
      </c>
      <c r="X390">
        <v>0</v>
      </c>
      <c r="Y390" t="s">
        <v>409</v>
      </c>
      <c r="Z390">
        <v>0</v>
      </c>
      <c r="AA390" t="s">
        <v>409</v>
      </c>
      <c r="AB390">
        <v>7</v>
      </c>
      <c r="AC390">
        <v>2</v>
      </c>
      <c r="AD390">
        <v>0</v>
      </c>
      <c r="AE390">
        <v>1</v>
      </c>
      <c r="AF390">
        <v>2800</v>
      </c>
      <c r="AG390">
        <v>1500</v>
      </c>
      <c r="AH390" t="s">
        <v>5192</v>
      </c>
      <c r="AJ390" t="s">
        <v>355</v>
      </c>
      <c r="AL390" t="b">
        <v>1</v>
      </c>
      <c r="AS390">
        <v>10</v>
      </c>
      <c r="AT390" t="s">
        <v>356</v>
      </c>
      <c r="AV390" t="s">
        <v>347</v>
      </c>
      <c r="AW390" t="s">
        <v>5193</v>
      </c>
      <c r="AX390" t="s">
        <v>484</v>
      </c>
      <c r="AY390" t="b">
        <v>1</v>
      </c>
      <c r="BB390" t="b">
        <v>1</v>
      </c>
      <c r="BJ390" t="s">
        <v>360</v>
      </c>
      <c r="BO390" t="s">
        <v>360</v>
      </c>
      <c r="CE390" t="s">
        <v>829</v>
      </c>
      <c r="CF390" t="b">
        <v>1</v>
      </c>
      <c r="CG390" t="b">
        <v>1</v>
      </c>
      <c r="CH390" t="b">
        <v>1</v>
      </c>
      <c r="CN390" t="s">
        <v>347</v>
      </c>
      <c r="CX390" t="s">
        <v>951</v>
      </c>
      <c r="DE390" t="b">
        <v>1</v>
      </c>
      <c r="DV390" t="s">
        <v>575</v>
      </c>
      <c r="DW390" t="s">
        <v>576</v>
      </c>
      <c r="DX390" t="s">
        <v>2233</v>
      </c>
      <c r="DZ390" t="s">
        <v>1059</v>
      </c>
      <c r="EA390" t="b">
        <v>1</v>
      </c>
      <c r="EB390" t="b">
        <v>1</v>
      </c>
      <c r="EC390" t="b">
        <v>1</v>
      </c>
      <c r="EL390" t="s">
        <v>458</v>
      </c>
      <c r="EM390" t="s">
        <v>366</v>
      </c>
      <c r="EN390" t="s">
        <v>2949</v>
      </c>
      <c r="EQ390" t="b">
        <v>1</v>
      </c>
      <c r="ER390" t="b">
        <v>1</v>
      </c>
      <c r="EZ390" t="s">
        <v>409</v>
      </c>
      <c r="FA390" t="s">
        <v>366</v>
      </c>
      <c r="FB390" t="s">
        <v>347</v>
      </c>
      <c r="FD390" t="s">
        <v>368</v>
      </c>
      <c r="FF390" t="b">
        <v>1</v>
      </c>
      <c r="FM390" t="s">
        <v>347</v>
      </c>
      <c r="FO390" t="s">
        <v>347</v>
      </c>
      <c r="FP390" t="s">
        <v>1717</v>
      </c>
      <c r="FQ390" t="b">
        <v>1</v>
      </c>
      <c r="FS390" t="b">
        <v>1</v>
      </c>
      <c r="FW390" t="s">
        <v>347</v>
      </c>
      <c r="FX390" t="s">
        <v>347</v>
      </c>
      <c r="GB390" t="s">
        <v>351</v>
      </c>
      <c r="GC390" t="s">
        <v>351</v>
      </c>
      <c r="GD390" t="s">
        <v>360</v>
      </c>
      <c r="GE390" t="s">
        <v>370</v>
      </c>
      <c r="GF390" t="s">
        <v>370</v>
      </c>
      <c r="GG390" t="s">
        <v>4092</v>
      </c>
      <c r="GH390" t="s">
        <v>360</v>
      </c>
      <c r="GR390" t="s">
        <v>374</v>
      </c>
      <c r="GT390" t="s">
        <v>2324</v>
      </c>
      <c r="GU390" t="b">
        <v>1</v>
      </c>
      <c r="GW390" t="b">
        <v>1</v>
      </c>
      <c r="HM390" t="s">
        <v>616</v>
      </c>
      <c r="HN390" t="b">
        <v>1</v>
      </c>
      <c r="HO390" t="b">
        <v>1</v>
      </c>
      <c r="HP390" t="b">
        <v>1</v>
      </c>
      <c r="HQ390" t="b">
        <v>1</v>
      </c>
      <c r="HR390" t="s">
        <v>5194</v>
      </c>
      <c r="HS390" t="s">
        <v>1497</v>
      </c>
      <c r="HT390" t="b">
        <v>1</v>
      </c>
      <c r="HU390" t="b">
        <v>1</v>
      </c>
      <c r="HW390" t="b">
        <v>1</v>
      </c>
      <c r="IE390" t="s">
        <v>1123</v>
      </c>
      <c r="IM390" t="b">
        <v>1</v>
      </c>
      <c r="IO390" t="s">
        <v>347</v>
      </c>
      <c r="IQ390" t="s">
        <v>416</v>
      </c>
      <c r="IW390" t="b">
        <v>1</v>
      </c>
      <c r="JA390" t="s">
        <v>416</v>
      </c>
      <c r="JG390" t="b">
        <v>1</v>
      </c>
      <c r="JK390" t="s">
        <v>347</v>
      </c>
      <c r="JM390" t="s">
        <v>5195</v>
      </c>
      <c r="JN390" t="b">
        <v>1</v>
      </c>
      <c r="JQ390" t="b">
        <v>1</v>
      </c>
      <c r="JR390" t="b">
        <v>1</v>
      </c>
      <c r="JS390" t="b">
        <v>1</v>
      </c>
      <c r="JT390" t="b">
        <v>1</v>
      </c>
      <c r="JV390" t="b">
        <v>1</v>
      </c>
      <c r="JX390" t="b">
        <v>1</v>
      </c>
      <c r="JZ390" t="b">
        <v>1</v>
      </c>
      <c r="KA390" t="b">
        <v>1</v>
      </c>
      <c r="KF390" t="s">
        <v>5196</v>
      </c>
      <c r="KG390" t="s">
        <v>3215</v>
      </c>
      <c r="KI390" t="b">
        <v>1</v>
      </c>
      <c r="KK390" t="b">
        <v>1</v>
      </c>
      <c r="KL390" t="b">
        <v>1</v>
      </c>
      <c r="KV390" t="s">
        <v>717</v>
      </c>
      <c r="KW390" t="b">
        <v>1</v>
      </c>
      <c r="KX390" t="b">
        <v>1</v>
      </c>
      <c r="KY390" t="b">
        <v>1</v>
      </c>
      <c r="KZ390" t="b">
        <v>1</v>
      </c>
      <c r="LA390" t="b">
        <v>1</v>
      </c>
      <c r="LB390" t="b">
        <v>1</v>
      </c>
      <c r="LF390" t="s">
        <v>1080</v>
      </c>
      <c r="LG390" t="b">
        <v>1</v>
      </c>
      <c r="LH390" t="b">
        <v>1</v>
      </c>
      <c r="LI390" t="b">
        <v>1</v>
      </c>
      <c r="LJ390" t="b">
        <v>1</v>
      </c>
      <c r="LN390" t="s">
        <v>360</v>
      </c>
      <c r="LO390" t="s">
        <v>5197</v>
      </c>
      <c r="LP390" t="s">
        <v>565</v>
      </c>
      <c r="LR390" t="b">
        <v>1</v>
      </c>
      <c r="LS390" t="b">
        <v>1</v>
      </c>
      <c r="MA390" t="s">
        <v>360</v>
      </c>
      <c r="MG390" t="s">
        <v>360</v>
      </c>
      <c r="MI390" t="s">
        <v>5198</v>
      </c>
      <c r="MJ390">
        <v>73220489</v>
      </c>
      <c r="MK390" t="s">
        <v>5199</v>
      </c>
      <c r="ML390" s="2">
        <v>44219.595254629632</v>
      </c>
      <c r="MM390">
        <v>392</v>
      </c>
      <c r="MO390">
        <v>-1</v>
      </c>
      <c r="MR390" t="s">
        <v>377</v>
      </c>
      <c r="MS390">
        <v>900</v>
      </c>
      <c r="MT390" t="s">
        <v>405</v>
      </c>
      <c r="MU390">
        <v>569832</v>
      </c>
    </row>
    <row r="391" spans="1:359" x14ac:dyDescent="0.3">
      <c r="A391" t="s">
        <v>5200</v>
      </c>
      <c r="B391" t="s">
        <v>5201</v>
      </c>
      <c r="D391" t="s">
        <v>2913</v>
      </c>
      <c r="E391" t="s">
        <v>844</v>
      </c>
      <c r="G391" s="1">
        <v>44219</v>
      </c>
      <c r="H391" t="s">
        <v>2914</v>
      </c>
      <c r="I391" t="s">
        <v>846</v>
      </c>
      <c r="J391" t="s">
        <v>347</v>
      </c>
      <c r="K391">
        <v>32</v>
      </c>
      <c r="L39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91" t="s">
        <v>408</v>
      </c>
      <c r="N391" t="s">
        <v>349</v>
      </c>
      <c r="O391" t="s">
        <v>350</v>
      </c>
      <c r="P391" s="1">
        <v>42005</v>
      </c>
      <c r="Q391">
        <v>1</v>
      </c>
      <c r="R391">
        <v>0</v>
      </c>
      <c r="S391" t="s">
        <v>347</v>
      </c>
      <c r="T391">
        <v>0</v>
      </c>
      <c r="U391">
        <v>1</v>
      </c>
      <c r="V391">
        <v>2</v>
      </c>
      <c r="W391" t="s">
        <v>458</v>
      </c>
      <c r="X391">
        <v>1</v>
      </c>
      <c r="Y391" t="s">
        <v>365</v>
      </c>
      <c r="Z391">
        <v>0</v>
      </c>
      <c r="AA391" t="s">
        <v>365</v>
      </c>
      <c r="AB391">
        <v>6</v>
      </c>
      <c r="AC391">
        <v>0</v>
      </c>
      <c r="AD391">
        <v>0</v>
      </c>
      <c r="AE391">
        <v>1</v>
      </c>
      <c r="AF391">
        <v>1500</v>
      </c>
      <c r="AG391">
        <v>160</v>
      </c>
      <c r="AH391" t="s">
        <v>5202</v>
      </c>
      <c r="AJ391" t="s">
        <v>355</v>
      </c>
      <c r="AL391" t="b">
        <v>1</v>
      </c>
      <c r="AS391">
        <v>15</v>
      </c>
      <c r="AT391" t="s">
        <v>356</v>
      </c>
      <c r="AV391" t="s">
        <v>373</v>
      </c>
      <c r="AW391" t="s">
        <v>5203</v>
      </c>
      <c r="AX391" t="s">
        <v>484</v>
      </c>
      <c r="AY391" t="b">
        <v>1</v>
      </c>
      <c r="BB391" t="b">
        <v>1</v>
      </c>
      <c r="BJ391" t="s">
        <v>360</v>
      </c>
      <c r="BO391" t="s">
        <v>360</v>
      </c>
      <c r="CE391" t="s">
        <v>829</v>
      </c>
      <c r="CF391" t="b">
        <v>1</v>
      </c>
      <c r="CG391" t="b">
        <v>1</v>
      </c>
      <c r="CH391" t="b">
        <v>1</v>
      </c>
      <c r="CN391" t="s">
        <v>347</v>
      </c>
      <c r="CX391" t="s">
        <v>851</v>
      </c>
      <c r="DD391" t="b">
        <v>1</v>
      </c>
      <c r="DV391" t="s">
        <v>430</v>
      </c>
      <c r="DZ391" t="s">
        <v>1059</v>
      </c>
      <c r="EA391" t="b">
        <v>1</v>
      </c>
      <c r="EB391" t="b">
        <v>1</v>
      </c>
      <c r="EC391" t="b">
        <v>1</v>
      </c>
      <c r="EL391" t="s">
        <v>458</v>
      </c>
      <c r="EM391" t="s">
        <v>366</v>
      </c>
      <c r="EN391" t="s">
        <v>1059</v>
      </c>
      <c r="EO391" t="b">
        <v>1</v>
      </c>
      <c r="EP391" t="b">
        <v>1</v>
      </c>
      <c r="EQ391" t="b">
        <v>1</v>
      </c>
      <c r="EZ391" t="s">
        <v>458</v>
      </c>
      <c r="FA391" t="s">
        <v>366</v>
      </c>
      <c r="FB391" t="s">
        <v>347</v>
      </c>
      <c r="FD391" t="s">
        <v>368</v>
      </c>
      <c r="FF391" t="b">
        <v>1</v>
      </c>
      <c r="FM391" t="s">
        <v>347</v>
      </c>
      <c r="FO391" t="s">
        <v>347</v>
      </c>
      <c r="FP391" t="s">
        <v>368</v>
      </c>
      <c r="FQ391" t="b">
        <v>1</v>
      </c>
      <c r="FW391" t="s">
        <v>369</v>
      </c>
      <c r="FX391" t="s">
        <v>347</v>
      </c>
      <c r="GB391" t="s">
        <v>351</v>
      </c>
      <c r="GC391" t="s">
        <v>351</v>
      </c>
      <c r="GD391" t="s">
        <v>360</v>
      </c>
      <c r="GE391" t="s">
        <v>371</v>
      </c>
      <c r="GF391" t="s">
        <v>371</v>
      </c>
      <c r="GT391" t="s">
        <v>5163</v>
      </c>
      <c r="GU391" t="b">
        <v>1</v>
      </c>
      <c r="GV391" t="b">
        <v>1</v>
      </c>
      <c r="GX391" t="b">
        <v>1</v>
      </c>
      <c r="HM391" t="s">
        <v>501</v>
      </c>
      <c r="HO391" t="b">
        <v>1</v>
      </c>
      <c r="HR391" t="s">
        <v>5204</v>
      </c>
      <c r="HS391" t="s">
        <v>3438</v>
      </c>
      <c r="HT391" t="b">
        <v>1</v>
      </c>
      <c r="HU391" t="b">
        <v>1</v>
      </c>
      <c r="IE391" t="s">
        <v>516</v>
      </c>
      <c r="IJ391" t="b">
        <v>1</v>
      </c>
      <c r="IO391" t="s">
        <v>445</v>
      </c>
      <c r="IQ391" t="s">
        <v>416</v>
      </c>
      <c r="IW391" t="b">
        <v>1</v>
      </c>
      <c r="JA391" t="s">
        <v>416</v>
      </c>
      <c r="JG391" t="b">
        <v>1</v>
      </c>
      <c r="JK391" t="s">
        <v>347</v>
      </c>
      <c r="JM391" t="s">
        <v>5205</v>
      </c>
      <c r="JN391" t="b">
        <v>1</v>
      </c>
      <c r="JP391" t="b">
        <v>1</v>
      </c>
      <c r="JQ391" t="b">
        <v>1</v>
      </c>
      <c r="KG391" t="s">
        <v>533</v>
      </c>
      <c r="KK391" t="b">
        <v>1</v>
      </c>
      <c r="KL391" t="b">
        <v>1</v>
      </c>
      <c r="KV391" t="s">
        <v>4868</v>
      </c>
      <c r="KW391" t="b">
        <v>1</v>
      </c>
      <c r="KX391" t="b">
        <v>1</v>
      </c>
      <c r="KY391" t="b">
        <v>1</v>
      </c>
      <c r="KZ391" t="b">
        <v>1</v>
      </c>
      <c r="LA391" t="b">
        <v>1</v>
      </c>
      <c r="LB391" t="b">
        <v>1</v>
      </c>
      <c r="LF391" t="s">
        <v>5206</v>
      </c>
      <c r="LG391" t="b">
        <v>1</v>
      </c>
      <c r="LH391" t="b">
        <v>1</v>
      </c>
      <c r="LI391" t="b">
        <v>1</v>
      </c>
      <c r="LJ391" t="b">
        <v>1</v>
      </c>
      <c r="LK391" t="b">
        <v>1</v>
      </c>
      <c r="LN391" t="s">
        <v>347</v>
      </c>
      <c r="LP391" t="s">
        <v>5207</v>
      </c>
      <c r="LQ391" t="b">
        <v>1</v>
      </c>
      <c r="LR391" t="b">
        <v>1</v>
      </c>
      <c r="LS391" t="b">
        <v>1</v>
      </c>
      <c r="MA391" t="s">
        <v>360</v>
      </c>
      <c r="MG391" t="s">
        <v>360</v>
      </c>
      <c r="MI391" t="s">
        <v>5208</v>
      </c>
      <c r="MJ391">
        <v>73220490</v>
      </c>
      <c r="MK391" t="s">
        <v>5209</v>
      </c>
      <c r="ML391" s="2">
        <v>44219.595266203702</v>
      </c>
      <c r="MM391">
        <v>393</v>
      </c>
      <c r="MO391">
        <v>-1</v>
      </c>
      <c r="MR391" t="s">
        <v>377</v>
      </c>
      <c r="MS391">
        <v>2080</v>
      </c>
      <c r="MT391" t="s">
        <v>405</v>
      </c>
      <c r="MU391">
        <v>569832</v>
      </c>
    </row>
    <row r="392" spans="1:359" x14ac:dyDescent="0.3">
      <c r="A392" t="s">
        <v>5210</v>
      </c>
      <c r="B392" t="s">
        <v>5211</v>
      </c>
      <c r="D392" t="s">
        <v>2913</v>
      </c>
      <c r="E392" t="s">
        <v>844</v>
      </c>
      <c r="G392" s="1">
        <v>44219</v>
      </c>
      <c r="H392" t="s">
        <v>2914</v>
      </c>
      <c r="I392" t="s">
        <v>846</v>
      </c>
      <c r="J392" t="s">
        <v>347</v>
      </c>
      <c r="K392">
        <v>40</v>
      </c>
      <c r="L39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92" t="s">
        <v>408</v>
      </c>
      <c r="N392" t="s">
        <v>349</v>
      </c>
      <c r="O392" t="s">
        <v>350</v>
      </c>
      <c r="P392" s="1">
        <v>42736</v>
      </c>
      <c r="Q392">
        <v>1</v>
      </c>
      <c r="R392">
        <v>0</v>
      </c>
      <c r="S392" t="s">
        <v>347</v>
      </c>
      <c r="T392">
        <v>1</v>
      </c>
      <c r="U392">
        <v>2</v>
      </c>
      <c r="V392">
        <v>0</v>
      </c>
      <c r="W392" t="s">
        <v>409</v>
      </c>
      <c r="X392">
        <v>3</v>
      </c>
      <c r="Y392" t="s">
        <v>353</v>
      </c>
      <c r="Z392">
        <v>2</v>
      </c>
      <c r="AA392" t="s">
        <v>526</v>
      </c>
      <c r="AB392">
        <v>10</v>
      </c>
      <c r="AC392">
        <v>0</v>
      </c>
      <c r="AD392">
        <v>0</v>
      </c>
      <c r="AE392">
        <v>1</v>
      </c>
      <c r="AF392">
        <v>3500</v>
      </c>
      <c r="AG392">
        <v>1500</v>
      </c>
      <c r="AH392" t="s">
        <v>5212</v>
      </c>
      <c r="AJ392" t="s">
        <v>355</v>
      </c>
      <c r="AL392" t="b">
        <v>1</v>
      </c>
      <c r="AS392">
        <v>20</v>
      </c>
      <c r="AT392" t="s">
        <v>356</v>
      </c>
      <c r="AV392" t="s">
        <v>360</v>
      </c>
      <c r="AW392" t="s">
        <v>357</v>
      </c>
      <c r="AX392" t="s">
        <v>484</v>
      </c>
      <c r="AY392" t="b">
        <v>1</v>
      </c>
      <c r="BB392" t="b">
        <v>1</v>
      </c>
      <c r="BJ392" t="s">
        <v>360</v>
      </c>
      <c r="BO392" t="s">
        <v>360</v>
      </c>
      <c r="CE392" t="s">
        <v>888</v>
      </c>
      <c r="CF392" t="b">
        <v>1</v>
      </c>
      <c r="CG392" t="b">
        <v>1</v>
      </c>
      <c r="CN392" t="s">
        <v>347</v>
      </c>
      <c r="CX392" t="s">
        <v>851</v>
      </c>
      <c r="DD392" t="b">
        <v>1</v>
      </c>
      <c r="DJ392" t="s">
        <v>360</v>
      </c>
      <c r="DV392" t="s">
        <v>657</v>
      </c>
      <c r="DZ392" t="s">
        <v>1059</v>
      </c>
      <c r="EA392" t="b">
        <v>1</v>
      </c>
      <c r="EB392" t="b">
        <v>1</v>
      </c>
      <c r="EC392" t="b">
        <v>1</v>
      </c>
      <c r="EL392" t="s">
        <v>458</v>
      </c>
      <c r="EM392" t="s">
        <v>366</v>
      </c>
      <c r="EN392" t="s">
        <v>1059</v>
      </c>
      <c r="EO392" t="b">
        <v>1</v>
      </c>
      <c r="EP392" t="b">
        <v>1</v>
      </c>
      <c r="EQ392" t="b">
        <v>1</v>
      </c>
      <c r="EZ392" t="s">
        <v>458</v>
      </c>
      <c r="FA392" t="s">
        <v>366</v>
      </c>
      <c r="FB392" t="s">
        <v>347</v>
      </c>
      <c r="FD392" t="s">
        <v>368</v>
      </c>
      <c r="FF392" t="b">
        <v>1</v>
      </c>
      <c r="FM392" t="s">
        <v>347</v>
      </c>
      <c r="FO392" t="s">
        <v>347</v>
      </c>
      <c r="FP392" t="s">
        <v>368</v>
      </c>
      <c r="FQ392" t="b">
        <v>1</v>
      </c>
      <c r="FW392" t="s">
        <v>369</v>
      </c>
      <c r="FX392" t="s">
        <v>347</v>
      </c>
      <c r="FY392" t="s">
        <v>360</v>
      </c>
      <c r="GB392" t="s">
        <v>409</v>
      </c>
      <c r="GC392" t="s">
        <v>351</v>
      </c>
      <c r="GD392" t="s">
        <v>360</v>
      </c>
      <c r="GE392" t="s">
        <v>371</v>
      </c>
      <c r="GF392" t="s">
        <v>371</v>
      </c>
      <c r="GT392" t="s">
        <v>5213</v>
      </c>
      <c r="GU392" t="b">
        <v>1</v>
      </c>
      <c r="GX392" t="b">
        <v>1</v>
      </c>
      <c r="GY392" t="b">
        <v>1</v>
      </c>
      <c r="GZ392" t="b">
        <v>1</v>
      </c>
      <c r="HM392" t="s">
        <v>501</v>
      </c>
      <c r="HO392" t="b">
        <v>1</v>
      </c>
      <c r="HR392" t="s">
        <v>5214</v>
      </c>
      <c r="HS392" t="s">
        <v>5215</v>
      </c>
      <c r="HT392" t="b">
        <v>1</v>
      </c>
      <c r="HU392" t="b">
        <v>1</v>
      </c>
      <c r="HV392" t="b">
        <v>1</v>
      </c>
      <c r="HW392" t="b">
        <v>1</v>
      </c>
      <c r="IE392" t="s">
        <v>1193</v>
      </c>
      <c r="IH392" t="b">
        <v>1</v>
      </c>
      <c r="IO392" t="s">
        <v>445</v>
      </c>
      <c r="IQ392" t="s">
        <v>4466</v>
      </c>
      <c r="IR392" t="b">
        <v>1</v>
      </c>
      <c r="IS392" t="b">
        <v>1</v>
      </c>
      <c r="IT392" t="b">
        <v>1</v>
      </c>
      <c r="IU392" t="b">
        <v>1</v>
      </c>
      <c r="IZ392" t="s">
        <v>5216</v>
      </c>
      <c r="JA392" t="s">
        <v>957</v>
      </c>
      <c r="JD392" t="b">
        <v>1</v>
      </c>
      <c r="JE392" t="b">
        <v>1</v>
      </c>
      <c r="JJ392" t="s">
        <v>5217</v>
      </c>
      <c r="JK392" t="s">
        <v>347</v>
      </c>
      <c r="JM392" t="s">
        <v>5218</v>
      </c>
      <c r="JQ392" t="b">
        <v>1</v>
      </c>
      <c r="JS392" t="b">
        <v>1</v>
      </c>
      <c r="JX392" t="b">
        <v>1</v>
      </c>
      <c r="KG392" t="s">
        <v>533</v>
      </c>
      <c r="KK392" t="b">
        <v>1</v>
      </c>
      <c r="KL392" t="b">
        <v>1</v>
      </c>
      <c r="KV392" t="s">
        <v>5219</v>
      </c>
      <c r="KW392" t="b">
        <v>1</v>
      </c>
      <c r="KX392" t="b">
        <v>1</v>
      </c>
      <c r="KY392" t="b">
        <v>1</v>
      </c>
      <c r="KZ392" t="b">
        <v>1</v>
      </c>
      <c r="LF392" t="s">
        <v>1080</v>
      </c>
      <c r="LG392" t="b">
        <v>1</v>
      </c>
      <c r="LH392" t="b">
        <v>1</v>
      </c>
      <c r="LI392" t="b">
        <v>1</v>
      </c>
      <c r="LJ392" t="b">
        <v>1</v>
      </c>
      <c r="LN392" t="s">
        <v>347</v>
      </c>
      <c r="LP392" t="s">
        <v>400</v>
      </c>
      <c r="LR392" t="b">
        <v>1</v>
      </c>
      <c r="LS392" t="b">
        <v>1</v>
      </c>
      <c r="MA392" t="s">
        <v>360</v>
      </c>
      <c r="MD392" t="s">
        <v>347</v>
      </c>
      <c r="ME392">
        <v>4</v>
      </c>
      <c r="MF392" t="s">
        <v>5220</v>
      </c>
      <c r="MG392" t="s">
        <v>360</v>
      </c>
      <c r="MI392" t="s">
        <v>5221</v>
      </c>
      <c r="MJ392">
        <v>73220491</v>
      </c>
      <c r="MK392" t="s">
        <v>5222</v>
      </c>
      <c r="ML392" s="2">
        <v>44219.595266203702</v>
      </c>
      <c r="MM392">
        <v>394</v>
      </c>
      <c r="MO392">
        <v>-1</v>
      </c>
      <c r="MR392" t="s">
        <v>377</v>
      </c>
      <c r="MS392">
        <v>1682</v>
      </c>
      <c r="MT392" t="s">
        <v>405</v>
      </c>
      <c r="MU392">
        <v>569832</v>
      </c>
    </row>
    <row r="393" spans="1:359" x14ac:dyDescent="0.3">
      <c r="A393" t="s">
        <v>5223</v>
      </c>
      <c r="B393" t="s">
        <v>5224</v>
      </c>
      <c r="D393" t="s">
        <v>2913</v>
      </c>
      <c r="E393" t="s">
        <v>844</v>
      </c>
      <c r="G393" s="1">
        <v>44219</v>
      </c>
      <c r="H393" t="s">
        <v>2914</v>
      </c>
      <c r="I393" t="s">
        <v>846</v>
      </c>
      <c r="J393" t="s">
        <v>347</v>
      </c>
      <c r="K393">
        <v>35</v>
      </c>
      <c r="L39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93" t="s">
        <v>408</v>
      </c>
      <c r="N393" t="s">
        <v>349</v>
      </c>
      <c r="O393" t="s">
        <v>350</v>
      </c>
      <c r="P393" s="1">
        <v>43497</v>
      </c>
      <c r="Q393">
        <v>0</v>
      </c>
      <c r="R393">
        <v>0</v>
      </c>
      <c r="S393" t="s">
        <v>347</v>
      </c>
      <c r="T393">
        <v>0</v>
      </c>
      <c r="U393">
        <v>0</v>
      </c>
      <c r="V393">
        <v>1</v>
      </c>
      <c r="W393" t="s">
        <v>351</v>
      </c>
      <c r="X393">
        <v>2</v>
      </c>
      <c r="Y393" t="s">
        <v>458</v>
      </c>
      <c r="Z393">
        <v>1</v>
      </c>
      <c r="AA393" t="s">
        <v>365</v>
      </c>
      <c r="AB393">
        <v>6</v>
      </c>
      <c r="AC393">
        <v>0</v>
      </c>
      <c r="AD393">
        <v>0</v>
      </c>
      <c r="AE393">
        <v>1</v>
      </c>
      <c r="AF393">
        <v>2100</v>
      </c>
      <c r="AG393">
        <v>1500</v>
      </c>
      <c r="AH393" t="s">
        <v>5225</v>
      </c>
      <c r="AJ393" t="s">
        <v>355</v>
      </c>
      <c r="AL393" t="b">
        <v>1</v>
      </c>
      <c r="AS393">
        <v>15</v>
      </c>
      <c r="AT393" t="s">
        <v>356</v>
      </c>
      <c r="AV393" t="s">
        <v>373</v>
      </c>
      <c r="AW393" t="s">
        <v>5226</v>
      </c>
      <c r="AX393" t="s">
        <v>484</v>
      </c>
      <c r="AY393" t="b">
        <v>1</v>
      </c>
      <c r="BB393" t="b">
        <v>1</v>
      </c>
      <c r="BJ393" t="s">
        <v>360</v>
      </c>
      <c r="BO393" t="s">
        <v>360</v>
      </c>
      <c r="CE393" t="s">
        <v>888</v>
      </c>
      <c r="CF393" t="b">
        <v>1</v>
      </c>
      <c r="CG393" t="b">
        <v>1</v>
      </c>
      <c r="CN393" t="s">
        <v>347</v>
      </c>
      <c r="CX393" t="s">
        <v>851</v>
      </c>
      <c r="DD393" t="b">
        <v>1</v>
      </c>
      <c r="DV393" t="s">
        <v>657</v>
      </c>
      <c r="EL393" t="s">
        <v>385</v>
      </c>
      <c r="EM393" t="s">
        <v>366</v>
      </c>
      <c r="EN393" t="s">
        <v>1006</v>
      </c>
      <c r="EO393" t="b">
        <v>1</v>
      </c>
      <c r="EP393" t="b">
        <v>1</v>
      </c>
      <c r="EZ393" t="s">
        <v>409</v>
      </c>
      <c r="FA393" t="s">
        <v>366</v>
      </c>
      <c r="FB393" t="s">
        <v>347</v>
      </c>
      <c r="FD393" t="s">
        <v>368</v>
      </c>
      <c r="FF393" t="b">
        <v>1</v>
      </c>
      <c r="FM393" t="s">
        <v>347</v>
      </c>
      <c r="FO393" t="s">
        <v>347</v>
      </c>
      <c r="FP393" t="s">
        <v>368</v>
      </c>
      <c r="FQ393" t="b">
        <v>1</v>
      </c>
      <c r="FW393" t="s">
        <v>369</v>
      </c>
      <c r="FX393" t="s">
        <v>347</v>
      </c>
      <c r="GB393" t="s">
        <v>385</v>
      </c>
      <c r="GC393" t="s">
        <v>385</v>
      </c>
      <c r="GD393" t="s">
        <v>360</v>
      </c>
      <c r="GE393" t="s">
        <v>371</v>
      </c>
      <c r="GF393" t="s">
        <v>371</v>
      </c>
      <c r="GT393" t="s">
        <v>1329</v>
      </c>
      <c r="GU393" t="b">
        <v>1</v>
      </c>
      <c r="HM393" t="s">
        <v>2867</v>
      </c>
      <c r="HN393" t="b">
        <v>1</v>
      </c>
      <c r="HP393" t="b">
        <v>1</v>
      </c>
      <c r="HQ393" t="b">
        <v>1</v>
      </c>
      <c r="HR393" t="s">
        <v>5227</v>
      </c>
      <c r="HS393" t="s">
        <v>3438</v>
      </c>
      <c r="HT393" t="b">
        <v>1</v>
      </c>
      <c r="HU393" t="b">
        <v>1</v>
      </c>
      <c r="IE393" t="s">
        <v>1123</v>
      </c>
      <c r="IM393" t="b">
        <v>1</v>
      </c>
      <c r="IO393" t="s">
        <v>445</v>
      </c>
      <c r="IQ393" t="s">
        <v>416</v>
      </c>
      <c r="IW393" t="b">
        <v>1</v>
      </c>
      <c r="JA393" t="s">
        <v>416</v>
      </c>
      <c r="JG393" t="b">
        <v>1</v>
      </c>
      <c r="JK393" t="s">
        <v>347</v>
      </c>
      <c r="JM393" t="s">
        <v>449</v>
      </c>
      <c r="JQ393" t="b">
        <v>1</v>
      </c>
      <c r="KG393" t="s">
        <v>450</v>
      </c>
      <c r="KL393" t="b">
        <v>1</v>
      </c>
      <c r="KV393" t="s">
        <v>1294</v>
      </c>
      <c r="KW393" t="b">
        <v>1</v>
      </c>
      <c r="KX393" t="b">
        <v>1</v>
      </c>
      <c r="LF393" t="s">
        <v>399</v>
      </c>
      <c r="LG393" t="b">
        <v>1</v>
      </c>
      <c r="LH393" t="b">
        <v>1</v>
      </c>
      <c r="LI393" t="b">
        <v>1</v>
      </c>
      <c r="LJ393" t="b">
        <v>1</v>
      </c>
      <c r="LK393" t="b">
        <v>1</v>
      </c>
      <c r="LN393" t="s">
        <v>347</v>
      </c>
      <c r="LP393" t="s">
        <v>719</v>
      </c>
      <c r="LY393" t="b">
        <v>1</v>
      </c>
      <c r="MA393" t="s">
        <v>360</v>
      </c>
      <c r="MD393" t="s">
        <v>360</v>
      </c>
      <c r="MG393" t="s">
        <v>360</v>
      </c>
      <c r="MI393" t="s">
        <v>5228</v>
      </c>
      <c r="MJ393">
        <v>73220492</v>
      </c>
      <c r="MK393" t="s">
        <v>5229</v>
      </c>
      <c r="ML393" s="2">
        <v>44219.595277777778</v>
      </c>
      <c r="MM393">
        <v>395</v>
      </c>
      <c r="MO393">
        <v>-1</v>
      </c>
      <c r="MR393" t="s">
        <v>377</v>
      </c>
      <c r="MS393">
        <v>2493</v>
      </c>
      <c r="MT393" t="s">
        <v>405</v>
      </c>
      <c r="MU393">
        <v>569832</v>
      </c>
    </row>
    <row r="394" spans="1:359" x14ac:dyDescent="0.3">
      <c r="A394" t="s">
        <v>5230</v>
      </c>
      <c r="B394" t="s">
        <v>5231</v>
      </c>
      <c r="D394" t="s">
        <v>3437</v>
      </c>
      <c r="E394" t="s">
        <v>844</v>
      </c>
      <c r="G394" s="1">
        <v>44219</v>
      </c>
      <c r="H394" t="s">
        <v>2066</v>
      </c>
      <c r="I394" t="s">
        <v>846</v>
      </c>
      <c r="J394" t="s">
        <v>347</v>
      </c>
      <c r="K394">
        <v>45</v>
      </c>
      <c r="L39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94" t="s">
        <v>408</v>
      </c>
      <c r="N394" t="s">
        <v>349</v>
      </c>
      <c r="O394" t="s">
        <v>350</v>
      </c>
      <c r="P394" s="1">
        <v>41856</v>
      </c>
      <c r="Q394">
        <v>0</v>
      </c>
      <c r="R394">
        <v>0</v>
      </c>
      <c r="S394" t="s">
        <v>347</v>
      </c>
      <c r="T394">
        <v>0</v>
      </c>
      <c r="U394">
        <v>0</v>
      </c>
      <c r="V394">
        <v>0</v>
      </c>
      <c r="W394" t="s">
        <v>385</v>
      </c>
      <c r="X394">
        <v>4</v>
      </c>
      <c r="Y394" t="s">
        <v>365</v>
      </c>
      <c r="Z394">
        <v>2</v>
      </c>
      <c r="AA394" t="s">
        <v>353</v>
      </c>
      <c r="AB394">
        <v>9</v>
      </c>
      <c r="AC394">
        <v>0</v>
      </c>
      <c r="AD394">
        <v>0</v>
      </c>
      <c r="AE394">
        <v>1</v>
      </c>
      <c r="AF394">
        <v>1300</v>
      </c>
      <c r="AG394">
        <v>500</v>
      </c>
      <c r="AH394" t="s">
        <v>1701</v>
      </c>
      <c r="AJ394" t="s">
        <v>5232</v>
      </c>
      <c r="AK394" t="b">
        <v>1</v>
      </c>
      <c r="AL394" t="b">
        <v>1</v>
      </c>
      <c r="AN394" t="b">
        <v>1</v>
      </c>
      <c r="AS394">
        <v>30</v>
      </c>
      <c r="AT394" t="s">
        <v>356</v>
      </c>
      <c r="AV394" t="s">
        <v>347</v>
      </c>
      <c r="AW394" t="s">
        <v>1714</v>
      </c>
      <c r="AX394" t="s">
        <v>429</v>
      </c>
      <c r="BB394" t="b">
        <v>1</v>
      </c>
      <c r="BJ394" t="s">
        <v>360</v>
      </c>
      <c r="BO394" t="s">
        <v>360</v>
      </c>
      <c r="CE394" t="s">
        <v>2084</v>
      </c>
      <c r="CF394" t="b">
        <v>1</v>
      </c>
      <c r="CG394" t="b">
        <v>1</v>
      </c>
      <c r="CN394" t="s">
        <v>347</v>
      </c>
      <c r="CX394" t="s">
        <v>1901</v>
      </c>
      <c r="DB394" t="b">
        <v>1</v>
      </c>
      <c r="DV394" t="s">
        <v>657</v>
      </c>
      <c r="EL394" t="s">
        <v>385</v>
      </c>
      <c r="EM394" t="s">
        <v>366</v>
      </c>
      <c r="EZ394" t="s">
        <v>385</v>
      </c>
      <c r="FA394" t="s">
        <v>366</v>
      </c>
      <c r="FB394" t="s">
        <v>347</v>
      </c>
      <c r="FD394" t="s">
        <v>368</v>
      </c>
      <c r="FF394" t="b">
        <v>1</v>
      </c>
      <c r="FM394" t="s">
        <v>347</v>
      </c>
      <c r="FO394" t="s">
        <v>347</v>
      </c>
      <c r="FP394" t="s">
        <v>368</v>
      </c>
      <c r="FQ394" t="b">
        <v>1</v>
      </c>
      <c r="GB394" t="s">
        <v>385</v>
      </c>
      <c r="GC394" t="s">
        <v>385</v>
      </c>
      <c r="GD394" t="s">
        <v>360</v>
      </c>
      <c r="GE394" t="s">
        <v>371</v>
      </c>
      <c r="GF394" t="s">
        <v>371</v>
      </c>
      <c r="GT394" t="s">
        <v>5233</v>
      </c>
      <c r="GU394" t="b">
        <v>1</v>
      </c>
      <c r="GV394" t="b">
        <v>1</v>
      </c>
      <c r="GX394" t="b">
        <v>1</v>
      </c>
      <c r="HA394" t="b">
        <v>1</v>
      </c>
      <c r="HD394" t="b">
        <v>1</v>
      </c>
      <c r="HM394" t="s">
        <v>388</v>
      </c>
      <c r="HP394" t="b">
        <v>1</v>
      </c>
      <c r="HR394" t="s">
        <v>5234</v>
      </c>
      <c r="HS394" t="s">
        <v>955</v>
      </c>
      <c r="HU394" t="b">
        <v>1</v>
      </c>
      <c r="HW394" t="b">
        <v>1</v>
      </c>
      <c r="IE394" t="s">
        <v>603</v>
      </c>
      <c r="II394" t="b">
        <v>1</v>
      </c>
      <c r="IJ394" t="b">
        <v>1</v>
      </c>
      <c r="IO394" t="s">
        <v>347</v>
      </c>
      <c r="IQ394" t="s">
        <v>446</v>
      </c>
      <c r="IS394" t="b">
        <v>1</v>
      </c>
      <c r="IZ394" t="s">
        <v>5235</v>
      </c>
      <c r="JA394" t="s">
        <v>545</v>
      </c>
      <c r="JC394" t="b">
        <v>1</v>
      </c>
      <c r="JD394" t="b">
        <v>1</v>
      </c>
      <c r="JJ394" t="s">
        <v>5236</v>
      </c>
      <c r="JK394" t="s">
        <v>360</v>
      </c>
      <c r="JL394" t="s">
        <v>5237</v>
      </c>
      <c r="JM394" t="s">
        <v>5238</v>
      </c>
      <c r="JN394" t="b">
        <v>1</v>
      </c>
      <c r="JQ394" t="b">
        <v>1</v>
      </c>
      <c r="JU394" t="b">
        <v>1</v>
      </c>
      <c r="JX394" t="b">
        <v>1</v>
      </c>
      <c r="KA394" t="b">
        <v>1</v>
      </c>
      <c r="KG394" t="s">
        <v>1678</v>
      </c>
      <c r="KI394" t="b">
        <v>1</v>
      </c>
      <c r="KL394" t="b">
        <v>1</v>
      </c>
      <c r="KV394" t="s">
        <v>2883</v>
      </c>
      <c r="KZ394" t="b">
        <v>1</v>
      </c>
      <c r="LA394" t="b">
        <v>1</v>
      </c>
      <c r="LB394" t="b">
        <v>1</v>
      </c>
      <c r="LF394" t="s">
        <v>4002</v>
      </c>
      <c r="LG394" t="b">
        <v>1</v>
      </c>
      <c r="LI394" t="b">
        <v>1</v>
      </c>
      <c r="LN394" t="s">
        <v>347</v>
      </c>
      <c r="LP394" t="s">
        <v>521</v>
      </c>
      <c r="LQ394" t="b">
        <v>1</v>
      </c>
      <c r="MA394" t="s">
        <v>360</v>
      </c>
      <c r="MD394" t="s">
        <v>360</v>
      </c>
      <c r="MG394" t="s">
        <v>360</v>
      </c>
      <c r="MI394" t="s">
        <v>5239</v>
      </c>
      <c r="MJ394">
        <v>73221050</v>
      </c>
      <c r="MK394" t="s">
        <v>5240</v>
      </c>
      <c r="ML394" s="2">
        <v>44219.607812499999</v>
      </c>
      <c r="MM394">
        <v>398</v>
      </c>
      <c r="MO394">
        <v>-1</v>
      </c>
      <c r="MR394" t="s">
        <v>377</v>
      </c>
      <c r="MS394">
        <v>687</v>
      </c>
      <c r="MT394" t="s">
        <v>405</v>
      </c>
      <c r="MU394">
        <v>569832</v>
      </c>
    </row>
    <row r="395" spans="1:359" x14ac:dyDescent="0.3">
      <c r="A395" t="s">
        <v>5414</v>
      </c>
      <c r="B395" t="s">
        <v>5415</v>
      </c>
      <c r="C395" t="s">
        <v>385</v>
      </c>
      <c r="D395" t="s">
        <v>2727</v>
      </c>
      <c r="E395" t="s">
        <v>844</v>
      </c>
      <c r="G395" s="1">
        <v>44221</v>
      </c>
      <c r="H395" t="s">
        <v>5416</v>
      </c>
      <c r="I395" t="s">
        <v>383</v>
      </c>
      <c r="J395" t="s">
        <v>347</v>
      </c>
      <c r="K395">
        <v>37</v>
      </c>
      <c r="L39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95" t="s">
        <v>348</v>
      </c>
      <c r="N395" t="s">
        <v>349</v>
      </c>
      <c r="O395" t="s">
        <v>384</v>
      </c>
      <c r="R395">
        <v>0</v>
      </c>
      <c r="S395" t="s">
        <v>360</v>
      </c>
      <c r="AB395">
        <v>5</v>
      </c>
      <c r="AC395">
        <v>0</v>
      </c>
      <c r="AE395">
        <v>1</v>
      </c>
      <c r="AF395">
        <v>1500</v>
      </c>
      <c r="AG395">
        <v>1000</v>
      </c>
      <c r="AH395" t="s">
        <v>5451</v>
      </c>
      <c r="GT395" t="s">
        <v>5452</v>
      </c>
      <c r="GW395" t="b">
        <v>1</v>
      </c>
      <c r="HE395" t="b">
        <v>1</v>
      </c>
      <c r="HM395" t="s">
        <v>441</v>
      </c>
      <c r="HN395" t="b">
        <v>1</v>
      </c>
      <c r="HR395" t="s">
        <v>5453</v>
      </c>
      <c r="HS395" t="s">
        <v>855</v>
      </c>
      <c r="HW395" t="b">
        <v>1</v>
      </c>
      <c r="HX395" t="b">
        <v>1</v>
      </c>
      <c r="IE395" t="s">
        <v>896</v>
      </c>
      <c r="IF395" t="b">
        <v>1</v>
      </c>
      <c r="IJ395" t="b">
        <v>1</v>
      </c>
      <c r="IO395" t="s">
        <v>445</v>
      </c>
      <c r="IQ395" t="s">
        <v>504</v>
      </c>
      <c r="IT395" t="b">
        <v>1</v>
      </c>
      <c r="IZ395" t="s">
        <v>5454</v>
      </c>
      <c r="JA395" t="s">
        <v>416</v>
      </c>
      <c r="JG395" t="b">
        <v>1</v>
      </c>
      <c r="JK395" t="s">
        <v>360</v>
      </c>
      <c r="JL395" t="s">
        <v>3096</v>
      </c>
      <c r="JM395" t="s">
        <v>5455</v>
      </c>
      <c r="JN395" t="b">
        <v>1</v>
      </c>
      <c r="JQ395" t="b">
        <v>1</v>
      </c>
      <c r="JT395" t="b">
        <v>1</v>
      </c>
      <c r="JW395" t="b">
        <v>1</v>
      </c>
      <c r="JZ395" t="b">
        <v>1</v>
      </c>
      <c r="KA395" t="b">
        <v>1</v>
      </c>
      <c r="KG395" t="s">
        <v>5456</v>
      </c>
      <c r="KL395" t="b">
        <v>1</v>
      </c>
      <c r="KM395" t="b">
        <v>1</v>
      </c>
      <c r="KN395" t="b">
        <v>1</v>
      </c>
      <c r="KO395" t="b">
        <v>1</v>
      </c>
      <c r="KV395" t="s">
        <v>1160</v>
      </c>
      <c r="KW395" t="b">
        <v>1</v>
      </c>
      <c r="KX395" t="b">
        <v>1</v>
      </c>
      <c r="KZ395" t="b">
        <v>1</v>
      </c>
      <c r="LB395" t="b">
        <v>1</v>
      </c>
      <c r="LF395" t="s">
        <v>399</v>
      </c>
      <c r="LG395" t="b">
        <v>1</v>
      </c>
      <c r="LH395" t="b">
        <v>1</v>
      </c>
      <c r="LI395" t="b">
        <v>1</v>
      </c>
      <c r="LJ395" t="b">
        <v>1</v>
      </c>
      <c r="LK395" t="b">
        <v>1</v>
      </c>
      <c r="MI395" t="s">
        <v>5457</v>
      </c>
      <c r="MJ395">
        <v>73333387</v>
      </c>
      <c r="MK395" t="s">
        <v>5458</v>
      </c>
      <c r="ML395" s="2">
        <v>44221.521631944437</v>
      </c>
      <c r="MM395">
        <v>399</v>
      </c>
      <c r="MO395">
        <v>-1</v>
      </c>
      <c r="MR395" t="s">
        <v>5459</v>
      </c>
      <c r="MS395">
        <v>6782</v>
      </c>
      <c r="MT395" t="s">
        <v>405</v>
      </c>
      <c r="MU395">
        <v>569832</v>
      </c>
    </row>
    <row r="396" spans="1:359" x14ac:dyDescent="0.3">
      <c r="A396" t="s">
        <v>5417</v>
      </c>
      <c r="B396" t="s">
        <v>5418</v>
      </c>
      <c r="C396" t="s">
        <v>385</v>
      </c>
      <c r="D396" t="s">
        <v>2727</v>
      </c>
      <c r="E396" t="s">
        <v>844</v>
      </c>
      <c r="G396" s="1">
        <v>44221</v>
      </c>
      <c r="H396" t="s">
        <v>5416</v>
      </c>
      <c r="I396" t="s">
        <v>383</v>
      </c>
      <c r="J396" t="s">
        <v>347</v>
      </c>
      <c r="K396">
        <v>22</v>
      </c>
      <c r="L39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96" t="s">
        <v>348</v>
      </c>
      <c r="N396" t="s">
        <v>349</v>
      </c>
      <c r="O396" t="s">
        <v>384</v>
      </c>
      <c r="R396">
        <v>0</v>
      </c>
      <c r="S396" t="s">
        <v>347</v>
      </c>
      <c r="T396">
        <v>1</v>
      </c>
      <c r="U396">
        <v>1</v>
      </c>
      <c r="V396">
        <v>1</v>
      </c>
      <c r="W396" t="s">
        <v>409</v>
      </c>
      <c r="X396">
        <v>0</v>
      </c>
      <c r="Y396" t="s">
        <v>458</v>
      </c>
      <c r="Z396">
        <v>0</v>
      </c>
      <c r="AA396" t="s">
        <v>458</v>
      </c>
      <c r="AB396">
        <v>5</v>
      </c>
      <c r="AC396">
        <v>0</v>
      </c>
      <c r="AD396">
        <v>0</v>
      </c>
      <c r="AE396">
        <v>1</v>
      </c>
      <c r="AF396">
        <v>1500</v>
      </c>
      <c r="AG396">
        <v>1200</v>
      </c>
      <c r="AH396" t="s">
        <v>1384</v>
      </c>
      <c r="GT396" t="s">
        <v>5460</v>
      </c>
      <c r="GX396" t="b">
        <v>1</v>
      </c>
      <c r="HD396" t="b">
        <v>1</v>
      </c>
      <c r="HF396" t="b">
        <v>1</v>
      </c>
      <c r="HM396" t="s">
        <v>441</v>
      </c>
      <c r="HN396" t="b">
        <v>1</v>
      </c>
      <c r="HR396" t="s">
        <v>5461</v>
      </c>
      <c r="HS396" t="s">
        <v>1650</v>
      </c>
      <c r="HU396" t="b">
        <v>1</v>
      </c>
      <c r="HW396" t="b">
        <v>1</v>
      </c>
      <c r="IE396" t="s">
        <v>756</v>
      </c>
      <c r="IF396" t="b">
        <v>1</v>
      </c>
      <c r="IJ396" t="b">
        <v>1</v>
      </c>
      <c r="IO396" t="s">
        <v>347</v>
      </c>
      <c r="IQ396" t="s">
        <v>504</v>
      </c>
      <c r="IT396" t="b">
        <v>1</v>
      </c>
      <c r="IZ396" t="s">
        <v>5462</v>
      </c>
      <c r="JA396" t="s">
        <v>1210</v>
      </c>
      <c r="JD396" t="b">
        <v>1</v>
      </c>
      <c r="JE396" t="b">
        <v>1</v>
      </c>
      <c r="JJ396" t="s">
        <v>5463</v>
      </c>
      <c r="JK396" t="s">
        <v>360</v>
      </c>
      <c r="JL396" t="s">
        <v>5464</v>
      </c>
      <c r="JM396" t="s">
        <v>5465</v>
      </c>
      <c r="JN396" t="b">
        <v>1</v>
      </c>
      <c r="JP396" t="b">
        <v>1</v>
      </c>
      <c r="JQ396" t="b">
        <v>1</v>
      </c>
      <c r="JR396" t="b">
        <v>1</v>
      </c>
      <c r="JT396" t="b">
        <v>1</v>
      </c>
      <c r="JU396" t="b">
        <v>1</v>
      </c>
      <c r="JX396" t="b">
        <v>1</v>
      </c>
      <c r="KF396" t="s">
        <v>5466</v>
      </c>
      <c r="KG396" t="s">
        <v>940</v>
      </c>
      <c r="KK396" t="b">
        <v>1</v>
      </c>
      <c r="KL396" t="b">
        <v>1</v>
      </c>
      <c r="KM396" t="b">
        <v>1</v>
      </c>
      <c r="KV396" t="s">
        <v>2184</v>
      </c>
      <c r="KW396" t="b">
        <v>1</v>
      </c>
      <c r="KX396" t="b">
        <v>1</v>
      </c>
      <c r="KY396" t="b">
        <v>1</v>
      </c>
      <c r="KZ396" t="b">
        <v>1</v>
      </c>
      <c r="LA396" t="b">
        <v>1</v>
      </c>
      <c r="LB396" t="b">
        <v>1</v>
      </c>
      <c r="LF396" t="s">
        <v>5467</v>
      </c>
      <c r="LG396" t="b">
        <v>1</v>
      </c>
      <c r="LH396" t="b">
        <v>1</v>
      </c>
      <c r="LI396" t="b">
        <v>1</v>
      </c>
      <c r="LJ396" t="b">
        <v>1</v>
      </c>
      <c r="LK396" t="b">
        <v>1</v>
      </c>
      <c r="LN396" t="s">
        <v>360</v>
      </c>
      <c r="LO396" t="s">
        <v>5468</v>
      </c>
      <c r="LP396" t="s">
        <v>521</v>
      </c>
      <c r="LQ396" t="b">
        <v>1</v>
      </c>
      <c r="MA396" t="s">
        <v>360</v>
      </c>
      <c r="MG396" t="s">
        <v>360</v>
      </c>
      <c r="MI396" t="s">
        <v>5469</v>
      </c>
      <c r="MJ396">
        <v>73333388</v>
      </c>
      <c r="MK396" t="s">
        <v>5470</v>
      </c>
      <c r="ML396" s="2">
        <v>44221.521643518521</v>
      </c>
      <c r="MM396">
        <v>400</v>
      </c>
      <c r="MO396">
        <v>-1</v>
      </c>
      <c r="MR396" t="s">
        <v>5459</v>
      </c>
      <c r="MS396">
        <v>3106</v>
      </c>
      <c r="MT396" t="s">
        <v>405</v>
      </c>
      <c r="MU396">
        <v>569832</v>
      </c>
    </row>
    <row r="397" spans="1:359" x14ac:dyDescent="0.3">
      <c r="A397" t="s">
        <v>5419</v>
      </c>
      <c r="B397" t="s">
        <v>5420</v>
      </c>
      <c r="D397" t="s">
        <v>4018</v>
      </c>
      <c r="E397" t="s">
        <v>844</v>
      </c>
      <c r="G397" s="1">
        <v>44221</v>
      </c>
      <c r="H397" t="s">
        <v>5416</v>
      </c>
      <c r="I397" t="s">
        <v>383</v>
      </c>
      <c r="J397" t="s">
        <v>347</v>
      </c>
      <c r="K397">
        <v>45</v>
      </c>
      <c r="L39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97" t="s">
        <v>408</v>
      </c>
      <c r="N397" t="s">
        <v>349</v>
      </c>
      <c r="O397" t="s">
        <v>350</v>
      </c>
      <c r="P397" s="1">
        <v>43200</v>
      </c>
      <c r="R397">
        <v>0</v>
      </c>
      <c r="S397" t="s">
        <v>347</v>
      </c>
      <c r="T397">
        <v>0</v>
      </c>
      <c r="U397">
        <v>0</v>
      </c>
      <c r="V397">
        <v>1</v>
      </c>
      <c r="W397" t="s">
        <v>351</v>
      </c>
      <c r="X397">
        <v>1</v>
      </c>
      <c r="Y397" t="s">
        <v>409</v>
      </c>
      <c r="Z397">
        <v>1</v>
      </c>
      <c r="AA397" t="s">
        <v>458</v>
      </c>
      <c r="AB397">
        <v>5</v>
      </c>
      <c r="AC397">
        <v>0</v>
      </c>
      <c r="AD397">
        <v>0</v>
      </c>
      <c r="AE397">
        <v>1</v>
      </c>
      <c r="AF397">
        <v>500</v>
      </c>
      <c r="AG397">
        <v>600</v>
      </c>
      <c r="AH397" t="s">
        <v>5471</v>
      </c>
      <c r="GT397" t="s">
        <v>5472</v>
      </c>
      <c r="GU397" t="b">
        <v>1</v>
      </c>
      <c r="GV397" t="b">
        <v>1</v>
      </c>
      <c r="GY397" t="b">
        <v>1</v>
      </c>
      <c r="HM397" t="s">
        <v>388</v>
      </c>
      <c r="HP397" t="b">
        <v>1</v>
      </c>
      <c r="HR397" t="s">
        <v>5473</v>
      </c>
      <c r="HS397" t="s">
        <v>602</v>
      </c>
      <c r="HT397" t="b">
        <v>1</v>
      </c>
      <c r="HW397" t="b">
        <v>1</v>
      </c>
      <c r="IE397" t="s">
        <v>516</v>
      </c>
      <c r="IJ397" t="b">
        <v>1</v>
      </c>
      <c r="IO397" t="s">
        <v>347</v>
      </c>
      <c r="IQ397" t="s">
        <v>957</v>
      </c>
      <c r="IT397" t="b">
        <v>1</v>
      </c>
      <c r="IU397" t="b">
        <v>1</v>
      </c>
      <c r="IZ397" t="s">
        <v>4026</v>
      </c>
      <c r="JA397" t="s">
        <v>957</v>
      </c>
      <c r="JD397" t="b">
        <v>1</v>
      </c>
      <c r="JE397" t="b">
        <v>1</v>
      </c>
      <c r="JJ397" t="s">
        <v>4026</v>
      </c>
      <c r="JK397" t="s">
        <v>347</v>
      </c>
      <c r="JM397" t="s">
        <v>5474</v>
      </c>
      <c r="JQ397" t="b">
        <v>1</v>
      </c>
      <c r="JT397" t="b">
        <v>1</v>
      </c>
      <c r="JV397" t="b">
        <v>1</v>
      </c>
      <c r="KA397" t="b">
        <v>1</v>
      </c>
      <c r="KG397" t="s">
        <v>5475</v>
      </c>
      <c r="KK397" t="b">
        <v>1</v>
      </c>
      <c r="KL397" t="b">
        <v>1</v>
      </c>
      <c r="KQ397" t="b">
        <v>1</v>
      </c>
      <c r="KV397" t="s">
        <v>398</v>
      </c>
      <c r="KZ397" t="b">
        <v>1</v>
      </c>
      <c r="LA397" t="b">
        <v>1</v>
      </c>
      <c r="LF397" t="s">
        <v>452</v>
      </c>
      <c r="LI397" t="b">
        <v>1</v>
      </c>
      <c r="LN397" t="s">
        <v>360</v>
      </c>
      <c r="LO397" t="s">
        <v>4034</v>
      </c>
      <c r="LP397" t="s">
        <v>1317</v>
      </c>
      <c r="LQ397" t="b">
        <v>1</v>
      </c>
      <c r="LS397" t="b">
        <v>1</v>
      </c>
      <c r="MA397" t="s">
        <v>360</v>
      </c>
      <c r="MD397" t="s">
        <v>360</v>
      </c>
      <c r="MG397" t="s">
        <v>360</v>
      </c>
      <c r="MI397" t="s">
        <v>5476</v>
      </c>
      <c r="MJ397">
        <v>73333395</v>
      </c>
      <c r="MK397" t="s">
        <v>5477</v>
      </c>
      <c r="ML397" s="2">
        <v>44221.521944444437</v>
      </c>
      <c r="MM397">
        <v>401</v>
      </c>
      <c r="MO397">
        <v>-1</v>
      </c>
      <c r="MR397" t="s">
        <v>5459</v>
      </c>
      <c r="MS397">
        <v>1420</v>
      </c>
      <c r="MT397" t="s">
        <v>405</v>
      </c>
      <c r="MU397">
        <v>569832</v>
      </c>
    </row>
    <row r="398" spans="1:359" x14ac:dyDescent="0.3">
      <c r="A398" t="s">
        <v>5421</v>
      </c>
      <c r="B398" t="s">
        <v>5422</v>
      </c>
      <c r="D398" t="s">
        <v>4018</v>
      </c>
      <c r="E398" t="s">
        <v>844</v>
      </c>
      <c r="G398" s="1">
        <v>44221</v>
      </c>
      <c r="H398" t="s">
        <v>5416</v>
      </c>
      <c r="I398" t="s">
        <v>383</v>
      </c>
      <c r="J398" t="s">
        <v>347</v>
      </c>
      <c r="K398">
        <v>29</v>
      </c>
      <c r="L398"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98" t="s">
        <v>408</v>
      </c>
      <c r="N398" t="s">
        <v>349</v>
      </c>
      <c r="O398" t="s">
        <v>350</v>
      </c>
      <c r="P398" s="1">
        <v>43774</v>
      </c>
      <c r="R398">
        <v>0</v>
      </c>
      <c r="S398" t="s">
        <v>347</v>
      </c>
      <c r="T398">
        <v>1</v>
      </c>
      <c r="U398">
        <v>1</v>
      </c>
      <c r="V398">
        <v>0</v>
      </c>
      <c r="W398" t="s">
        <v>351</v>
      </c>
      <c r="X398">
        <v>0</v>
      </c>
      <c r="Y398" t="s">
        <v>409</v>
      </c>
      <c r="Z398">
        <v>0</v>
      </c>
      <c r="AA398" t="s">
        <v>409</v>
      </c>
      <c r="AB398">
        <v>4</v>
      </c>
      <c r="AC398">
        <v>0</v>
      </c>
      <c r="AD398">
        <v>0</v>
      </c>
      <c r="AE398">
        <v>1</v>
      </c>
      <c r="AF398">
        <v>400</v>
      </c>
      <c r="AG398">
        <v>400</v>
      </c>
      <c r="AH398" t="s">
        <v>5478</v>
      </c>
      <c r="GT398" t="s">
        <v>1955</v>
      </c>
      <c r="GU398" t="b">
        <v>1</v>
      </c>
      <c r="GW398" t="b">
        <v>1</v>
      </c>
      <c r="GY398" t="b">
        <v>1</v>
      </c>
      <c r="HM398" t="s">
        <v>726</v>
      </c>
      <c r="HN398" t="b">
        <v>1</v>
      </c>
      <c r="HO398" t="b">
        <v>1</v>
      </c>
      <c r="HR398" t="s">
        <v>5479</v>
      </c>
      <c r="HS398" t="s">
        <v>992</v>
      </c>
      <c r="HT398" t="b">
        <v>1</v>
      </c>
      <c r="HW398" t="b">
        <v>1</v>
      </c>
      <c r="HZ398" t="b">
        <v>1</v>
      </c>
      <c r="IE398" t="s">
        <v>1331</v>
      </c>
      <c r="IH398" t="b">
        <v>1</v>
      </c>
      <c r="IJ398" t="b">
        <v>1</v>
      </c>
      <c r="IO398" t="s">
        <v>347</v>
      </c>
      <c r="IQ398" t="s">
        <v>957</v>
      </c>
      <c r="IT398" t="b">
        <v>1</v>
      </c>
      <c r="IU398" t="b">
        <v>1</v>
      </c>
      <c r="IZ398" t="s">
        <v>4122</v>
      </c>
      <c r="JA398" t="s">
        <v>957</v>
      </c>
      <c r="JD398" t="b">
        <v>1</v>
      </c>
      <c r="JE398" t="b">
        <v>1</v>
      </c>
      <c r="JJ398" t="s">
        <v>4122</v>
      </c>
      <c r="JK398" t="s">
        <v>347</v>
      </c>
      <c r="JM398" t="s">
        <v>5480</v>
      </c>
      <c r="JQ398" t="b">
        <v>1</v>
      </c>
      <c r="JS398" t="b">
        <v>1</v>
      </c>
      <c r="JT398" t="b">
        <v>1</v>
      </c>
      <c r="JV398" t="b">
        <v>1</v>
      </c>
      <c r="KA398" t="b">
        <v>1</v>
      </c>
      <c r="KG398" t="s">
        <v>5481</v>
      </c>
      <c r="KI398" t="b">
        <v>1</v>
      </c>
      <c r="KJ398" t="b">
        <v>1</v>
      </c>
      <c r="KK398" t="b">
        <v>1</v>
      </c>
      <c r="KL398" t="b">
        <v>1</v>
      </c>
      <c r="KV398" t="s">
        <v>534</v>
      </c>
      <c r="KX398" t="b">
        <v>1</v>
      </c>
      <c r="KY398" t="b">
        <v>1</v>
      </c>
      <c r="LA398" t="b">
        <v>1</v>
      </c>
      <c r="LF398" t="s">
        <v>452</v>
      </c>
      <c r="LI398" t="b">
        <v>1</v>
      </c>
      <c r="LN398" t="s">
        <v>360</v>
      </c>
      <c r="LO398" t="s">
        <v>5482</v>
      </c>
      <c r="LP398" t="s">
        <v>2920</v>
      </c>
      <c r="LQ398" t="b">
        <v>1</v>
      </c>
      <c r="LR398" t="b">
        <v>1</v>
      </c>
      <c r="LS398" t="b">
        <v>1</v>
      </c>
      <c r="MA398" t="s">
        <v>360</v>
      </c>
      <c r="MG398" t="s">
        <v>360</v>
      </c>
      <c r="MI398" t="s">
        <v>5483</v>
      </c>
      <c r="MJ398">
        <v>73333397</v>
      </c>
      <c r="MK398" t="s">
        <v>5484</v>
      </c>
      <c r="ML398" s="2">
        <v>44221.521956018521</v>
      </c>
      <c r="MM398">
        <v>402</v>
      </c>
      <c r="MO398">
        <v>-1</v>
      </c>
      <c r="MR398" t="s">
        <v>5459</v>
      </c>
      <c r="MS398">
        <v>2406</v>
      </c>
      <c r="MT398" t="s">
        <v>405</v>
      </c>
      <c r="MU398">
        <v>569832</v>
      </c>
    </row>
    <row r="399" spans="1:359" x14ac:dyDescent="0.3">
      <c r="A399" t="s">
        <v>5423</v>
      </c>
      <c r="B399" t="s">
        <v>5424</v>
      </c>
      <c r="D399" t="s">
        <v>4018</v>
      </c>
      <c r="E399" t="s">
        <v>844</v>
      </c>
      <c r="G399" s="1">
        <v>44221</v>
      </c>
      <c r="H399" t="s">
        <v>5416</v>
      </c>
      <c r="I399" t="s">
        <v>383</v>
      </c>
      <c r="J399" t="s">
        <v>347</v>
      </c>
      <c r="K399">
        <v>50</v>
      </c>
      <c r="L399" s="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99" t="s">
        <v>408</v>
      </c>
      <c r="N399" t="s">
        <v>349</v>
      </c>
      <c r="O399" t="s">
        <v>350</v>
      </c>
      <c r="P399" s="1">
        <v>43221</v>
      </c>
      <c r="R399">
        <v>0</v>
      </c>
      <c r="S399" t="s">
        <v>360</v>
      </c>
      <c r="AB399">
        <v>3</v>
      </c>
      <c r="AC399">
        <v>1</v>
      </c>
      <c r="AE399">
        <v>2</v>
      </c>
      <c r="AF399">
        <v>600</v>
      </c>
      <c r="AG399">
        <v>800</v>
      </c>
      <c r="AH399" t="s">
        <v>1576</v>
      </c>
      <c r="GT399" t="s">
        <v>5485</v>
      </c>
      <c r="GU399" t="b">
        <v>1</v>
      </c>
      <c r="GW399" t="b">
        <v>1</v>
      </c>
      <c r="GY399" t="b">
        <v>1</v>
      </c>
      <c r="HM399" t="s">
        <v>441</v>
      </c>
      <c r="HN399" t="b">
        <v>1</v>
      </c>
      <c r="HR399" t="s">
        <v>5486</v>
      </c>
      <c r="HS399" t="s">
        <v>2087</v>
      </c>
      <c r="HU399" t="b">
        <v>1</v>
      </c>
      <c r="HW399" t="b">
        <v>1</v>
      </c>
      <c r="HZ399" t="b">
        <v>1</v>
      </c>
      <c r="IE399" t="s">
        <v>1877</v>
      </c>
      <c r="IH399" t="b">
        <v>1</v>
      </c>
      <c r="II399" t="b">
        <v>1</v>
      </c>
      <c r="IO399" t="s">
        <v>347</v>
      </c>
      <c r="IQ399" t="s">
        <v>957</v>
      </c>
      <c r="IT399" t="b">
        <v>1</v>
      </c>
      <c r="IU399" t="b">
        <v>1</v>
      </c>
      <c r="IZ399" t="s">
        <v>5487</v>
      </c>
      <c r="JA399" t="s">
        <v>957</v>
      </c>
      <c r="JD399" t="b">
        <v>1</v>
      </c>
      <c r="JE399" t="b">
        <v>1</v>
      </c>
      <c r="JJ399" t="s">
        <v>5488</v>
      </c>
      <c r="JK399" t="s">
        <v>347</v>
      </c>
      <c r="JM399" t="s">
        <v>4032</v>
      </c>
      <c r="JQ399" t="b">
        <v>1</v>
      </c>
      <c r="JT399" t="b">
        <v>1</v>
      </c>
      <c r="KA399" t="b">
        <v>1</v>
      </c>
      <c r="KG399" t="s">
        <v>5489</v>
      </c>
      <c r="KJ399" t="b">
        <v>1</v>
      </c>
      <c r="KL399" t="b">
        <v>1</v>
      </c>
      <c r="KP399" t="b">
        <v>1</v>
      </c>
      <c r="KV399" t="s">
        <v>5490</v>
      </c>
      <c r="KY399" t="b">
        <v>1</v>
      </c>
      <c r="KZ399" t="b">
        <v>1</v>
      </c>
      <c r="LA399" t="b">
        <v>1</v>
      </c>
      <c r="LF399" t="s">
        <v>452</v>
      </c>
      <c r="LI399" t="b">
        <v>1</v>
      </c>
      <c r="MI399" t="s">
        <v>5491</v>
      </c>
      <c r="MJ399">
        <v>73333398</v>
      </c>
      <c r="MK399" t="s">
        <v>5492</v>
      </c>
      <c r="ML399" s="2">
        <v>44221.521956018521</v>
      </c>
      <c r="MM399">
        <v>403</v>
      </c>
      <c r="MO399">
        <v>-1</v>
      </c>
      <c r="MR399" t="s">
        <v>5459</v>
      </c>
      <c r="MS399">
        <v>1260</v>
      </c>
      <c r="MT399" t="s">
        <v>405</v>
      </c>
      <c r="MU399">
        <v>569832</v>
      </c>
    </row>
    <row r="400" spans="1:359" x14ac:dyDescent="0.3">
      <c r="A400" t="s">
        <v>5425</v>
      </c>
      <c r="B400" t="s">
        <v>5426</v>
      </c>
      <c r="C400" t="s">
        <v>385</v>
      </c>
      <c r="D400" t="s">
        <v>3844</v>
      </c>
      <c r="E400" t="s">
        <v>844</v>
      </c>
      <c r="G400" s="1">
        <v>44221</v>
      </c>
      <c r="H400" t="s">
        <v>5416</v>
      </c>
      <c r="I400" t="s">
        <v>383</v>
      </c>
      <c r="J400" t="s">
        <v>347</v>
      </c>
      <c r="K400">
        <v>33</v>
      </c>
      <c r="L400" s="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400" t="s">
        <v>348</v>
      </c>
      <c r="N400" t="s">
        <v>349</v>
      </c>
      <c r="O400" t="s">
        <v>384</v>
      </c>
      <c r="R400">
        <v>0</v>
      </c>
      <c r="S400" t="s">
        <v>347</v>
      </c>
      <c r="T400">
        <v>1</v>
      </c>
      <c r="U400">
        <v>0</v>
      </c>
      <c r="V400">
        <v>1</v>
      </c>
      <c r="W400" t="s">
        <v>351</v>
      </c>
      <c r="X400">
        <v>0</v>
      </c>
      <c r="Y400" t="s">
        <v>409</v>
      </c>
      <c r="Z400">
        <v>2</v>
      </c>
      <c r="AA400" t="s">
        <v>365</v>
      </c>
      <c r="AB400">
        <v>6</v>
      </c>
      <c r="AC400">
        <v>0</v>
      </c>
      <c r="AD400">
        <v>0</v>
      </c>
      <c r="AE400">
        <v>1</v>
      </c>
      <c r="AF400">
        <v>800</v>
      </c>
      <c r="AG400">
        <v>400</v>
      </c>
      <c r="AH400" t="s">
        <v>5493</v>
      </c>
      <c r="GT400" t="s">
        <v>5494</v>
      </c>
      <c r="GY400" t="b">
        <v>1</v>
      </c>
      <c r="HA400" t="b">
        <v>1</v>
      </c>
      <c r="HE400" t="b">
        <v>1</v>
      </c>
      <c r="HM400" t="s">
        <v>441</v>
      </c>
      <c r="HN400" t="b">
        <v>1</v>
      </c>
      <c r="HR400" t="s">
        <v>5495</v>
      </c>
      <c r="HS400" t="s">
        <v>5496</v>
      </c>
      <c r="HW400" t="b">
        <v>1</v>
      </c>
      <c r="HY400" t="b">
        <v>1</v>
      </c>
      <c r="IE400" t="s">
        <v>461</v>
      </c>
      <c r="IF400" t="b">
        <v>1</v>
      </c>
      <c r="IO400" t="s">
        <v>360</v>
      </c>
      <c r="IP400" t="s">
        <v>5497</v>
      </c>
      <c r="IQ400" t="s">
        <v>545</v>
      </c>
      <c r="IS400" t="b">
        <v>1</v>
      </c>
      <c r="IT400" t="b">
        <v>1</v>
      </c>
      <c r="IZ400" t="s">
        <v>5498</v>
      </c>
      <c r="JA400" t="s">
        <v>5499</v>
      </c>
      <c r="JB400" t="b">
        <v>1</v>
      </c>
      <c r="JD400" t="b">
        <v>1</v>
      </c>
      <c r="JE400" t="b">
        <v>1</v>
      </c>
      <c r="JJ400" t="s">
        <v>5500</v>
      </c>
      <c r="JK400" t="s">
        <v>347</v>
      </c>
      <c r="JM400" t="s">
        <v>5501</v>
      </c>
      <c r="JN400" t="b">
        <v>1</v>
      </c>
      <c r="JP400" t="b">
        <v>1</v>
      </c>
      <c r="JQ400" t="b">
        <v>1</v>
      </c>
      <c r="JT400" t="b">
        <v>1</v>
      </c>
      <c r="JX400" t="b">
        <v>1</v>
      </c>
      <c r="KG400" t="s">
        <v>450</v>
      </c>
      <c r="KL400" t="b">
        <v>1</v>
      </c>
      <c r="KV400" t="s">
        <v>2184</v>
      </c>
      <c r="KW400" t="b">
        <v>1</v>
      </c>
      <c r="KX400" t="b">
        <v>1</v>
      </c>
      <c r="KY400" t="b">
        <v>1</v>
      </c>
      <c r="KZ400" t="b">
        <v>1</v>
      </c>
      <c r="LA400" t="b">
        <v>1</v>
      </c>
      <c r="LB400" t="b">
        <v>1</v>
      </c>
      <c r="LF400" t="s">
        <v>5502</v>
      </c>
      <c r="LG400" t="b">
        <v>1</v>
      </c>
      <c r="LH400" t="b">
        <v>1</v>
      </c>
      <c r="LI400" t="b">
        <v>1</v>
      </c>
      <c r="LJ400" t="b">
        <v>1</v>
      </c>
      <c r="LK400" t="b">
        <v>1</v>
      </c>
      <c r="LN400" t="s">
        <v>347</v>
      </c>
      <c r="LP400" t="s">
        <v>651</v>
      </c>
      <c r="LV400" t="b">
        <v>1</v>
      </c>
      <c r="MA400" t="s">
        <v>360</v>
      </c>
      <c r="MD400" t="s">
        <v>360</v>
      </c>
      <c r="MG400" t="s">
        <v>347</v>
      </c>
      <c r="MH400" t="s">
        <v>5503</v>
      </c>
      <c r="MI400" t="s">
        <v>5504</v>
      </c>
      <c r="MJ400">
        <v>73333414</v>
      </c>
      <c r="MK400" t="s">
        <v>5505</v>
      </c>
      <c r="ML400" s="2">
        <v>44221.522418981483</v>
      </c>
      <c r="MM400">
        <v>404</v>
      </c>
      <c r="MO400">
        <v>-1</v>
      </c>
      <c r="MR400" t="s">
        <v>5459</v>
      </c>
      <c r="MS400">
        <v>7714</v>
      </c>
      <c r="MT400" t="s">
        <v>405</v>
      </c>
      <c r="MU400">
        <v>569832</v>
      </c>
    </row>
    <row r="401" spans="1:359" x14ac:dyDescent="0.3">
      <c r="A401" t="s">
        <v>5427</v>
      </c>
      <c r="B401" t="s">
        <v>5428</v>
      </c>
      <c r="C401" t="s">
        <v>385</v>
      </c>
      <c r="D401" t="s">
        <v>3844</v>
      </c>
      <c r="E401" t="s">
        <v>844</v>
      </c>
      <c r="G401" s="1">
        <v>44221</v>
      </c>
      <c r="H401" t="s">
        <v>5416</v>
      </c>
      <c r="I401" t="s">
        <v>383</v>
      </c>
      <c r="J401" t="s">
        <v>347</v>
      </c>
      <c r="K401">
        <v>61</v>
      </c>
      <c r="L401" s="6"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401" t="s">
        <v>348</v>
      </c>
      <c r="N401" t="s">
        <v>1001</v>
      </c>
      <c r="O401" t="s">
        <v>384</v>
      </c>
      <c r="R401">
        <v>1</v>
      </c>
      <c r="S401" t="s">
        <v>360</v>
      </c>
      <c r="AB401">
        <v>2</v>
      </c>
      <c r="AC401">
        <v>1</v>
      </c>
      <c r="AE401">
        <v>0</v>
      </c>
      <c r="AF401">
        <v>500</v>
      </c>
      <c r="AG401">
        <v>300</v>
      </c>
      <c r="AH401" t="s">
        <v>5506</v>
      </c>
      <c r="GT401" t="s">
        <v>5507</v>
      </c>
      <c r="GY401" t="b">
        <v>1</v>
      </c>
      <c r="HD401" t="b">
        <v>1</v>
      </c>
      <c r="HF401" t="b">
        <v>1</v>
      </c>
      <c r="HM401" t="s">
        <v>441</v>
      </c>
      <c r="HN401" t="b">
        <v>1</v>
      </c>
      <c r="HR401" t="s">
        <v>5508</v>
      </c>
      <c r="HS401" t="s">
        <v>443</v>
      </c>
      <c r="HW401" t="b">
        <v>1</v>
      </c>
      <c r="IE401" t="s">
        <v>516</v>
      </c>
      <c r="IJ401" t="b">
        <v>1</v>
      </c>
      <c r="IO401" t="s">
        <v>347</v>
      </c>
      <c r="IQ401" t="s">
        <v>373</v>
      </c>
      <c r="IX401" t="b">
        <v>1</v>
      </c>
      <c r="JA401" t="s">
        <v>373</v>
      </c>
      <c r="JH401" t="b">
        <v>1</v>
      </c>
      <c r="JK401" t="s">
        <v>347</v>
      </c>
      <c r="JM401" t="s">
        <v>5509</v>
      </c>
      <c r="JN401" t="b">
        <v>1</v>
      </c>
      <c r="JP401" t="b">
        <v>1</v>
      </c>
      <c r="JQ401" t="b">
        <v>1</v>
      </c>
      <c r="JS401" t="b">
        <v>1</v>
      </c>
      <c r="KG401" t="s">
        <v>450</v>
      </c>
      <c r="KL401" t="b">
        <v>1</v>
      </c>
      <c r="KV401" t="s">
        <v>997</v>
      </c>
      <c r="KW401" t="b">
        <v>1</v>
      </c>
      <c r="KX401" t="b">
        <v>1</v>
      </c>
      <c r="KY401" t="b">
        <v>1</v>
      </c>
      <c r="KZ401" t="b">
        <v>1</v>
      </c>
      <c r="LA401" t="b">
        <v>1</v>
      </c>
      <c r="LF401" t="s">
        <v>430</v>
      </c>
      <c r="LM401" t="b">
        <v>1</v>
      </c>
      <c r="MI401" t="s">
        <v>5510</v>
      </c>
      <c r="MJ401">
        <v>73333415</v>
      </c>
      <c r="MK401" t="s">
        <v>5511</v>
      </c>
      <c r="ML401" s="2">
        <v>44221.522418981483</v>
      </c>
      <c r="MM401">
        <v>405</v>
      </c>
      <c r="MO401">
        <v>-1</v>
      </c>
      <c r="MR401" t="s">
        <v>5459</v>
      </c>
      <c r="MS401">
        <v>4440</v>
      </c>
      <c r="MT401" t="s">
        <v>405</v>
      </c>
      <c r="MU401">
        <v>569832</v>
      </c>
    </row>
    <row r="402" spans="1:359" x14ac:dyDescent="0.3">
      <c r="A402" t="s">
        <v>5429</v>
      </c>
      <c r="B402" t="s">
        <v>5430</v>
      </c>
      <c r="C402" t="s">
        <v>385</v>
      </c>
      <c r="D402" t="s">
        <v>2544</v>
      </c>
      <c r="E402" t="s">
        <v>844</v>
      </c>
      <c r="G402" s="1">
        <v>44221</v>
      </c>
      <c r="H402" t="s">
        <v>5416</v>
      </c>
      <c r="I402" t="s">
        <v>383</v>
      </c>
      <c r="J402" t="s">
        <v>347</v>
      </c>
      <c r="K402">
        <v>40</v>
      </c>
      <c r="L402" s="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402" t="s">
        <v>408</v>
      </c>
      <c r="N402" t="s">
        <v>349</v>
      </c>
      <c r="O402" t="s">
        <v>350</v>
      </c>
      <c r="P402" s="1">
        <v>43855</v>
      </c>
      <c r="R402">
        <v>0</v>
      </c>
      <c r="S402" t="s">
        <v>347</v>
      </c>
      <c r="T402">
        <v>0</v>
      </c>
      <c r="U402">
        <v>0</v>
      </c>
      <c r="V402">
        <v>0</v>
      </c>
      <c r="W402" t="s">
        <v>385</v>
      </c>
      <c r="X402">
        <v>3</v>
      </c>
      <c r="Y402" t="s">
        <v>458</v>
      </c>
      <c r="Z402">
        <v>1</v>
      </c>
      <c r="AA402" t="s">
        <v>365</v>
      </c>
      <c r="AB402">
        <v>6</v>
      </c>
      <c r="AC402">
        <v>0</v>
      </c>
      <c r="AD402">
        <v>2</v>
      </c>
      <c r="AE402">
        <v>0</v>
      </c>
      <c r="AF402">
        <v>700</v>
      </c>
      <c r="AG402">
        <v>0</v>
      </c>
      <c r="AI402" t="s">
        <v>5512</v>
      </c>
      <c r="GT402" t="s">
        <v>5513</v>
      </c>
      <c r="GU402" t="b">
        <v>1</v>
      </c>
      <c r="GV402" t="b">
        <v>1</v>
      </c>
      <c r="GW402" t="b">
        <v>1</v>
      </c>
      <c r="GX402" t="b">
        <v>1</v>
      </c>
      <c r="GY402" t="b">
        <v>1</v>
      </c>
      <c r="GZ402" t="b">
        <v>1</v>
      </c>
      <c r="HA402" t="b">
        <v>1</v>
      </c>
      <c r="HB402" t="b">
        <v>1</v>
      </c>
      <c r="HC402" t="b">
        <v>1</v>
      </c>
      <c r="HD402" t="b">
        <v>1</v>
      </c>
      <c r="HE402" t="b">
        <v>1</v>
      </c>
      <c r="HF402" t="b">
        <v>1</v>
      </c>
      <c r="HG402" t="b">
        <v>1</v>
      </c>
      <c r="HI402" t="b">
        <v>1</v>
      </c>
      <c r="HL402" t="s">
        <v>5514</v>
      </c>
      <c r="HM402" t="s">
        <v>388</v>
      </c>
      <c r="HP402" t="b">
        <v>1</v>
      </c>
      <c r="HR402" t="s">
        <v>5515</v>
      </c>
      <c r="HS402" t="s">
        <v>5516</v>
      </c>
      <c r="HT402" t="b">
        <v>1</v>
      </c>
      <c r="HU402" t="b">
        <v>1</v>
      </c>
      <c r="HV402" t="b">
        <v>1</v>
      </c>
      <c r="HW402" t="b">
        <v>1</v>
      </c>
      <c r="HX402" t="b">
        <v>1</v>
      </c>
      <c r="HY402" t="b">
        <v>1</v>
      </c>
      <c r="HZ402" t="b">
        <v>1</v>
      </c>
      <c r="IB402" t="b">
        <v>1</v>
      </c>
      <c r="IE402" t="s">
        <v>756</v>
      </c>
      <c r="IF402" t="b">
        <v>1</v>
      </c>
      <c r="IJ402" t="b">
        <v>1</v>
      </c>
      <c r="IO402" t="s">
        <v>347</v>
      </c>
      <c r="IQ402" t="s">
        <v>938</v>
      </c>
      <c r="IR402" t="b">
        <v>1</v>
      </c>
      <c r="IS402" t="b">
        <v>1</v>
      </c>
      <c r="IT402" t="b">
        <v>1</v>
      </c>
      <c r="IU402" t="b">
        <v>1</v>
      </c>
      <c r="IZ402" t="s">
        <v>5517</v>
      </c>
      <c r="JA402" t="s">
        <v>545</v>
      </c>
      <c r="JC402" t="b">
        <v>1</v>
      </c>
      <c r="JD402" t="b">
        <v>1</v>
      </c>
      <c r="JJ402" t="s">
        <v>5518</v>
      </c>
      <c r="JK402" t="s">
        <v>360</v>
      </c>
      <c r="JL402" t="s">
        <v>5519</v>
      </c>
      <c r="JM402" t="s">
        <v>898</v>
      </c>
      <c r="JN402" t="b">
        <v>1</v>
      </c>
      <c r="JO402" t="b">
        <v>1</v>
      </c>
      <c r="JP402" t="b">
        <v>1</v>
      </c>
      <c r="JQ402" t="b">
        <v>1</v>
      </c>
      <c r="JR402" t="b">
        <v>1</v>
      </c>
      <c r="JS402" t="b">
        <v>1</v>
      </c>
      <c r="JT402" t="b">
        <v>1</v>
      </c>
      <c r="JU402" t="b">
        <v>1</v>
      </c>
      <c r="JV402" t="b">
        <v>1</v>
      </c>
      <c r="JW402" t="b">
        <v>1</v>
      </c>
      <c r="JX402" t="b">
        <v>1</v>
      </c>
      <c r="JY402" t="b">
        <v>1</v>
      </c>
      <c r="JZ402" t="b">
        <v>1</v>
      </c>
      <c r="KA402" t="b">
        <v>1</v>
      </c>
      <c r="KF402" t="s">
        <v>5520</v>
      </c>
      <c r="KG402" t="s">
        <v>4668</v>
      </c>
      <c r="KK402" t="b">
        <v>1</v>
      </c>
      <c r="KO402" t="b">
        <v>1</v>
      </c>
      <c r="KV402" t="s">
        <v>1397</v>
      </c>
      <c r="LA402" t="b">
        <v>1</v>
      </c>
      <c r="LF402" t="s">
        <v>1722</v>
      </c>
      <c r="LG402" t="b">
        <v>1</v>
      </c>
      <c r="LJ402" t="b">
        <v>1</v>
      </c>
      <c r="LK402" t="b">
        <v>1</v>
      </c>
      <c r="LN402" t="s">
        <v>347</v>
      </c>
      <c r="LP402" t="s">
        <v>5521</v>
      </c>
      <c r="LR402" t="b">
        <v>1</v>
      </c>
      <c r="LW402" t="b">
        <v>1</v>
      </c>
      <c r="LZ402" t="s">
        <v>5522</v>
      </c>
      <c r="MA402" t="s">
        <v>360</v>
      </c>
      <c r="MD402" t="s">
        <v>360</v>
      </c>
      <c r="MG402" t="s">
        <v>360</v>
      </c>
      <c r="MI402" t="s">
        <v>5523</v>
      </c>
      <c r="MJ402">
        <v>73333484</v>
      </c>
      <c r="MK402" t="s">
        <v>5524</v>
      </c>
      <c r="ML402" s="2">
        <v>44221.523668981477</v>
      </c>
      <c r="MM402">
        <v>406</v>
      </c>
      <c r="MO402">
        <v>-1</v>
      </c>
      <c r="MR402" t="s">
        <v>5459</v>
      </c>
      <c r="MS402">
        <v>8536</v>
      </c>
      <c r="MT402" t="s">
        <v>405</v>
      </c>
      <c r="MU402">
        <v>569832</v>
      </c>
    </row>
    <row r="403" spans="1:359" x14ac:dyDescent="0.3">
      <c r="A403" t="s">
        <v>5431</v>
      </c>
      <c r="B403" t="s">
        <v>5432</v>
      </c>
      <c r="D403" t="s">
        <v>2544</v>
      </c>
      <c r="E403" t="s">
        <v>844</v>
      </c>
      <c r="G403" s="1">
        <v>44221</v>
      </c>
      <c r="H403" t="s">
        <v>5416</v>
      </c>
      <c r="I403" t="s">
        <v>383</v>
      </c>
      <c r="J403" t="s">
        <v>347</v>
      </c>
      <c r="K403">
        <v>46</v>
      </c>
      <c r="L403" s="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403" t="s">
        <v>408</v>
      </c>
      <c r="N403" t="s">
        <v>349</v>
      </c>
      <c r="O403" t="s">
        <v>350</v>
      </c>
      <c r="P403" s="1">
        <v>43855</v>
      </c>
      <c r="R403">
        <v>0</v>
      </c>
      <c r="S403" t="s">
        <v>347</v>
      </c>
      <c r="T403">
        <v>0</v>
      </c>
      <c r="U403">
        <v>0</v>
      </c>
      <c r="V403">
        <v>0</v>
      </c>
      <c r="W403" t="s">
        <v>385</v>
      </c>
      <c r="X403">
        <v>1</v>
      </c>
      <c r="Y403" t="s">
        <v>351</v>
      </c>
      <c r="Z403">
        <v>2</v>
      </c>
      <c r="AA403" t="s">
        <v>458</v>
      </c>
      <c r="AB403">
        <v>7</v>
      </c>
      <c r="AC403">
        <v>1</v>
      </c>
      <c r="AD403">
        <v>0</v>
      </c>
      <c r="AE403">
        <v>0</v>
      </c>
      <c r="AF403">
        <v>500</v>
      </c>
      <c r="AG403">
        <v>0</v>
      </c>
      <c r="AI403" t="s">
        <v>5525</v>
      </c>
      <c r="GT403" t="s">
        <v>5526</v>
      </c>
      <c r="GU403" t="b">
        <v>1</v>
      </c>
      <c r="GV403" t="b">
        <v>1</v>
      </c>
      <c r="GW403" t="b">
        <v>1</v>
      </c>
      <c r="GY403" t="b">
        <v>1</v>
      </c>
      <c r="HA403" t="b">
        <v>1</v>
      </c>
      <c r="HE403" t="b">
        <v>1</v>
      </c>
      <c r="HI403" t="b">
        <v>1</v>
      </c>
      <c r="HL403" t="s">
        <v>5527</v>
      </c>
      <c r="HM403" t="s">
        <v>501</v>
      </c>
      <c r="HO403" t="b">
        <v>1</v>
      </c>
      <c r="HR403" t="s">
        <v>5528</v>
      </c>
      <c r="HS403" t="s">
        <v>955</v>
      </c>
      <c r="HU403" t="b">
        <v>1</v>
      </c>
      <c r="HW403" t="b">
        <v>1</v>
      </c>
      <c r="IE403" t="s">
        <v>2375</v>
      </c>
      <c r="IF403" t="b">
        <v>1</v>
      </c>
      <c r="IK403" t="b">
        <v>1</v>
      </c>
      <c r="IN403" t="s">
        <v>5529</v>
      </c>
      <c r="IO403" t="s">
        <v>347</v>
      </c>
      <c r="IQ403" t="s">
        <v>416</v>
      </c>
      <c r="IW403" t="b">
        <v>1</v>
      </c>
      <c r="JA403" t="s">
        <v>545</v>
      </c>
      <c r="JC403" t="b">
        <v>1</v>
      </c>
      <c r="JD403" t="b">
        <v>1</v>
      </c>
      <c r="JJ403" t="s">
        <v>5530</v>
      </c>
      <c r="JK403" t="s">
        <v>360</v>
      </c>
      <c r="JL403" t="s">
        <v>5531</v>
      </c>
      <c r="JM403" t="s">
        <v>5532</v>
      </c>
      <c r="JN403" t="b">
        <v>1</v>
      </c>
      <c r="JO403" t="b">
        <v>1</v>
      </c>
      <c r="JP403" t="b">
        <v>1</v>
      </c>
      <c r="JQ403" t="b">
        <v>1</v>
      </c>
      <c r="JR403" t="b">
        <v>1</v>
      </c>
      <c r="JS403" t="b">
        <v>1</v>
      </c>
      <c r="JT403" t="b">
        <v>1</v>
      </c>
      <c r="JU403" t="b">
        <v>1</v>
      </c>
      <c r="JV403" t="b">
        <v>1</v>
      </c>
      <c r="JW403" t="b">
        <v>1</v>
      </c>
      <c r="JX403" t="b">
        <v>1</v>
      </c>
      <c r="JZ403" t="b">
        <v>1</v>
      </c>
      <c r="KA403" t="b">
        <v>1</v>
      </c>
      <c r="KF403" t="s">
        <v>5533</v>
      </c>
      <c r="KG403" t="s">
        <v>5534</v>
      </c>
      <c r="KI403" t="b">
        <v>1</v>
      </c>
      <c r="KK403" t="b">
        <v>1</v>
      </c>
      <c r="KL403" t="b">
        <v>1</v>
      </c>
      <c r="KM403" t="b">
        <v>1</v>
      </c>
      <c r="KV403" t="s">
        <v>5535</v>
      </c>
      <c r="KW403" t="b">
        <v>1</v>
      </c>
      <c r="KX403" t="b">
        <v>1</v>
      </c>
      <c r="LC403" t="b">
        <v>1</v>
      </c>
      <c r="LE403" t="s">
        <v>5536</v>
      </c>
      <c r="LF403" t="s">
        <v>622</v>
      </c>
      <c r="LG403" t="b">
        <v>1</v>
      </c>
      <c r="LI403" t="b">
        <v>1</v>
      </c>
      <c r="LJ403" t="b">
        <v>1</v>
      </c>
      <c r="LK403" t="b">
        <v>1</v>
      </c>
      <c r="LN403" t="s">
        <v>360</v>
      </c>
      <c r="LO403" t="s">
        <v>5537</v>
      </c>
      <c r="LP403" t="s">
        <v>5538</v>
      </c>
      <c r="LQ403" t="b">
        <v>1</v>
      </c>
      <c r="LR403" t="b">
        <v>1</v>
      </c>
      <c r="LS403" t="b">
        <v>1</v>
      </c>
      <c r="LW403" t="b">
        <v>1</v>
      </c>
      <c r="LZ403" t="s">
        <v>5539</v>
      </c>
      <c r="MA403" t="s">
        <v>360</v>
      </c>
      <c r="MD403" t="s">
        <v>360</v>
      </c>
      <c r="MG403" t="s">
        <v>360</v>
      </c>
      <c r="MI403" t="s">
        <v>5540</v>
      </c>
      <c r="MJ403">
        <v>73333486</v>
      </c>
      <c r="MK403" t="s">
        <v>5541</v>
      </c>
      <c r="ML403" s="2">
        <v>44221.523680555547</v>
      </c>
      <c r="MM403">
        <v>407</v>
      </c>
      <c r="MO403">
        <v>-1</v>
      </c>
      <c r="MR403" t="s">
        <v>5459</v>
      </c>
      <c r="MS403">
        <v>1296</v>
      </c>
      <c r="MT403" t="s">
        <v>405</v>
      </c>
      <c r="MU403">
        <v>569832</v>
      </c>
    </row>
    <row r="404" spans="1:359" x14ac:dyDescent="0.3">
      <c r="A404" t="s">
        <v>5433</v>
      </c>
      <c r="B404" t="s">
        <v>5434</v>
      </c>
      <c r="D404" t="s">
        <v>5435</v>
      </c>
      <c r="E404" t="s">
        <v>844</v>
      </c>
      <c r="G404" s="1">
        <v>44221</v>
      </c>
      <c r="H404" t="s">
        <v>2756</v>
      </c>
      <c r="I404" t="s">
        <v>846</v>
      </c>
      <c r="J404" t="s">
        <v>347</v>
      </c>
      <c r="K404">
        <v>31</v>
      </c>
      <c r="L404" s="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404" t="s">
        <v>348</v>
      </c>
      <c r="N404" t="s">
        <v>349</v>
      </c>
      <c r="O404" t="s">
        <v>350</v>
      </c>
      <c r="P404" s="1">
        <v>43113</v>
      </c>
      <c r="Q404">
        <v>0</v>
      </c>
      <c r="R404">
        <v>1</v>
      </c>
      <c r="S404" t="s">
        <v>347</v>
      </c>
      <c r="T404">
        <v>0</v>
      </c>
      <c r="U404">
        <v>0</v>
      </c>
      <c r="V404">
        <v>1</v>
      </c>
      <c r="W404" t="s">
        <v>351</v>
      </c>
      <c r="X404">
        <v>3</v>
      </c>
      <c r="Y404" t="s">
        <v>365</v>
      </c>
      <c r="Z404">
        <v>0</v>
      </c>
      <c r="AA404" t="s">
        <v>365</v>
      </c>
      <c r="AB404">
        <v>7</v>
      </c>
      <c r="AC404">
        <v>1</v>
      </c>
      <c r="AD404">
        <v>0</v>
      </c>
      <c r="AE404">
        <v>0</v>
      </c>
      <c r="AF404">
        <v>1500</v>
      </c>
      <c r="AG404">
        <v>300</v>
      </c>
      <c r="AH404" t="s">
        <v>5542</v>
      </c>
      <c r="AJ404" t="s">
        <v>355</v>
      </c>
      <c r="AL404" t="b">
        <v>1</v>
      </c>
      <c r="AS404">
        <v>999</v>
      </c>
      <c r="AT404" t="s">
        <v>1385</v>
      </c>
      <c r="AV404" t="s">
        <v>360</v>
      </c>
      <c r="AW404" t="s">
        <v>986</v>
      </c>
      <c r="AX404" t="s">
        <v>484</v>
      </c>
      <c r="AY404" t="b">
        <v>1</v>
      </c>
      <c r="BB404" t="b">
        <v>1</v>
      </c>
      <c r="BJ404" t="s">
        <v>360</v>
      </c>
      <c r="BO404" t="s">
        <v>360</v>
      </c>
      <c r="CE404" t="s">
        <v>888</v>
      </c>
      <c r="CF404" t="b">
        <v>1</v>
      </c>
      <c r="CG404" t="b">
        <v>1</v>
      </c>
      <c r="CN404" t="s">
        <v>360</v>
      </c>
      <c r="CO404" t="s">
        <v>1283</v>
      </c>
      <c r="CP404" t="b">
        <v>1</v>
      </c>
      <c r="CS404" t="b">
        <v>1</v>
      </c>
      <c r="CX404" t="s">
        <v>1901</v>
      </c>
      <c r="DB404" t="b">
        <v>1</v>
      </c>
      <c r="DV404" t="s">
        <v>486</v>
      </c>
      <c r="DW404" t="s">
        <v>487</v>
      </c>
      <c r="EL404" t="s">
        <v>385</v>
      </c>
      <c r="EM404" t="s">
        <v>366</v>
      </c>
      <c r="EN404" t="s">
        <v>579</v>
      </c>
      <c r="EO404" t="b">
        <v>1</v>
      </c>
      <c r="EZ404" t="s">
        <v>351</v>
      </c>
      <c r="FA404" t="s">
        <v>366</v>
      </c>
      <c r="FB404" t="s">
        <v>347</v>
      </c>
      <c r="FD404" t="s">
        <v>368</v>
      </c>
      <c r="FF404" t="b">
        <v>1</v>
      </c>
      <c r="FM404" t="s">
        <v>360</v>
      </c>
      <c r="FN404" t="s">
        <v>5543</v>
      </c>
      <c r="FO404" t="s">
        <v>347</v>
      </c>
      <c r="FP404" t="s">
        <v>368</v>
      </c>
      <c r="FQ404" t="b">
        <v>1</v>
      </c>
      <c r="FW404" t="s">
        <v>668</v>
      </c>
      <c r="FX404" t="s">
        <v>360</v>
      </c>
      <c r="GB404" t="s">
        <v>385</v>
      </c>
      <c r="GC404" t="s">
        <v>385</v>
      </c>
      <c r="GD404" t="s">
        <v>347</v>
      </c>
      <c r="GG404" t="s">
        <v>493</v>
      </c>
      <c r="GH404" t="s">
        <v>360</v>
      </c>
      <c r="GR404" t="s">
        <v>1094</v>
      </c>
      <c r="GT404" t="s">
        <v>5544</v>
      </c>
      <c r="GV404" t="b">
        <v>1</v>
      </c>
      <c r="GW404" t="b">
        <v>1</v>
      </c>
      <c r="GX404" t="b">
        <v>1</v>
      </c>
      <c r="GZ404" t="b">
        <v>1</v>
      </c>
      <c r="HD404" t="b">
        <v>1</v>
      </c>
      <c r="HM404" t="s">
        <v>441</v>
      </c>
      <c r="HN404" t="b">
        <v>1</v>
      </c>
      <c r="HR404" t="s">
        <v>2879</v>
      </c>
      <c r="HS404" t="s">
        <v>634</v>
      </c>
      <c r="HT404" t="b">
        <v>1</v>
      </c>
      <c r="IE404" t="s">
        <v>516</v>
      </c>
      <c r="IJ404" t="b">
        <v>1</v>
      </c>
      <c r="IO404" t="s">
        <v>347</v>
      </c>
      <c r="IQ404" t="s">
        <v>1290</v>
      </c>
      <c r="IR404" t="b">
        <v>1</v>
      </c>
      <c r="IS404" t="b">
        <v>1</v>
      </c>
      <c r="IZ404" t="s">
        <v>2869</v>
      </c>
      <c r="JA404" t="s">
        <v>1010</v>
      </c>
      <c r="JC404" t="b">
        <v>1</v>
      </c>
      <c r="JD404" t="b">
        <v>1</v>
      </c>
      <c r="JJ404" t="s">
        <v>2869</v>
      </c>
      <c r="JK404" t="s">
        <v>347</v>
      </c>
      <c r="JM404" t="s">
        <v>2236</v>
      </c>
      <c r="JN404" t="b">
        <v>1</v>
      </c>
      <c r="JQ404" t="b">
        <v>1</v>
      </c>
      <c r="KG404" t="s">
        <v>1678</v>
      </c>
      <c r="KI404" t="b">
        <v>1</v>
      </c>
      <c r="KL404" t="b">
        <v>1</v>
      </c>
      <c r="KV404" t="s">
        <v>1232</v>
      </c>
      <c r="LA404" t="b">
        <v>1</v>
      </c>
      <c r="LB404" t="b">
        <v>1</v>
      </c>
      <c r="LF404" t="s">
        <v>509</v>
      </c>
      <c r="LL404" t="b">
        <v>1</v>
      </c>
      <c r="LN404" t="s">
        <v>347</v>
      </c>
      <c r="LP404" t="s">
        <v>400</v>
      </c>
      <c r="LR404" t="b">
        <v>1</v>
      </c>
      <c r="LS404" t="b">
        <v>1</v>
      </c>
      <c r="MA404" t="s">
        <v>347</v>
      </c>
      <c r="MB404">
        <v>9</v>
      </c>
      <c r="MC404" t="s">
        <v>5545</v>
      </c>
      <c r="MG404" t="s">
        <v>360</v>
      </c>
      <c r="MI404" t="s">
        <v>5546</v>
      </c>
      <c r="MJ404">
        <v>73333854</v>
      </c>
      <c r="MK404" t="s">
        <v>5547</v>
      </c>
      <c r="ML404" s="2">
        <v>44221.533958333333</v>
      </c>
      <c r="MM404">
        <v>408</v>
      </c>
      <c r="MO404">
        <v>-1</v>
      </c>
      <c r="MR404" t="s">
        <v>377</v>
      </c>
      <c r="MS404">
        <v>2055</v>
      </c>
      <c r="MT404" t="s">
        <v>405</v>
      </c>
      <c r="MU404">
        <v>569832</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9:Y1643"/>
  <sheetViews>
    <sheetView workbookViewId="0">
      <selection activeCell="I23" sqref="I23"/>
    </sheetView>
  </sheetViews>
  <sheetFormatPr defaultRowHeight="14.4" x14ac:dyDescent="0.3"/>
  <cols>
    <col min="1" max="1" width="22.5546875" bestFit="1" customWidth="1"/>
  </cols>
  <sheetData>
    <row r="9" spans="1:25" x14ac:dyDescent="0.3">
      <c r="A9" s="4" t="s">
        <v>5548</v>
      </c>
      <c r="B9" s="4" t="s">
        <v>5269</v>
      </c>
    </row>
    <row r="10" spans="1:25" x14ac:dyDescent="0.3">
      <c r="A10" s="4" t="s">
        <v>5267</v>
      </c>
      <c r="B10" t="s">
        <v>360</v>
      </c>
      <c r="C10" t="s">
        <v>347</v>
      </c>
      <c r="D10" t="s">
        <v>5268</v>
      </c>
    </row>
    <row r="11" spans="1:25" x14ac:dyDescent="0.3">
      <c r="A11" s="5" t="s">
        <v>710</v>
      </c>
      <c r="B11" s="6"/>
      <c r="C11" s="6">
        <v>5</v>
      </c>
      <c r="D11" s="6">
        <v>5</v>
      </c>
      <c r="J11" s="4"/>
      <c r="K11" s="4"/>
      <c r="L11" s="4"/>
      <c r="M11" s="4"/>
      <c r="N11" s="4"/>
      <c r="O11" s="4"/>
      <c r="P11" s="4"/>
      <c r="Q11" s="4"/>
      <c r="R11" s="4"/>
      <c r="S11" s="4"/>
      <c r="T11" s="4"/>
      <c r="U11" s="4"/>
      <c r="V11" s="4"/>
      <c r="W11" s="4"/>
      <c r="X11" s="4"/>
      <c r="Y11" s="4"/>
    </row>
    <row r="12" spans="1:25" x14ac:dyDescent="0.3">
      <c r="A12" s="5" t="s">
        <v>2914</v>
      </c>
      <c r="B12" s="6"/>
      <c r="C12" s="6">
        <v>57</v>
      </c>
      <c r="D12" s="6">
        <v>57</v>
      </c>
    </row>
    <row r="13" spans="1:25" x14ac:dyDescent="0.3">
      <c r="A13" s="5" t="s">
        <v>2066</v>
      </c>
      <c r="B13" s="6"/>
      <c r="C13" s="6">
        <v>36</v>
      </c>
      <c r="D13" s="6">
        <v>36</v>
      </c>
    </row>
    <row r="14" spans="1:25" x14ac:dyDescent="0.3">
      <c r="A14" s="5" t="s">
        <v>2033</v>
      </c>
      <c r="B14" s="6">
        <v>3</v>
      </c>
      <c r="C14" s="6">
        <v>47</v>
      </c>
      <c r="D14" s="6">
        <v>50</v>
      </c>
    </row>
    <row r="15" spans="1:25" x14ac:dyDescent="0.3">
      <c r="A15" s="5" t="s">
        <v>2545</v>
      </c>
      <c r="B15" s="6"/>
      <c r="C15" s="6">
        <v>19</v>
      </c>
      <c r="D15" s="6">
        <v>19</v>
      </c>
    </row>
    <row r="16" spans="1:25" x14ac:dyDescent="0.3">
      <c r="A16" s="5" t="s">
        <v>2489</v>
      </c>
      <c r="B16" s="6"/>
      <c r="C16" s="6">
        <v>7</v>
      </c>
      <c r="D16" s="6">
        <v>7</v>
      </c>
    </row>
    <row r="17" spans="1:4" x14ac:dyDescent="0.3">
      <c r="A17" s="5" t="s">
        <v>845</v>
      </c>
      <c r="B17" s="6">
        <v>3</v>
      </c>
      <c r="C17" s="6">
        <v>77</v>
      </c>
      <c r="D17" s="6">
        <v>80</v>
      </c>
    </row>
    <row r="18" spans="1:4" x14ac:dyDescent="0.3">
      <c r="A18" s="5" t="s">
        <v>382</v>
      </c>
      <c r="B18" s="6"/>
      <c r="C18" s="6">
        <v>15</v>
      </c>
      <c r="D18" s="6">
        <v>15</v>
      </c>
    </row>
    <row r="19" spans="1:4" x14ac:dyDescent="0.3">
      <c r="A19" s="5" t="s">
        <v>1989</v>
      </c>
      <c r="B19" s="6"/>
      <c r="C19" s="6">
        <v>6</v>
      </c>
      <c r="D19" s="6">
        <v>6</v>
      </c>
    </row>
    <row r="20" spans="1:4" x14ac:dyDescent="0.3">
      <c r="A20" s="5" t="s">
        <v>1961</v>
      </c>
      <c r="B20" s="6"/>
      <c r="C20" s="6">
        <v>14</v>
      </c>
      <c r="D20" s="6">
        <v>14</v>
      </c>
    </row>
    <row r="21" spans="1:4" x14ac:dyDescent="0.3">
      <c r="A21" s="5" t="s">
        <v>4086</v>
      </c>
      <c r="B21" s="6"/>
      <c r="C21" s="6">
        <v>2</v>
      </c>
      <c r="D21" s="6">
        <v>2</v>
      </c>
    </row>
    <row r="22" spans="1:4" x14ac:dyDescent="0.3">
      <c r="A22" s="5" t="s">
        <v>3484</v>
      </c>
      <c r="B22" s="6"/>
      <c r="C22" s="6">
        <v>36</v>
      </c>
      <c r="D22" s="6">
        <v>36</v>
      </c>
    </row>
    <row r="23" spans="1:4" x14ac:dyDescent="0.3">
      <c r="A23" s="5" t="s">
        <v>2756</v>
      </c>
      <c r="B23" s="6"/>
      <c r="C23" s="6">
        <v>43</v>
      </c>
      <c r="D23" s="6">
        <v>43</v>
      </c>
    </row>
    <row r="24" spans="1:4" x14ac:dyDescent="0.3">
      <c r="A24" s="5" t="s">
        <v>345</v>
      </c>
      <c r="B24" s="6"/>
      <c r="C24" s="6">
        <v>18</v>
      </c>
      <c r="D24" s="6">
        <v>18</v>
      </c>
    </row>
    <row r="25" spans="1:4" x14ac:dyDescent="0.3">
      <c r="A25" s="5" t="s">
        <v>1555</v>
      </c>
      <c r="B25" s="6"/>
      <c r="C25" s="6">
        <v>6</v>
      </c>
      <c r="D25" s="6">
        <v>6</v>
      </c>
    </row>
    <row r="26" spans="1:4" x14ac:dyDescent="0.3">
      <c r="A26" s="5" t="s">
        <v>5416</v>
      </c>
      <c r="B26" s="6"/>
      <c r="C26" s="6">
        <v>9</v>
      </c>
      <c r="D26" s="6">
        <v>9</v>
      </c>
    </row>
    <row r="27" spans="1:4" x14ac:dyDescent="0.3">
      <c r="A27" s="5" t="s">
        <v>5268</v>
      </c>
      <c r="B27" s="6">
        <v>6</v>
      </c>
      <c r="C27" s="6">
        <v>397</v>
      </c>
      <c r="D27" s="6">
        <v>403</v>
      </c>
    </row>
    <row r="35" spans="1:9" x14ac:dyDescent="0.3">
      <c r="A35" t="s">
        <v>5266</v>
      </c>
    </row>
    <row r="36" spans="1:9" x14ac:dyDescent="0.3">
      <c r="B36" s="4" t="s">
        <v>5269</v>
      </c>
    </row>
    <row r="37" spans="1:9" x14ac:dyDescent="0.3">
      <c r="B37" t="s">
        <v>408</v>
      </c>
      <c r="D37" t="s">
        <v>348</v>
      </c>
      <c r="F37" t="s">
        <v>5270</v>
      </c>
      <c r="H37" t="s">
        <v>5272</v>
      </c>
      <c r="I37" t="s">
        <v>5273</v>
      </c>
    </row>
    <row r="38" spans="1:9" x14ac:dyDescent="0.3">
      <c r="A38" s="4" t="s">
        <v>5267</v>
      </c>
      <c r="B38" t="s">
        <v>5271</v>
      </c>
      <c r="C38" t="s">
        <v>5274</v>
      </c>
      <c r="D38" t="s">
        <v>5271</v>
      </c>
      <c r="E38" t="s">
        <v>5274</v>
      </c>
      <c r="F38" t="s">
        <v>5271</v>
      </c>
      <c r="G38" t="s">
        <v>5274</v>
      </c>
    </row>
    <row r="39" spans="1:9" x14ac:dyDescent="0.3">
      <c r="A39" s="5" t="s">
        <v>710</v>
      </c>
      <c r="B39" s="6">
        <v>5</v>
      </c>
      <c r="C39" s="7">
        <v>1</v>
      </c>
      <c r="D39" s="6"/>
      <c r="E39" s="7">
        <v>0</v>
      </c>
      <c r="F39" s="6"/>
      <c r="G39" s="7">
        <v>0</v>
      </c>
      <c r="H39" s="6">
        <v>5</v>
      </c>
      <c r="I39" s="7">
        <v>1</v>
      </c>
    </row>
    <row r="40" spans="1:9" x14ac:dyDescent="0.3">
      <c r="A40" s="5" t="s">
        <v>2914</v>
      </c>
      <c r="B40" s="6">
        <v>20</v>
      </c>
      <c r="C40" s="7">
        <v>0.35087719298245612</v>
      </c>
      <c r="D40" s="6">
        <v>37</v>
      </c>
      <c r="E40" s="7">
        <v>0.64912280701754388</v>
      </c>
      <c r="F40" s="6"/>
      <c r="G40" s="7">
        <v>0</v>
      </c>
      <c r="H40" s="6">
        <v>57</v>
      </c>
      <c r="I40" s="7">
        <v>1</v>
      </c>
    </row>
    <row r="41" spans="1:9" x14ac:dyDescent="0.3">
      <c r="A41" s="5" t="s">
        <v>2066</v>
      </c>
      <c r="B41" s="6">
        <v>16</v>
      </c>
      <c r="C41" s="7">
        <v>0.44444444444444442</v>
      </c>
      <c r="D41" s="6">
        <v>20</v>
      </c>
      <c r="E41" s="7">
        <v>0.55555555555555558</v>
      </c>
      <c r="F41" s="6"/>
      <c r="G41" s="7">
        <v>0</v>
      </c>
      <c r="H41" s="6">
        <v>36</v>
      </c>
      <c r="I41" s="7">
        <v>1</v>
      </c>
    </row>
    <row r="42" spans="1:9" x14ac:dyDescent="0.3">
      <c r="A42" s="5" t="s">
        <v>2033</v>
      </c>
      <c r="B42" s="6">
        <v>15</v>
      </c>
      <c r="C42" s="7">
        <v>0.31914893617021278</v>
      </c>
      <c r="D42" s="6">
        <v>32</v>
      </c>
      <c r="E42" s="7">
        <v>0.68085106382978722</v>
      </c>
      <c r="F42" s="6"/>
      <c r="G42" s="7">
        <v>0</v>
      </c>
      <c r="H42" s="6">
        <v>47</v>
      </c>
      <c r="I42" s="7">
        <v>1</v>
      </c>
    </row>
    <row r="43" spans="1:9" x14ac:dyDescent="0.3">
      <c r="A43" s="5" t="s">
        <v>2545</v>
      </c>
      <c r="B43" s="6">
        <v>3</v>
      </c>
      <c r="C43" s="7">
        <v>0.15789473684210525</v>
      </c>
      <c r="D43" s="6">
        <v>16</v>
      </c>
      <c r="E43" s="7">
        <v>0.84210526315789469</v>
      </c>
      <c r="F43" s="6"/>
      <c r="G43" s="7">
        <v>0</v>
      </c>
      <c r="H43" s="6">
        <v>19</v>
      </c>
      <c r="I43" s="7">
        <v>1</v>
      </c>
    </row>
    <row r="44" spans="1:9" x14ac:dyDescent="0.3">
      <c r="A44" s="5" t="s">
        <v>2489</v>
      </c>
      <c r="B44" s="6">
        <v>4</v>
      </c>
      <c r="C44" s="7">
        <v>0.5714285714285714</v>
      </c>
      <c r="D44" s="6">
        <v>3</v>
      </c>
      <c r="E44" s="7">
        <v>0.42857142857142855</v>
      </c>
      <c r="F44" s="6"/>
      <c r="G44" s="7">
        <v>0</v>
      </c>
      <c r="H44" s="6">
        <v>7</v>
      </c>
      <c r="I44" s="7">
        <v>1</v>
      </c>
    </row>
    <row r="45" spans="1:9" x14ac:dyDescent="0.3">
      <c r="A45" s="5" t="s">
        <v>845</v>
      </c>
      <c r="B45" s="6">
        <v>20</v>
      </c>
      <c r="C45" s="7">
        <v>0.25974025974025972</v>
      </c>
      <c r="D45" s="6">
        <v>57</v>
      </c>
      <c r="E45" s="7">
        <v>0.74025974025974028</v>
      </c>
      <c r="F45" s="6"/>
      <c r="G45" s="7">
        <v>0</v>
      </c>
      <c r="H45" s="6">
        <v>77</v>
      </c>
      <c r="I45" s="7">
        <v>1</v>
      </c>
    </row>
    <row r="46" spans="1:9" x14ac:dyDescent="0.3">
      <c r="A46" s="5" t="s">
        <v>382</v>
      </c>
      <c r="B46" s="6">
        <v>11</v>
      </c>
      <c r="C46" s="7">
        <v>0.73333333333333328</v>
      </c>
      <c r="D46" s="6">
        <v>4</v>
      </c>
      <c r="E46" s="7">
        <v>0.26666666666666666</v>
      </c>
      <c r="F46" s="6"/>
      <c r="G46" s="7">
        <v>0</v>
      </c>
      <c r="H46" s="6">
        <v>15</v>
      </c>
      <c r="I46" s="7">
        <v>1</v>
      </c>
    </row>
    <row r="47" spans="1:9" x14ac:dyDescent="0.3">
      <c r="A47" s="5" t="s">
        <v>1989</v>
      </c>
      <c r="B47" s="6"/>
      <c r="C47" s="7">
        <v>0</v>
      </c>
      <c r="D47" s="6">
        <v>6</v>
      </c>
      <c r="E47" s="7">
        <v>1</v>
      </c>
      <c r="F47" s="6"/>
      <c r="G47" s="7">
        <v>0</v>
      </c>
      <c r="H47" s="6">
        <v>6</v>
      </c>
      <c r="I47" s="7">
        <v>1</v>
      </c>
    </row>
    <row r="48" spans="1:9" x14ac:dyDescent="0.3">
      <c r="A48" s="5" t="s">
        <v>1961</v>
      </c>
      <c r="B48" s="6">
        <v>5</v>
      </c>
      <c r="C48" s="7">
        <v>0.35714285714285715</v>
      </c>
      <c r="D48" s="6">
        <v>9</v>
      </c>
      <c r="E48" s="7">
        <v>0.6428571428571429</v>
      </c>
      <c r="F48" s="6"/>
      <c r="G48" s="7">
        <v>0</v>
      </c>
      <c r="H48" s="6">
        <v>14</v>
      </c>
      <c r="I48" s="7">
        <v>1</v>
      </c>
    </row>
    <row r="49" spans="1:13" x14ac:dyDescent="0.3">
      <c r="A49" s="5" t="s">
        <v>4086</v>
      </c>
      <c r="B49" s="6">
        <v>2</v>
      </c>
      <c r="C49" s="7">
        <v>1</v>
      </c>
      <c r="D49" s="6"/>
      <c r="E49" s="7">
        <v>0</v>
      </c>
      <c r="F49" s="6"/>
      <c r="G49" s="7">
        <v>0</v>
      </c>
      <c r="H49" s="6">
        <v>2</v>
      </c>
      <c r="I49" s="7">
        <v>1</v>
      </c>
    </row>
    <row r="50" spans="1:13" x14ac:dyDescent="0.3">
      <c r="A50" s="5" t="s">
        <v>3484</v>
      </c>
      <c r="B50" s="6">
        <v>16</v>
      </c>
      <c r="C50" s="7">
        <v>0.44444444444444442</v>
      </c>
      <c r="D50" s="6">
        <v>20</v>
      </c>
      <c r="E50" s="7">
        <v>0.55555555555555558</v>
      </c>
      <c r="F50" s="6"/>
      <c r="G50" s="7">
        <v>0</v>
      </c>
      <c r="H50" s="6">
        <v>36</v>
      </c>
      <c r="I50" s="7">
        <v>1</v>
      </c>
    </row>
    <row r="51" spans="1:13" x14ac:dyDescent="0.3">
      <c r="A51" s="5" t="s">
        <v>2756</v>
      </c>
      <c r="B51" s="6">
        <v>17</v>
      </c>
      <c r="C51" s="7">
        <v>0.39534883720930231</v>
      </c>
      <c r="D51" s="6">
        <v>26</v>
      </c>
      <c r="E51" s="7">
        <v>0.60465116279069764</v>
      </c>
      <c r="F51" s="6"/>
      <c r="G51" s="7">
        <v>0</v>
      </c>
      <c r="H51" s="6">
        <v>43</v>
      </c>
      <c r="I51" s="7">
        <v>1</v>
      </c>
    </row>
    <row r="52" spans="1:13" x14ac:dyDescent="0.3">
      <c r="A52" s="5" t="s">
        <v>345</v>
      </c>
      <c r="B52" s="6">
        <v>9</v>
      </c>
      <c r="C52" s="7">
        <v>0.5</v>
      </c>
      <c r="D52" s="6">
        <v>9</v>
      </c>
      <c r="E52" s="7">
        <v>0.5</v>
      </c>
      <c r="F52" s="6"/>
      <c r="G52" s="7">
        <v>0</v>
      </c>
      <c r="H52" s="6">
        <v>18</v>
      </c>
      <c r="I52" s="7">
        <v>1</v>
      </c>
    </row>
    <row r="53" spans="1:13" x14ac:dyDescent="0.3">
      <c r="A53" s="5" t="s">
        <v>1555</v>
      </c>
      <c r="B53" s="6">
        <v>3</v>
      </c>
      <c r="C53" s="7">
        <v>0.5</v>
      </c>
      <c r="D53" s="6">
        <v>3</v>
      </c>
      <c r="E53" s="7">
        <v>0.5</v>
      </c>
      <c r="F53" s="6"/>
      <c r="G53" s="7">
        <v>0</v>
      </c>
      <c r="H53" s="6">
        <v>6</v>
      </c>
      <c r="I53" s="7">
        <v>1</v>
      </c>
    </row>
    <row r="54" spans="1:13" x14ac:dyDescent="0.3">
      <c r="A54" s="5" t="s">
        <v>5416</v>
      </c>
      <c r="B54" s="6">
        <v>5</v>
      </c>
      <c r="C54" s="7">
        <v>0.55555555555555558</v>
      </c>
      <c r="D54" s="6">
        <v>4</v>
      </c>
      <c r="E54" s="7">
        <v>0.44444444444444442</v>
      </c>
      <c r="F54" s="6"/>
      <c r="G54" s="7">
        <v>0</v>
      </c>
      <c r="H54" s="6">
        <v>9</v>
      </c>
      <c r="I54" s="7">
        <v>1</v>
      </c>
    </row>
    <row r="55" spans="1:13" x14ac:dyDescent="0.3">
      <c r="A55" s="5" t="s">
        <v>5268</v>
      </c>
      <c r="B55" s="6">
        <v>151</v>
      </c>
      <c r="C55" s="7">
        <v>0.38035264483627201</v>
      </c>
      <c r="D55" s="6">
        <v>246</v>
      </c>
      <c r="E55" s="7">
        <v>0.61964735516372793</v>
      </c>
      <c r="F55" s="6"/>
      <c r="G55" s="7">
        <v>0</v>
      </c>
      <c r="H55" s="6">
        <v>397</v>
      </c>
      <c r="I55" s="7">
        <v>1</v>
      </c>
    </row>
    <row r="58" spans="1:13" x14ac:dyDescent="0.3">
      <c r="A58" t="s">
        <v>5275</v>
      </c>
    </row>
    <row r="59" spans="1:13" x14ac:dyDescent="0.3">
      <c r="B59" s="4" t="s">
        <v>5269</v>
      </c>
    </row>
    <row r="60" spans="1:13" x14ac:dyDescent="0.3">
      <c r="B60" t="s">
        <v>5279</v>
      </c>
      <c r="D60" t="s">
        <v>5278</v>
      </c>
      <c r="F60" t="s">
        <v>5276</v>
      </c>
      <c r="H60" t="s">
        <v>5277</v>
      </c>
      <c r="J60" t="s">
        <v>5270</v>
      </c>
      <c r="L60" t="s">
        <v>5272</v>
      </c>
      <c r="M60" t="s">
        <v>5273</v>
      </c>
    </row>
    <row r="61" spans="1:13" x14ac:dyDescent="0.3">
      <c r="A61" s="4" t="s">
        <v>5267</v>
      </c>
      <c r="B61" t="s">
        <v>5271</v>
      </c>
      <c r="C61" t="s">
        <v>5274</v>
      </c>
      <c r="D61" t="s">
        <v>5271</v>
      </c>
      <c r="E61" t="s">
        <v>5274</v>
      </c>
      <c r="F61" t="s">
        <v>5271</v>
      </c>
      <c r="G61" t="s">
        <v>5274</v>
      </c>
      <c r="H61" t="s">
        <v>5271</v>
      </c>
      <c r="I61" t="s">
        <v>5274</v>
      </c>
      <c r="J61" t="s">
        <v>5271</v>
      </c>
      <c r="K61" t="s">
        <v>5274</v>
      </c>
    </row>
    <row r="62" spans="1:13" x14ac:dyDescent="0.3">
      <c r="A62" s="5" t="s">
        <v>710</v>
      </c>
      <c r="B62" s="6">
        <v>1</v>
      </c>
      <c r="C62" s="7">
        <v>0.2</v>
      </c>
      <c r="D62" s="6">
        <v>2</v>
      </c>
      <c r="E62" s="7">
        <v>0.4</v>
      </c>
      <c r="F62" s="6"/>
      <c r="G62" s="7">
        <v>0</v>
      </c>
      <c r="H62" s="6">
        <v>2</v>
      </c>
      <c r="I62" s="7">
        <v>0.4</v>
      </c>
      <c r="J62" s="6"/>
      <c r="K62" s="7">
        <v>0</v>
      </c>
      <c r="L62" s="6">
        <v>5</v>
      </c>
      <c r="M62" s="7">
        <v>1</v>
      </c>
    </row>
    <row r="63" spans="1:13" x14ac:dyDescent="0.3">
      <c r="A63" s="5" t="s">
        <v>2914</v>
      </c>
      <c r="B63" s="6">
        <v>3</v>
      </c>
      <c r="C63" s="7">
        <v>5.2631578947368418E-2</v>
      </c>
      <c r="D63" s="6">
        <v>1</v>
      </c>
      <c r="E63" s="7">
        <v>1.7543859649122806E-2</v>
      </c>
      <c r="F63" s="6">
        <v>26</v>
      </c>
      <c r="G63" s="7">
        <v>0.45614035087719296</v>
      </c>
      <c r="H63" s="6">
        <v>27</v>
      </c>
      <c r="I63" s="7">
        <v>0.47368421052631576</v>
      </c>
      <c r="J63" s="6"/>
      <c r="K63" s="7">
        <v>0</v>
      </c>
      <c r="L63" s="6">
        <v>57</v>
      </c>
      <c r="M63" s="7">
        <v>1</v>
      </c>
    </row>
    <row r="64" spans="1:13" x14ac:dyDescent="0.3">
      <c r="A64" s="5" t="s">
        <v>2066</v>
      </c>
      <c r="B64" s="6">
        <v>2</v>
      </c>
      <c r="C64" s="7">
        <v>5.5555555555555552E-2</v>
      </c>
      <c r="D64" s="6">
        <v>5</v>
      </c>
      <c r="E64" s="7">
        <v>0.1388888888888889</v>
      </c>
      <c r="F64" s="6">
        <v>10</v>
      </c>
      <c r="G64" s="7">
        <v>0.27777777777777779</v>
      </c>
      <c r="H64" s="6">
        <v>19</v>
      </c>
      <c r="I64" s="7">
        <v>0.52777777777777779</v>
      </c>
      <c r="J64" s="6"/>
      <c r="K64" s="7">
        <v>0</v>
      </c>
      <c r="L64" s="6">
        <v>36</v>
      </c>
      <c r="M64" s="7">
        <v>1</v>
      </c>
    </row>
    <row r="65" spans="1:13" x14ac:dyDescent="0.3">
      <c r="A65" s="5" t="s">
        <v>2033</v>
      </c>
      <c r="B65" s="6">
        <v>3</v>
      </c>
      <c r="C65" s="7">
        <v>6.3829787234042548E-2</v>
      </c>
      <c r="D65" s="6">
        <v>4</v>
      </c>
      <c r="E65" s="7">
        <v>8.5106382978723402E-2</v>
      </c>
      <c r="F65" s="6">
        <v>16</v>
      </c>
      <c r="G65" s="7">
        <v>0.34042553191489361</v>
      </c>
      <c r="H65" s="6">
        <v>24</v>
      </c>
      <c r="I65" s="7">
        <v>0.51063829787234039</v>
      </c>
      <c r="J65" s="6"/>
      <c r="K65" s="7">
        <v>0</v>
      </c>
      <c r="L65" s="6">
        <v>47</v>
      </c>
      <c r="M65" s="7">
        <v>1</v>
      </c>
    </row>
    <row r="66" spans="1:13" x14ac:dyDescent="0.3">
      <c r="A66" s="5" t="s">
        <v>2545</v>
      </c>
      <c r="B66" s="6">
        <v>1</v>
      </c>
      <c r="C66" s="7">
        <v>5.2631578947368418E-2</v>
      </c>
      <c r="D66" s="6">
        <v>3</v>
      </c>
      <c r="E66" s="7">
        <v>0.15789473684210525</v>
      </c>
      <c r="F66" s="6">
        <v>7</v>
      </c>
      <c r="G66" s="7">
        <v>0.36842105263157893</v>
      </c>
      <c r="H66" s="6">
        <v>8</v>
      </c>
      <c r="I66" s="7">
        <v>0.42105263157894735</v>
      </c>
      <c r="J66" s="6"/>
      <c r="K66" s="7">
        <v>0</v>
      </c>
      <c r="L66" s="6">
        <v>19</v>
      </c>
      <c r="M66" s="7">
        <v>1</v>
      </c>
    </row>
    <row r="67" spans="1:13" x14ac:dyDescent="0.3">
      <c r="A67" s="5" t="s">
        <v>2489</v>
      </c>
      <c r="B67" s="6">
        <v>1</v>
      </c>
      <c r="C67" s="7">
        <v>0.14285714285714285</v>
      </c>
      <c r="D67" s="6">
        <v>2</v>
      </c>
      <c r="E67" s="7">
        <v>0.2857142857142857</v>
      </c>
      <c r="F67" s="6">
        <v>2</v>
      </c>
      <c r="G67" s="7">
        <v>0.2857142857142857</v>
      </c>
      <c r="H67" s="6">
        <v>2</v>
      </c>
      <c r="I67" s="7">
        <v>0.2857142857142857</v>
      </c>
      <c r="J67" s="6"/>
      <c r="K67" s="7">
        <v>0</v>
      </c>
      <c r="L67" s="6">
        <v>7</v>
      </c>
      <c r="M67" s="7">
        <v>1</v>
      </c>
    </row>
    <row r="68" spans="1:13" x14ac:dyDescent="0.3">
      <c r="A68" s="5" t="s">
        <v>845</v>
      </c>
      <c r="B68" s="6">
        <v>5</v>
      </c>
      <c r="C68" s="7">
        <v>6.4935064935064929E-2</v>
      </c>
      <c r="D68" s="6">
        <v>7</v>
      </c>
      <c r="E68" s="7">
        <v>9.0909090909090912E-2</v>
      </c>
      <c r="F68" s="6">
        <v>20</v>
      </c>
      <c r="G68" s="7">
        <v>0.25974025974025972</v>
      </c>
      <c r="H68" s="6">
        <v>45</v>
      </c>
      <c r="I68" s="7">
        <v>0.58441558441558439</v>
      </c>
      <c r="J68" s="6"/>
      <c r="K68" s="7">
        <v>0</v>
      </c>
      <c r="L68" s="6">
        <v>77</v>
      </c>
      <c r="M68" s="7">
        <v>1</v>
      </c>
    </row>
    <row r="69" spans="1:13" x14ac:dyDescent="0.3">
      <c r="A69" s="5" t="s">
        <v>382</v>
      </c>
      <c r="B69" s="6">
        <v>1</v>
      </c>
      <c r="C69" s="7">
        <v>6.6666666666666666E-2</v>
      </c>
      <c r="D69" s="6">
        <v>2</v>
      </c>
      <c r="E69" s="7">
        <v>0.13333333333333333</v>
      </c>
      <c r="F69" s="6">
        <v>2</v>
      </c>
      <c r="G69" s="7">
        <v>0.13333333333333333</v>
      </c>
      <c r="H69" s="6">
        <v>10</v>
      </c>
      <c r="I69" s="7">
        <v>0.66666666666666663</v>
      </c>
      <c r="J69" s="6"/>
      <c r="K69" s="7">
        <v>0</v>
      </c>
      <c r="L69" s="6">
        <v>15</v>
      </c>
      <c r="M69" s="7">
        <v>1</v>
      </c>
    </row>
    <row r="70" spans="1:13" x14ac:dyDescent="0.3">
      <c r="A70" s="5" t="s">
        <v>1989</v>
      </c>
      <c r="B70" s="6"/>
      <c r="C70" s="7">
        <v>0</v>
      </c>
      <c r="D70" s="6"/>
      <c r="E70" s="7">
        <v>0</v>
      </c>
      <c r="F70" s="6">
        <v>1</v>
      </c>
      <c r="G70" s="7">
        <v>0.16666666666666666</v>
      </c>
      <c r="H70" s="6">
        <v>5</v>
      </c>
      <c r="I70" s="7">
        <v>0.83333333333333337</v>
      </c>
      <c r="J70" s="6"/>
      <c r="K70" s="7">
        <v>0</v>
      </c>
      <c r="L70" s="6">
        <v>6</v>
      </c>
      <c r="M70" s="7">
        <v>1</v>
      </c>
    </row>
    <row r="71" spans="1:13" x14ac:dyDescent="0.3">
      <c r="A71" s="5" t="s">
        <v>1961</v>
      </c>
      <c r="B71" s="6"/>
      <c r="C71" s="7">
        <v>0</v>
      </c>
      <c r="D71" s="6"/>
      <c r="E71" s="7">
        <v>0</v>
      </c>
      <c r="F71" s="6">
        <v>7</v>
      </c>
      <c r="G71" s="7">
        <v>0.5</v>
      </c>
      <c r="H71" s="6">
        <v>7</v>
      </c>
      <c r="I71" s="7">
        <v>0.5</v>
      </c>
      <c r="J71" s="6"/>
      <c r="K71" s="7">
        <v>0</v>
      </c>
      <c r="L71" s="6">
        <v>14</v>
      </c>
      <c r="M71" s="7">
        <v>1</v>
      </c>
    </row>
    <row r="72" spans="1:13" x14ac:dyDescent="0.3">
      <c r="A72" s="5" t="s">
        <v>4086</v>
      </c>
      <c r="B72" s="6">
        <v>1</v>
      </c>
      <c r="C72" s="7">
        <v>0.5</v>
      </c>
      <c r="D72" s="6"/>
      <c r="E72" s="7">
        <v>0</v>
      </c>
      <c r="F72" s="6"/>
      <c r="G72" s="7">
        <v>0</v>
      </c>
      <c r="H72" s="6">
        <v>1</v>
      </c>
      <c r="I72" s="7">
        <v>0.5</v>
      </c>
      <c r="J72" s="6"/>
      <c r="K72" s="7">
        <v>0</v>
      </c>
      <c r="L72" s="6">
        <v>2</v>
      </c>
      <c r="M72" s="7">
        <v>1</v>
      </c>
    </row>
    <row r="73" spans="1:13" x14ac:dyDescent="0.3">
      <c r="A73" s="5" t="s">
        <v>3484</v>
      </c>
      <c r="B73" s="6">
        <v>2</v>
      </c>
      <c r="C73" s="7">
        <v>5.5555555555555552E-2</v>
      </c>
      <c r="D73" s="6">
        <v>2</v>
      </c>
      <c r="E73" s="7">
        <v>5.5555555555555552E-2</v>
      </c>
      <c r="F73" s="6">
        <v>16</v>
      </c>
      <c r="G73" s="7">
        <v>0.44444444444444442</v>
      </c>
      <c r="H73" s="6">
        <v>16</v>
      </c>
      <c r="I73" s="7">
        <v>0.44444444444444442</v>
      </c>
      <c r="J73" s="6"/>
      <c r="K73" s="7">
        <v>0</v>
      </c>
      <c r="L73" s="6">
        <v>36</v>
      </c>
      <c r="M73" s="7">
        <v>1</v>
      </c>
    </row>
    <row r="74" spans="1:13" x14ac:dyDescent="0.3">
      <c r="A74" s="5" t="s">
        <v>2756</v>
      </c>
      <c r="B74" s="6">
        <v>2</v>
      </c>
      <c r="C74" s="7">
        <v>4.6511627906976744E-2</v>
      </c>
      <c r="D74" s="6">
        <v>2</v>
      </c>
      <c r="E74" s="7">
        <v>4.6511627906976744E-2</v>
      </c>
      <c r="F74" s="6">
        <v>12</v>
      </c>
      <c r="G74" s="7">
        <v>0.27906976744186046</v>
      </c>
      <c r="H74" s="6">
        <v>27</v>
      </c>
      <c r="I74" s="7">
        <v>0.62790697674418605</v>
      </c>
      <c r="J74" s="6"/>
      <c r="K74" s="7">
        <v>0</v>
      </c>
      <c r="L74" s="6">
        <v>43</v>
      </c>
      <c r="M74" s="7">
        <v>1</v>
      </c>
    </row>
    <row r="75" spans="1:13" x14ac:dyDescent="0.3">
      <c r="A75" s="5" t="s">
        <v>345</v>
      </c>
      <c r="B75" s="6"/>
      <c r="C75" s="7">
        <v>0</v>
      </c>
      <c r="D75" s="6">
        <v>2</v>
      </c>
      <c r="E75" s="7">
        <v>0.1111111111111111</v>
      </c>
      <c r="F75" s="6">
        <v>7</v>
      </c>
      <c r="G75" s="7">
        <v>0.3888888888888889</v>
      </c>
      <c r="H75" s="6">
        <v>9</v>
      </c>
      <c r="I75" s="7">
        <v>0.5</v>
      </c>
      <c r="J75" s="6"/>
      <c r="K75" s="7">
        <v>0</v>
      </c>
      <c r="L75" s="6">
        <v>18</v>
      </c>
      <c r="M75" s="7">
        <v>1</v>
      </c>
    </row>
    <row r="76" spans="1:13" x14ac:dyDescent="0.3">
      <c r="A76" s="5" t="s">
        <v>1555</v>
      </c>
      <c r="B76" s="6"/>
      <c r="C76" s="7">
        <v>0</v>
      </c>
      <c r="D76" s="6">
        <v>1</v>
      </c>
      <c r="E76" s="7">
        <v>0.16666666666666666</v>
      </c>
      <c r="F76" s="6">
        <v>2</v>
      </c>
      <c r="G76" s="7">
        <v>0.33333333333333331</v>
      </c>
      <c r="H76" s="6">
        <v>3</v>
      </c>
      <c r="I76" s="7">
        <v>0.5</v>
      </c>
      <c r="J76" s="6"/>
      <c r="K76" s="7">
        <v>0</v>
      </c>
      <c r="L76" s="6">
        <v>6</v>
      </c>
      <c r="M76" s="7">
        <v>1</v>
      </c>
    </row>
    <row r="77" spans="1:13" x14ac:dyDescent="0.3">
      <c r="A77" s="5" t="s">
        <v>5416</v>
      </c>
      <c r="B77" s="6">
        <v>1</v>
      </c>
      <c r="C77" s="7">
        <v>0.1111111111111111</v>
      </c>
      <c r="D77" s="6"/>
      <c r="E77" s="7">
        <v>0</v>
      </c>
      <c r="F77" s="6">
        <v>2</v>
      </c>
      <c r="G77" s="7">
        <v>0.22222222222222221</v>
      </c>
      <c r="H77" s="6">
        <v>6</v>
      </c>
      <c r="I77" s="7">
        <v>0.66666666666666663</v>
      </c>
      <c r="J77" s="6"/>
      <c r="K77" s="7">
        <v>0</v>
      </c>
      <c r="L77" s="6">
        <v>9</v>
      </c>
      <c r="M77" s="7">
        <v>1</v>
      </c>
    </row>
    <row r="78" spans="1:13" x14ac:dyDescent="0.3">
      <c r="A78" s="5" t="s">
        <v>5268</v>
      </c>
      <c r="B78" s="6">
        <v>23</v>
      </c>
      <c r="C78" s="7">
        <v>5.793450881612091E-2</v>
      </c>
      <c r="D78" s="6">
        <v>33</v>
      </c>
      <c r="E78" s="7">
        <v>8.3123425692695208E-2</v>
      </c>
      <c r="F78" s="6">
        <v>130</v>
      </c>
      <c r="G78" s="7">
        <v>0.32745591939546598</v>
      </c>
      <c r="H78" s="6">
        <v>211</v>
      </c>
      <c r="I78" s="7">
        <v>0.53148614609571787</v>
      </c>
      <c r="J78" s="6"/>
      <c r="K78" s="7">
        <v>0</v>
      </c>
      <c r="L78" s="6">
        <v>397</v>
      </c>
      <c r="M78" s="7">
        <v>1</v>
      </c>
    </row>
    <row r="80" spans="1:13" x14ac:dyDescent="0.3">
      <c r="A80" s="5" t="s">
        <v>5280</v>
      </c>
    </row>
    <row r="81" spans="1:15" x14ac:dyDescent="0.3">
      <c r="B81" s="4" t="s">
        <v>5269</v>
      </c>
    </row>
    <row r="82" spans="1:15" x14ac:dyDescent="0.3">
      <c r="B82" t="s">
        <v>1090</v>
      </c>
      <c r="D82" t="s">
        <v>1533</v>
      </c>
      <c r="F82" t="s">
        <v>1459</v>
      </c>
      <c r="H82" t="s">
        <v>1001</v>
      </c>
      <c r="J82" t="s">
        <v>349</v>
      </c>
      <c r="L82" t="s">
        <v>5270</v>
      </c>
      <c r="N82" t="s">
        <v>5272</v>
      </c>
      <c r="O82" t="s">
        <v>5273</v>
      </c>
    </row>
    <row r="83" spans="1:15" x14ac:dyDescent="0.3">
      <c r="A83" s="4" t="s">
        <v>5267</v>
      </c>
      <c r="B83" t="s">
        <v>5271</v>
      </c>
      <c r="C83" t="s">
        <v>5274</v>
      </c>
      <c r="D83" t="s">
        <v>5271</v>
      </c>
      <c r="E83" t="s">
        <v>5274</v>
      </c>
      <c r="F83" t="s">
        <v>5271</v>
      </c>
      <c r="G83" t="s">
        <v>5274</v>
      </c>
      <c r="H83" t="s">
        <v>5271</v>
      </c>
      <c r="I83" t="s">
        <v>5274</v>
      </c>
      <c r="J83" t="s">
        <v>5271</v>
      </c>
      <c r="K83" t="s">
        <v>5274</v>
      </c>
      <c r="L83" t="s">
        <v>5271</v>
      </c>
      <c r="M83" t="s">
        <v>5274</v>
      </c>
    </row>
    <row r="84" spans="1:15" x14ac:dyDescent="0.3">
      <c r="A84" s="5" t="s">
        <v>710</v>
      </c>
      <c r="B84" s="6"/>
      <c r="C84" s="7">
        <v>0</v>
      </c>
      <c r="D84" s="6"/>
      <c r="E84" s="7">
        <v>0</v>
      </c>
      <c r="F84" s="6"/>
      <c r="G84" s="7">
        <v>0</v>
      </c>
      <c r="H84" s="6"/>
      <c r="I84" s="7">
        <v>0</v>
      </c>
      <c r="J84" s="6">
        <v>5</v>
      </c>
      <c r="K84" s="7">
        <v>1</v>
      </c>
      <c r="L84" s="6"/>
      <c r="M84" s="7">
        <v>0</v>
      </c>
      <c r="N84" s="6">
        <v>5</v>
      </c>
      <c r="O84" s="7">
        <v>1</v>
      </c>
    </row>
    <row r="85" spans="1:15" x14ac:dyDescent="0.3">
      <c r="A85" s="5" t="s">
        <v>2914</v>
      </c>
      <c r="B85" s="6"/>
      <c r="C85" s="7">
        <v>0</v>
      </c>
      <c r="D85" s="6"/>
      <c r="E85" s="7">
        <v>0</v>
      </c>
      <c r="F85" s="6">
        <v>1</v>
      </c>
      <c r="G85" s="7">
        <v>1.7543859649122806E-2</v>
      </c>
      <c r="H85" s="6">
        <v>5</v>
      </c>
      <c r="I85" s="7">
        <v>8.771929824561403E-2</v>
      </c>
      <c r="J85" s="6">
        <v>51</v>
      </c>
      <c r="K85" s="7">
        <v>0.89473684210526316</v>
      </c>
      <c r="L85" s="6"/>
      <c r="M85" s="7">
        <v>0</v>
      </c>
      <c r="N85" s="6">
        <v>57</v>
      </c>
      <c r="O85" s="7">
        <v>1</v>
      </c>
    </row>
    <row r="86" spans="1:15" x14ac:dyDescent="0.3">
      <c r="A86" s="5" t="s">
        <v>2066</v>
      </c>
      <c r="B86" s="6"/>
      <c r="C86" s="7">
        <v>0</v>
      </c>
      <c r="D86" s="6"/>
      <c r="E86" s="7">
        <v>0</v>
      </c>
      <c r="F86" s="6"/>
      <c r="G86" s="7">
        <v>0</v>
      </c>
      <c r="H86" s="6">
        <v>2</v>
      </c>
      <c r="I86" s="7">
        <v>5.5555555555555552E-2</v>
      </c>
      <c r="J86" s="6">
        <v>34</v>
      </c>
      <c r="K86" s="7">
        <v>0.94444444444444442</v>
      </c>
      <c r="L86" s="6"/>
      <c r="M86" s="7">
        <v>0</v>
      </c>
      <c r="N86" s="6">
        <v>36</v>
      </c>
      <c r="O86" s="7">
        <v>1</v>
      </c>
    </row>
    <row r="87" spans="1:15" x14ac:dyDescent="0.3">
      <c r="A87" s="5" t="s">
        <v>2033</v>
      </c>
      <c r="B87" s="6"/>
      <c r="C87" s="7">
        <v>0</v>
      </c>
      <c r="D87" s="6">
        <v>1</v>
      </c>
      <c r="E87" s="7">
        <v>2.1276595744680851E-2</v>
      </c>
      <c r="F87" s="6"/>
      <c r="G87" s="7">
        <v>0</v>
      </c>
      <c r="H87" s="6">
        <v>5</v>
      </c>
      <c r="I87" s="7">
        <v>0.10638297872340426</v>
      </c>
      <c r="J87" s="6">
        <v>41</v>
      </c>
      <c r="K87" s="7">
        <v>0.87234042553191493</v>
      </c>
      <c r="L87" s="6"/>
      <c r="M87" s="7">
        <v>0</v>
      </c>
      <c r="N87" s="6">
        <v>47</v>
      </c>
      <c r="O87" s="7">
        <v>1</v>
      </c>
    </row>
    <row r="88" spans="1:15" x14ac:dyDescent="0.3">
      <c r="A88" s="5" t="s">
        <v>2545</v>
      </c>
      <c r="B88" s="6"/>
      <c r="C88" s="7">
        <v>0</v>
      </c>
      <c r="D88" s="6">
        <v>1</v>
      </c>
      <c r="E88" s="7">
        <v>5.2631578947368418E-2</v>
      </c>
      <c r="F88" s="6"/>
      <c r="G88" s="7">
        <v>0</v>
      </c>
      <c r="H88" s="6">
        <v>2</v>
      </c>
      <c r="I88" s="7">
        <v>0.10526315789473684</v>
      </c>
      <c r="J88" s="6">
        <v>16</v>
      </c>
      <c r="K88" s="7">
        <v>0.84210526315789469</v>
      </c>
      <c r="L88" s="6"/>
      <c r="M88" s="7">
        <v>0</v>
      </c>
      <c r="N88" s="6">
        <v>19</v>
      </c>
      <c r="O88" s="7">
        <v>1</v>
      </c>
    </row>
    <row r="89" spans="1:15" x14ac:dyDescent="0.3">
      <c r="A89" s="5" t="s">
        <v>2489</v>
      </c>
      <c r="B89" s="6"/>
      <c r="C89" s="7">
        <v>0</v>
      </c>
      <c r="D89" s="6"/>
      <c r="E89" s="7">
        <v>0</v>
      </c>
      <c r="F89" s="6"/>
      <c r="G89" s="7">
        <v>0</v>
      </c>
      <c r="H89" s="6"/>
      <c r="I89" s="7">
        <v>0</v>
      </c>
      <c r="J89" s="6">
        <v>7</v>
      </c>
      <c r="K89" s="7">
        <v>1</v>
      </c>
      <c r="L89" s="6"/>
      <c r="M89" s="7">
        <v>0</v>
      </c>
      <c r="N89" s="6">
        <v>7</v>
      </c>
      <c r="O89" s="7">
        <v>1</v>
      </c>
    </row>
    <row r="90" spans="1:15" x14ac:dyDescent="0.3">
      <c r="A90" s="5" t="s">
        <v>845</v>
      </c>
      <c r="B90" s="6">
        <v>1</v>
      </c>
      <c r="C90" s="7">
        <v>1.2987012987012988E-2</v>
      </c>
      <c r="D90" s="6">
        <v>1</v>
      </c>
      <c r="E90" s="7">
        <v>1.2987012987012988E-2</v>
      </c>
      <c r="F90" s="6">
        <v>3</v>
      </c>
      <c r="G90" s="7">
        <v>3.896103896103896E-2</v>
      </c>
      <c r="H90" s="6">
        <v>7</v>
      </c>
      <c r="I90" s="7">
        <v>9.0909090909090912E-2</v>
      </c>
      <c r="J90" s="6">
        <v>65</v>
      </c>
      <c r="K90" s="7">
        <v>0.8441558441558441</v>
      </c>
      <c r="L90" s="6"/>
      <c r="M90" s="7">
        <v>0</v>
      </c>
      <c r="N90" s="6">
        <v>77</v>
      </c>
      <c r="O90" s="7">
        <v>1</v>
      </c>
    </row>
    <row r="91" spans="1:15" x14ac:dyDescent="0.3">
      <c r="A91" s="5" t="s">
        <v>382</v>
      </c>
      <c r="B91" s="6"/>
      <c r="C91" s="7">
        <v>0</v>
      </c>
      <c r="D91" s="6"/>
      <c r="E91" s="7">
        <v>0</v>
      </c>
      <c r="F91" s="6"/>
      <c r="G91" s="7">
        <v>0</v>
      </c>
      <c r="H91" s="6"/>
      <c r="I91" s="7">
        <v>0</v>
      </c>
      <c r="J91" s="6">
        <v>15</v>
      </c>
      <c r="K91" s="7">
        <v>1</v>
      </c>
      <c r="L91" s="6"/>
      <c r="M91" s="7">
        <v>0</v>
      </c>
      <c r="N91" s="6">
        <v>15</v>
      </c>
      <c r="O91" s="7">
        <v>1</v>
      </c>
    </row>
    <row r="92" spans="1:15" x14ac:dyDescent="0.3">
      <c r="A92" s="5" t="s">
        <v>1989</v>
      </c>
      <c r="B92" s="6"/>
      <c r="C92" s="7">
        <v>0</v>
      </c>
      <c r="D92" s="6"/>
      <c r="E92" s="7">
        <v>0</v>
      </c>
      <c r="F92" s="6"/>
      <c r="G92" s="7">
        <v>0</v>
      </c>
      <c r="H92" s="6">
        <v>2</v>
      </c>
      <c r="I92" s="7">
        <v>0.33333333333333331</v>
      </c>
      <c r="J92" s="6">
        <v>4</v>
      </c>
      <c r="K92" s="7">
        <v>0.66666666666666663</v>
      </c>
      <c r="L92" s="6"/>
      <c r="M92" s="7">
        <v>0</v>
      </c>
      <c r="N92" s="6">
        <v>6</v>
      </c>
      <c r="O92" s="7">
        <v>1</v>
      </c>
    </row>
    <row r="93" spans="1:15" x14ac:dyDescent="0.3">
      <c r="A93" s="5" t="s">
        <v>1961</v>
      </c>
      <c r="B93" s="6"/>
      <c r="C93" s="7">
        <v>0</v>
      </c>
      <c r="D93" s="6"/>
      <c r="E93" s="7">
        <v>0</v>
      </c>
      <c r="F93" s="6">
        <v>1</v>
      </c>
      <c r="G93" s="7">
        <v>7.1428571428571425E-2</v>
      </c>
      <c r="H93" s="6"/>
      <c r="I93" s="7">
        <v>0</v>
      </c>
      <c r="J93" s="6">
        <v>13</v>
      </c>
      <c r="K93" s="7">
        <v>0.9285714285714286</v>
      </c>
      <c r="L93" s="6"/>
      <c r="M93" s="7">
        <v>0</v>
      </c>
      <c r="N93" s="6">
        <v>14</v>
      </c>
      <c r="O93" s="7">
        <v>1</v>
      </c>
    </row>
    <row r="94" spans="1:15" x14ac:dyDescent="0.3">
      <c r="A94" s="5" t="s">
        <v>4086</v>
      </c>
      <c r="B94" s="6"/>
      <c r="C94" s="7">
        <v>0</v>
      </c>
      <c r="D94" s="6"/>
      <c r="E94" s="7">
        <v>0</v>
      </c>
      <c r="F94" s="6"/>
      <c r="G94" s="7">
        <v>0</v>
      </c>
      <c r="H94" s="6">
        <v>1</v>
      </c>
      <c r="I94" s="7">
        <v>0.5</v>
      </c>
      <c r="J94" s="6">
        <v>1</v>
      </c>
      <c r="K94" s="7">
        <v>0.5</v>
      </c>
      <c r="L94" s="6"/>
      <c r="M94" s="7">
        <v>0</v>
      </c>
      <c r="N94" s="6">
        <v>2</v>
      </c>
      <c r="O94" s="7">
        <v>1</v>
      </c>
    </row>
    <row r="95" spans="1:15" x14ac:dyDescent="0.3">
      <c r="A95" s="5" t="s">
        <v>3484</v>
      </c>
      <c r="B95" s="6">
        <v>1</v>
      </c>
      <c r="C95" s="7">
        <v>2.7777777777777776E-2</v>
      </c>
      <c r="D95" s="6">
        <v>1</v>
      </c>
      <c r="E95" s="7">
        <v>2.7777777777777776E-2</v>
      </c>
      <c r="F95" s="6">
        <v>4</v>
      </c>
      <c r="G95" s="7">
        <v>0.1111111111111111</v>
      </c>
      <c r="H95" s="6">
        <v>2</v>
      </c>
      <c r="I95" s="7">
        <v>5.5555555555555552E-2</v>
      </c>
      <c r="J95" s="6">
        <v>28</v>
      </c>
      <c r="K95" s="7">
        <v>0.77777777777777779</v>
      </c>
      <c r="L95" s="6"/>
      <c r="M95" s="7">
        <v>0</v>
      </c>
      <c r="N95" s="6">
        <v>36</v>
      </c>
      <c r="O95" s="7">
        <v>1</v>
      </c>
    </row>
    <row r="96" spans="1:15" x14ac:dyDescent="0.3">
      <c r="A96" s="5" t="s">
        <v>2756</v>
      </c>
      <c r="B96" s="6"/>
      <c r="C96" s="7">
        <v>0</v>
      </c>
      <c r="D96" s="6"/>
      <c r="E96" s="7">
        <v>0</v>
      </c>
      <c r="F96" s="6">
        <v>1</v>
      </c>
      <c r="G96" s="7">
        <v>2.3255813953488372E-2</v>
      </c>
      <c r="H96" s="6">
        <v>6</v>
      </c>
      <c r="I96" s="7">
        <v>0.13953488372093023</v>
      </c>
      <c r="J96" s="6">
        <v>36</v>
      </c>
      <c r="K96" s="7">
        <v>0.83720930232558144</v>
      </c>
      <c r="L96" s="6"/>
      <c r="M96" s="7">
        <v>0</v>
      </c>
      <c r="N96" s="6">
        <v>43</v>
      </c>
      <c r="O96" s="7">
        <v>1</v>
      </c>
    </row>
    <row r="97" spans="1:15" x14ac:dyDescent="0.3">
      <c r="A97" s="5" t="s">
        <v>345</v>
      </c>
      <c r="B97" s="6"/>
      <c r="C97" s="7">
        <v>0</v>
      </c>
      <c r="D97" s="6"/>
      <c r="E97" s="7">
        <v>0</v>
      </c>
      <c r="F97" s="6"/>
      <c r="G97" s="7">
        <v>0</v>
      </c>
      <c r="H97" s="6"/>
      <c r="I97" s="7">
        <v>0</v>
      </c>
      <c r="J97" s="6">
        <v>18</v>
      </c>
      <c r="K97" s="7">
        <v>1</v>
      </c>
      <c r="L97" s="6"/>
      <c r="M97" s="7">
        <v>0</v>
      </c>
      <c r="N97" s="6">
        <v>18</v>
      </c>
      <c r="O97" s="7">
        <v>1</v>
      </c>
    </row>
    <row r="98" spans="1:15" x14ac:dyDescent="0.3">
      <c r="A98" s="5" t="s">
        <v>1555</v>
      </c>
      <c r="B98" s="6"/>
      <c r="C98" s="7">
        <v>0</v>
      </c>
      <c r="D98" s="6"/>
      <c r="E98" s="7">
        <v>0</v>
      </c>
      <c r="F98" s="6"/>
      <c r="G98" s="7">
        <v>0</v>
      </c>
      <c r="H98" s="6"/>
      <c r="I98" s="7">
        <v>0</v>
      </c>
      <c r="J98" s="6">
        <v>6</v>
      </c>
      <c r="K98" s="7">
        <v>1</v>
      </c>
      <c r="L98" s="6"/>
      <c r="M98" s="7">
        <v>0</v>
      </c>
      <c r="N98" s="6">
        <v>6</v>
      </c>
      <c r="O98" s="7">
        <v>1</v>
      </c>
    </row>
    <row r="99" spans="1:15" x14ac:dyDescent="0.3">
      <c r="A99" s="5" t="s">
        <v>5416</v>
      </c>
      <c r="B99" s="6"/>
      <c r="C99" s="7">
        <v>0</v>
      </c>
      <c r="D99" s="6"/>
      <c r="E99" s="7">
        <v>0</v>
      </c>
      <c r="F99" s="6"/>
      <c r="G99" s="7">
        <v>0</v>
      </c>
      <c r="H99" s="6">
        <v>1</v>
      </c>
      <c r="I99" s="7">
        <v>0.1111111111111111</v>
      </c>
      <c r="J99" s="6">
        <v>8</v>
      </c>
      <c r="K99" s="7">
        <v>0.88888888888888884</v>
      </c>
      <c r="L99" s="6"/>
      <c r="M99" s="7">
        <v>0</v>
      </c>
      <c r="N99" s="6">
        <v>9</v>
      </c>
      <c r="O99" s="7">
        <v>1</v>
      </c>
    </row>
    <row r="100" spans="1:15" x14ac:dyDescent="0.3">
      <c r="A100" s="5" t="s">
        <v>5268</v>
      </c>
      <c r="B100" s="6">
        <v>2</v>
      </c>
      <c r="C100" s="7">
        <v>5.0377833753148613E-3</v>
      </c>
      <c r="D100" s="6">
        <v>4</v>
      </c>
      <c r="E100" s="7">
        <v>1.0075566750629723E-2</v>
      </c>
      <c r="F100" s="6">
        <v>10</v>
      </c>
      <c r="G100" s="7">
        <v>2.5188916876574308E-2</v>
      </c>
      <c r="H100" s="6">
        <v>33</v>
      </c>
      <c r="I100" s="7">
        <v>8.3123425692695208E-2</v>
      </c>
      <c r="J100" s="6">
        <v>348</v>
      </c>
      <c r="K100" s="7">
        <v>0.87657430730478592</v>
      </c>
      <c r="L100" s="6"/>
      <c r="M100" s="7">
        <v>0</v>
      </c>
      <c r="N100" s="6">
        <v>397</v>
      </c>
      <c r="O100" s="7">
        <v>1</v>
      </c>
    </row>
    <row r="102" spans="1:15" x14ac:dyDescent="0.3">
      <c r="A102" s="5" t="s">
        <v>5281</v>
      </c>
    </row>
    <row r="103" spans="1:15" x14ac:dyDescent="0.3">
      <c r="B103" s="4" t="s">
        <v>5269</v>
      </c>
    </row>
    <row r="104" spans="1:15" x14ac:dyDescent="0.3">
      <c r="B104" t="s">
        <v>384</v>
      </c>
      <c r="D104" t="s">
        <v>350</v>
      </c>
      <c r="F104" t="s">
        <v>5270</v>
      </c>
      <c r="H104" t="s">
        <v>5272</v>
      </c>
      <c r="I104" t="s">
        <v>5273</v>
      </c>
    </row>
    <row r="105" spans="1:15" x14ac:dyDescent="0.3">
      <c r="A105" s="4" t="s">
        <v>5267</v>
      </c>
      <c r="B105" t="s">
        <v>5271</v>
      </c>
      <c r="C105" t="s">
        <v>5274</v>
      </c>
      <c r="D105" t="s">
        <v>5271</v>
      </c>
      <c r="E105" t="s">
        <v>5274</v>
      </c>
      <c r="F105" t="s">
        <v>5271</v>
      </c>
      <c r="G105" t="s">
        <v>5274</v>
      </c>
    </row>
    <row r="106" spans="1:15" x14ac:dyDescent="0.3">
      <c r="A106" s="5" t="s">
        <v>710</v>
      </c>
      <c r="B106" s="6">
        <v>2</v>
      </c>
      <c r="C106" s="7">
        <v>0.4</v>
      </c>
      <c r="D106" s="6">
        <v>3</v>
      </c>
      <c r="E106" s="7">
        <v>0.6</v>
      </c>
      <c r="F106" s="6"/>
      <c r="G106" s="7">
        <v>0</v>
      </c>
      <c r="H106" s="6">
        <v>5</v>
      </c>
      <c r="I106" s="7">
        <v>1</v>
      </c>
    </row>
    <row r="107" spans="1:15" x14ac:dyDescent="0.3">
      <c r="A107" s="5" t="s">
        <v>2914</v>
      </c>
      <c r="B107" s="6">
        <v>2</v>
      </c>
      <c r="C107" s="7">
        <v>3.5087719298245612E-2</v>
      </c>
      <c r="D107" s="6">
        <v>55</v>
      </c>
      <c r="E107" s="7">
        <v>0.96491228070175439</v>
      </c>
      <c r="F107" s="6"/>
      <c r="G107" s="7">
        <v>0</v>
      </c>
      <c r="H107" s="6">
        <v>57</v>
      </c>
      <c r="I107" s="7">
        <v>1</v>
      </c>
    </row>
    <row r="108" spans="1:15" x14ac:dyDescent="0.3">
      <c r="A108" s="5" t="s">
        <v>2066</v>
      </c>
      <c r="B108" s="6">
        <v>3</v>
      </c>
      <c r="C108" s="7">
        <v>8.3333333333333329E-2</v>
      </c>
      <c r="D108" s="6">
        <v>33</v>
      </c>
      <c r="E108" s="7">
        <v>0.91666666666666663</v>
      </c>
      <c r="F108" s="6"/>
      <c r="G108" s="7">
        <v>0</v>
      </c>
      <c r="H108" s="6">
        <v>36</v>
      </c>
      <c r="I108" s="7">
        <v>1</v>
      </c>
    </row>
    <row r="109" spans="1:15" x14ac:dyDescent="0.3">
      <c r="A109" s="5" t="s">
        <v>2033</v>
      </c>
      <c r="B109" s="6"/>
      <c r="C109" s="7">
        <v>0</v>
      </c>
      <c r="D109" s="6">
        <v>47</v>
      </c>
      <c r="E109" s="7">
        <v>1</v>
      </c>
      <c r="F109" s="6"/>
      <c r="G109" s="7">
        <v>0</v>
      </c>
      <c r="H109" s="6">
        <v>47</v>
      </c>
      <c r="I109" s="7">
        <v>1</v>
      </c>
    </row>
    <row r="110" spans="1:15" x14ac:dyDescent="0.3">
      <c r="A110" s="5" t="s">
        <v>2545</v>
      </c>
      <c r="B110" s="6">
        <v>6</v>
      </c>
      <c r="C110" s="7">
        <v>0.31578947368421051</v>
      </c>
      <c r="D110" s="6">
        <v>13</v>
      </c>
      <c r="E110" s="7">
        <v>0.68421052631578949</v>
      </c>
      <c r="F110" s="6"/>
      <c r="G110" s="7">
        <v>0</v>
      </c>
      <c r="H110" s="6">
        <v>19</v>
      </c>
      <c r="I110" s="7">
        <v>1</v>
      </c>
    </row>
    <row r="111" spans="1:15" x14ac:dyDescent="0.3">
      <c r="A111" s="5" t="s">
        <v>2489</v>
      </c>
      <c r="B111" s="6">
        <v>3</v>
      </c>
      <c r="C111" s="7">
        <v>0.42857142857142855</v>
      </c>
      <c r="D111" s="6">
        <v>4</v>
      </c>
      <c r="E111" s="7">
        <v>0.5714285714285714</v>
      </c>
      <c r="F111" s="6"/>
      <c r="G111" s="7">
        <v>0</v>
      </c>
      <c r="H111" s="6">
        <v>7</v>
      </c>
      <c r="I111" s="7">
        <v>1</v>
      </c>
    </row>
    <row r="112" spans="1:15" x14ac:dyDescent="0.3">
      <c r="A112" s="5" t="s">
        <v>845</v>
      </c>
      <c r="B112" s="6">
        <v>39</v>
      </c>
      <c r="C112" s="7">
        <v>0.50649350649350644</v>
      </c>
      <c r="D112" s="6">
        <v>38</v>
      </c>
      <c r="E112" s="7">
        <v>0.4935064935064935</v>
      </c>
      <c r="F112" s="6"/>
      <c r="G112" s="7">
        <v>0</v>
      </c>
      <c r="H112" s="6">
        <v>77</v>
      </c>
      <c r="I112" s="7">
        <v>1</v>
      </c>
    </row>
    <row r="113" spans="1:9" x14ac:dyDescent="0.3">
      <c r="A113" s="5" t="s">
        <v>382</v>
      </c>
      <c r="B113" s="6">
        <v>2</v>
      </c>
      <c r="C113" s="7">
        <v>0.13333333333333333</v>
      </c>
      <c r="D113" s="6">
        <v>13</v>
      </c>
      <c r="E113" s="7">
        <v>0.8666666666666667</v>
      </c>
      <c r="F113" s="6"/>
      <c r="G113" s="7">
        <v>0</v>
      </c>
      <c r="H113" s="6">
        <v>15</v>
      </c>
      <c r="I113" s="7">
        <v>1</v>
      </c>
    </row>
    <row r="114" spans="1:9" x14ac:dyDescent="0.3">
      <c r="A114" s="5" t="s">
        <v>1989</v>
      </c>
      <c r="B114" s="6">
        <v>1</v>
      </c>
      <c r="C114" s="7">
        <v>0.16666666666666666</v>
      </c>
      <c r="D114" s="6">
        <v>5</v>
      </c>
      <c r="E114" s="7">
        <v>0.83333333333333337</v>
      </c>
      <c r="F114" s="6"/>
      <c r="G114" s="7">
        <v>0</v>
      </c>
      <c r="H114" s="6">
        <v>6</v>
      </c>
      <c r="I114" s="7">
        <v>1</v>
      </c>
    </row>
    <row r="115" spans="1:9" x14ac:dyDescent="0.3">
      <c r="A115" s="5" t="s">
        <v>1961</v>
      </c>
      <c r="B115" s="6">
        <v>5</v>
      </c>
      <c r="C115" s="7">
        <v>0.35714285714285715</v>
      </c>
      <c r="D115" s="6">
        <v>9</v>
      </c>
      <c r="E115" s="7">
        <v>0.6428571428571429</v>
      </c>
      <c r="F115" s="6"/>
      <c r="G115" s="7">
        <v>0</v>
      </c>
      <c r="H115" s="6">
        <v>14</v>
      </c>
      <c r="I115" s="7">
        <v>1</v>
      </c>
    </row>
    <row r="116" spans="1:9" x14ac:dyDescent="0.3">
      <c r="A116" s="5" t="s">
        <v>4086</v>
      </c>
      <c r="B116" s="6">
        <v>2</v>
      </c>
      <c r="C116" s="7">
        <v>1</v>
      </c>
      <c r="D116" s="6"/>
      <c r="E116" s="7">
        <v>0</v>
      </c>
      <c r="F116" s="6"/>
      <c r="G116" s="7">
        <v>0</v>
      </c>
      <c r="H116" s="6">
        <v>2</v>
      </c>
      <c r="I116" s="7">
        <v>1</v>
      </c>
    </row>
    <row r="117" spans="1:9" x14ac:dyDescent="0.3">
      <c r="A117" s="5" t="s">
        <v>3484</v>
      </c>
      <c r="B117" s="6">
        <v>10</v>
      </c>
      <c r="C117" s="7">
        <v>0.27777777777777779</v>
      </c>
      <c r="D117" s="6">
        <v>26</v>
      </c>
      <c r="E117" s="7">
        <v>0.72222222222222221</v>
      </c>
      <c r="F117" s="6"/>
      <c r="G117" s="7">
        <v>0</v>
      </c>
      <c r="H117" s="6">
        <v>36</v>
      </c>
      <c r="I117" s="7">
        <v>1</v>
      </c>
    </row>
    <row r="118" spans="1:9" x14ac:dyDescent="0.3">
      <c r="A118" s="5" t="s">
        <v>2756</v>
      </c>
      <c r="B118" s="6">
        <v>6</v>
      </c>
      <c r="C118" s="7">
        <v>0.13953488372093023</v>
      </c>
      <c r="D118" s="6">
        <v>37</v>
      </c>
      <c r="E118" s="7">
        <v>0.86046511627906974</v>
      </c>
      <c r="F118" s="6"/>
      <c r="G118" s="7">
        <v>0</v>
      </c>
      <c r="H118" s="6">
        <v>43</v>
      </c>
      <c r="I118" s="7">
        <v>1</v>
      </c>
    </row>
    <row r="119" spans="1:9" x14ac:dyDescent="0.3">
      <c r="A119" s="5" t="s">
        <v>345</v>
      </c>
      <c r="B119" s="6"/>
      <c r="C119" s="7">
        <v>0</v>
      </c>
      <c r="D119" s="6">
        <v>18</v>
      </c>
      <c r="E119" s="7">
        <v>1</v>
      </c>
      <c r="F119" s="6"/>
      <c r="G119" s="7">
        <v>0</v>
      </c>
      <c r="H119" s="6">
        <v>18</v>
      </c>
      <c r="I119" s="7">
        <v>1</v>
      </c>
    </row>
    <row r="120" spans="1:9" x14ac:dyDescent="0.3">
      <c r="A120" s="5" t="s">
        <v>1555</v>
      </c>
      <c r="B120" s="6"/>
      <c r="C120" s="7">
        <v>0</v>
      </c>
      <c r="D120" s="6">
        <v>6</v>
      </c>
      <c r="E120" s="7">
        <v>1</v>
      </c>
      <c r="F120" s="6"/>
      <c r="G120" s="7">
        <v>0</v>
      </c>
      <c r="H120" s="6">
        <v>6</v>
      </c>
      <c r="I120" s="7">
        <v>1</v>
      </c>
    </row>
    <row r="121" spans="1:9" x14ac:dyDescent="0.3">
      <c r="A121" s="5" t="s">
        <v>5416</v>
      </c>
      <c r="B121" s="6">
        <v>4</v>
      </c>
      <c r="C121" s="7">
        <v>0.44444444444444442</v>
      </c>
      <c r="D121" s="6">
        <v>5</v>
      </c>
      <c r="E121" s="7">
        <v>0.55555555555555558</v>
      </c>
      <c r="F121" s="6"/>
      <c r="G121" s="7">
        <v>0</v>
      </c>
      <c r="H121" s="6">
        <v>9</v>
      </c>
      <c r="I121" s="7">
        <v>1</v>
      </c>
    </row>
    <row r="122" spans="1:9" x14ac:dyDescent="0.3">
      <c r="A122" s="5" t="s">
        <v>5268</v>
      </c>
      <c r="B122" s="6">
        <v>85</v>
      </c>
      <c r="C122" s="7">
        <v>0.2141057934508816</v>
      </c>
      <c r="D122" s="6">
        <v>312</v>
      </c>
      <c r="E122" s="7">
        <v>0.78589420654911835</v>
      </c>
      <c r="F122" s="6"/>
      <c r="G122" s="7">
        <v>0</v>
      </c>
      <c r="H122" s="6">
        <v>397</v>
      </c>
      <c r="I122" s="7">
        <v>1</v>
      </c>
    </row>
    <row r="124" spans="1:9" x14ac:dyDescent="0.3">
      <c r="A124" t="s">
        <v>5282</v>
      </c>
    </row>
    <row r="125" spans="1:9" x14ac:dyDescent="0.3">
      <c r="A125" s="8">
        <f>189/396</f>
        <v>0.47727272727272729</v>
      </c>
    </row>
    <row r="127" spans="1:9" x14ac:dyDescent="0.3">
      <c r="A127" t="s">
        <v>5283</v>
      </c>
    </row>
    <row r="128" spans="1:9" x14ac:dyDescent="0.3">
      <c r="A128" s="8">
        <f>181/396</f>
        <v>0.45707070707070707</v>
      </c>
    </row>
    <row r="130" spans="1:3" x14ac:dyDescent="0.3">
      <c r="A130" t="s">
        <v>5284</v>
      </c>
      <c r="B130" t="s">
        <v>5285</v>
      </c>
      <c r="C130" t="s">
        <v>5300</v>
      </c>
    </row>
    <row r="131" spans="1:3" x14ac:dyDescent="0.3">
      <c r="A131">
        <v>1</v>
      </c>
      <c r="B131">
        <v>2</v>
      </c>
      <c r="C131">
        <f>ROUND(AVERAGE(Table1[How many of the children are infant &lt;6 months]),1)</f>
        <v>0.2</v>
      </c>
    </row>
    <row r="133" spans="1:3" x14ac:dyDescent="0.3">
      <c r="A133" t="s">
        <v>5286</v>
      </c>
      <c r="B133" t="s">
        <v>5287</v>
      </c>
      <c r="C133" t="s">
        <v>5301</v>
      </c>
    </row>
    <row r="134" spans="1:3" x14ac:dyDescent="0.3">
      <c r="A134">
        <v>1</v>
      </c>
      <c r="B134">
        <v>4</v>
      </c>
      <c r="C134">
        <f>ROUND(AVERAGE(Table1[How many of the children between 6 months and 2 years]),1)</f>
        <v>0.6</v>
      </c>
    </row>
    <row r="136" spans="1:3" x14ac:dyDescent="0.3">
      <c r="A136" t="s">
        <v>5288</v>
      </c>
      <c r="B136" t="s">
        <v>5289</v>
      </c>
      <c r="C136" t="s">
        <v>5302</v>
      </c>
    </row>
    <row r="137" spans="1:3" x14ac:dyDescent="0.3">
      <c r="A137">
        <v>1</v>
      </c>
      <c r="B137">
        <v>6</v>
      </c>
      <c r="C137">
        <f>ROUND(AVERAGE(Table1[How many of the children between 3 and 5 years]),1)</f>
        <v>1</v>
      </c>
    </row>
    <row r="139" spans="1:3" x14ac:dyDescent="0.3">
      <c r="A139" t="s">
        <v>5290</v>
      </c>
      <c r="B139" t="s">
        <v>5291</v>
      </c>
      <c r="C139" t="s">
        <v>5303</v>
      </c>
    </row>
    <row r="140" spans="1:3" x14ac:dyDescent="0.3">
      <c r="A140">
        <v>1</v>
      </c>
      <c r="B140">
        <v>7</v>
      </c>
      <c r="C140">
        <f>ROUND(AVERAGE(Table1[How many of the children between 6 and 12 years]),1)</f>
        <v>1.3</v>
      </c>
    </row>
    <row r="142" spans="1:3" x14ac:dyDescent="0.3">
      <c r="A142" t="s">
        <v>5292</v>
      </c>
      <c r="B142" t="s">
        <v>5293</v>
      </c>
      <c r="C142" t="s">
        <v>5304</v>
      </c>
    </row>
    <row r="143" spans="1:3" x14ac:dyDescent="0.3">
      <c r="A143">
        <v>1</v>
      </c>
      <c r="B143">
        <v>5</v>
      </c>
      <c r="C143">
        <f>ROUND(AVERAGE(Table1[How many of the children between 13 and 18]),1)</f>
        <v>0.8</v>
      </c>
    </row>
    <row r="145" spans="1:1" x14ac:dyDescent="0.3">
      <c r="A145" t="s">
        <v>5305</v>
      </c>
    </row>
    <row r="146" spans="1:1" x14ac:dyDescent="0.3">
      <c r="A146">
        <f>ROUND(AVERAGE(Table1[Household size:]),1)</f>
        <v>6.4</v>
      </c>
    </row>
    <row r="148" spans="1:1" x14ac:dyDescent="0.3">
      <c r="A148" t="s">
        <v>5294</v>
      </c>
    </row>
    <row r="149" spans="1:1" x14ac:dyDescent="0.3">
      <c r="A149" s="8">
        <f>140/396</f>
        <v>0.35353535353535354</v>
      </c>
    </row>
    <row r="151" spans="1:1" x14ac:dyDescent="0.3">
      <c r="A151" t="s">
        <v>5295</v>
      </c>
    </row>
    <row r="152" spans="1:1" x14ac:dyDescent="0.3">
      <c r="A152" s="8">
        <f>39/354</f>
        <v>0.11016949152542373</v>
      </c>
    </row>
    <row r="154" spans="1:1" x14ac:dyDescent="0.3">
      <c r="A154" t="s">
        <v>5296</v>
      </c>
    </row>
    <row r="155" spans="1:1" x14ac:dyDescent="0.3">
      <c r="A155" s="8">
        <f>291/396</f>
        <v>0.73484848484848486</v>
      </c>
    </row>
    <row r="157" spans="1:1" x14ac:dyDescent="0.3">
      <c r="A157" t="s">
        <v>5306</v>
      </c>
    </row>
    <row r="158" spans="1:1" x14ac:dyDescent="0.3">
      <c r="A158">
        <f>ROUND(AVERAGE(Table1[What is the monthly cost of your living space?]),0)</f>
        <v>1275</v>
      </c>
    </row>
    <row r="160" spans="1:1" x14ac:dyDescent="0.3">
      <c r="A160" t="s">
        <v>5307</v>
      </c>
    </row>
    <row r="161" spans="1:17" x14ac:dyDescent="0.3">
      <c r="A161">
        <f>ROUND(AVERAGE(Table1[What is the monthly average income of your family?]),0)</f>
        <v>620</v>
      </c>
    </row>
    <row r="164" spans="1:17" s="3" customFormat="1" x14ac:dyDescent="0.3">
      <c r="A164" s="9" t="s">
        <v>5297</v>
      </c>
    </row>
    <row r="165" spans="1:17" x14ac:dyDescent="0.3">
      <c r="A165" t="s">
        <v>5298</v>
      </c>
    </row>
    <row r="166" spans="1:17" x14ac:dyDescent="0.3">
      <c r="A166" s="4" t="s">
        <v>5267</v>
      </c>
      <c r="B166" t="s">
        <v>1077</v>
      </c>
      <c r="C166" t="s">
        <v>373</v>
      </c>
      <c r="D166" t="s">
        <v>985</v>
      </c>
      <c r="E166" t="s">
        <v>651</v>
      </c>
      <c r="F166" t="s">
        <v>4044</v>
      </c>
      <c r="G166" t="s">
        <v>786</v>
      </c>
      <c r="H166" t="s">
        <v>355</v>
      </c>
      <c r="J166" t="s">
        <v>5267</v>
      </c>
      <c r="K166" t="s">
        <v>1077</v>
      </c>
      <c r="L166" t="s">
        <v>373</v>
      </c>
      <c r="M166" t="s">
        <v>985</v>
      </c>
      <c r="N166" t="s">
        <v>651</v>
      </c>
      <c r="O166" t="s">
        <v>4044</v>
      </c>
      <c r="P166" t="s">
        <v>786</v>
      </c>
      <c r="Q166" t="s">
        <v>355</v>
      </c>
    </row>
    <row r="167" spans="1:17" x14ac:dyDescent="0.3">
      <c r="A167" s="5" t="s">
        <v>2914</v>
      </c>
      <c r="B167" s="6"/>
      <c r="C167" s="6"/>
      <c r="D167" s="6">
        <v>30</v>
      </c>
      <c r="E167" s="6"/>
      <c r="F167" s="6">
        <v>47</v>
      </c>
      <c r="G167" s="6">
        <v>46</v>
      </c>
      <c r="H167" s="6">
        <v>57</v>
      </c>
      <c r="J167" t="s">
        <v>2914</v>
      </c>
      <c r="M167">
        <v>30</v>
      </c>
      <c r="O167">
        <v>47</v>
      </c>
      <c r="P167">
        <v>46</v>
      </c>
      <c r="Q167">
        <v>57</v>
      </c>
    </row>
    <row r="168" spans="1:17" x14ac:dyDescent="0.3">
      <c r="A168" s="5" t="s">
        <v>2066</v>
      </c>
      <c r="B168" s="6">
        <v>1</v>
      </c>
      <c r="C168" s="6">
        <v>1</v>
      </c>
      <c r="D168" s="6">
        <v>3</v>
      </c>
      <c r="E168" s="6">
        <v>16</v>
      </c>
      <c r="F168" s="6">
        <v>4</v>
      </c>
      <c r="G168" s="6">
        <v>7</v>
      </c>
      <c r="H168" s="6">
        <v>14</v>
      </c>
      <c r="J168" t="s">
        <v>2066</v>
      </c>
      <c r="K168">
        <v>1</v>
      </c>
      <c r="L168">
        <v>1</v>
      </c>
      <c r="M168">
        <v>3</v>
      </c>
      <c r="N168">
        <v>16</v>
      </c>
      <c r="O168">
        <v>4</v>
      </c>
      <c r="P168">
        <v>7</v>
      </c>
      <c r="Q168">
        <v>14</v>
      </c>
    </row>
    <row r="169" spans="1:17" x14ac:dyDescent="0.3">
      <c r="A169" s="5" t="s">
        <v>2033</v>
      </c>
      <c r="B169" s="6"/>
      <c r="C169" s="6"/>
      <c r="D169" s="6"/>
      <c r="E169" s="6">
        <v>1</v>
      </c>
      <c r="F169" s="6">
        <v>2</v>
      </c>
      <c r="G169" s="6">
        <v>4</v>
      </c>
      <c r="H169" s="6">
        <v>46</v>
      </c>
      <c r="J169" t="s">
        <v>2033</v>
      </c>
      <c r="N169">
        <v>1</v>
      </c>
      <c r="O169">
        <v>2</v>
      </c>
      <c r="P169">
        <v>4</v>
      </c>
      <c r="Q169">
        <v>46</v>
      </c>
    </row>
    <row r="170" spans="1:17" x14ac:dyDescent="0.3">
      <c r="A170" s="5" t="s">
        <v>2545</v>
      </c>
      <c r="B170" s="6"/>
      <c r="C170" s="6"/>
      <c r="D170" s="6">
        <v>2</v>
      </c>
      <c r="E170" s="6">
        <v>11</v>
      </c>
      <c r="F170" s="6">
        <v>6</v>
      </c>
      <c r="G170" s="6">
        <v>8</v>
      </c>
      <c r="H170" s="6">
        <v>5</v>
      </c>
      <c r="J170" t="s">
        <v>2545</v>
      </c>
      <c r="M170">
        <v>2</v>
      </c>
      <c r="N170">
        <v>11</v>
      </c>
      <c r="O170">
        <v>6</v>
      </c>
      <c r="P170">
        <v>8</v>
      </c>
      <c r="Q170">
        <v>5</v>
      </c>
    </row>
    <row r="171" spans="1:17" x14ac:dyDescent="0.3">
      <c r="A171" s="5" t="s">
        <v>2489</v>
      </c>
      <c r="B171" s="6"/>
      <c r="C171" s="6"/>
      <c r="D171" s="6"/>
      <c r="E171" s="6"/>
      <c r="F171" s="6"/>
      <c r="G171" s="6"/>
      <c r="H171" s="6">
        <v>7</v>
      </c>
      <c r="J171" t="s">
        <v>2489</v>
      </c>
      <c r="Q171">
        <v>7</v>
      </c>
    </row>
    <row r="172" spans="1:17" x14ac:dyDescent="0.3">
      <c r="A172" s="5" t="s">
        <v>845</v>
      </c>
      <c r="B172" s="6"/>
      <c r="C172" s="6">
        <v>2</v>
      </c>
      <c r="D172" s="6">
        <v>5</v>
      </c>
      <c r="E172" s="6">
        <v>10</v>
      </c>
      <c r="F172" s="6">
        <v>5</v>
      </c>
      <c r="G172" s="6">
        <v>25</v>
      </c>
      <c r="H172" s="6">
        <v>52</v>
      </c>
      <c r="J172" t="s">
        <v>845</v>
      </c>
      <c r="L172">
        <v>2</v>
      </c>
      <c r="M172">
        <v>5</v>
      </c>
      <c r="N172">
        <v>10</v>
      </c>
      <c r="O172">
        <v>5</v>
      </c>
      <c r="P172">
        <v>25</v>
      </c>
      <c r="Q172">
        <v>52</v>
      </c>
    </row>
    <row r="173" spans="1:17" x14ac:dyDescent="0.3">
      <c r="A173" s="5" t="s">
        <v>1989</v>
      </c>
      <c r="B173" s="6"/>
      <c r="C173" s="6"/>
      <c r="D173" s="6"/>
      <c r="E173" s="6"/>
      <c r="F173" s="6">
        <v>2</v>
      </c>
      <c r="G173" s="6"/>
      <c r="H173" s="6">
        <v>6</v>
      </c>
      <c r="J173" t="s">
        <v>1989</v>
      </c>
      <c r="O173">
        <v>2</v>
      </c>
      <c r="Q173">
        <v>6</v>
      </c>
    </row>
    <row r="174" spans="1:17" x14ac:dyDescent="0.3">
      <c r="A174" s="5" t="s">
        <v>1961</v>
      </c>
      <c r="B174" s="6"/>
      <c r="C174" s="6"/>
      <c r="D174" s="6"/>
      <c r="E174" s="6"/>
      <c r="F174" s="6">
        <v>6</v>
      </c>
      <c r="G174" s="6">
        <v>10</v>
      </c>
      <c r="H174" s="6">
        <v>10</v>
      </c>
      <c r="J174" t="s">
        <v>1961</v>
      </c>
      <c r="O174">
        <v>6</v>
      </c>
      <c r="P174">
        <v>10</v>
      </c>
      <c r="Q174">
        <v>10</v>
      </c>
    </row>
    <row r="175" spans="1:17" x14ac:dyDescent="0.3">
      <c r="A175" s="5" t="s">
        <v>4086</v>
      </c>
      <c r="B175" s="6"/>
      <c r="C175" s="6"/>
      <c r="D175" s="6"/>
      <c r="E175" s="6">
        <v>1</v>
      </c>
      <c r="F175" s="6"/>
      <c r="G175" s="6"/>
      <c r="H175" s="6">
        <v>1</v>
      </c>
      <c r="J175" t="s">
        <v>4086</v>
      </c>
      <c r="N175">
        <v>1</v>
      </c>
      <c r="Q175">
        <v>1</v>
      </c>
    </row>
    <row r="176" spans="1:17" x14ac:dyDescent="0.3">
      <c r="A176" s="5" t="s">
        <v>3484</v>
      </c>
      <c r="B176" s="6"/>
      <c r="C176" s="6"/>
      <c r="D176" s="6">
        <v>2</v>
      </c>
      <c r="E176" s="6">
        <v>3</v>
      </c>
      <c r="F176" s="6">
        <v>5</v>
      </c>
      <c r="G176" s="6">
        <v>28</v>
      </c>
      <c r="H176" s="6">
        <v>24</v>
      </c>
      <c r="J176" t="s">
        <v>3484</v>
      </c>
      <c r="M176">
        <v>2</v>
      </c>
      <c r="N176">
        <v>3</v>
      </c>
      <c r="O176">
        <v>5</v>
      </c>
      <c r="P176">
        <v>28</v>
      </c>
      <c r="Q176">
        <v>24</v>
      </c>
    </row>
    <row r="177" spans="1:17" x14ac:dyDescent="0.3">
      <c r="A177" s="5" t="s">
        <v>2756</v>
      </c>
      <c r="B177" s="6"/>
      <c r="C177" s="6">
        <v>3</v>
      </c>
      <c r="D177" s="6">
        <v>4</v>
      </c>
      <c r="E177" s="6">
        <v>3</v>
      </c>
      <c r="F177" s="6">
        <v>6</v>
      </c>
      <c r="G177" s="6">
        <v>35</v>
      </c>
      <c r="H177" s="6">
        <v>18</v>
      </c>
      <c r="J177" t="s">
        <v>2756</v>
      </c>
      <c r="L177">
        <v>3</v>
      </c>
      <c r="M177">
        <v>4</v>
      </c>
      <c r="N177">
        <v>3</v>
      </c>
      <c r="O177">
        <v>6</v>
      </c>
      <c r="P177">
        <v>35</v>
      </c>
      <c r="Q177">
        <v>18</v>
      </c>
    </row>
    <row r="178" spans="1:17" x14ac:dyDescent="0.3">
      <c r="A178" s="5" t="s">
        <v>345</v>
      </c>
      <c r="B178" s="6"/>
      <c r="C178" s="6"/>
      <c r="D178" s="6"/>
      <c r="E178" s="6">
        <v>2</v>
      </c>
      <c r="F178" s="6"/>
      <c r="G178" s="6">
        <v>8</v>
      </c>
      <c r="H178" s="6">
        <v>13</v>
      </c>
      <c r="J178" t="s">
        <v>345</v>
      </c>
      <c r="N178">
        <v>2</v>
      </c>
      <c r="P178">
        <v>8</v>
      </c>
      <c r="Q178">
        <v>13</v>
      </c>
    </row>
    <row r="179" spans="1:17" x14ac:dyDescent="0.3">
      <c r="A179" s="5" t="s">
        <v>1555</v>
      </c>
      <c r="B179" s="6"/>
      <c r="C179" s="6"/>
      <c r="D179" s="6"/>
      <c r="E179" s="6"/>
      <c r="F179" s="6">
        <v>4</v>
      </c>
      <c r="G179" s="6"/>
      <c r="H179" s="6">
        <v>6</v>
      </c>
      <c r="J179" t="s">
        <v>1555</v>
      </c>
      <c r="O179">
        <v>4</v>
      </c>
      <c r="Q179">
        <v>6</v>
      </c>
    </row>
    <row r="180" spans="1:17" x14ac:dyDescent="0.3">
      <c r="A180" s="5" t="s">
        <v>5268</v>
      </c>
      <c r="B180" s="6">
        <v>1</v>
      </c>
      <c r="C180" s="6">
        <v>6</v>
      </c>
      <c r="D180" s="6">
        <v>46</v>
      </c>
      <c r="E180" s="6">
        <v>47</v>
      </c>
      <c r="F180" s="6">
        <v>87</v>
      </c>
      <c r="G180" s="6">
        <v>171</v>
      </c>
      <c r="H180" s="6">
        <v>259</v>
      </c>
      <c r="J180" t="s">
        <v>5268</v>
      </c>
      <c r="K180">
        <v>1</v>
      </c>
      <c r="L180">
        <v>6</v>
      </c>
      <c r="M180">
        <v>46</v>
      </c>
      <c r="N180">
        <v>47</v>
      </c>
      <c r="O180">
        <v>87</v>
      </c>
      <c r="P180">
        <v>171</v>
      </c>
      <c r="Q180">
        <v>259</v>
      </c>
    </row>
    <row r="184" spans="1:17" x14ac:dyDescent="0.3">
      <c r="A184" t="s">
        <v>5267</v>
      </c>
      <c r="B184" t="s">
        <v>1077</v>
      </c>
      <c r="C184" t="s">
        <v>373</v>
      </c>
      <c r="D184" t="s">
        <v>985</v>
      </c>
      <c r="E184" t="s">
        <v>651</v>
      </c>
      <c r="F184" t="s">
        <v>4044</v>
      </c>
      <c r="G184" t="s">
        <v>786</v>
      </c>
      <c r="H184" t="s">
        <v>355</v>
      </c>
    </row>
    <row r="185" spans="1:17" x14ac:dyDescent="0.3">
      <c r="A185" t="s">
        <v>2914</v>
      </c>
      <c r="B185" s="8">
        <f>K167/368</f>
        <v>0</v>
      </c>
      <c r="C185" s="8">
        <f t="shared" ref="C185:H198" si="0">L167/368</f>
        <v>0</v>
      </c>
      <c r="D185" s="8">
        <f t="shared" si="0"/>
        <v>8.1521739130434784E-2</v>
      </c>
      <c r="E185" s="8">
        <f t="shared" si="0"/>
        <v>0</v>
      </c>
      <c r="F185" s="8">
        <f t="shared" si="0"/>
        <v>0.12771739130434784</v>
      </c>
      <c r="G185" s="8">
        <f t="shared" si="0"/>
        <v>0.125</v>
      </c>
      <c r="H185" s="8">
        <f t="shared" si="0"/>
        <v>0.15489130434782608</v>
      </c>
    </row>
    <row r="186" spans="1:17" x14ac:dyDescent="0.3">
      <c r="A186" t="s">
        <v>2066</v>
      </c>
      <c r="B186" s="8">
        <f t="shared" ref="B186:B198" si="1">K168/368</f>
        <v>2.717391304347826E-3</v>
      </c>
      <c r="C186" s="8">
        <f t="shared" si="0"/>
        <v>2.717391304347826E-3</v>
      </c>
      <c r="D186" s="8">
        <f t="shared" si="0"/>
        <v>8.152173913043478E-3</v>
      </c>
      <c r="E186" s="8">
        <f t="shared" si="0"/>
        <v>4.3478260869565216E-2</v>
      </c>
      <c r="F186" s="8">
        <f t="shared" si="0"/>
        <v>1.0869565217391304E-2</v>
      </c>
      <c r="G186" s="8">
        <f t="shared" si="0"/>
        <v>1.9021739130434784E-2</v>
      </c>
      <c r="H186" s="8">
        <f t="shared" si="0"/>
        <v>3.8043478260869568E-2</v>
      </c>
    </row>
    <row r="187" spans="1:17" x14ac:dyDescent="0.3">
      <c r="A187" t="s">
        <v>2033</v>
      </c>
      <c r="B187" s="8">
        <f t="shared" si="1"/>
        <v>0</v>
      </c>
      <c r="C187" s="8">
        <f t="shared" si="0"/>
        <v>0</v>
      </c>
      <c r="D187" s="8">
        <f t="shared" si="0"/>
        <v>0</v>
      </c>
      <c r="E187" s="8">
        <f t="shared" si="0"/>
        <v>2.717391304347826E-3</v>
      </c>
      <c r="F187" s="8">
        <f t="shared" si="0"/>
        <v>5.434782608695652E-3</v>
      </c>
      <c r="G187" s="8">
        <f t="shared" si="0"/>
        <v>1.0869565217391304E-2</v>
      </c>
      <c r="H187" s="8">
        <f t="shared" si="0"/>
        <v>0.125</v>
      </c>
    </row>
    <row r="188" spans="1:17" x14ac:dyDescent="0.3">
      <c r="A188" t="s">
        <v>2545</v>
      </c>
      <c r="B188" s="8">
        <f t="shared" si="1"/>
        <v>0</v>
      </c>
      <c r="C188" s="8">
        <f t="shared" si="0"/>
        <v>0</v>
      </c>
      <c r="D188" s="8">
        <f t="shared" si="0"/>
        <v>5.434782608695652E-3</v>
      </c>
      <c r="E188" s="8">
        <f t="shared" si="0"/>
        <v>2.9891304347826088E-2</v>
      </c>
      <c r="F188" s="8">
        <f t="shared" si="0"/>
        <v>1.6304347826086956E-2</v>
      </c>
      <c r="G188" s="8">
        <f t="shared" si="0"/>
        <v>2.1739130434782608E-2</v>
      </c>
      <c r="H188" s="8">
        <f t="shared" si="0"/>
        <v>1.358695652173913E-2</v>
      </c>
    </row>
    <row r="189" spans="1:17" x14ac:dyDescent="0.3">
      <c r="A189" t="s">
        <v>2489</v>
      </c>
      <c r="B189" s="8">
        <f t="shared" si="1"/>
        <v>0</v>
      </c>
      <c r="C189" s="8">
        <f t="shared" si="0"/>
        <v>0</v>
      </c>
      <c r="D189" s="8">
        <f t="shared" si="0"/>
        <v>0</v>
      </c>
      <c r="E189" s="8">
        <f t="shared" si="0"/>
        <v>0</v>
      </c>
      <c r="F189" s="8">
        <f t="shared" si="0"/>
        <v>0</v>
      </c>
      <c r="G189" s="8">
        <f t="shared" si="0"/>
        <v>0</v>
      </c>
      <c r="H189" s="8">
        <f t="shared" si="0"/>
        <v>1.9021739130434784E-2</v>
      </c>
    </row>
    <row r="190" spans="1:17" x14ac:dyDescent="0.3">
      <c r="A190" t="s">
        <v>845</v>
      </c>
      <c r="B190" s="8">
        <f t="shared" si="1"/>
        <v>0</v>
      </c>
      <c r="C190" s="8">
        <f t="shared" si="0"/>
        <v>5.434782608695652E-3</v>
      </c>
      <c r="D190" s="8">
        <f t="shared" si="0"/>
        <v>1.358695652173913E-2</v>
      </c>
      <c r="E190" s="8">
        <f t="shared" si="0"/>
        <v>2.717391304347826E-2</v>
      </c>
      <c r="F190" s="8">
        <f t="shared" si="0"/>
        <v>1.358695652173913E-2</v>
      </c>
      <c r="G190" s="8">
        <f t="shared" si="0"/>
        <v>6.7934782608695649E-2</v>
      </c>
      <c r="H190" s="8">
        <f t="shared" si="0"/>
        <v>0.14130434782608695</v>
      </c>
    </row>
    <row r="191" spans="1:17" x14ac:dyDescent="0.3">
      <c r="A191" t="s">
        <v>1989</v>
      </c>
      <c r="B191" s="8">
        <f t="shared" si="1"/>
        <v>0</v>
      </c>
      <c r="C191" s="8">
        <f t="shared" si="0"/>
        <v>0</v>
      </c>
      <c r="D191" s="8">
        <f t="shared" si="0"/>
        <v>0</v>
      </c>
      <c r="E191" s="8">
        <f t="shared" si="0"/>
        <v>0</v>
      </c>
      <c r="F191" s="8">
        <f t="shared" si="0"/>
        <v>5.434782608695652E-3</v>
      </c>
      <c r="G191" s="8">
        <f t="shared" si="0"/>
        <v>0</v>
      </c>
      <c r="H191" s="8">
        <f t="shared" si="0"/>
        <v>1.6304347826086956E-2</v>
      </c>
    </row>
    <row r="192" spans="1:17" x14ac:dyDescent="0.3">
      <c r="A192" t="s">
        <v>1961</v>
      </c>
      <c r="B192" s="8">
        <f t="shared" si="1"/>
        <v>0</v>
      </c>
      <c r="C192" s="8">
        <f t="shared" si="0"/>
        <v>0</v>
      </c>
      <c r="D192" s="8">
        <f t="shared" si="0"/>
        <v>0</v>
      </c>
      <c r="E192" s="8">
        <f t="shared" si="0"/>
        <v>0</v>
      </c>
      <c r="F192" s="8">
        <f t="shared" si="0"/>
        <v>1.6304347826086956E-2</v>
      </c>
      <c r="G192" s="8">
        <f t="shared" si="0"/>
        <v>2.717391304347826E-2</v>
      </c>
      <c r="H192" s="8">
        <f t="shared" si="0"/>
        <v>2.717391304347826E-2</v>
      </c>
    </row>
    <row r="193" spans="1:15" x14ac:dyDescent="0.3">
      <c r="A193" t="s">
        <v>4086</v>
      </c>
      <c r="B193" s="8">
        <f t="shared" si="1"/>
        <v>0</v>
      </c>
      <c r="C193" s="8">
        <f t="shared" si="0"/>
        <v>0</v>
      </c>
      <c r="D193" s="8">
        <f t="shared" si="0"/>
        <v>0</v>
      </c>
      <c r="E193" s="8">
        <f t="shared" si="0"/>
        <v>2.717391304347826E-3</v>
      </c>
      <c r="F193" s="8">
        <f t="shared" si="0"/>
        <v>0</v>
      </c>
      <c r="G193" s="8">
        <f t="shared" si="0"/>
        <v>0</v>
      </c>
      <c r="H193" s="8">
        <f t="shared" si="0"/>
        <v>2.717391304347826E-3</v>
      </c>
    </row>
    <row r="194" spans="1:15" x14ac:dyDescent="0.3">
      <c r="A194" t="s">
        <v>3484</v>
      </c>
      <c r="B194" s="8">
        <f t="shared" si="1"/>
        <v>0</v>
      </c>
      <c r="C194" s="8">
        <f t="shared" si="0"/>
        <v>0</v>
      </c>
      <c r="D194" s="8">
        <f t="shared" si="0"/>
        <v>5.434782608695652E-3</v>
      </c>
      <c r="E194" s="8">
        <f t="shared" si="0"/>
        <v>8.152173913043478E-3</v>
      </c>
      <c r="F194" s="8">
        <f t="shared" si="0"/>
        <v>1.358695652173913E-2</v>
      </c>
      <c r="G194" s="8">
        <f t="shared" si="0"/>
        <v>7.6086956521739135E-2</v>
      </c>
      <c r="H194" s="8">
        <f t="shared" si="0"/>
        <v>6.5217391304347824E-2</v>
      </c>
    </row>
    <row r="195" spans="1:15" x14ac:dyDescent="0.3">
      <c r="A195" t="s">
        <v>2756</v>
      </c>
      <c r="B195" s="8">
        <f t="shared" si="1"/>
        <v>0</v>
      </c>
      <c r="C195" s="8">
        <f t="shared" si="0"/>
        <v>8.152173913043478E-3</v>
      </c>
      <c r="D195" s="8">
        <f t="shared" si="0"/>
        <v>1.0869565217391304E-2</v>
      </c>
      <c r="E195" s="8">
        <f t="shared" si="0"/>
        <v>8.152173913043478E-3</v>
      </c>
      <c r="F195" s="8">
        <f t="shared" si="0"/>
        <v>1.6304347826086956E-2</v>
      </c>
      <c r="G195" s="8">
        <f t="shared" si="0"/>
        <v>9.5108695652173919E-2</v>
      </c>
      <c r="H195" s="8">
        <f t="shared" si="0"/>
        <v>4.8913043478260872E-2</v>
      </c>
    </row>
    <row r="196" spans="1:15" x14ac:dyDescent="0.3">
      <c r="A196" t="s">
        <v>345</v>
      </c>
      <c r="B196" s="8">
        <f t="shared" si="1"/>
        <v>0</v>
      </c>
      <c r="C196" s="8">
        <f t="shared" si="0"/>
        <v>0</v>
      </c>
      <c r="D196" s="8">
        <f t="shared" si="0"/>
        <v>0</v>
      </c>
      <c r="E196" s="8">
        <f t="shared" si="0"/>
        <v>5.434782608695652E-3</v>
      </c>
      <c r="F196" s="8">
        <f t="shared" si="0"/>
        <v>0</v>
      </c>
      <c r="G196" s="8">
        <f t="shared" si="0"/>
        <v>2.1739130434782608E-2</v>
      </c>
      <c r="H196" s="8">
        <f t="shared" si="0"/>
        <v>3.5326086956521736E-2</v>
      </c>
    </row>
    <row r="197" spans="1:15" x14ac:dyDescent="0.3">
      <c r="A197" t="s">
        <v>1555</v>
      </c>
      <c r="B197" s="8">
        <f t="shared" si="1"/>
        <v>0</v>
      </c>
      <c r="C197" s="8">
        <f t="shared" si="0"/>
        <v>0</v>
      </c>
      <c r="D197" s="8">
        <f t="shared" si="0"/>
        <v>0</v>
      </c>
      <c r="E197" s="8">
        <f t="shared" si="0"/>
        <v>0</v>
      </c>
      <c r="F197" s="8">
        <f t="shared" si="0"/>
        <v>1.0869565217391304E-2</v>
      </c>
      <c r="G197" s="8">
        <f t="shared" si="0"/>
        <v>0</v>
      </c>
      <c r="H197" s="8">
        <f t="shared" si="0"/>
        <v>1.6304347826086956E-2</v>
      </c>
    </row>
    <row r="198" spans="1:15" x14ac:dyDescent="0.3">
      <c r="A198" t="s">
        <v>5268</v>
      </c>
      <c r="B198" s="8">
        <f t="shared" si="1"/>
        <v>2.717391304347826E-3</v>
      </c>
      <c r="C198" s="8">
        <f t="shared" si="0"/>
        <v>1.6304347826086956E-2</v>
      </c>
      <c r="D198" s="8">
        <f t="shared" si="0"/>
        <v>0.125</v>
      </c>
      <c r="E198" s="8">
        <f t="shared" si="0"/>
        <v>0.12771739130434784</v>
      </c>
      <c r="F198" s="8">
        <f t="shared" si="0"/>
        <v>0.23641304347826086</v>
      </c>
      <c r="G198" s="8">
        <f t="shared" si="0"/>
        <v>0.46467391304347827</v>
      </c>
      <c r="H198" s="8">
        <f t="shared" si="0"/>
        <v>0.70380434782608692</v>
      </c>
    </row>
    <row r="199" spans="1:15" x14ac:dyDescent="0.3">
      <c r="B199" s="8"/>
      <c r="C199" s="8"/>
      <c r="D199" s="8"/>
      <c r="E199" s="8"/>
      <c r="F199" s="8"/>
      <c r="G199" s="8"/>
      <c r="H199" s="8"/>
    </row>
    <row r="200" spans="1:15" x14ac:dyDescent="0.3">
      <c r="B200" s="8"/>
      <c r="C200" s="8"/>
      <c r="D200" s="8"/>
      <c r="E200" s="8"/>
      <c r="F200" s="8"/>
      <c r="G200" s="8"/>
      <c r="H200" s="8"/>
    </row>
    <row r="203" spans="1:15" x14ac:dyDescent="0.3">
      <c r="A203" t="s">
        <v>5299</v>
      </c>
    </row>
    <row r="204" spans="1:15" x14ac:dyDescent="0.3">
      <c r="A204">
        <f>ROUND(AVERAGE(Table1[1a. What is the walking distance to the nearest one in minutes?]),0)</f>
        <v>92</v>
      </c>
    </row>
    <row r="206" spans="1:15" x14ac:dyDescent="0.3">
      <c r="A206" t="s">
        <v>5308</v>
      </c>
    </row>
    <row r="207" spans="1:15" x14ac:dyDescent="0.3">
      <c r="B207" s="4" t="s">
        <v>5269</v>
      </c>
    </row>
    <row r="208" spans="1:15" x14ac:dyDescent="0.3">
      <c r="B208" t="s">
        <v>1186</v>
      </c>
      <c r="D208" t="s">
        <v>1267</v>
      </c>
      <c r="F208" t="s">
        <v>2851</v>
      </c>
      <c r="H208" t="s">
        <v>1385</v>
      </c>
      <c r="J208" t="s">
        <v>356</v>
      </c>
      <c r="L208" t="s">
        <v>5270</v>
      </c>
      <c r="N208" t="s">
        <v>5272</v>
      </c>
      <c r="O208" t="s">
        <v>5273</v>
      </c>
    </row>
    <row r="209" spans="1:15" x14ac:dyDescent="0.3">
      <c r="A209" s="4" t="s">
        <v>5267</v>
      </c>
      <c r="B209" t="s">
        <v>5271</v>
      </c>
      <c r="C209" t="s">
        <v>5274</v>
      </c>
      <c r="D209" t="s">
        <v>5271</v>
      </c>
      <c r="E209" t="s">
        <v>5274</v>
      </c>
      <c r="F209" t="s">
        <v>5271</v>
      </c>
      <c r="G209" t="s">
        <v>5274</v>
      </c>
      <c r="H209" t="s">
        <v>5271</v>
      </c>
      <c r="I209" t="s">
        <v>5274</v>
      </c>
      <c r="J209" t="s">
        <v>5271</v>
      </c>
      <c r="K209" t="s">
        <v>5274</v>
      </c>
      <c r="L209" t="s">
        <v>5271</v>
      </c>
      <c r="M209" t="s">
        <v>5274</v>
      </c>
    </row>
    <row r="210" spans="1:15" x14ac:dyDescent="0.3">
      <c r="A210" s="5" t="s">
        <v>2914</v>
      </c>
      <c r="B210" s="6">
        <v>1</v>
      </c>
      <c r="C210" s="7">
        <v>1.7543859649122806E-2</v>
      </c>
      <c r="D210" s="6"/>
      <c r="E210" s="7">
        <v>0</v>
      </c>
      <c r="F210" s="6">
        <v>1</v>
      </c>
      <c r="G210" s="7">
        <v>1.7543859649122806E-2</v>
      </c>
      <c r="H210" s="6">
        <v>9</v>
      </c>
      <c r="I210" s="7">
        <v>0.15789473684210525</v>
      </c>
      <c r="J210" s="6">
        <v>46</v>
      </c>
      <c r="K210" s="7">
        <v>0.80701754385964908</v>
      </c>
      <c r="L210" s="6"/>
      <c r="M210" s="7">
        <v>0</v>
      </c>
      <c r="N210" s="6">
        <v>57</v>
      </c>
      <c r="O210" s="7">
        <v>1</v>
      </c>
    </row>
    <row r="211" spans="1:15" x14ac:dyDescent="0.3">
      <c r="A211" s="5" t="s">
        <v>2066</v>
      </c>
      <c r="B211" s="6">
        <v>1</v>
      </c>
      <c r="C211" s="7">
        <v>5.2631578947368418E-2</v>
      </c>
      <c r="D211" s="6"/>
      <c r="E211" s="7">
        <v>0</v>
      </c>
      <c r="F211" s="6"/>
      <c r="G211" s="7">
        <v>0</v>
      </c>
      <c r="H211" s="6">
        <v>5</v>
      </c>
      <c r="I211" s="7">
        <v>0.26315789473684209</v>
      </c>
      <c r="J211" s="6">
        <v>13</v>
      </c>
      <c r="K211" s="7">
        <v>0.68421052631578949</v>
      </c>
      <c r="L211" s="6"/>
      <c r="M211" s="7">
        <v>0</v>
      </c>
      <c r="N211" s="6">
        <v>19</v>
      </c>
      <c r="O211" s="7">
        <v>1</v>
      </c>
    </row>
    <row r="212" spans="1:15" x14ac:dyDescent="0.3">
      <c r="A212" s="5" t="s">
        <v>2033</v>
      </c>
      <c r="B212" s="6"/>
      <c r="C212" s="7">
        <v>0</v>
      </c>
      <c r="D212" s="6">
        <v>2</v>
      </c>
      <c r="E212" s="7">
        <v>4.3478260869565216E-2</v>
      </c>
      <c r="F212" s="6"/>
      <c r="G212" s="7">
        <v>0</v>
      </c>
      <c r="H212" s="6">
        <v>4</v>
      </c>
      <c r="I212" s="7">
        <v>8.6956521739130432E-2</v>
      </c>
      <c r="J212" s="6">
        <v>40</v>
      </c>
      <c r="K212" s="7">
        <v>0.86956521739130432</v>
      </c>
      <c r="L212" s="6"/>
      <c r="M212" s="7">
        <v>0</v>
      </c>
      <c r="N212" s="6">
        <v>46</v>
      </c>
      <c r="O212" s="7">
        <v>1</v>
      </c>
    </row>
    <row r="213" spans="1:15" x14ac:dyDescent="0.3">
      <c r="A213" s="5" t="s">
        <v>2545</v>
      </c>
      <c r="B213" s="6"/>
      <c r="C213" s="7">
        <v>0</v>
      </c>
      <c r="D213" s="6"/>
      <c r="E213" s="7">
        <v>0</v>
      </c>
      <c r="F213" s="6"/>
      <c r="G213" s="7">
        <v>0</v>
      </c>
      <c r="H213" s="6">
        <v>3</v>
      </c>
      <c r="I213" s="7">
        <v>0.375</v>
      </c>
      <c r="J213" s="6">
        <v>5</v>
      </c>
      <c r="K213" s="7">
        <v>0.625</v>
      </c>
      <c r="L213" s="6"/>
      <c r="M213" s="7">
        <v>0</v>
      </c>
      <c r="N213" s="6">
        <v>8</v>
      </c>
      <c r="O213" s="7">
        <v>1</v>
      </c>
    </row>
    <row r="214" spans="1:15" x14ac:dyDescent="0.3">
      <c r="A214" s="5" t="s">
        <v>2489</v>
      </c>
      <c r="B214" s="6"/>
      <c r="C214" s="7">
        <v>0</v>
      </c>
      <c r="D214" s="6"/>
      <c r="E214" s="7">
        <v>0</v>
      </c>
      <c r="F214" s="6"/>
      <c r="G214" s="7">
        <v>0</v>
      </c>
      <c r="H214" s="6">
        <v>1</v>
      </c>
      <c r="I214" s="7">
        <v>0.14285714285714285</v>
      </c>
      <c r="J214" s="6">
        <v>6</v>
      </c>
      <c r="K214" s="7">
        <v>0.8571428571428571</v>
      </c>
      <c r="L214" s="6"/>
      <c r="M214" s="7">
        <v>0</v>
      </c>
      <c r="N214" s="6">
        <v>7</v>
      </c>
      <c r="O214" s="7">
        <v>1</v>
      </c>
    </row>
    <row r="215" spans="1:15" x14ac:dyDescent="0.3">
      <c r="A215" s="5" t="s">
        <v>845</v>
      </c>
      <c r="B215" s="6">
        <v>2</v>
      </c>
      <c r="C215" s="7">
        <v>3.0769230769230771E-2</v>
      </c>
      <c r="D215" s="6">
        <v>3</v>
      </c>
      <c r="E215" s="7">
        <v>4.6153846153846156E-2</v>
      </c>
      <c r="F215" s="6"/>
      <c r="G215" s="7">
        <v>0</v>
      </c>
      <c r="H215" s="6">
        <v>5</v>
      </c>
      <c r="I215" s="7">
        <v>7.6923076923076927E-2</v>
      </c>
      <c r="J215" s="6">
        <v>55</v>
      </c>
      <c r="K215" s="7">
        <v>0.84615384615384615</v>
      </c>
      <c r="L215" s="6"/>
      <c r="M215" s="7">
        <v>0</v>
      </c>
      <c r="N215" s="6">
        <v>65</v>
      </c>
      <c r="O215" s="7">
        <v>1</v>
      </c>
    </row>
    <row r="216" spans="1:15" x14ac:dyDescent="0.3">
      <c r="A216" s="5" t="s">
        <v>1989</v>
      </c>
      <c r="B216" s="6"/>
      <c r="C216" s="7">
        <v>0</v>
      </c>
      <c r="D216" s="6"/>
      <c r="E216" s="7">
        <v>0</v>
      </c>
      <c r="F216" s="6"/>
      <c r="G216" s="7">
        <v>0</v>
      </c>
      <c r="H216" s="6">
        <v>1</v>
      </c>
      <c r="I216" s="7">
        <v>0.16666666666666666</v>
      </c>
      <c r="J216" s="6">
        <v>5</v>
      </c>
      <c r="K216" s="7">
        <v>0.83333333333333337</v>
      </c>
      <c r="L216" s="6"/>
      <c r="M216" s="7">
        <v>0</v>
      </c>
      <c r="N216" s="6">
        <v>6</v>
      </c>
      <c r="O216" s="7">
        <v>1</v>
      </c>
    </row>
    <row r="217" spans="1:15" x14ac:dyDescent="0.3">
      <c r="A217" s="5" t="s">
        <v>1961</v>
      </c>
      <c r="B217" s="6"/>
      <c r="C217" s="7">
        <v>0</v>
      </c>
      <c r="D217" s="6"/>
      <c r="E217" s="7">
        <v>0</v>
      </c>
      <c r="F217" s="6"/>
      <c r="G217" s="7">
        <v>0</v>
      </c>
      <c r="H217" s="6">
        <v>4</v>
      </c>
      <c r="I217" s="7">
        <v>0.2857142857142857</v>
      </c>
      <c r="J217" s="6">
        <v>10</v>
      </c>
      <c r="K217" s="7">
        <v>0.7142857142857143</v>
      </c>
      <c r="L217" s="6"/>
      <c r="M217" s="7">
        <v>0</v>
      </c>
      <c r="N217" s="6">
        <v>14</v>
      </c>
      <c r="O217" s="7">
        <v>1</v>
      </c>
    </row>
    <row r="218" spans="1:15" x14ac:dyDescent="0.3">
      <c r="A218" s="5" t="s">
        <v>4086</v>
      </c>
      <c r="B218" s="6"/>
      <c r="C218" s="7">
        <v>0</v>
      </c>
      <c r="D218" s="6"/>
      <c r="E218" s="7">
        <v>0</v>
      </c>
      <c r="F218" s="6"/>
      <c r="G218" s="7">
        <v>0</v>
      </c>
      <c r="H218" s="6"/>
      <c r="I218" s="7">
        <v>0</v>
      </c>
      <c r="J218" s="6">
        <v>1</v>
      </c>
      <c r="K218" s="7">
        <v>1</v>
      </c>
      <c r="L218" s="6"/>
      <c r="M218" s="7">
        <v>0</v>
      </c>
      <c r="N218" s="6">
        <v>1</v>
      </c>
      <c r="O218" s="7">
        <v>1</v>
      </c>
    </row>
    <row r="219" spans="1:15" x14ac:dyDescent="0.3">
      <c r="A219" s="5" t="s">
        <v>3484</v>
      </c>
      <c r="B219" s="6"/>
      <c r="C219" s="7">
        <v>0</v>
      </c>
      <c r="D219" s="6"/>
      <c r="E219" s="7">
        <v>0</v>
      </c>
      <c r="F219" s="6">
        <v>3</v>
      </c>
      <c r="G219" s="7">
        <v>9.0909090909090912E-2</v>
      </c>
      <c r="H219" s="6">
        <v>9</v>
      </c>
      <c r="I219" s="7">
        <v>0.27272727272727271</v>
      </c>
      <c r="J219" s="6">
        <v>21</v>
      </c>
      <c r="K219" s="7">
        <v>0.63636363636363635</v>
      </c>
      <c r="L219" s="6"/>
      <c r="M219" s="7">
        <v>0</v>
      </c>
      <c r="N219" s="6">
        <v>33</v>
      </c>
      <c r="O219" s="7">
        <v>1</v>
      </c>
    </row>
    <row r="220" spans="1:15" x14ac:dyDescent="0.3">
      <c r="A220" s="5" t="s">
        <v>2756</v>
      </c>
      <c r="B220" s="6">
        <v>1</v>
      </c>
      <c r="C220" s="7">
        <v>2.7027027027027029E-2</v>
      </c>
      <c r="D220" s="6"/>
      <c r="E220" s="7">
        <v>0</v>
      </c>
      <c r="F220" s="6">
        <v>10</v>
      </c>
      <c r="G220" s="7">
        <v>0.27027027027027029</v>
      </c>
      <c r="H220" s="6">
        <v>15</v>
      </c>
      <c r="I220" s="7">
        <v>0.40540540540540543</v>
      </c>
      <c r="J220" s="6">
        <v>11</v>
      </c>
      <c r="K220" s="7">
        <v>0.29729729729729731</v>
      </c>
      <c r="L220" s="6"/>
      <c r="M220" s="7">
        <v>0</v>
      </c>
      <c r="N220" s="6">
        <v>37</v>
      </c>
      <c r="O220" s="7">
        <v>1</v>
      </c>
    </row>
    <row r="221" spans="1:15" x14ac:dyDescent="0.3">
      <c r="A221" s="5" t="s">
        <v>345</v>
      </c>
      <c r="B221" s="6"/>
      <c r="C221" s="7">
        <v>0</v>
      </c>
      <c r="D221" s="6"/>
      <c r="E221" s="7">
        <v>0</v>
      </c>
      <c r="F221" s="6"/>
      <c r="G221" s="7">
        <v>0</v>
      </c>
      <c r="H221" s="6"/>
      <c r="I221" s="7">
        <v>0</v>
      </c>
      <c r="J221" s="6">
        <v>16</v>
      </c>
      <c r="K221" s="7">
        <v>1</v>
      </c>
      <c r="L221" s="6"/>
      <c r="M221" s="7">
        <v>0</v>
      </c>
      <c r="N221" s="6">
        <v>16</v>
      </c>
      <c r="O221" s="7">
        <v>1</v>
      </c>
    </row>
    <row r="222" spans="1:15" x14ac:dyDescent="0.3">
      <c r="A222" s="5" t="s">
        <v>1555</v>
      </c>
      <c r="B222" s="6"/>
      <c r="C222" s="7">
        <v>0</v>
      </c>
      <c r="D222" s="6"/>
      <c r="E222" s="7">
        <v>0</v>
      </c>
      <c r="F222" s="6"/>
      <c r="G222" s="7">
        <v>0</v>
      </c>
      <c r="H222" s="6"/>
      <c r="I222" s="7">
        <v>0</v>
      </c>
      <c r="J222" s="6">
        <v>6</v>
      </c>
      <c r="K222" s="7">
        <v>1</v>
      </c>
      <c r="L222" s="6"/>
      <c r="M222" s="7">
        <v>0</v>
      </c>
      <c r="N222" s="6">
        <v>6</v>
      </c>
      <c r="O222" s="7">
        <v>1</v>
      </c>
    </row>
    <row r="223" spans="1:15" x14ac:dyDescent="0.3">
      <c r="A223" s="5" t="s">
        <v>5268</v>
      </c>
      <c r="B223" s="6">
        <v>5</v>
      </c>
      <c r="C223" s="7">
        <v>1.5873015873015872E-2</v>
      </c>
      <c r="D223" s="6">
        <v>5</v>
      </c>
      <c r="E223" s="7">
        <v>1.5873015873015872E-2</v>
      </c>
      <c r="F223" s="6">
        <v>14</v>
      </c>
      <c r="G223" s="7">
        <v>4.4444444444444446E-2</v>
      </c>
      <c r="H223" s="6">
        <v>56</v>
      </c>
      <c r="I223" s="7">
        <v>0.17777777777777778</v>
      </c>
      <c r="J223" s="6">
        <v>235</v>
      </c>
      <c r="K223" s="7">
        <v>0.74603174603174605</v>
      </c>
      <c r="L223" s="6"/>
      <c r="M223" s="7">
        <v>0</v>
      </c>
      <c r="N223" s="6">
        <v>315</v>
      </c>
      <c r="O223" s="7">
        <v>1</v>
      </c>
    </row>
    <row r="226" spans="1:11" x14ac:dyDescent="0.3">
      <c r="A226" t="s">
        <v>5309</v>
      </c>
    </row>
    <row r="227" spans="1:11" x14ac:dyDescent="0.3">
      <c r="B227" s="4" t="s">
        <v>5269</v>
      </c>
    </row>
    <row r="228" spans="1:11" x14ac:dyDescent="0.3">
      <c r="B228" t="s">
        <v>373</v>
      </c>
      <c r="D228" t="s">
        <v>360</v>
      </c>
      <c r="F228" t="s">
        <v>347</v>
      </c>
      <c r="H228" t="s">
        <v>5270</v>
      </c>
      <c r="J228" t="s">
        <v>5272</v>
      </c>
      <c r="K228" t="s">
        <v>5273</v>
      </c>
    </row>
    <row r="229" spans="1:11" x14ac:dyDescent="0.3">
      <c r="A229" s="4" t="s">
        <v>5267</v>
      </c>
      <c r="B229" t="s">
        <v>5271</v>
      </c>
      <c r="C229" t="s">
        <v>5274</v>
      </c>
      <c r="D229" t="s">
        <v>5271</v>
      </c>
      <c r="E229" t="s">
        <v>5274</v>
      </c>
      <c r="F229" t="s">
        <v>5271</v>
      </c>
      <c r="G229" t="s">
        <v>5274</v>
      </c>
      <c r="H229" t="s">
        <v>5271</v>
      </c>
      <c r="I229" t="s">
        <v>5274</v>
      </c>
    </row>
    <row r="230" spans="1:11" x14ac:dyDescent="0.3">
      <c r="A230" s="5" t="s">
        <v>2914</v>
      </c>
      <c r="B230" s="6">
        <v>2</v>
      </c>
      <c r="C230" s="7">
        <v>3.5087719298245612E-2</v>
      </c>
      <c r="D230" s="6">
        <v>5</v>
      </c>
      <c r="E230" s="7">
        <v>8.771929824561403E-2</v>
      </c>
      <c r="F230" s="6">
        <v>50</v>
      </c>
      <c r="G230" s="7">
        <v>0.8771929824561403</v>
      </c>
      <c r="H230" s="6"/>
      <c r="I230" s="7">
        <v>0</v>
      </c>
      <c r="J230" s="6">
        <v>57</v>
      </c>
      <c r="K230" s="7">
        <v>1</v>
      </c>
    </row>
    <row r="231" spans="1:11" x14ac:dyDescent="0.3">
      <c r="A231" s="5" t="s">
        <v>2066</v>
      </c>
      <c r="B231" s="6"/>
      <c r="C231" s="7">
        <v>0</v>
      </c>
      <c r="D231" s="6">
        <v>27</v>
      </c>
      <c r="E231" s="7">
        <v>0.75</v>
      </c>
      <c r="F231" s="6">
        <v>9</v>
      </c>
      <c r="G231" s="7">
        <v>0.25</v>
      </c>
      <c r="H231" s="6"/>
      <c r="I231" s="7">
        <v>0</v>
      </c>
      <c r="J231" s="6">
        <v>36</v>
      </c>
      <c r="K231" s="7">
        <v>1</v>
      </c>
    </row>
    <row r="232" spans="1:11" x14ac:dyDescent="0.3">
      <c r="A232" s="5" t="s">
        <v>2033</v>
      </c>
      <c r="B232" s="6">
        <v>5</v>
      </c>
      <c r="C232" s="7">
        <v>0.10869565217391304</v>
      </c>
      <c r="D232" s="6">
        <v>15</v>
      </c>
      <c r="E232" s="7">
        <v>0.32608695652173914</v>
      </c>
      <c r="F232" s="6">
        <v>26</v>
      </c>
      <c r="G232" s="7">
        <v>0.56521739130434778</v>
      </c>
      <c r="H232" s="6"/>
      <c r="I232" s="7">
        <v>0</v>
      </c>
      <c r="J232" s="6">
        <v>46</v>
      </c>
      <c r="K232" s="7">
        <v>1</v>
      </c>
    </row>
    <row r="233" spans="1:11" x14ac:dyDescent="0.3">
      <c r="A233" s="5" t="s">
        <v>2545</v>
      </c>
      <c r="B233" s="6">
        <v>1</v>
      </c>
      <c r="C233" s="7">
        <v>5.2631578947368418E-2</v>
      </c>
      <c r="D233" s="6">
        <v>13</v>
      </c>
      <c r="E233" s="7">
        <v>0.68421052631578949</v>
      </c>
      <c r="F233" s="6">
        <v>5</v>
      </c>
      <c r="G233" s="7">
        <v>0.26315789473684209</v>
      </c>
      <c r="H233" s="6"/>
      <c r="I233" s="7">
        <v>0</v>
      </c>
      <c r="J233" s="6">
        <v>19</v>
      </c>
      <c r="K233" s="7">
        <v>1</v>
      </c>
    </row>
    <row r="234" spans="1:11" x14ac:dyDescent="0.3">
      <c r="A234" s="5" t="s">
        <v>2489</v>
      </c>
      <c r="B234" s="6"/>
      <c r="C234" s="7">
        <v>0</v>
      </c>
      <c r="D234" s="6">
        <v>3</v>
      </c>
      <c r="E234" s="7">
        <v>0.42857142857142855</v>
      </c>
      <c r="F234" s="6">
        <v>4</v>
      </c>
      <c r="G234" s="7">
        <v>0.5714285714285714</v>
      </c>
      <c r="H234" s="6"/>
      <c r="I234" s="7">
        <v>0</v>
      </c>
      <c r="J234" s="6">
        <v>7</v>
      </c>
      <c r="K234" s="7">
        <v>1</v>
      </c>
    </row>
    <row r="235" spans="1:11" x14ac:dyDescent="0.3">
      <c r="A235" s="5" t="s">
        <v>845</v>
      </c>
      <c r="B235" s="6">
        <v>21</v>
      </c>
      <c r="C235" s="7">
        <v>0.27631578947368424</v>
      </c>
      <c r="D235" s="6">
        <v>17</v>
      </c>
      <c r="E235" s="7">
        <v>0.22368421052631579</v>
      </c>
      <c r="F235" s="6">
        <v>38</v>
      </c>
      <c r="G235" s="7">
        <v>0.5</v>
      </c>
      <c r="H235" s="6"/>
      <c r="I235" s="7">
        <v>0</v>
      </c>
      <c r="J235" s="6">
        <v>76</v>
      </c>
      <c r="K235" s="7">
        <v>1</v>
      </c>
    </row>
    <row r="236" spans="1:11" x14ac:dyDescent="0.3">
      <c r="A236" s="5" t="s">
        <v>1989</v>
      </c>
      <c r="B236" s="6"/>
      <c r="C236" s="7">
        <v>0</v>
      </c>
      <c r="D236" s="6"/>
      <c r="E236" s="7">
        <v>0</v>
      </c>
      <c r="F236" s="6">
        <v>6</v>
      </c>
      <c r="G236" s="7">
        <v>1</v>
      </c>
      <c r="H236" s="6"/>
      <c r="I236" s="7">
        <v>0</v>
      </c>
      <c r="J236" s="6">
        <v>6</v>
      </c>
      <c r="K236" s="7">
        <v>1</v>
      </c>
    </row>
    <row r="237" spans="1:11" x14ac:dyDescent="0.3">
      <c r="A237" s="5" t="s">
        <v>1961</v>
      </c>
      <c r="B237" s="6"/>
      <c r="C237" s="7">
        <v>0</v>
      </c>
      <c r="D237" s="6"/>
      <c r="E237" s="7">
        <v>0</v>
      </c>
      <c r="F237" s="6">
        <v>14</v>
      </c>
      <c r="G237" s="7">
        <v>1</v>
      </c>
      <c r="H237" s="6"/>
      <c r="I237" s="7">
        <v>0</v>
      </c>
      <c r="J237" s="6">
        <v>14</v>
      </c>
      <c r="K237" s="7">
        <v>1</v>
      </c>
    </row>
    <row r="238" spans="1:11" x14ac:dyDescent="0.3">
      <c r="A238" s="5" t="s">
        <v>4086</v>
      </c>
      <c r="B238" s="6"/>
      <c r="C238" s="7">
        <v>0</v>
      </c>
      <c r="D238" s="6"/>
      <c r="E238" s="7">
        <v>0</v>
      </c>
      <c r="F238" s="6">
        <v>2</v>
      </c>
      <c r="G238" s="7">
        <v>1</v>
      </c>
      <c r="H238" s="6"/>
      <c r="I238" s="7">
        <v>0</v>
      </c>
      <c r="J238" s="6">
        <v>2</v>
      </c>
      <c r="K238" s="7">
        <v>1</v>
      </c>
    </row>
    <row r="239" spans="1:11" x14ac:dyDescent="0.3">
      <c r="A239" s="5" t="s">
        <v>3484</v>
      </c>
      <c r="B239" s="6">
        <v>8</v>
      </c>
      <c r="C239" s="7">
        <v>0.22222222222222221</v>
      </c>
      <c r="D239" s="6">
        <v>6</v>
      </c>
      <c r="E239" s="7">
        <v>0.16666666666666666</v>
      </c>
      <c r="F239" s="6">
        <v>22</v>
      </c>
      <c r="G239" s="7">
        <v>0.61111111111111116</v>
      </c>
      <c r="H239" s="6"/>
      <c r="I239" s="7">
        <v>0</v>
      </c>
      <c r="J239" s="6">
        <v>36</v>
      </c>
      <c r="K239" s="7">
        <v>1</v>
      </c>
    </row>
    <row r="240" spans="1:11" x14ac:dyDescent="0.3">
      <c r="A240" s="5" t="s">
        <v>2756</v>
      </c>
      <c r="B240" s="6">
        <v>9</v>
      </c>
      <c r="C240" s="7">
        <v>0.20930232558139536</v>
      </c>
      <c r="D240" s="6">
        <v>14</v>
      </c>
      <c r="E240" s="7">
        <v>0.32558139534883723</v>
      </c>
      <c r="F240" s="6">
        <v>20</v>
      </c>
      <c r="G240" s="7">
        <v>0.46511627906976744</v>
      </c>
      <c r="H240" s="6"/>
      <c r="I240" s="7">
        <v>0</v>
      </c>
      <c r="J240" s="6">
        <v>43</v>
      </c>
      <c r="K240" s="7">
        <v>1</v>
      </c>
    </row>
    <row r="241" spans="1:21" x14ac:dyDescent="0.3">
      <c r="A241" s="5" t="s">
        <v>345</v>
      </c>
      <c r="B241" s="6"/>
      <c r="C241" s="7">
        <v>0</v>
      </c>
      <c r="D241" s="6">
        <v>7</v>
      </c>
      <c r="E241" s="7">
        <v>0.3888888888888889</v>
      </c>
      <c r="F241" s="6">
        <v>11</v>
      </c>
      <c r="G241" s="7">
        <v>0.61111111111111116</v>
      </c>
      <c r="H241" s="6"/>
      <c r="I241" s="7">
        <v>0</v>
      </c>
      <c r="J241" s="6">
        <v>18</v>
      </c>
      <c r="K241" s="7">
        <v>1</v>
      </c>
    </row>
    <row r="242" spans="1:21" x14ac:dyDescent="0.3">
      <c r="A242" s="5" t="s">
        <v>1555</v>
      </c>
      <c r="B242" s="6">
        <v>1</v>
      </c>
      <c r="C242" s="7">
        <v>0.16666666666666666</v>
      </c>
      <c r="D242" s="6"/>
      <c r="E242" s="7">
        <v>0</v>
      </c>
      <c r="F242" s="6">
        <v>5</v>
      </c>
      <c r="G242" s="7">
        <v>0.83333333333333337</v>
      </c>
      <c r="H242" s="6"/>
      <c r="I242" s="7">
        <v>0</v>
      </c>
      <c r="J242" s="6">
        <v>6</v>
      </c>
      <c r="K242" s="7">
        <v>1</v>
      </c>
    </row>
    <row r="243" spans="1:21" x14ac:dyDescent="0.3">
      <c r="A243" s="5" t="s">
        <v>5268</v>
      </c>
      <c r="B243" s="6">
        <v>47</v>
      </c>
      <c r="C243" s="7">
        <v>0.12841530054644809</v>
      </c>
      <c r="D243" s="6">
        <v>107</v>
      </c>
      <c r="E243" s="7">
        <v>0.29234972677595628</v>
      </c>
      <c r="F243" s="6">
        <v>212</v>
      </c>
      <c r="G243" s="7">
        <v>0.57923497267759561</v>
      </c>
      <c r="H243" s="6"/>
      <c r="I243" s="7">
        <v>0</v>
      </c>
      <c r="J243" s="6">
        <v>366</v>
      </c>
      <c r="K243" s="7">
        <v>1</v>
      </c>
    </row>
    <row r="246" spans="1:21" x14ac:dyDescent="0.3">
      <c r="A246" s="5" t="s">
        <v>5310</v>
      </c>
    </row>
    <row r="247" spans="1:21" x14ac:dyDescent="0.3">
      <c r="A247" s="4" t="s">
        <v>5267</v>
      </c>
      <c r="B247" t="s">
        <v>1077</v>
      </c>
      <c r="C247" t="s">
        <v>373</v>
      </c>
      <c r="D247" t="s">
        <v>5311</v>
      </c>
      <c r="E247" t="s">
        <v>3467</v>
      </c>
      <c r="F247" t="s">
        <v>1812</v>
      </c>
      <c r="G247" t="s">
        <v>1019</v>
      </c>
      <c r="H247" t="s">
        <v>2173</v>
      </c>
      <c r="I247" t="s">
        <v>2334</v>
      </c>
      <c r="J247" t="s">
        <v>429</v>
      </c>
      <c r="L247" t="s">
        <v>5267</v>
      </c>
      <c r="M247" t="s">
        <v>1077</v>
      </c>
      <c r="N247" t="s">
        <v>373</v>
      </c>
      <c r="O247" t="s">
        <v>5311</v>
      </c>
      <c r="P247" t="s">
        <v>3467</v>
      </c>
      <c r="Q247" t="s">
        <v>1812</v>
      </c>
      <c r="R247" t="s">
        <v>1019</v>
      </c>
      <c r="S247" t="s">
        <v>2173</v>
      </c>
      <c r="T247" t="s">
        <v>2334</v>
      </c>
      <c r="U247" t="s">
        <v>429</v>
      </c>
    </row>
    <row r="248" spans="1:21" x14ac:dyDescent="0.3">
      <c r="A248" s="5" t="s">
        <v>2914</v>
      </c>
      <c r="B248" s="6">
        <v>2</v>
      </c>
      <c r="C248" s="6"/>
      <c r="D248" s="6"/>
      <c r="E248" s="6">
        <v>2</v>
      </c>
      <c r="F248" s="6"/>
      <c r="G248" s="6">
        <v>19</v>
      </c>
      <c r="H248" s="6">
        <v>2</v>
      </c>
      <c r="I248" s="6">
        <v>20</v>
      </c>
      <c r="J248" s="6">
        <v>35</v>
      </c>
      <c r="L248" t="s">
        <v>2914</v>
      </c>
      <c r="M248">
        <v>2</v>
      </c>
      <c r="P248">
        <v>2</v>
      </c>
      <c r="R248">
        <v>19</v>
      </c>
      <c r="S248">
        <v>2</v>
      </c>
      <c r="T248">
        <v>20</v>
      </c>
      <c r="U248">
        <v>35</v>
      </c>
    </row>
    <row r="249" spans="1:21" x14ac:dyDescent="0.3">
      <c r="A249" s="5" t="s">
        <v>2066</v>
      </c>
      <c r="B249" s="6">
        <v>3</v>
      </c>
      <c r="C249" s="6"/>
      <c r="D249" s="6"/>
      <c r="E249" s="6">
        <v>2</v>
      </c>
      <c r="F249" s="6">
        <v>3</v>
      </c>
      <c r="G249" s="6"/>
      <c r="H249" s="6">
        <v>4</v>
      </c>
      <c r="I249" s="6">
        <v>8</v>
      </c>
      <c r="J249" s="6">
        <v>33</v>
      </c>
      <c r="L249" t="s">
        <v>2066</v>
      </c>
      <c r="M249">
        <v>3</v>
      </c>
      <c r="P249">
        <v>2</v>
      </c>
      <c r="Q249">
        <v>3</v>
      </c>
      <c r="S249">
        <v>4</v>
      </c>
      <c r="T249">
        <v>8</v>
      </c>
      <c r="U249">
        <v>33</v>
      </c>
    </row>
    <row r="250" spans="1:21" x14ac:dyDescent="0.3">
      <c r="A250" s="5" t="s">
        <v>2033</v>
      </c>
      <c r="B250" s="6">
        <v>7</v>
      </c>
      <c r="C250" s="6"/>
      <c r="D250" s="6">
        <v>1</v>
      </c>
      <c r="E250" s="6">
        <v>1</v>
      </c>
      <c r="F250" s="6">
        <v>3</v>
      </c>
      <c r="G250" s="6">
        <v>1</v>
      </c>
      <c r="H250" s="6">
        <v>7</v>
      </c>
      <c r="I250" s="6">
        <v>1</v>
      </c>
      <c r="J250" s="6">
        <v>40</v>
      </c>
      <c r="L250" t="s">
        <v>2033</v>
      </c>
      <c r="M250">
        <v>7</v>
      </c>
      <c r="O250">
        <v>1</v>
      </c>
      <c r="P250">
        <v>1</v>
      </c>
      <c r="Q250">
        <v>3</v>
      </c>
      <c r="R250">
        <v>1</v>
      </c>
      <c r="S250">
        <v>7</v>
      </c>
      <c r="T250">
        <v>1</v>
      </c>
      <c r="U250">
        <v>40</v>
      </c>
    </row>
    <row r="251" spans="1:21" x14ac:dyDescent="0.3">
      <c r="A251" s="5" t="s">
        <v>2545</v>
      </c>
      <c r="B251" s="6"/>
      <c r="C251" s="6"/>
      <c r="D251" s="6">
        <v>1</v>
      </c>
      <c r="E251" s="6"/>
      <c r="F251" s="6">
        <v>1</v>
      </c>
      <c r="G251" s="6"/>
      <c r="H251" s="6">
        <v>5</v>
      </c>
      <c r="I251" s="6">
        <v>3</v>
      </c>
      <c r="J251" s="6">
        <v>16</v>
      </c>
      <c r="L251" t="s">
        <v>2545</v>
      </c>
      <c r="O251">
        <v>1</v>
      </c>
      <c r="Q251">
        <v>1</v>
      </c>
      <c r="S251">
        <v>5</v>
      </c>
      <c r="T251">
        <v>3</v>
      </c>
      <c r="U251">
        <v>16</v>
      </c>
    </row>
    <row r="252" spans="1:21" x14ac:dyDescent="0.3">
      <c r="A252" s="5" t="s">
        <v>2489</v>
      </c>
      <c r="B252" s="6"/>
      <c r="C252" s="6"/>
      <c r="D252" s="6"/>
      <c r="E252" s="6"/>
      <c r="F252" s="6"/>
      <c r="G252" s="6"/>
      <c r="H252" s="6">
        <v>1</v>
      </c>
      <c r="I252" s="6">
        <v>2</v>
      </c>
      <c r="J252" s="6">
        <v>7</v>
      </c>
      <c r="L252" t="s">
        <v>2489</v>
      </c>
      <c r="S252">
        <v>1</v>
      </c>
      <c r="T252">
        <v>2</v>
      </c>
      <c r="U252">
        <v>7</v>
      </c>
    </row>
    <row r="253" spans="1:21" x14ac:dyDescent="0.3">
      <c r="A253" s="5" t="s">
        <v>845</v>
      </c>
      <c r="B253" s="6"/>
      <c r="C253" s="6">
        <v>3</v>
      </c>
      <c r="D253" s="6">
        <v>3</v>
      </c>
      <c r="E253" s="6">
        <v>4</v>
      </c>
      <c r="F253" s="6">
        <v>9</v>
      </c>
      <c r="G253" s="6">
        <v>10</v>
      </c>
      <c r="H253" s="6">
        <v>11</v>
      </c>
      <c r="I253" s="6">
        <v>1</v>
      </c>
      <c r="J253" s="6">
        <v>61</v>
      </c>
      <c r="L253" t="s">
        <v>845</v>
      </c>
      <c r="N253">
        <v>3</v>
      </c>
      <c r="O253">
        <v>3</v>
      </c>
      <c r="P253">
        <v>4</v>
      </c>
      <c r="Q253">
        <v>9</v>
      </c>
      <c r="R253">
        <v>10</v>
      </c>
      <c r="S253">
        <v>11</v>
      </c>
      <c r="T253">
        <v>1</v>
      </c>
      <c r="U253">
        <v>61</v>
      </c>
    </row>
    <row r="254" spans="1:21" x14ac:dyDescent="0.3">
      <c r="A254" s="5" t="s">
        <v>1989</v>
      </c>
      <c r="B254" s="6"/>
      <c r="C254" s="6"/>
      <c r="D254" s="6"/>
      <c r="E254" s="6"/>
      <c r="F254" s="6"/>
      <c r="G254" s="6"/>
      <c r="H254" s="6"/>
      <c r="I254" s="6"/>
      <c r="J254" s="6">
        <v>6</v>
      </c>
      <c r="L254" t="s">
        <v>1989</v>
      </c>
      <c r="U254">
        <v>6</v>
      </c>
    </row>
    <row r="255" spans="1:21" x14ac:dyDescent="0.3">
      <c r="A255" s="5" t="s">
        <v>1961</v>
      </c>
      <c r="B255" s="6"/>
      <c r="C255" s="6"/>
      <c r="D255" s="6">
        <v>2</v>
      </c>
      <c r="E255" s="6"/>
      <c r="F255" s="6">
        <v>1</v>
      </c>
      <c r="G255" s="6">
        <v>4</v>
      </c>
      <c r="H255" s="6">
        <v>3</v>
      </c>
      <c r="I255" s="6">
        <v>1</v>
      </c>
      <c r="J255" s="6">
        <v>9</v>
      </c>
      <c r="L255" t="s">
        <v>1961</v>
      </c>
      <c r="O255">
        <v>2</v>
      </c>
      <c r="Q255">
        <v>1</v>
      </c>
      <c r="R255">
        <v>4</v>
      </c>
      <c r="S255">
        <v>3</v>
      </c>
      <c r="T255">
        <v>1</v>
      </c>
      <c r="U255">
        <v>9</v>
      </c>
    </row>
    <row r="256" spans="1:21" x14ac:dyDescent="0.3">
      <c r="A256" s="5" t="s">
        <v>4086</v>
      </c>
      <c r="B256" s="6"/>
      <c r="C256" s="6"/>
      <c r="D256" s="6"/>
      <c r="E256" s="6"/>
      <c r="F256" s="6"/>
      <c r="G256" s="6"/>
      <c r="H256" s="6"/>
      <c r="I256" s="6">
        <v>1</v>
      </c>
      <c r="J256" s="6">
        <v>2</v>
      </c>
      <c r="L256" t="s">
        <v>4086</v>
      </c>
      <c r="T256">
        <v>1</v>
      </c>
      <c r="U256">
        <v>2</v>
      </c>
    </row>
    <row r="257" spans="1:21" x14ac:dyDescent="0.3">
      <c r="A257" s="5" t="s">
        <v>3484</v>
      </c>
      <c r="B257" s="6">
        <v>4</v>
      </c>
      <c r="C257" s="6"/>
      <c r="D257" s="6">
        <v>1</v>
      </c>
      <c r="E257" s="6">
        <v>1</v>
      </c>
      <c r="F257" s="6">
        <v>3</v>
      </c>
      <c r="G257" s="6">
        <v>1</v>
      </c>
      <c r="H257" s="6">
        <v>6</v>
      </c>
      <c r="I257" s="6">
        <v>4</v>
      </c>
      <c r="J257" s="6">
        <v>26</v>
      </c>
      <c r="L257" t="s">
        <v>3484</v>
      </c>
      <c r="M257">
        <v>4</v>
      </c>
      <c r="O257">
        <v>1</v>
      </c>
      <c r="P257">
        <v>1</v>
      </c>
      <c r="Q257">
        <v>3</v>
      </c>
      <c r="R257">
        <v>1</v>
      </c>
      <c r="S257">
        <v>6</v>
      </c>
      <c r="T257">
        <v>4</v>
      </c>
      <c r="U257">
        <v>26</v>
      </c>
    </row>
    <row r="258" spans="1:21" x14ac:dyDescent="0.3">
      <c r="A258" s="5" t="s">
        <v>2756</v>
      </c>
      <c r="B258" s="6"/>
      <c r="C258" s="6"/>
      <c r="D258" s="6">
        <v>1</v>
      </c>
      <c r="E258" s="6">
        <v>2</v>
      </c>
      <c r="F258" s="6">
        <v>1</v>
      </c>
      <c r="G258" s="6">
        <v>1</v>
      </c>
      <c r="H258" s="6">
        <v>6</v>
      </c>
      <c r="I258" s="6">
        <v>10</v>
      </c>
      <c r="J258" s="6">
        <v>35</v>
      </c>
      <c r="L258" t="s">
        <v>2756</v>
      </c>
      <c r="O258">
        <v>1</v>
      </c>
      <c r="P258">
        <v>2</v>
      </c>
      <c r="Q258">
        <v>1</v>
      </c>
      <c r="R258">
        <v>1</v>
      </c>
      <c r="S258">
        <v>6</v>
      </c>
      <c r="T258">
        <v>10</v>
      </c>
      <c r="U258">
        <v>35</v>
      </c>
    </row>
    <row r="259" spans="1:21" x14ac:dyDescent="0.3">
      <c r="A259" s="5" t="s">
        <v>345</v>
      </c>
      <c r="B259" s="6"/>
      <c r="C259" s="6"/>
      <c r="D259" s="6"/>
      <c r="E259" s="6"/>
      <c r="F259" s="6"/>
      <c r="G259" s="6"/>
      <c r="H259" s="6">
        <v>6</v>
      </c>
      <c r="I259" s="6">
        <v>1</v>
      </c>
      <c r="J259" s="6">
        <v>18</v>
      </c>
      <c r="L259" t="s">
        <v>345</v>
      </c>
      <c r="S259">
        <v>6</v>
      </c>
      <c r="T259">
        <v>1</v>
      </c>
      <c r="U259">
        <v>18</v>
      </c>
    </row>
    <row r="260" spans="1:21" x14ac:dyDescent="0.3">
      <c r="A260" s="5" t="s">
        <v>1555</v>
      </c>
      <c r="B260" s="6"/>
      <c r="C260" s="6"/>
      <c r="D260" s="6"/>
      <c r="E260" s="6"/>
      <c r="F260" s="6"/>
      <c r="G260" s="6"/>
      <c r="H260" s="6"/>
      <c r="I260" s="6">
        <v>1</v>
      </c>
      <c r="J260" s="6">
        <v>6</v>
      </c>
      <c r="L260" t="s">
        <v>1555</v>
      </c>
      <c r="T260">
        <v>1</v>
      </c>
      <c r="U260">
        <v>6</v>
      </c>
    </row>
    <row r="261" spans="1:21" x14ac:dyDescent="0.3">
      <c r="A261" s="5" t="s">
        <v>5268</v>
      </c>
      <c r="B261" s="6">
        <v>16</v>
      </c>
      <c r="C261" s="6">
        <v>3</v>
      </c>
      <c r="D261" s="6">
        <v>9</v>
      </c>
      <c r="E261" s="6">
        <v>12</v>
      </c>
      <c r="F261" s="6">
        <v>21</v>
      </c>
      <c r="G261" s="6">
        <v>36</v>
      </c>
      <c r="H261" s="6">
        <v>51</v>
      </c>
      <c r="I261" s="6">
        <v>53</v>
      </c>
      <c r="J261" s="6">
        <v>294</v>
      </c>
      <c r="L261" t="s">
        <v>5268</v>
      </c>
      <c r="M261">
        <v>16</v>
      </c>
      <c r="N261">
        <v>3</v>
      </c>
      <c r="O261">
        <v>9</v>
      </c>
      <c r="P261">
        <v>12</v>
      </c>
      <c r="Q261">
        <v>21</v>
      </c>
      <c r="R261">
        <v>36</v>
      </c>
      <c r="S261">
        <v>51</v>
      </c>
      <c r="T261">
        <v>53</v>
      </c>
      <c r="U261">
        <v>294</v>
      </c>
    </row>
    <row r="264" spans="1:21" x14ac:dyDescent="0.3">
      <c r="A264" t="s">
        <v>5267</v>
      </c>
      <c r="B264" t="s">
        <v>1077</v>
      </c>
      <c r="C264" t="s">
        <v>373</v>
      </c>
      <c r="D264" t="s">
        <v>5311</v>
      </c>
      <c r="E264" t="s">
        <v>3467</v>
      </c>
      <c r="F264" t="s">
        <v>1812</v>
      </c>
      <c r="G264" t="s">
        <v>2173</v>
      </c>
      <c r="H264" t="s">
        <v>2334</v>
      </c>
      <c r="I264" t="s">
        <v>429</v>
      </c>
      <c r="J264" t="s">
        <v>1019</v>
      </c>
    </row>
    <row r="265" spans="1:21" x14ac:dyDescent="0.3">
      <c r="A265" t="s">
        <v>2914</v>
      </c>
      <c r="B265" s="8">
        <f>M248/368</f>
        <v>5.434782608695652E-3</v>
      </c>
      <c r="C265" s="8">
        <f t="shared" ref="C265:J278" si="2">N248/368</f>
        <v>0</v>
      </c>
      <c r="D265" s="8">
        <f t="shared" si="2"/>
        <v>0</v>
      </c>
      <c r="E265" s="8">
        <f t="shared" si="2"/>
        <v>5.434782608695652E-3</v>
      </c>
      <c r="F265" s="8">
        <f t="shared" si="2"/>
        <v>0</v>
      </c>
      <c r="G265" s="8">
        <f t="shared" si="2"/>
        <v>5.1630434782608696E-2</v>
      </c>
      <c r="H265" s="8">
        <f t="shared" si="2"/>
        <v>5.434782608695652E-3</v>
      </c>
      <c r="I265" s="8">
        <f t="shared" si="2"/>
        <v>5.434782608695652E-2</v>
      </c>
      <c r="J265" s="8">
        <f t="shared" si="2"/>
        <v>9.5108695652173919E-2</v>
      </c>
    </row>
    <row r="266" spans="1:21" x14ac:dyDescent="0.3">
      <c r="A266" t="s">
        <v>2066</v>
      </c>
      <c r="B266" s="8">
        <f t="shared" ref="B266:B278" si="3">M249/368</f>
        <v>8.152173913043478E-3</v>
      </c>
      <c r="C266" s="8">
        <f t="shared" si="2"/>
        <v>0</v>
      </c>
      <c r="D266" s="8">
        <f t="shared" si="2"/>
        <v>0</v>
      </c>
      <c r="E266" s="8">
        <f t="shared" si="2"/>
        <v>5.434782608695652E-3</v>
      </c>
      <c r="F266" s="8">
        <f t="shared" si="2"/>
        <v>8.152173913043478E-3</v>
      </c>
      <c r="G266" s="8">
        <f t="shared" si="2"/>
        <v>0</v>
      </c>
      <c r="H266" s="8">
        <f t="shared" si="2"/>
        <v>1.0869565217391304E-2</v>
      </c>
      <c r="I266" s="8">
        <f t="shared" si="2"/>
        <v>2.1739130434782608E-2</v>
      </c>
      <c r="J266" s="8">
        <f t="shared" si="2"/>
        <v>8.9673913043478257E-2</v>
      </c>
    </row>
    <row r="267" spans="1:21" x14ac:dyDescent="0.3">
      <c r="A267" t="s">
        <v>2033</v>
      </c>
      <c r="B267" s="8">
        <f t="shared" si="3"/>
        <v>1.9021739130434784E-2</v>
      </c>
      <c r="C267" s="8">
        <f t="shared" si="2"/>
        <v>0</v>
      </c>
      <c r="D267" s="8">
        <f t="shared" si="2"/>
        <v>2.717391304347826E-3</v>
      </c>
      <c r="E267" s="8">
        <f t="shared" si="2"/>
        <v>2.717391304347826E-3</v>
      </c>
      <c r="F267" s="8">
        <f t="shared" si="2"/>
        <v>8.152173913043478E-3</v>
      </c>
      <c r="G267" s="8">
        <f t="shared" si="2"/>
        <v>2.717391304347826E-3</v>
      </c>
      <c r="H267" s="8">
        <f t="shared" si="2"/>
        <v>1.9021739130434784E-2</v>
      </c>
      <c r="I267" s="8">
        <f t="shared" si="2"/>
        <v>2.717391304347826E-3</v>
      </c>
      <c r="J267" s="8">
        <f t="shared" si="2"/>
        <v>0.10869565217391304</v>
      </c>
    </row>
    <row r="268" spans="1:21" x14ac:dyDescent="0.3">
      <c r="A268" t="s">
        <v>2545</v>
      </c>
      <c r="B268" s="8">
        <f t="shared" si="3"/>
        <v>0</v>
      </c>
      <c r="C268" s="8">
        <f t="shared" si="2"/>
        <v>0</v>
      </c>
      <c r="D268" s="8">
        <f t="shared" si="2"/>
        <v>2.717391304347826E-3</v>
      </c>
      <c r="E268" s="8">
        <f t="shared" si="2"/>
        <v>0</v>
      </c>
      <c r="F268" s="8">
        <f t="shared" si="2"/>
        <v>2.717391304347826E-3</v>
      </c>
      <c r="G268" s="8">
        <f t="shared" si="2"/>
        <v>0</v>
      </c>
      <c r="H268" s="8">
        <f t="shared" si="2"/>
        <v>1.358695652173913E-2</v>
      </c>
      <c r="I268" s="8">
        <f t="shared" si="2"/>
        <v>8.152173913043478E-3</v>
      </c>
      <c r="J268" s="8">
        <f t="shared" si="2"/>
        <v>4.3478260869565216E-2</v>
      </c>
    </row>
    <row r="269" spans="1:21" x14ac:dyDescent="0.3">
      <c r="A269" t="s">
        <v>2489</v>
      </c>
      <c r="B269" s="8">
        <f t="shared" si="3"/>
        <v>0</v>
      </c>
      <c r="C269" s="8">
        <f t="shared" si="2"/>
        <v>0</v>
      </c>
      <c r="D269" s="8">
        <f t="shared" si="2"/>
        <v>0</v>
      </c>
      <c r="E269" s="8">
        <f t="shared" si="2"/>
        <v>0</v>
      </c>
      <c r="F269" s="8">
        <f t="shared" si="2"/>
        <v>0</v>
      </c>
      <c r="G269" s="8">
        <f t="shared" si="2"/>
        <v>0</v>
      </c>
      <c r="H269" s="8">
        <f t="shared" si="2"/>
        <v>2.717391304347826E-3</v>
      </c>
      <c r="I269" s="8">
        <f t="shared" si="2"/>
        <v>5.434782608695652E-3</v>
      </c>
      <c r="J269" s="8">
        <f t="shared" si="2"/>
        <v>1.9021739130434784E-2</v>
      </c>
    </row>
    <row r="270" spans="1:21" x14ac:dyDescent="0.3">
      <c r="A270" t="s">
        <v>845</v>
      </c>
      <c r="B270" s="8">
        <f t="shared" si="3"/>
        <v>0</v>
      </c>
      <c r="C270" s="8">
        <f t="shared" si="2"/>
        <v>8.152173913043478E-3</v>
      </c>
      <c r="D270" s="8">
        <f t="shared" si="2"/>
        <v>8.152173913043478E-3</v>
      </c>
      <c r="E270" s="8">
        <f t="shared" si="2"/>
        <v>1.0869565217391304E-2</v>
      </c>
      <c r="F270" s="8">
        <f t="shared" si="2"/>
        <v>2.4456521739130436E-2</v>
      </c>
      <c r="G270" s="8">
        <f t="shared" si="2"/>
        <v>2.717391304347826E-2</v>
      </c>
      <c r="H270" s="8">
        <f t="shared" si="2"/>
        <v>2.9891304347826088E-2</v>
      </c>
      <c r="I270" s="8">
        <f t="shared" si="2"/>
        <v>2.717391304347826E-3</v>
      </c>
      <c r="J270" s="8">
        <f t="shared" si="2"/>
        <v>0.16576086956521738</v>
      </c>
    </row>
    <row r="271" spans="1:21" x14ac:dyDescent="0.3">
      <c r="A271" t="s">
        <v>1989</v>
      </c>
      <c r="B271" s="8">
        <f t="shared" si="3"/>
        <v>0</v>
      </c>
      <c r="C271" s="8">
        <f t="shared" si="2"/>
        <v>0</v>
      </c>
      <c r="D271" s="8">
        <f t="shared" si="2"/>
        <v>0</v>
      </c>
      <c r="E271" s="8">
        <f t="shared" si="2"/>
        <v>0</v>
      </c>
      <c r="F271" s="8">
        <f t="shared" si="2"/>
        <v>0</v>
      </c>
      <c r="G271" s="8">
        <f t="shared" si="2"/>
        <v>0</v>
      </c>
      <c r="H271" s="8">
        <f t="shared" si="2"/>
        <v>0</v>
      </c>
      <c r="I271" s="8">
        <f t="shared" si="2"/>
        <v>0</v>
      </c>
      <c r="J271" s="8">
        <f t="shared" si="2"/>
        <v>1.6304347826086956E-2</v>
      </c>
    </row>
    <row r="272" spans="1:21" x14ac:dyDescent="0.3">
      <c r="A272" t="s">
        <v>1961</v>
      </c>
      <c r="B272" s="8">
        <f t="shared" si="3"/>
        <v>0</v>
      </c>
      <c r="C272" s="8">
        <f t="shared" si="2"/>
        <v>0</v>
      </c>
      <c r="D272" s="8">
        <f t="shared" si="2"/>
        <v>5.434782608695652E-3</v>
      </c>
      <c r="E272" s="8">
        <f t="shared" si="2"/>
        <v>0</v>
      </c>
      <c r="F272" s="8">
        <f t="shared" si="2"/>
        <v>2.717391304347826E-3</v>
      </c>
      <c r="G272" s="8">
        <f t="shared" si="2"/>
        <v>1.0869565217391304E-2</v>
      </c>
      <c r="H272" s="8">
        <f t="shared" si="2"/>
        <v>8.152173913043478E-3</v>
      </c>
      <c r="I272" s="8">
        <f t="shared" si="2"/>
        <v>2.717391304347826E-3</v>
      </c>
      <c r="J272" s="8">
        <f t="shared" si="2"/>
        <v>2.4456521739130436E-2</v>
      </c>
    </row>
    <row r="273" spans="1:11" x14ac:dyDescent="0.3">
      <c r="A273" t="s">
        <v>4086</v>
      </c>
      <c r="B273" s="8">
        <f t="shared" si="3"/>
        <v>0</v>
      </c>
      <c r="C273" s="8">
        <f t="shared" si="2"/>
        <v>0</v>
      </c>
      <c r="D273" s="8">
        <f t="shared" si="2"/>
        <v>0</v>
      </c>
      <c r="E273" s="8">
        <f t="shared" si="2"/>
        <v>0</v>
      </c>
      <c r="F273" s="8">
        <f t="shared" si="2"/>
        <v>0</v>
      </c>
      <c r="G273" s="8">
        <f t="shared" si="2"/>
        <v>0</v>
      </c>
      <c r="H273" s="8">
        <f t="shared" si="2"/>
        <v>0</v>
      </c>
      <c r="I273" s="8">
        <f t="shared" si="2"/>
        <v>2.717391304347826E-3</v>
      </c>
      <c r="J273" s="8">
        <f t="shared" si="2"/>
        <v>5.434782608695652E-3</v>
      </c>
    </row>
    <row r="274" spans="1:11" x14ac:dyDescent="0.3">
      <c r="A274" t="s">
        <v>3484</v>
      </c>
      <c r="B274" s="8">
        <f t="shared" si="3"/>
        <v>1.0869565217391304E-2</v>
      </c>
      <c r="C274" s="8">
        <f t="shared" si="2"/>
        <v>0</v>
      </c>
      <c r="D274" s="8">
        <f t="shared" si="2"/>
        <v>2.717391304347826E-3</v>
      </c>
      <c r="E274" s="8">
        <f t="shared" si="2"/>
        <v>2.717391304347826E-3</v>
      </c>
      <c r="F274" s="8">
        <f t="shared" si="2"/>
        <v>8.152173913043478E-3</v>
      </c>
      <c r="G274" s="8">
        <f t="shared" si="2"/>
        <v>2.717391304347826E-3</v>
      </c>
      <c r="H274" s="8">
        <f t="shared" si="2"/>
        <v>1.6304347826086956E-2</v>
      </c>
      <c r="I274" s="8">
        <f t="shared" si="2"/>
        <v>1.0869565217391304E-2</v>
      </c>
      <c r="J274" s="8">
        <f t="shared" si="2"/>
        <v>7.0652173913043473E-2</v>
      </c>
    </row>
    <row r="275" spans="1:11" x14ac:dyDescent="0.3">
      <c r="A275" t="s">
        <v>2756</v>
      </c>
      <c r="B275" s="8">
        <f t="shared" si="3"/>
        <v>0</v>
      </c>
      <c r="C275" s="8">
        <f t="shared" si="2"/>
        <v>0</v>
      </c>
      <c r="D275" s="8">
        <f t="shared" si="2"/>
        <v>2.717391304347826E-3</v>
      </c>
      <c r="E275" s="8">
        <f t="shared" si="2"/>
        <v>5.434782608695652E-3</v>
      </c>
      <c r="F275" s="8">
        <f t="shared" si="2"/>
        <v>2.717391304347826E-3</v>
      </c>
      <c r="G275" s="8">
        <f t="shared" si="2"/>
        <v>2.717391304347826E-3</v>
      </c>
      <c r="H275" s="8">
        <f t="shared" si="2"/>
        <v>1.6304347826086956E-2</v>
      </c>
      <c r="I275" s="8">
        <f t="shared" si="2"/>
        <v>2.717391304347826E-2</v>
      </c>
      <c r="J275" s="8">
        <f t="shared" si="2"/>
        <v>9.5108695652173919E-2</v>
      </c>
    </row>
    <row r="276" spans="1:11" x14ac:dyDescent="0.3">
      <c r="A276" t="s">
        <v>345</v>
      </c>
      <c r="B276" s="8">
        <f t="shared" si="3"/>
        <v>0</v>
      </c>
      <c r="C276" s="8">
        <f t="shared" si="2"/>
        <v>0</v>
      </c>
      <c r="D276" s="8">
        <f t="shared" si="2"/>
        <v>0</v>
      </c>
      <c r="E276" s="8">
        <f t="shared" si="2"/>
        <v>0</v>
      </c>
      <c r="F276" s="8">
        <f t="shared" si="2"/>
        <v>0</v>
      </c>
      <c r="G276" s="8">
        <f t="shared" si="2"/>
        <v>0</v>
      </c>
      <c r="H276" s="8">
        <f t="shared" si="2"/>
        <v>1.6304347826086956E-2</v>
      </c>
      <c r="I276" s="8">
        <f t="shared" si="2"/>
        <v>2.717391304347826E-3</v>
      </c>
      <c r="J276" s="8">
        <f t="shared" si="2"/>
        <v>4.8913043478260872E-2</v>
      </c>
    </row>
    <row r="277" spans="1:11" x14ac:dyDescent="0.3">
      <c r="A277" t="s">
        <v>1555</v>
      </c>
      <c r="B277" s="8">
        <f t="shared" si="3"/>
        <v>0</v>
      </c>
      <c r="C277" s="8">
        <f t="shared" si="2"/>
        <v>0</v>
      </c>
      <c r="D277" s="8">
        <f t="shared" si="2"/>
        <v>0</v>
      </c>
      <c r="E277" s="8">
        <f t="shared" si="2"/>
        <v>0</v>
      </c>
      <c r="F277" s="8">
        <f t="shared" si="2"/>
        <v>0</v>
      </c>
      <c r="G277" s="8">
        <f t="shared" si="2"/>
        <v>0</v>
      </c>
      <c r="H277" s="8">
        <f t="shared" si="2"/>
        <v>0</v>
      </c>
      <c r="I277" s="8">
        <f t="shared" si="2"/>
        <v>2.717391304347826E-3</v>
      </c>
      <c r="J277" s="8">
        <f t="shared" si="2"/>
        <v>1.6304347826086956E-2</v>
      </c>
    </row>
    <row r="278" spans="1:11" x14ac:dyDescent="0.3">
      <c r="A278" t="s">
        <v>5268</v>
      </c>
      <c r="B278" s="8">
        <f t="shared" si="3"/>
        <v>4.3478260869565216E-2</v>
      </c>
      <c r="C278" s="8">
        <f t="shared" si="2"/>
        <v>8.152173913043478E-3</v>
      </c>
      <c r="D278" s="8">
        <f t="shared" si="2"/>
        <v>2.4456521739130436E-2</v>
      </c>
      <c r="E278" s="8">
        <f t="shared" si="2"/>
        <v>3.2608695652173912E-2</v>
      </c>
      <c r="F278" s="8">
        <f t="shared" si="2"/>
        <v>5.7065217391304345E-2</v>
      </c>
      <c r="G278" s="8">
        <f t="shared" si="2"/>
        <v>9.7826086956521743E-2</v>
      </c>
      <c r="H278" s="8">
        <f t="shared" si="2"/>
        <v>0.13858695652173914</v>
      </c>
      <c r="I278" s="8">
        <f t="shared" si="2"/>
        <v>0.14402173913043478</v>
      </c>
      <c r="J278" s="8">
        <f t="shared" si="2"/>
        <v>0.79891304347826086</v>
      </c>
    </row>
    <row r="281" spans="1:11" x14ac:dyDescent="0.3">
      <c r="A281" t="s">
        <v>5312</v>
      </c>
    </row>
    <row r="282" spans="1:11" x14ac:dyDescent="0.3">
      <c r="B282" s="4" t="s">
        <v>5269</v>
      </c>
    </row>
    <row r="283" spans="1:11" x14ac:dyDescent="0.3">
      <c r="B283" t="s">
        <v>373</v>
      </c>
      <c r="D283" t="s">
        <v>347</v>
      </c>
      <c r="F283" t="s">
        <v>360</v>
      </c>
      <c r="H283" t="s">
        <v>5270</v>
      </c>
      <c r="J283" t="s">
        <v>5272</v>
      </c>
      <c r="K283" t="s">
        <v>5273</v>
      </c>
    </row>
    <row r="284" spans="1:11" x14ac:dyDescent="0.3">
      <c r="A284" s="4" t="s">
        <v>5267</v>
      </c>
      <c r="B284" t="s">
        <v>5271</v>
      </c>
      <c r="C284" t="s">
        <v>5274</v>
      </c>
      <c r="D284" t="s">
        <v>5271</v>
      </c>
      <c r="E284" t="s">
        <v>5274</v>
      </c>
      <c r="F284" t="s">
        <v>5271</v>
      </c>
      <c r="G284" t="s">
        <v>5274</v>
      </c>
      <c r="H284" t="s">
        <v>5271</v>
      </c>
      <c r="I284" t="s">
        <v>5274</v>
      </c>
    </row>
    <row r="285" spans="1:11" x14ac:dyDescent="0.3">
      <c r="A285" s="5" t="s">
        <v>2914</v>
      </c>
      <c r="B285" s="6">
        <v>2</v>
      </c>
      <c r="C285" s="7">
        <v>3.5087719298245612E-2</v>
      </c>
      <c r="D285" s="6">
        <v>38</v>
      </c>
      <c r="E285" s="7">
        <v>0.66666666666666663</v>
      </c>
      <c r="F285" s="6">
        <v>17</v>
      </c>
      <c r="G285" s="7">
        <v>0.2982456140350877</v>
      </c>
      <c r="H285" s="6"/>
      <c r="I285" s="7">
        <v>0</v>
      </c>
      <c r="J285" s="6">
        <v>57</v>
      </c>
      <c r="K285" s="7">
        <v>1</v>
      </c>
    </row>
    <row r="286" spans="1:11" x14ac:dyDescent="0.3">
      <c r="A286" s="5" t="s">
        <v>2066</v>
      </c>
      <c r="B286" s="6"/>
      <c r="C286" s="7">
        <v>0</v>
      </c>
      <c r="D286" s="6">
        <v>23</v>
      </c>
      <c r="E286" s="7">
        <v>0.63888888888888884</v>
      </c>
      <c r="F286" s="6">
        <v>13</v>
      </c>
      <c r="G286" s="7">
        <v>0.3611111111111111</v>
      </c>
      <c r="H286" s="6"/>
      <c r="I286" s="7">
        <v>0</v>
      </c>
      <c r="J286" s="6">
        <v>36</v>
      </c>
      <c r="K286" s="7">
        <v>1</v>
      </c>
    </row>
    <row r="287" spans="1:11" x14ac:dyDescent="0.3">
      <c r="A287" s="5" t="s">
        <v>2033</v>
      </c>
      <c r="B287" s="6"/>
      <c r="C287" s="7">
        <v>0</v>
      </c>
      <c r="D287" s="6">
        <v>19</v>
      </c>
      <c r="E287" s="7">
        <v>0.40425531914893614</v>
      </c>
      <c r="F287" s="6">
        <v>28</v>
      </c>
      <c r="G287" s="7">
        <v>0.5957446808510638</v>
      </c>
      <c r="H287" s="6"/>
      <c r="I287" s="7">
        <v>0</v>
      </c>
      <c r="J287" s="6">
        <v>47</v>
      </c>
      <c r="K287" s="7">
        <v>1</v>
      </c>
    </row>
    <row r="288" spans="1:11" x14ac:dyDescent="0.3">
      <c r="A288" s="5" t="s">
        <v>2545</v>
      </c>
      <c r="B288" s="6">
        <v>2</v>
      </c>
      <c r="C288" s="7">
        <v>0.10526315789473684</v>
      </c>
      <c r="D288" s="6">
        <v>6</v>
      </c>
      <c r="E288" s="7">
        <v>0.31578947368421051</v>
      </c>
      <c r="F288" s="6">
        <v>11</v>
      </c>
      <c r="G288" s="7">
        <v>0.57894736842105265</v>
      </c>
      <c r="H288" s="6"/>
      <c r="I288" s="7">
        <v>0</v>
      </c>
      <c r="J288" s="6">
        <v>19</v>
      </c>
      <c r="K288" s="7">
        <v>1</v>
      </c>
    </row>
    <row r="289" spans="1:11" x14ac:dyDescent="0.3">
      <c r="A289" s="5" t="s">
        <v>2489</v>
      </c>
      <c r="B289" s="6">
        <v>1</v>
      </c>
      <c r="C289" s="7">
        <v>0.14285714285714285</v>
      </c>
      <c r="D289" s="6">
        <v>4</v>
      </c>
      <c r="E289" s="7">
        <v>0.5714285714285714</v>
      </c>
      <c r="F289" s="6">
        <v>2</v>
      </c>
      <c r="G289" s="7">
        <v>0.2857142857142857</v>
      </c>
      <c r="H289" s="6"/>
      <c r="I289" s="7">
        <v>0</v>
      </c>
      <c r="J289" s="6">
        <v>7</v>
      </c>
      <c r="K289" s="7">
        <v>1</v>
      </c>
    </row>
    <row r="290" spans="1:11" x14ac:dyDescent="0.3">
      <c r="A290" s="5" t="s">
        <v>845</v>
      </c>
      <c r="B290" s="6">
        <v>3</v>
      </c>
      <c r="C290" s="7">
        <v>3.896103896103896E-2</v>
      </c>
      <c r="D290" s="6">
        <v>27</v>
      </c>
      <c r="E290" s="7">
        <v>0.35064935064935066</v>
      </c>
      <c r="F290" s="6">
        <v>47</v>
      </c>
      <c r="G290" s="7">
        <v>0.61038961038961037</v>
      </c>
      <c r="H290" s="6"/>
      <c r="I290" s="7">
        <v>0</v>
      </c>
      <c r="J290" s="6">
        <v>77</v>
      </c>
      <c r="K290" s="7">
        <v>1</v>
      </c>
    </row>
    <row r="291" spans="1:11" x14ac:dyDescent="0.3">
      <c r="A291" s="5" t="s">
        <v>1989</v>
      </c>
      <c r="B291" s="6"/>
      <c r="C291" s="7">
        <v>0</v>
      </c>
      <c r="D291" s="6">
        <v>6</v>
      </c>
      <c r="E291" s="7">
        <v>1</v>
      </c>
      <c r="F291" s="6"/>
      <c r="G291" s="7">
        <v>0</v>
      </c>
      <c r="H291" s="6"/>
      <c r="I291" s="7">
        <v>0</v>
      </c>
      <c r="J291" s="6">
        <v>6</v>
      </c>
      <c r="K291" s="7">
        <v>1</v>
      </c>
    </row>
    <row r="292" spans="1:11" x14ac:dyDescent="0.3">
      <c r="A292" s="5" t="s">
        <v>1961</v>
      </c>
      <c r="B292" s="6"/>
      <c r="C292" s="7">
        <v>0</v>
      </c>
      <c r="D292" s="6">
        <v>7</v>
      </c>
      <c r="E292" s="7">
        <v>0.5</v>
      </c>
      <c r="F292" s="6">
        <v>7</v>
      </c>
      <c r="G292" s="7">
        <v>0.5</v>
      </c>
      <c r="H292" s="6"/>
      <c r="I292" s="7">
        <v>0</v>
      </c>
      <c r="J292" s="6">
        <v>14</v>
      </c>
      <c r="K292" s="7">
        <v>1</v>
      </c>
    </row>
    <row r="293" spans="1:11" x14ac:dyDescent="0.3">
      <c r="A293" s="5" t="s">
        <v>4086</v>
      </c>
      <c r="B293" s="6"/>
      <c r="C293" s="7">
        <v>0</v>
      </c>
      <c r="D293" s="6"/>
      <c r="E293" s="7">
        <v>0</v>
      </c>
      <c r="F293" s="6">
        <v>2</v>
      </c>
      <c r="G293" s="7">
        <v>1</v>
      </c>
      <c r="H293" s="6"/>
      <c r="I293" s="7">
        <v>0</v>
      </c>
      <c r="J293" s="6">
        <v>2</v>
      </c>
      <c r="K293" s="7">
        <v>1</v>
      </c>
    </row>
    <row r="294" spans="1:11" x14ac:dyDescent="0.3">
      <c r="A294" s="5" t="s">
        <v>3484</v>
      </c>
      <c r="B294" s="6">
        <v>5</v>
      </c>
      <c r="C294" s="7">
        <v>0.1388888888888889</v>
      </c>
      <c r="D294" s="6">
        <v>17</v>
      </c>
      <c r="E294" s="7">
        <v>0.47222222222222221</v>
      </c>
      <c r="F294" s="6">
        <v>14</v>
      </c>
      <c r="G294" s="7">
        <v>0.3888888888888889</v>
      </c>
      <c r="H294" s="6"/>
      <c r="I294" s="7">
        <v>0</v>
      </c>
      <c r="J294" s="6">
        <v>36</v>
      </c>
      <c r="K294" s="7">
        <v>1</v>
      </c>
    </row>
    <row r="295" spans="1:11" x14ac:dyDescent="0.3">
      <c r="A295" s="5" t="s">
        <v>2756</v>
      </c>
      <c r="B295" s="6">
        <v>3</v>
      </c>
      <c r="C295" s="7">
        <v>6.9767441860465115E-2</v>
      </c>
      <c r="D295" s="6">
        <v>11</v>
      </c>
      <c r="E295" s="7">
        <v>0.2558139534883721</v>
      </c>
      <c r="F295" s="6">
        <v>29</v>
      </c>
      <c r="G295" s="7">
        <v>0.67441860465116277</v>
      </c>
      <c r="H295" s="6"/>
      <c r="I295" s="7">
        <v>0</v>
      </c>
      <c r="J295" s="6">
        <v>43</v>
      </c>
      <c r="K295" s="7">
        <v>1</v>
      </c>
    </row>
    <row r="296" spans="1:11" x14ac:dyDescent="0.3">
      <c r="A296" s="5" t="s">
        <v>345</v>
      </c>
      <c r="B296" s="6"/>
      <c r="C296" s="7">
        <v>0</v>
      </c>
      <c r="D296" s="6">
        <v>7</v>
      </c>
      <c r="E296" s="7">
        <v>0.3888888888888889</v>
      </c>
      <c r="F296" s="6">
        <v>11</v>
      </c>
      <c r="G296" s="7">
        <v>0.61111111111111116</v>
      </c>
      <c r="H296" s="6"/>
      <c r="I296" s="7">
        <v>0</v>
      </c>
      <c r="J296" s="6">
        <v>18</v>
      </c>
      <c r="K296" s="7">
        <v>1</v>
      </c>
    </row>
    <row r="297" spans="1:11" x14ac:dyDescent="0.3">
      <c r="A297" s="5" t="s">
        <v>1555</v>
      </c>
      <c r="B297" s="6"/>
      <c r="C297" s="7">
        <v>0</v>
      </c>
      <c r="D297" s="6">
        <v>5</v>
      </c>
      <c r="E297" s="7">
        <v>0.83333333333333337</v>
      </c>
      <c r="F297" s="6">
        <v>1</v>
      </c>
      <c r="G297" s="7">
        <v>0.16666666666666666</v>
      </c>
      <c r="H297" s="6"/>
      <c r="I297" s="7">
        <v>0</v>
      </c>
      <c r="J297" s="6">
        <v>6</v>
      </c>
      <c r="K297" s="7">
        <v>1</v>
      </c>
    </row>
    <row r="298" spans="1:11" x14ac:dyDescent="0.3">
      <c r="A298" s="5" t="s">
        <v>5268</v>
      </c>
      <c r="B298" s="6">
        <v>16</v>
      </c>
      <c r="C298" s="7">
        <v>4.3478260869565216E-2</v>
      </c>
      <c r="D298" s="6">
        <v>170</v>
      </c>
      <c r="E298" s="7">
        <v>0.46195652173913043</v>
      </c>
      <c r="F298" s="6">
        <v>182</v>
      </c>
      <c r="G298" s="7">
        <v>0.49456521739130432</v>
      </c>
      <c r="H298" s="6"/>
      <c r="I298" s="7">
        <v>0</v>
      </c>
      <c r="J298" s="6">
        <v>368</v>
      </c>
      <c r="K298" s="7">
        <v>1</v>
      </c>
    </row>
    <row r="301" spans="1:11" x14ac:dyDescent="0.3">
      <c r="A301" s="5" t="s">
        <v>5313</v>
      </c>
    </row>
    <row r="302" spans="1:11" x14ac:dyDescent="0.3">
      <c r="B302" s="4" t="s">
        <v>5269</v>
      </c>
    </row>
    <row r="303" spans="1:11" x14ac:dyDescent="0.3">
      <c r="B303" t="s">
        <v>373</v>
      </c>
      <c r="D303" t="s">
        <v>360</v>
      </c>
      <c r="F303" t="s">
        <v>347</v>
      </c>
      <c r="H303" t="s">
        <v>5270</v>
      </c>
      <c r="J303" t="s">
        <v>5272</v>
      </c>
      <c r="K303" t="s">
        <v>5273</v>
      </c>
    </row>
    <row r="304" spans="1:11" x14ac:dyDescent="0.3">
      <c r="A304" s="4" t="s">
        <v>5267</v>
      </c>
      <c r="B304" t="s">
        <v>5271</v>
      </c>
      <c r="C304" t="s">
        <v>5274</v>
      </c>
      <c r="D304" t="s">
        <v>5271</v>
      </c>
      <c r="E304" t="s">
        <v>5274</v>
      </c>
      <c r="F304" t="s">
        <v>5271</v>
      </c>
      <c r="G304" t="s">
        <v>5274</v>
      </c>
      <c r="H304" t="s">
        <v>5271</v>
      </c>
      <c r="I304" t="s">
        <v>5274</v>
      </c>
    </row>
    <row r="305" spans="1:11" x14ac:dyDescent="0.3">
      <c r="A305" s="5" t="s">
        <v>2914</v>
      </c>
      <c r="B305" s="6">
        <v>2</v>
      </c>
      <c r="C305" s="7">
        <v>5.2631578947368418E-2</v>
      </c>
      <c r="D305" s="6"/>
      <c r="E305" s="7">
        <v>0</v>
      </c>
      <c r="F305" s="6">
        <v>36</v>
      </c>
      <c r="G305" s="7">
        <v>0.94736842105263153</v>
      </c>
      <c r="H305" s="6"/>
      <c r="I305" s="7">
        <v>0</v>
      </c>
      <c r="J305" s="6">
        <v>38</v>
      </c>
      <c r="K305" s="7">
        <v>1</v>
      </c>
    </row>
    <row r="306" spans="1:11" x14ac:dyDescent="0.3">
      <c r="A306" s="5" t="s">
        <v>2066</v>
      </c>
      <c r="B306" s="6"/>
      <c r="C306" s="7">
        <v>0</v>
      </c>
      <c r="D306" s="6">
        <v>2</v>
      </c>
      <c r="E306" s="7">
        <v>8.6956521739130432E-2</v>
      </c>
      <c r="F306" s="6">
        <v>21</v>
      </c>
      <c r="G306" s="7">
        <v>0.91304347826086951</v>
      </c>
      <c r="H306" s="6"/>
      <c r="I306" s="7">
        <v>0</v>
      </c>
      <c r="J306" s="6">
        <v>23</v>
      </c>
      <c r="K306" s="7">
        <v>1</v>
      </c>
    </row>
    <row r="307" spans="1:11" x14ac:dyDescent="0.3">
      <c r="A307" s="5" t="s">
        <v>2033</v>
      </c>
      <c r="B307" s="6">
        <v>3</v>
      </c>
      <c r="C307" s="7">
        <v>0.15789473684210525</v>
      </c>
      <c r="D307" s="6">
        <v>2</v>
      </c>
      <c r="E307" s="7">
        <v>0.10526315789473684</v>
      </c>
      <c r="F307" s="6">
        <v>14</v>
      </c>
      <c r="G307" s="7">
        <v>0.73684210526315785</v>
      </c>
      <c r="H307" s="6"/>
      <c r="I307" s="7">
        <v>0</v>
      </c>
      <c r="J307" s="6">
        <v>19</v>
      </c>
      <c r="K307" s="7">
        <v>1</v>
      </c>
    </row>
    <row r="308" spans="1:11" x14ac:dyDescent="0.3">
      <c r="A308" s="5" t="s">
        <v>2545</v>
      </c>
      <c r="B308" s="6"/>
      <c r="C308" s="7">
        <v>0</v>
      </c>
      <c r="D308" s="6"/>
      <c r="E308" s="7">
        <v>0</v>
      </c>
      <c r="F308" s="6">
        <v>6</v>
      </c>
      <c r="G308" s="7">
        <v>1</v>
      </c>
      <c r="H308" s="6"/>
      <c r="I308" s="7">
        <v>0</v>
      </c>
      <c r="J308" s="6">
        <v>6</v>
      </c>
      <c r="K308" s="7">
        <v>1</v>
      </c>
    </row>
    <row r="309" spans="1:11" x14ac:dyDescent="0.3">
      <c r="A309" s="5" t="s">
        <v>2489</v>
      </c>
      <c r="B309" s="6"/>
      <c r="C309" s="7">
        <v>0</v>
      </c>
      <c r="D309" s="6"/>
      <c r="E309" s="7">
        <v>0</v>
      </c>
      <c r="F309" s="6">
        <v>4</v>
      </c>
      <c r="G309" s="7">
        <v>1</v>
      </c>
      <c r="H309" s="6"/>
      <c r="I309" s="7">
        <v>0</v>
      </c>
      <c r="J309" s="6">
        <v>4</v>
      </c>
      <c r="K309" s="7">
        <v>1</v>
      </c>
    </row>
    <row r="310" spans="1:11" x14ac:dyDescent="0.3">
      <c r="A310" s="5" t="s">
        <v>845</v>
      </c>
      <c r="B310" s="6">
        <v>2</v>
      </c>
      <c r="C310" s="7">
        <v>7.407407407407407E-2</v>
      </c>
      <c r="D310" s="6">
        <v>8</v>
      </c>
      <c r="E310" s="7">
        <v>0.29629629629629628</v>
      </c>
      <c r="F310" s="6">
        <v>17</v>
      </c>
      <c r="G310" s="7">
        <v>0.62962962962962965</v>
      </c>
      <c r="H310" s="6"/>
      <c r="I310" s="7">
        <v>0</v>
      </c>
      <c r="J310" s="6">
        <v>27</v>
      </c>
      <c r="K310" s="7">
        <v>1</v>
      </c>
    </row>
    <row r="311" spans="1:11" x14ac:dyDescent="0.3">
      <c r="A311" s="5" t="s">
        <v>1989</v>
      </c>
      <c r="B311" s="6"/>
      <c r="C311" s="7">
        <v>0</v>
      </c>
      <c r="D311" s="6"/>
      <c r="E311" s="7">
        <v>0</v>
      </c>
      <c r="F311" s="6">
        <v>6</v>
      </c>
      <c r="G311" s="7">
        <v>1</v>
      </c>
      <c r="H311" s="6"/>
      <c r="I311" s="7">
        <v>0</v>
      </c>
      <c r="J311" s="6">
        <v>6</v>
      </c>
      <c r="K311" s="7">
        <v>1</v>
      </c>
    </row>
    <row r="312" spans="1:11" x14ac:dyDescent="0.3">
      <c r="A312" s="5" t="s">
        <v>1961</v>
      </c>
      <c r="B312" s="6">
        <v>1</v>
      </c>
      <c r="C312" s="7">
        <v>0.14285714285714285</v>
      </c>
      <c r="D312" s="6">
        <v>1</v>
      </c>
      <c r="E312" s="7">
        <v>0.14285714285714285</v>
      </c>
      <c r="F312" s="6">
        <v>5</v>
      </c>
      <c r="G312" s="7">
        <v>0.7142857142857143</v>
      </c>
      <c r="H312" s="6"/>
      <c r="I312" s="7">
        <v>0</v>
      </c>
      <c r="J312" s="6">
        <v>7</v>
      </c>
      <c r="K312" s="7">
        <v>1</v>
      </c>
    </row>
    <row r="313" spans="1:11" x14ac:dyDescent="0.3">
      <c r="A313" s="5" t="s">
        <v>4086</v>
      </c>
      <c r="B313" s="6"/>
      <c r="C313" s="7" t="e">
        <v>#DIV/0!</v>
      </c>
      <c r="D313" s="6"/>
      <c r="E313" s="7" t="e">
        <v>#DIV/0!</v>
      </c>
      <c r="F313" s="6"/>
      <c r="G313" s="7" t="e">
        <v>#DIV/0!</v>
      </c>
      <c r="H313" s="6"/>
      <c r="I313" s="7" t="e">
        <v>#DIV/0!</v>
      </c>
      <c r="J313" s="6"/>
      <c r="K313" s="7" t="e">
        <v>#DIV/0!</v>
      </c>
    </row>
    <row r="314" spans="1:11" x14ac:dyDescent="0.3">
      <c r="A314" s="5" t="s">
        <v>3484</v>
      </c>
      <c r="B314" s="6">
        <v>4</v>
      </c>
      <c r="C314" s="7">
        <v>0.23529411764705882</v>
      </c>
      <c r="D314" s="6">
        <v>1</v>
      </c>
      <c r="E314" s="7">
        <v>5.8823529411764705E-2</v>
      </c>
      <c r="F314" s="6">
        <v>12</v>
      </c>
      <c r="G314" s="7">
        <v>0.70588235294117652</v>
      </c>
      <c r="H314" s="6"/>
      <c r="I314" s="7">
        <v>0</v>
      </c>
      <c r="J314" s="6">
        <v>17</v>
      </c>
      <c r="K314" s="7">
        <v>1</v>
      </c>
    </row>
    <row r="315" spans="1:11" x14ac:dyDescent="0.3">
      <c r="A315" s="5" t="s">
        <v>2756</v>
      </c>
      <c r="B315" s="6"/>
      <c r="C315" s="7">
        <v>0</v>
      </c>
      <c r="D315" s="6"/>
      <c r="E315" s="7">
        <v>0</v>
      </c>
      <c r="F315" s="6">
        <v>11</v>
      </c>
      <c r="G315" s="7">
        <v>1</v>
      </c>
      <c r="H315" s="6"/>
      <c r="I315" s="7">
        <v>0</v>
      </c>
      <c r="J315" s="6">
        <v>11</v>
      </c>
      <c r="K315" s="7">
        <v>1</v>
      </c>
    </row>
    <row r="316" spans="1:11" x14ac:dyDescent="0.3">
      <c r="A316" s="5" t="s">
        <v>345</v>
      </c>
      <c r="B316" s="6">
        <v>1</v>
      </c>
      <c r="C316" s="7">
        <v>0.14285714285714285</v>
      </c>
      <c r="D316" s="6"/>
      <c r="E316" s="7">
        <v>0</v>
      </c>
      <c r="F316" s="6">
        <v>6</v>
      </c>
      <c r="G316" s="7">
        <v>0.8571428571428571</v>
      </c>
      <c r="H316" s="6"/>
      <c r="I316" s="7">
        <v>0</v>
      </c>
      <c r="J316" s="6">
        <v>7</v>
      </c>
      <c r="K316" s="7">
        <v>1</v>
      </c>
    </row>
    <row r="317" spans="1:11" x14ac:dyDescent="0.3">
      <c r="A317" s="5" t="s">
        <v>1555</v>
      </c>
      <c r="B317" s="6"/>
      <c r="C317" s="7">
        <v>0</v>
      </c>
      <c r="D317" s="6"/>
      <c r="E317" s="7">
        <v>0</v>
      </c>
      <c r="F317" s="6">
        <v>5</v>
      </c>
      <c r="G317" s="7">
        <v>1</v>
      </c>
      <c r="H317" s="6"/>
      <c r="I317" s="7">
        <v>0</v>
      </c>
      <c r="J317" s="6">
        <v>5</v>
      </c>
      <c r="K317" s="7">
        <v>1</v>
      </c>
    </row>
    <row r="318" spans="1:11" x14ac:dyDescent="0.3">
      <c r="A318" s="5" t="s">
        <v>5268</v>
      </c>
      <c r="B318" s="6">
        <v>13</v>
      </c>
      <c r="C318" s="7">
        <v>7.6470588235294124E-2</v>
      </c>
      <c r="D318" s="6">
        <v>14</v>
      </c>
      <c r="E318" s="7">
        <v>8.2352941176470587E-2</v>
      </c>
      <c r="F318" s="6">
        <v>143</v>
      </c>
      <c r="G318" s="7">
        <v>0.8411764705882353</v>
      </c>
      <c r="H318" s="6"/>
      <c r="I318" s="7">
        <v>0</v>
      </c>
      <c r="J318" s="6">
        <v>170</v>
      </c>
      <c r="K318" s="7">
        <v>1</v>
      </c>
    </row>
    <row r="321" spans="1:11" x14ac:dyDescent="0.3">
      <c r="A321" t="s">
        <v>5314</v>
      </c>
    </row>
    <row r="322" spans="1:11" x14ac:dyDescent="0.3">
      <c r="B322" s="4" t="s">
        <v>5269</v>
      </c>
    </row>
    <row r="323" spans="1:11" x14ac:dyDescent="0.3">
      <c r="B323" t="s">
        <v>373</v>
      </c>
      <c r="D323" t="s">
        <v>347</v>
      </c>
      <c r="F323" t="s">
        <v>360</v>
      </c>
      <c r="H323" t="s">
        <v>5270</v>
      </c>
      <c r="J323" t="s">
        <v>5272</v>
      </c>
      <c r="K323" t="s">
        <v>5273</v>
      </c>
    </row>
    <row r="324" spans="1:11" x14ac:dyDescent="0.3">
      <c r="A324" s="4" t="s">
        <v>5267</v>
      </c>
      <c r="B324" t="s">
        <v>5271</v>
      </c>
      <c r="C324" t="s">
        <v>5274</v>
      </c>
      <c r="D324" t="s">
        <v>5271</v>
      </c>
      <c r="E324" t="s">
        <v>5274</v>
      </c>
      <c r="F324" t="s">
        <v>5271</v>
      </c>
      <c r="G324" t="s">
        <v>5274</v>
      </c>
      <c r="H324" t="s">
        <v>5271</v>
      </c>
      <c r="I324" t="s">
        <v>5274</v>
      </c>
    </row>
    <row r="325" spans="1:11" x14ac:dyDescent="0.3">
      <c r="A325" s="5" t="s">
        <v>2914</v>
      </c>
      <c r="B325" s="6">
        <v>3</v>
      </c>
      <c r="C325" s="7">
        <v>7.8947368421052627E-2</v>
      </c>
      <c r="D325" s="6">
        <v>12</v>
      </c>
      <c r="E325" s="7">
        <v>0.31578947368421051</v>
      </c>
      <c r="F325" s="6">
        <v>23</v>
      </c>
      <c r="G325" s="7">
        <v>0.60526315789473684</v>
      </c>
      <c r="H325" s="6"/>
      <c r="I325" s="7">
        <v>0</v>
      </c>
      <c r="J325" s="6">
        <v>38</v>
      </c>
      <c r="K325" s="7">
        <v>1</v>
      </c>
    </row>
    <row r="326" spans="1:11" x14ac:dyDescent="0.3">
      <c r="A326" s="5" t="s">
        <v>2066</v>
      </c>
      <c r="B326" s="6">
        <v>3</v>
      </c>
      <c r="C326" s="7">
        <v>0.13043478260869565</v>
      </c>
      <c r="D326" s="6">
        <v>2</v>
      </c>
      <c r="E326" s="7">
        <v>8.6956521739130432E-2</v>
      </c>
      <c r="F326" s="6">
        <v>18</v>
      </c>
      <c r="G326" s="7">
        <v>0.78260869565217395</v>
      </c>
      <c r="H326" s="6"/>
      <c r="I326" s="7">
        <v>0</v>
      </c>
      <c r="J326" s="6">
        <v>23</v>
      </c>
      <c r="K326" s="7">
        <v>1</v>
      </c>
    </row>
    <row r="327" spans="1:11" x14ac:dyDescent="0.3">
      <c r="A327" s="5" t="s">
        <v>2033</v>
      </c>
      <c r="B327" s="6">
        <v>8</v>
      </c>
      <c r="C327" s="7">
        <v>0.42105263157894735</v>
      </c>
      <c r="D327" s="6">
        <v>1</v>
      </c>
      <c r="E327" s="7">
        <v>5.2631578947368418E-2</v>
      </c>
      <c r="F327" s="6">
        <v>10</v>
      </c>
      <c r="G327" s="7">
        <v>0.52631578947368418</v>
      </c>
      <c r="H327" s="6"/>
      <c r="I327" s="7">
        <v>0</v>
      </c>
      <c r="J327" s="6">
        <v>19</v>
      </c>
      <c r="K327" s="7">
        <v>1</v>
      </c>
    </row>
    <row r="328" spans="1:11" x14ac:dyDescent="0.3">
      <c r="A328" s="5" t="s">
        <v>2545</v>
      </c>
      <c r="B328" s="6"/>
      <c r="C328" s="7">
        <v>0</v>
      </c>
      <c r="D328" s="6">
        <v>2</v>
      </c>
      <c r="E328" s="7">
        <v>0.33333333333333331</v>
      </c>
      <c r="F328" s="6">
        <v>4</v>
      </c>
      <c r="G328" s="7">
        <v>0.66666666666666663</v>
      </c>
      <c r="H328" s="6"/>
      <c r="I328" s="7">
        <v>0</v>
      </c>
      <c r="J328" s="6">
        <v>6</v>
      </c>
      <c r="K328" s="7">
        <v>1</v>
      </c>
    </row>
    <row r="329" spans="1:11" x14ac:dyDescent="0.3">
      <c r="A329" s="5" t="s">
        <v>2489</v>
      </c>
      <c r="B329" s="6"/>
      <c r="C329" s="7">
        <v>0</v>
      </c>
      <c r="D329" s="6">
        <v>2</v>
      </c>
      <c r="E329" s="7">
        <v>0.5</v>
      </c>
      <c r="F329" s="6">
        <v>2</v>
      </c>
      <c r="G329" s="7">
        <v>0.5</v>
      </c>
      <c r="H329" s="6"/>
      <c r="I329" s="7">
        <v>0</v>
      </c>
      <c r="J329" s="6">
        <v>4</v>
      </c>
      <c r="K329" s="7">
        <v>1</v>
      </c>
    </row>
    <row r="330" spans="1:11" x14ac:dyDescent="0.3">
      <c r="A330" s="5" t="s">
        <v>845</v>
      </c>
      <c r="B330" s="6">
        <v>10</v>
      </c>
      <c r="C330" s="7">
        <v>0.37037037037037035</v>
      </c>
      <c r="D330" s="6">
        <v>6</v>
      </c>
      <c r="E330" s="7">
        <v>0.22222222222222221</v>
      </c>
      <c r="F330" s="6">
        <v>11</v>
      </c>
      <c r="G330" s="7">
        <v>0.40740740740740738</v>
      </c>
      <c r="H330" s="6"/>
      <c r="I330" s="7">
        <v>0</v>
      </c>
      <c r="J330" s="6">
        <v>27</v>
      </c>
      <c r="K330" s="7">
        <v>1</v>
      </c>
    </row>
    <row r="331" spans="1:11" x14ac:dyDescent="0.3">
      <c r="A331" s="5" t="s">
        <v>1989</v>
      </c>
      <c r="B331" s="6">
        <v>4</v>
      </c>
      <c r="C331" s="7">
        <v>0.66666666666666663</v>
      </c>
      <c r="D331" s="6"/>
      <c r="E331" s="7">
        <v>0</v>
      </c>
      <c r="F331" s="6">
        <v>2</v>
      </c>
      <c r="G331" s="7">
        <v>0.33333333333333331</v>
      </c>
      <c r="H331" s="6"/>
      <c r="I331" s="7">
        <v>0</v>
      </c>
      <c r="J331" s="6">
        <v>6</v>
      </c>
      <c r="K331" s="7">
        <v>1</v>
      </c>
    </row>
    <row r="332" spans="1:11" x14ac:dyDescent="0.3">
      <c r="A332" s="5" t="s">
        <v>1961</v>
      </c>
      <c r="B332" s="6"/>
      <c r="C332" s="7">
        <v>0</v>
      </c>
      <c r="D332" s="6"/>
      <c r="E332" s="7">
        <v>0</v>
      </c>
      <c r="F332" s="6">
        <v>7</v>
      </c>
      <c r="G332" s="7">
        <v>1</v>
      </c>
      <c r="H332" s="6"/>
      <c r="I332" s="7">
        <v>0</v>
      </c>
      <c r="J332" s="6">
        <v>7</v>
      </c>
      <c r="K332" s="7">
        <v>1</v>
      </c>
    </row>
    <row r="333" spans="1:11" x14ac:dyDescent="0.3">
      <c r="A333" s="5" t="s">
        <v>4086</v>
      </c>
      <c r="B333" s="6"/>
      <c r="C333" s="7" t="e">
        <v>#DIV/0!</v>
      </c>
      <c r="D333" s="6"/>
      <c r="E333" s="7" t="e">
        <v>#DIV/0!</v>
      </c>
      <c r="F333" s="6"/>
      <c r="G333" s="7" t="e">
        <v>#DIV/0!</v>
      </c>
      <c r="H333" s="6"/>
      <c r="I333" s="7" t="e">
        <v>#DIV/0!</v>
      </c>
      <c r="J333" s="6"/>
      <c r="K333" s="7" t="e">
        <v>#DIV/0!</v>
      </c>
    </row>
    <row r="334" spans="1:11" x14ac:dyDescent="0.3">
      <c r="A334" s="5" t="s">
        <v>3484</v>
      </c>
      <c r="B334" s="6">
        <v>6</v>
      </c>
      <c r="C334" s="7">
        <v>0.35294117647058826</v>
      </c>
      <c r="D334" s="6">
        <v>2</v>
      </c>
      <c r="E334" s="7">
        <v>0.11764705882352941</v>
      </c>
      <c r="F334" s="6">
        <v>9</v>
      </c>
      <c r="G334" s="7">
        <v>0.52941176470588236</v>
      </c>
      <c r="H334" s="6"/>
      <c r="I334" s="7">
        <v>0</v>
      </c>
      <c r="J334" s="6">
        <v>17</v>
      </c>
      <c r="K334" s="7">
        <v>1</v>
      </c>
    </row>
    <row r="335" spans="1:11" x14ac:dyDescent="0.3">
      <c r="A335" s="5" t="s">
        <v>2756</v>
      </c>
      <c r="B335" s="6">
        <v>5</v>
      </c>
      <c r="C335" s="7">
        <v>0.45454545454545453</v>
      </c>
      <c r="D335" s="6">
        <v>1</v>
      </c>
      <c r="E335" s="7">
        <v>9.0909090909090912E-2</v>
      </c>
      <c r="F335" s="6">
        <v>5</v>
      </c>
      <c r="G335" s="7">
        <v>0.45454545454545453</v>
      </c>
      <c r="H335" s="6"/>
      <c r="I335" s="7">
        <v>0</v>
      </c>
      <c r="J335" s="6">
        <v>11</v>
      </c>
      <c r="K335" s="7">
        <v>1</v>
      </c>
    </row>
    <row r="336" spans="1:11" x14ac:dyDescent="0.3">
      <c r="A336" s="5" t="s">
        <v>345</v>
      </c>
      <c r="B336" s="6">
        <v>2</v>
      </c>
      <c r="C336" s="7">
        <v>0.2857142857142857</v>
      </c>
      <c r="D336" s="6"/>
      <c r="E336" s="7">
        <v>0</v>
      </c>
      <c r="F336" s="6">
        <v>5</v>
      </c>
      <c r="G336" s="7">
        <v>0.7142857142857143</v>
      </c>
      <c r="H336" s="6"/>
      <c r="I336" s="7">
        <v>0</v>
      </c>
      <c r="J336" s="6">
        <v>7</v>
      </c>
      <c r="K336" s="7">
        <v>1</v>
      </c>
    </row>
    <row r="337" spans="1:11" x14ac:dyDescent="0.3">
      <c r="A337" s="5" t="s">
        <v>1555</v>
      </c>
      <c r="B337" s="6">
        <v>4</v>
      </c>
      <c r="C337" s="7">
        <v>0.8</v>
      </c>
      <c r="D337" s="6"/>
      <c r="E337" s="7">
        <v>0</v>
      </c>
      <c r="F337" s="6">
        <v>1</v>
      </c>
      <c r="G337" s="7">
        <v>0.2</v>
      </c>
      <c r="H337" s="6"/>
      <c r="I337" s="7">
        <v>0</v>
      </c>
      <c r="J337" s="6">
        <v>5</v>
      </c>
      <c r="K337" s="7">
        <v>1</v>
      </c>
    </row>
    <row r="338" spans="1:11" x14ac:dyDescent="0.3">
      <c r="A338" s="5" t="s">
        <v>5268</v>
      </c>
      <c r="B338" s="6">
        <v>45</v>
      </c>
      <c r="C338" s="7">
        <v>0.26470588235294118</v>
      </c>
      <c r="D338" s="6">
        <v>28</v>
      </c>
      <c r="E338" s="7">
        <v>0.16470588235294117</v>
      </c>
      <c r="F338" s="6">
        <v>97</v>
      </c>
      <c r="G338" s="7">
        <v>0.57058823529411762</v>
      </c>
      <c r="H338" s="6"/>
      <c r="I338" s="7">
        <v>0</v>
      </c>
      <c r="J338" s="6">
        <v>170</v>
      </c>
      <c r="K338" s="7">
        <v>1</v>
      </c>
    </row>
    <row r="341" spans="1:11" x14ac:dyDescent="0.3">
      <c r="A341" s="5" t="s">
        <v>5315</v>
      </c>
    </row>
    <row r="342" spans="1:11" x14ac:dyDescent="0.3">
      <c r="B342" s="4" t="s">
        <v>5269</v>
      </c>
    </row>
    <row r="343" spans="1:11" x14ac:dyDescent="0.3">
      <c r="B343" t="s">
        <v>373</v>
      </c>
      <c r="D343" t="s">
        <v>347</v>
      </c>
      <c r="F343" t="s">
        <v>360</v>
      </c>
      <c r="H343" t="s">
        <v>5270</v>
      </c>
      <c r="J343" t="s">
        <v>5272</v>
      </c>
      <c r="K343" t="s">
        <v>5273</v>
      </c>
    </row>
    <row r="344" spans="1:11" x14ac:dyDescent="0.3">
      <c r="A344" s="4" t="s">
        <v>5267</v>
      </c>
      <c r="B344" t="s">
        <v>5271</v>
      </c>
      <c r="C344" t="s">
        <v>5274</v>
      </c>
      <c r="D344" t="s">
        <v>5271</v>
      </c>
      <c r="E344" t="s">
        <v>5274</v>
      </c>
      <c r="F344" t="s">
        <v>5271</v>
      </c>
      <c r="G344" t="s">
        <v>5274</v>
      </c>
      <c r="H344" t="s">
        <v>5271</v>
      </c>
      <c r="I344" t="s">
        <v>5274</v>
      </c>
    </row>
    <row r="345" spans="1:11" x14ac:dyDescent="0.3">
      <c r="A345" s="5" t="s">
        <v>2914</v>
      </c>
      <c r="B345" s="6"/>
      <c r="C345" s="7">
        <v>0</v>
      </c>
      <c r="D345" s="6">
        <v>35</v>
      </c>
      <c r="E345" s="7">
        <v>0.61403508771929827</v>
      </c>
      <c r="F345" s="6">
        <v>22</v>
      </c>
      <c r="G345" s="7">
        <v>0.38596491228070173</v>
      </c>
      <c r="H345" s="6"/>
      <c r="I345" s="7">
        <v>0</v>
      </c>
      <c r="J345" s="6">
        <v>57</v>
      </c>
      <c r="K345" s="7">
        <v>1</v>
      </c>
    </row>
    <row r="346" spans="1:11" x14ac:dyDescent="0.3">
      <c r="A346" s="5" t="s">
        <v>2066</v>
      </c>
      <c r="B346" s="6">
        <v>1</v>
      </c>
      <c r="C346" s="7">
        <v>2.7777777777777776E-2</v>
      </c>
      <c r="D346" s="6">
        <v>13</v>
      </c>
      <c r="E346" s="7">
        <v>0.3611111111111111</v>
      </c>
      <c r="F346" s="6">
        <v>22</v>
      </c>
      <c r="G346" s="7">
        <v>0.61111111111111116</v>
      </c>
      <c r="H346" s="6"/>
      <c r="I346" s="7">
        <v>0</v>
      </c>
      <c r="J346" s="6">
        <v>36</v>
      </c>
      <c r="K346" s="7">
        <v>1</v>
      </c>
    </row>
    <row r="347" spans="1:11" x14ac:dyDescent="0.3">
      <c r="A347" s="5" t="s">
        <v>2033</v>
      </c>
      <c r="B347" s="6"/>
      <c r="C347" s="7">
        <v>0</v>
      </c>
      <c r="D347" s="6">
        <v>16</v>
      </c>
      <c r="E347" s="7">
        <v>0.34042553191489361</v>
      </c>
      <c r="F347" s="6">
        <v>31</v>
      </c>
      <c r="G347" s="7">
        <v>0.65957446808510634</v>
      </c>
      <c r="H347" s="6"/>
      <c r="I347" s="7">
        <v>0</v>
      </c>
      <c r="J347" s="6">
        <v>47</v>
      </c>
      <c r="K347" s="7">
        <v>1</v>
      </c>
    </row>
    <row r="348" spans="1:11" x14ac:dyDescent="0.3">
      <c r="A348" s="5" t="s">
        <v>2545</v>
      </c>
      <c r="B348" s="6"/>
      <c r="C348" s="7">
        <v>0</v>
      </c>
      <c r="D348" s="6">
        <v>14</v>
      </c>
      <c r="E348" s="7">
        <v>0.73684210526315785</v>
      </c>
      <c r="F348" s="6">
        <v>5</v>
      </c>
      <c r="G348" s="7">
        <v>0.26315789473684209</v>
      </c>
      <c r="H348" s="6"/>
      <c r="I348" s="7">
        <v>0</v>
      </c>
      <c r="J348" s="6">
        <v>19</v>
      </c>
      <c r="K348" s="7">
        <v>1</v>
      </c>
    </row>
    <row r="349" spans="1:11" x14ac:dyDescent="0.3">
      <c r="A349" s="5" t="s">
        <v>2489</v>
      </c>
      <c r="B349" s="6"/>
      <c r="C349" s="7">
        <v>0</v>
      </c>
      <c r="D349" s="6">
        <v>5</v>
      </c>
      <c r="E349" s="7">
        <v>0.7142857142857143</v>
      </c>
      <c r="F349" s="6">
        <v>2</v>
      </c>
      <c r="G349" s="7">
        <v>0.2857142857142857</v>
      </c>
      <c r="H349" s="6"/>
      <c r="I349" s="7">
        <v>0</v>
      </c>
      <c r="J349" s="6">
        <v>7</v>
      </c>
      <c r="K349" s="7">
        <v>1</v>
      </c>
    </row>
    <row r="350" spans="1:11" x14ac:dyDescent="0.3">
      <c r="A350" s="5" t="s">
        <v>845</v>
      </c>
      <c r="B350" s="6">
        <v>1</v>
      </c>
      <c r="C350" s="7">
        <v>1.2987012987012988E-2</v>
      </c>
      <c r="D350" s="6">
        <v>34</v>
      </c>
      <c r="E350" s="7">
        <v>0.44155844155844154</v>
      </c>
      <c r="F350" s="6">
        <v>42</v>
      </c>
      <c r="G350" s="7">
        <v>0.54545454545454541</v>
      </c>
      <c r="H350" s="6"/>
      <c r="I350" s="7">
        <v>0</v>
      </c>
      <c r="J350" s="6">
        <v>77</v>
      </c>
      <c r="K350" s="7">
        <v>1</v>
      </c>
    </row>
    <row r="351" spans="1:11" x14ac:dyDescent="0.3">
      <c r="A351" s="5" t="s">
        <v>1989</v>
      </c>
      <c r="B351" s="6"/>
      <c r="C351" s="7">
        <v>0</v>
      </c>
      <c r="D351" s="6">
        <v>3</v>
      </c>
      <c r="E351" s="7">
        <v>0.5</v>
      </c>
      <c r="F351" s="6">
        <v>3</v>
      </c>
      <c r="G351" s="7">
        <v>0.5</v>
      </c>
      <c r="H351" s="6"/>
      <c r="I351" s="7">
        <v>0</v>
      </c>
      <c r="J351" s="6">
        <v>6</v>
      </c>
      <c r="K351" s="7">
        <v>1</v>
      </c>
    </row>
    <row r="352" spans="1:11" x14ac:dyDescent="0.3">
      <c r="A352" s="5" t="s">
        <v>1961</v>
      </c>
      <c r="B352" s="6"/>
      <c r="C352" s="7">
        <v>0</v>
      </c>
      <c r="D352" s="6">
        <v>8</v>
      </c>
      <c r="E352" s="7">
        <v>0.5714285714285714</v>
      </c>
      <c r="F352" s="6">
        <v>6</v>
      </c>
      <c r="G352" s="7">
        <v>0.42857142857142855</v>
      </c>
      <c r="H352" s="6"/>
      <c r="I352" s="7">
        <v>0</v>
      </c>
      <c r="J352" s="6">
        <v>14</v>
      </c>
      <c r="K352" s="7">
        <v>1</v>
      </c>
    </row>
    <row r="353" spans="1:11" x14ac:dyDescent="0.3">
      <c r="A353" s="5" t="s">
        <v>4086</v>
      </c>
      <c r="B353" s="6"/>
      <c r="C353" s="7">
        <v>0</v>
      </c>
      <c r="D353" s="6"/>
      <c r="E353" s="7">
        <v>0</v>
      </c>
      <c r="F353" s="6">
        <v>2</v>
      </c>
      <c r="G353" s="7">
        <v>1</v>
      </c>
      <c r="H353" s="6"/>
      <c r="I353" s="7">
        <v>0</v>
      </c>
      <c r="J353" s="6">
        <v>2</v>
      </c>
      <c r="K353" s="7">
        <v>1</v>
      </c>
    </row>
    <row r="354" spans="1:11" x14ac:dyDescent="0.3">
      <c r="A354" s="5" t="s">
        <v>3484</v>
      </c>
      <c r="B354" s="6">
        <v>2</v>
      </c>
      <c r="C354" s="7">
        <v>5.5555555555555552E-2</v>
      </c>
      <c r="D354" s="6">
        <v>15</v>
      </c>
      <c r="E354" s="7">
        <v>0.41666666666666669</v>
      </c>
      <c r="F354" s="6">
        <v>19</v>
      </c>
      <c r="G354" s="7">
        <v>0.52777777777777779</v>
      </c>
      <c r="H354" s="6"/>
      <c r="I354" s="7">
        <v>0</v>
      </c>
      <c r="J354" s="6">
        <v>36</v>
      </c>
      <c r="K354" s="7">
        <v>1</v>
      </c>
    </row>
    <row r="355" spans="1:11" x14ac:dyDescent="0.3">
      <c r="A355" s="5" t="s">
        <v>2756</v>
      </c>
      <c r="B355" s="6">
        <v>1</v>
      </c>
      <c r="C355" s="7">
        <v>2.3255813953488372E-2</v>
      </c>
      <c r="D355" s="6">
        <v>18</v>
      </c>
      <c r="E355" s="7">
        <v>0.41860465116279072</v>
      </c>
      <c r="F355" s="6">
        <v>24</v>
      </c>
      <c r="G355" s="7">
        <v>0.55813953488372092</v>
      </c>
      <c r="H355" s="6"/>
      <c r="I355" s="7">
        <v>0</v>
      </c>
      <c r="J355" s="6">
        <v>43</v>
      </c>
      <c r="K355" s="7">
        <v>1</v>
      </c>
    </row>
    <row r="356" spans="1:11" x14ac:dyDescent="0.3">
      <c r="A356" s="5" t="s">
        <v>345</v>
      </c>
      <c r="B356" s="6"/>
      <c r="C356" s="7">
        <v>0</v>
      </c>
      <c r="D356" s="6">
        <v>7</v>
      </c>
      <c r="E356" s="7">
        <v>0.3888888888888889</v>
      </c>
      <c r="F356" s="6">
        <v>11</v>
      </c>
      <c r="G356" s="7">
        <v>0.61111111111111116</v>
      </c>
      <c r="H356" s="6"/>
      <c r="I356" s="7">
        <v>0</v>
      </c>
      <c r="J356" s="6">
        <v>18</v>
      </c>
      <c r="K356" s="7">
        <v>1</v>
      </c>
    </row>
    <row r="357" spans="1:11" x14ac:dyDescent="0.3">
      <c r="A357" s="5" t="s">
        <v>1555</v>
      </c>
      <c r="B357" s="6">
        <v>2</v>
      </c>
      <c r="C357" s="7">
        <v>0.33333333333333331</v>
      </c>
      <c r="D357" s="6">
        <v>3</v>
      </c>
      <c r="E357" s="7">
        <v>0.5</v>
      </c>
      <c r="F357" s="6">
        <v>1</v>
      </c>
      <c r="G357" s="7">
        <v>0.16666666666666666</v>
      </c>
      <c r="H357" s="6"/>
      <c r="I357" s="7">
        <v>0</v>
      </c>
      <c r="J357" s="6">
        <v>6</v>
      </c>
      <c r="K357" s="7">
        <v>1</v>
      </c>
    </row>
    <row r="358" spans="1:11" x14ac:dyDescent="0.3">
      <c r="A358" s="5" t="s">
        <v>5268</v>
      </c>
      <c r="B358" s="6">
        <v>7</v>
      </c>
      <c r="C358" s="7">
        <v>1.9021739130434784E-2</v>
      </c>
      <c r="D358" s="6">
        <v>171</v>
      </c>
      <c r="E358" s="7">
        <v>0.46467391304347827</v>
      </c>
      <c r="F358" s="6">
        <v>190</v>
      </c>
      <c r="G358" s="7">
        <v>0.51630434782608692</v>
      </c>
      <c r="H358" s="6"/>
      <c r="I358" s="7">
        <v>0</v>
      </c>
      <c r="J358" s="6">
        <v>368</v>
      </c>
      <c r="K358" s="7">
        <v>1</v>
      </c>
    </row>
    <row r="361" spans="1:11" x14ac:dyDescent="0.3">
      <c r="A361" s="5" t="s">
        <v>5316</v>
      </c>
    </row>
    <row r="362" spans="1:11" x14ac:dyDescent="0.3">
      <c r="B362" s="4" t="s">
        <v>5269</v>
      </c>
    </row>
    <row r="363" spans="1:11" x14ac:dyDescent="0.3">
      <c r="B363" t="s">
        <v>360</v>
      </c>
      <c r="D363" t="s">
        <v>347</v>
      </c>
      <c r="F363" t="s">
        <v>5270</v>
      </c>
      <c r="H363" t="s">
        <v>5272</v>
      </c>
      <c r="I363" t="s">
        <v>5273</v>
      </c>
    </row>
    <row r="364" spans="1:11" x14ac:dyDescent="0.3">
      <c r="A364" s="4" t="s">
        <v>5267</v>
      </c>
      <c r="B364" t="s">
        <v>5271</v>
      </c>
      <c r="C364" t="s">
        <v>5274</v>
      </c>
      <c r="D364" t="s">
        <v>5271</v>
      </c>
      <c r="E364" t="s">
        <v>5274</v>
      </c>
      <c r="F364" t="s">
        <v>5271</v>
      </c>
      <c r="G364" t="s">
        <v>5274</v>
      </c>
    </row>
    <row r="365" spans="1:11" x14ac:dyDescent="0.3">
      <c r="A365" s="5" t="s">
        <v>2914</v>
      </c>
      <c r="B365" s="6"/>
      <c r="C365" s="7">
        <v>0</v>
      </c>
      <c r="D365" s="6">
        <v>35</v>
      </c>
      <c r="E365" s="7">
        <v>1</v>
      </c>
      <c r="F365" s="6"/>
      <c r="G365" s="7">
        <v>0</v>
      </c>
      <c r="H365" s="6">
        <v>35</v>
      </c>
      <c r="I365" s="7">
        <v>1</v>
      </c>
    </row>
    <row r="366" spans="1:11" x14ac:dyDescent="0.3">
      <c r="A366" s="5" t="s">
        <v>2066</v>
      </c>
      <c r="B366" s="6">
        <v>3</v>
      </c>
      <c r="C366" s="7">
        <v>0.23076923076923078</v>
      </c>
      <c r="D366" s="6">
        <v>10</v>
      </c>
      <c r="E366" s="7">
        <v>0.76923076923076927</v>
      </c>
      <c r="F366" s="6"/>
      <c r="G366" s="7">
        <v>0</v>
      </c>
      <c r="H366" s="6">
        <v>13</v>
      </c>
      <c r="I366" s="7">
        <v>1</v>
      </c>
    </row>
    <row r="367" spans="1:11" x14ac:dyDescent="0.3">
      <c r="A367" s="5" t="s">
        <v>2033</v>
      </c>
      <c r="B367" s="6">
        <v>6</v>
      </c>
      <c r="C367" s="7">
        <v>0.375</v>
      </c>
      <c r="D367" s="6">
        <v>10</v>
      </c>
      <c r="E367" s="7">
        <v>0.625</v>
      </c>
      <c r="F367" s="6"/>
      <c r="G367" s="7">
        <v>0</v>
      </c>
      <c r="H367" s="6">
        <v>16</v>
      </c>
      <c r="I367" s="7">
        <v>1</v>
      </c>
    </row>
    <row r="368" spans="1:11" x14ac:dyDescent="0.3">
      <c r="A368" s="5" t="s">
        <v>2545</v>
      </c>
      <c r="B368" s="6">
        <v>7</v>
      </c>
      <c r="C368" s="7">
        <v>0.5</v>
      </c>
      <c r="D368" s="6">
        <v>7</v>
      </c>
      <c r="E368" s="7">
        <v>0.5</v>
      </c>
      <c r="F368" s="6"/>
      <c r="G368" s="7">
        <v>0</v>
      </c>
      <c r="H368" s="6">
        <v>14</v>
      </c>
      <c r="I368" s="7">
        <v>1</v>
      </c>
    </row>
    <row r="369" spans="1:9" x14ac:dyDescent="0.3">
      <c r="A369" s="5" t="s">
        <v>2489</v>
      </c>
      <c r="B369" s="6">
        <v>2</v>
      </c>
      <c r="C369" s="7">
        <v>0.4</v>
      </c>
      <c r="D369" s="6">
        <v>3</v>
      </c>
      <c r="E369" s="7">
        <v>0.6</v>
      </c>
      <c r="F369" s="6"/>
      <c r="G369" s="7">
        <v>0</v>
      </c>
      <c r="H369" s="6">
        <v>5</v>
      </c>
      <c r="I369" s="7">
        <v>1</v>
      </c>
    </row>
    <row r="370" spans="1:9" x14ac:dyDescent="0.3">
      <c r="A370" s="5" t="s">
        <v>845</v>
      </c>
      <c r="B370" s="6">
        <v>7</v>
      </c>
      <c r="C370" s="7">
        <v>0.20588235294117646</v>
      </c>
      <c r="D370" s="6">
        <v>27</v>
      </c>
      <c r="E370" s="7">
        <v>0.79411764705882348</v>
      </c>
      <c r="F370" s="6"/>
      <c r="G370" s="7">
        <v>0</v>
      </c>
      <c r="H370" s="6">
        <v>34</v>
      </c>
      <c r="I370" s="7">
        <v>1</v>
      </c>
    </row>
    <row r="371" spans="1:9" x14ac:dyDescent="0.3">
      <c r="A371" s="5" t="s">
        <v>1989</v>
      </c>
      <c r="B371" s="6">
        <v>1</v>
      </c>
      <c r="C371" s="7">
        <v>0.33333333333333331</v>
      </c>
      <c r="D371" s="6">
        <v>2</v>
      </c>
      <c r="E371" s="7">
        <v>0.66666666666666663</v>
      </c>
      <c r="F371" s="6"/>
      <c r="G371" s="7">
        <v>0</v>
      </c>
      <c r="H371" s="6">
        <v>3</v>
      </c>
      <c r="I371" s="7">
        <v>1</v>
      </c>
    </row>
    <row r="372" spans="1:9" x14ac:dyDescent="0.3">
      <c r="A372" s="5" t="s">
        <v>1961</v>
      </c>
      <c r="B372" s="6">
        <v>3</v>
      </c>
      <c r="C372" s="7">
        <v>0.375</v>
      </c>
      <c r="D372" s="6">
        <v>5</v>
      </c>
      <c r="E372" s="7">
        <v>0.625</v>
      </c>
      <c r="F372" s="6"/>
      <c r="G372" s="7">
        <v>0</v>
      </c>
      <c r="H372" s="6">
        <v>8</v>
      </c>
      <c r="I372" s="7">
        <v>1</v>
      </c>
    </row>
    <row r="373" spans="1:9" x14ac:dyDescent="0.3">
      <c r="A373" s="5" t="s">
        <v>4086</v>
      </c>
      <c r="B373" s="6"/>
      <c r="C373" s="7" t="e">
        <v>#DIV/0!</v>
      </c>
      <c r="D373" s="6"/>
      <c r="E373" s="7" t="e">
        <v>#DIV/0!</v>
      </c>
      <c r="F373" s="6"/>
      <c r="G373" s="7" t="e">
        <v>#DIV/0!</v>
      </c>
      <c r="H373" s="6"/>
      <c r="I373" s="7" t="e">
        <v>#DIV/0!</v>
      </c>
    </row>
    <row r="374" spans="1:9" x14ac:dyDescent="0.3">
      <c r="A374" s="5" t="s">
        <v>3484</v>
      </c>
      <c r="B374" s="6">
        <v>6</v>
      </c>
      <c r="C374" s="7">
        <v>0.4</v>
      </c>
      <c r="D374" s="6">
        <v>9</v>
      </c>
      <c r="E374" s="7">
        <v>0.6</v>
      </c>
      <c r="F374" s="6"/>
      <c r="G374" s="7">
        <v>0</v>
      </c>
      <c r="H374" s="6">
        <v>15</v>
      </c>
      <c r="I374" s="7">
        <v>1</v>
      </c>
    </row>
    <row r="375" spans="1:9" x14ac:dyDescent="0.3">
      <c r="A375" s="5" t="s">
        <v>2756</v>
      </c>
      <c r="B375" s="6">
        <v>4</v>
      </c>
      <c r="C375" s="7">
        <v>0.22222222222222221</v>
      </c>
      <c r="D375" s="6">
        <v>14</v>
      </c>
      <c r="E375" s="7">
        <v>0.77777777777777779</v>
      </c>
      <c r="F375" s="6"/>
      <c r="G375" s="7">
        <v>0</v>
      </c>
      <c r="H375" s="6">
        <v>18</v>
      </c>
      <c r="I375" s="7">
        <v>1</v>
      </c>
    </row>
    <row r="376" spans="1:9" x14ac:dyDescent="0.3">
      <c r="A376" s="5" t="s">
        <v>345</v>
      </c>
      <c r="B376" s="6">
        <v>1</v>
      </c>
      <c r="C376" s="7">
        <v>0.14285714285714285</v>
      </c>
      <c r="D376" s="6">
        <v>6</v>
      </c>
      <c r="E376" s="7">
        <v>0.8571428571428571</v>
      </c>
      <c r="F376" s="6"/>
      <c r="G376" s="7">
        <v>0</v>
      </c>
      <c r="H376" s="6">
        <v>7</v>
      </c>
      <c r="I376" s="7">
        <v>1</v>
      </c>
    </row>
    <row r="377" spans="1:9" x14ac:dyDescent="0.3">
      <c r="A377" s="5" t="s">
        <v>1555</v>
      </c>
      <c r="B377" s="6">
        <v>2</v>
      </c>
      <c r="C377" s="7">
        <v>0.66666666666666663</v>
      </c>
      <c r="D377" s="6">
        <v>1</v>
      </c>
      <c r="E377" s="7">
        <v>0.33333333333333331</v>
      </c>
      <c r="F377" s="6"/>
      <c r="G377" s="7">
        <v>0</v>
      </c>
      <c r="H377" s="6">
        <v>3</v>
      </c>
      <c r="I377" s="7">
        <v>1</v>
      </c>
    </row>
    <row r="378" spans="1:9" x14ac:dyDescent="0.3">
      <c r="A378" s="5" t="s">
        <v>5268</v>
      </c>
      <c r="B378" s="6">
        <v>42</v>
      </c>
      <c r="C378" s="7">
        <v>0.24561403508771928</v>
      </c>
      <c r="D378" s="6">
        <v>129</v>
      </c>
      <c r="E378" s="7">
        <v>0.75438596491228072</v>
      </c>
      <c r="F378" s="6"/>
      <c r="G378" s="7">
        <v>0</v>
      </c>
      <c r="H378" s="6">
        <v>171</v>
      </c>
      <c r="I378" s="7">
        <v>1</v>
      </c>
    </row>
    <row r="381" spans="1:9" x14ac:dyDescent="0.3">
      <c r="A381" s="5" t="s">
        <v>5317</v>
      </c>
    </row>
    <row r="382" spans="1:9" x14ac:dyDescent="0.3">
      <c r="B382" s="4" t="s">
        <v>5269</v>
      </c>
    </row>
    <row r="383" spans="1:9" x14ac:dyDescent="0.3">
      <c r="B383" t="s">
        <v>360</v>
      </c>
      <c r="D383" t="s">
        <v>347</v>
      </c>
      <c r="F383" t="s">
        <v>5270</v>
      </c>
      <c r="H383" t="s">
        <v>5272</v>
      </c>
      <c r="I383" t="s">
        <v>5273</v>
      </c>
    </row>
    <row r="384" spans="1:9" x14ac:dyDescent="0.3">
      <c r="A384" s="4" t="s">
        <v>5267</v>
      </c>
      <c r="B384" t="s">
        <v>5271</v>
      </c>
      <c r="C384" t="s">
        <v>5274</v>
      </c>
      <c r="D384" t="s">
        <v>5271</v>
      </c>
      <c r="E384" t="s">
        <v>5274</v>
      </c>
      <c r="F384" t="s">
        <v>5271</v>
      </c>
      <c r="G384" t="s">
        <v>5274</v>
      </c>
    </row>
    <row r="385" spans="1:9" x14ac:dyDescent="0.3">
      <c r="A385" s="5" t="s">
        <v>2914</v>
      </c>
      <c r="B385" s="6"/>
      <c r="C385" s="7">
        <v>0</v>
      </c>
      <c r="D385" s="6">
        <v>35</v>
      </c>
      <c r="E385" s="7">
        <v>1</v>
      </c>
      <c r="F385" s="6"/>
      <c r="G385" s="7">
        <v>0</v>
      </c>
      <c r="H385" s="6">
        <v>35</v>
      </c>
      <c r="I385" s="7">
        <v>1</v>
      </c>
    </row>
    <row r="386" spans="1:9" x14ac:dyDescent="0.3">
      <c r="A386" s="5" t="s">
        <v>2066</v>
      </c>
      <c r="B386" s="6"/>
      <c r="C386" s="7">
        <v>0</v>
      </c>
      <c r="D386" s="6">
        <v>10</v>
      </c>
      <c r="E386" s="7">
        <v>1</v>
      </c>
      <c r="F386" s="6"/>
      <c r="G386" s="7">
        <v>0</v>
      </c>
      <c r="H386" s="6">
        <v>10</v>
      </c>
      <c r="I386" s="7">
        <v>1</v>
      </c>
    </row>
    <row r="387" spans="1:9" x14ac:dyDescent="0.3">
      <c r="A387" s="5" t="s">
        <v>2033</v>
      </c>
      <c r="B387" s="6">
        <v>1</v>
      </c>
      <c r="C387" s="7">
        <v>0.1</v>
      </c>
      <c r="D387" s="6">
        <v>9</v>
      </c>
      <c r="E387" s="7">
        <v>0.9</v>
      </c>
      <c r="F387" s="6"/>
      <c r="G387" s="7">
        <v>0</v>
      </c>
      <c r="H387" s="6">
        <v>10</v>
      </c>
      <c r="I387" s="7">
        <v>1</v>
      </c>
    </row>
    <row r="388" spans="1:9" x14ac:dyDescent="0.3">
      <c r="A388" s="5" t="s">
        <v>2545</v>
      </c>
      <c r="B388" s="6"/>
      <c r="C388" s="7">
        <v>0</v>
      </c>
      <c r="D388" s="6">
        <v>7</v>
      </c>
      <c r="E388" s="7">
        <v>1</v>
      </c>
      <c r="F388" s="6"/>
      <c r="G388" s="7">
        <v>0</v>
      </c>
      <c r="H388" s="6">
        <v>7</v>
      </c>
      <c r="I388" s="7">
        <v>1</v>
      </c>
    </row>
    <row r="389" spans="1:9" x14ac:dyDescent="0.3">
      <c r="A389" s="5" t="s">
        <v>2489</v>
      </c>
      <c r="B389" s="6"/>
      <c r="C389" s="7">
        <v>0</v>
      </c>
      <c r="D389" s="6">
        <v>3</v>
      </c>
      <c r="E389" s="7">
        <v>1</v>
      </c>
      <c r="F389" s="6"/>
      <c r="G389" s="7">
        <v>0</v>
      </c>
      <c r="H389" s="6">
        <v>3</v>
      </c>
      <c r="I389" s="7">
        <v>1</v>
      </c>
    </row>
    <row r="390" spans="1:9" x14ac:dyDescent="0.3">
      <c r="A390" s="5" t="s">
        <v>845</v>
      </c>
      <c r="B390" s="6">
        <v>4</v>
      </c>
      <c r="C390" s="7">
        <v>0.14814814814814814</v>
      </c>
      <c r="D390" s="6">
        <v>23</v>
      </c>
      <c r="E390" s="7">
        <v>0.85185185185185186</v>
      </c>
      <c r="F390" s="6"/>
      <c r="G390" s="7">
        <v>0</v>
      </c>
      <c r="H390" s="6">
        <v>27</v>
      </c>
      <c r="I390" s="7">
        <v>1</v>
      </c>
    </row>
    <row r="391" spans="1:9" x14ac:dyDescent="0.3">
      <c r="A391" s="5" t="s">
        <v>1989</v>
      </c>
      <c r="B391" s="6"/>
      <c r="C391" s="7">
        <v>0</v>
      </c>
      <c r="D391" s="6">
        <v>2</v>
      </c>
      <c r="E391" s="7">
        <v>1</v>
      </c>
      <c r="F391" s="6"/>
      <c r="G391" s="7">
        <v>0</v>
      </c>
      <c r="H391" s="6">
        <v>2</v>
      </c>
      <c r="I391" s="7">
        <v>1</v>
      </c>
    </row>
    <row r="392" spans="1:9" x14ac:dyDescent="0.3">
      <c r="A392" s="5" t="s">
        <v>1961</v>
      </c>
      <c r="B392" s="6"/>
      <c r="C392" s="7">
        <v>0</v>
      </c>
      <c r="D392" s="6">
        <v>5</v>
      </c>
      <c r="E392" s="7">
        <v>1</v>
      </c>
      <c r="F392" s="6"/>
      <c r="G392" s="7">
        <v>0</v>
      </c>
      <c r="H392" s="6">
        <v>5</v>
      </c>
      <c r="I392" s="7">
        <v>1</v>
      </c>
    </row>
    <row r="393" spans="1:9" x14ac:dyDescent="0.3">
      <c r="A393" s="5" t="s">
        <v>4086</v>
      </c>
      <c r="B393" s="6"/>
      <c r="C393" s="7" t="e">
        <v>#DIV/0!</v>
      </c>
      <c r="D393" s="6"/>
      <c r="E393" s="7" t="e">
        <v>#DIV/0!</v>
      </c>
      <c r="F393" s="6"/>
      <c r="G393" s="7" t="e">
        <v>#DIV/0!</v>
      </c>
      <c r="H393" s="6"/>
      <c r="I393" s="7" t="e">
        <v>#DIV/0!</v>
      </c>
    </row>
    <row r="394" spans="1:9" x14ac:dyDescent="0.3">
      <c r="A394" s="5" t="s">
        <v>3484</v>
      </c>
      <c r="B394" s="6">
        <v>3</v>
      </c>
      <c r="C394" s="7">
        <v>0.33333333333333331</v>
      </c>
      <c r="D394" s="6">
        <v>6</v>
      </c>
      <c r="E394" s="7">
        <v>0.66666666666666663</v>
      </c>
      <c r="F394" s="6"/>
      <c r="G394" s="7">
        <v>0</v>
      </c>
      <c r="H394" s="6">
        <v>9</v>
      </c>
      <c r="I394" s="7">
        <v>1</v>
      </c>
    </row>
    <row r="395" spans="1:9" x14ac:dyDescent="0.3">
      <c r="A395" s="5" t="s">
        <v>2756</v>
      </c>
      <c r="B395" s="6">
        <v>5</v>
      </c>
      <c r="C395" s="7">
        <v>0.35714285714285715</v>
      </c>
      <c r="D395" s="6">
        <v>9</v>
      </c>
      <c r="E395" s="7">
        <v>0.6428571428571429</v>
      </c>
      <c r="F395" s="6"/>
      <c r="G395" s="7">
        <v>0</v>
      </c>
      <c r="H395" s="6">
        <v>14</v>
      </c>
      <c r="I395" s="7">
        <v>1</v>
      </c>
    </row>
    <row r="396" spans="1:9" x14ac:dyDescent="0.3">
      <c r="A396" s="5" t="s">
        <v>345</v>
      </c>
      <c r="B396" s="6">
        <v>1</v>
      </c>
      <c r="C396" s="7">
        <v>0.16666666666666666</v>
      </c>
      <c r="D396" s="6">
        <v>5</v>
      </c>
      <c r="E396" s="7">
        <v>0.83333333333333337</v>
      </c>
      <c r="F396" s="6"/>
      <c r="G396" s="7">
        <v>0</v>
      </c>
      <c r="H396" s="6">
        <v>6</v>
      </c>
      <c r="I396" s="7">
        <v>1</v>
      </c>
    </row>
    <row r="397" spans="1:9" x14ac:dyDescent="0.3">
      <c r="A397" s="5" t="s">
        <v>1555</v>
      </c>
      <c r="B397" s="6"/>
      <c r="C397" s="7">
        <v>0</v>
      </c>
      <c r="D397" s="6">
        <v>1</v>
      </c>
      <c r="E397" s="7">
        <v>1</v>
      </c>
      <c r="F397" s="6"/>
      <c r="G397" s="7">
        <v>0</v>
      </c>
      <c r="H397" s="6">
        <v>1</v>
      </c>
      <c r="I397" s="7">
        <v>1</v>
      </c>
    </row>
    <row r="398" spans="1:9" x14ac:dyDescent="0.3">
      <c r="A398" s="5" t="s">
        <v>5268</v>
      </c>
      <c r="B398" s="6">
        <v>14</v>
      </c>
      <c r="C398" s="7">
        <v>0.10852713178294573</v>
      </c>
      <c r="D398" s="6">
        <v>115</v>
      </c>
      <c r="E398" s="7">
        <v>0.89147286821705429</v>
      </c>
      <c r="F398" s="6"/>
      <c r="G398" s="7">
        <v>0</v>
      </c>
      <c r="H398" s="6">
        <v>129</v>
      </c>
      <c r="I398" s="7">
        <v>1</v>
      </c>
    </row>
    <row r="401" spans="1:11" x14ac:dyDescent="0.3">
      <c r="A401" s="5" t="s">
        <v>5318</v>
      </c>
    </row>
    <row r="402" spans="1:11" x14ac:dyDescent="0.3">
      <c r="B402" s="4" t="s">
        <v>5269</v>
      </c>
    </row>
    <row r="403" spans="1:11" x14ac:dyDescent="0.3">
      <c r="B403" t="s">
        <v>373</v>
      </c>
      <c r="D403" t="s">
        <v>360</v>
      </c>
      <c r="F403" t="s">
        <v>347</v>
      </c>
      <c r="H403" t="s">
        <v>5270</v>
      </c>
      <c r="J403" t="s">
        <v>5272</v>
      </c>
      <c r="K403" t="s">
        <v>5273</v>
      </c>
    </row>
    <row r="404" spans="1:11" x14ac:dyDescent="0.3">
      <c r="A404" s="4" t="s">
        <v>5267</v>
      </c>
      <c r="B404" t="s">
        <v>5271</v>
      </c>
      <c r="C404" t="s">
        <v>5274</v>
      </c>
      <c r="D404" t="s">
        <v>5271</v>
      </c>
      <c r="E404" t="s">
        <v>5274</v>
      </c>
      <c r="F404" t="s">
        <v>5271</v>
      </c>
      <c r="G404" t="s">
        <v>5274</v>
      </c>
      <c r="H404" t="s">
        <v>5271</v>
      </c>
      <c r="I404" t="s">
        <v>5274</v>
      </c>
    </row>
    <row r="405" spans="1:11" x14ac:dyDescent="0.3">
      <c r="A405" s="5" t="s">
        <v>2914</v>
      </c>
      <c r="B405" s="6"/>
      <c r="C405" s="7">
        <v>0</v>
      </c>
      <c r="D405" s="6">
        <v>3</v>
      </c>
      <c r="E405" s="7">
        <v>8.5714285714285715E-2</v>
      </c>
      <c r="F405" s="6">
        <v>32</v>
      </c>
      <c r="G405" s="7">
        <v>0.91428571428571426</v>
      </c>
      <c r="H405" s="6"/>
      <c r="I405" s="7">
        <v>0</v>
      </c>
      <c r="J405" s="6">
        <v>35</v>
      </c>
      <c r="K405" s="7">
        <v>1</v>
      </c>
    </row>
    <row r="406" spans="1:11" x14ac:dyDescent="0.3">
      <c r="A406" s="5" t="s">
        <v>2066</v>
      </c>
      <c r="B406" s="6"/>
      <c r="C406" s="7">
        <v>0</v>
      </c>
      <c r="D406" s="6">
        <v>1</v>
      </c>
      <c r="E406" s="7">
        <v>0.1</v>
      </c>
      <c r="F406" s="6">
        <v>9</v>
      </c>
      <c r="G406" s="7">
        <v>0.9</v>
      </c>
      <c r="H406" s="6"/>
      <c r="I406" s="7">
        <v>0</v>
      </c>
      <c r="J406" s="6">
        <v>10</v>
      </c>
      <c r="K406" s="7">
        <v>1</v>
      </c>
    </row>
    <row r="407" spans="1:11" x14ac:dyDescent="0.3">
      <c r="A407" s="5" t="s">
        <v>2033</v>
      </c>
      <c r="B407" s="6"/>
      <c r="C407" s="7">
        <v>0</v>
      </c>
      <c r="D407" s="6">
        <v>2</v>
      </c>
      <c r="E407" s="7">
        <v>0.22222222222222221</v>
      </c>
      <c r="F407" s="6">
        <v>7</v>
      </c>
      <c r="G407" s="7">
        <v>0.77777777777777779</v>
      </c>
      <c r="H407" s="6"/>
      <c r="I407" s="7">
        <v>0</v>
      </c>
      <c r="J407" s="6">
        <v>9</v>
      </c>
      <c r="K407" s="7">
        <v>1</v>
      </c>
    </row>
    <row r="408" spans="1:11" x14ac:dyDescent="0.3">
      <c r="A408" s="5" t="s">
        <v>2545</v>
      </c>
      <c r="B408" s="6"/>
      <c r="C408" s="7">
        <v>0</v>
      </c>
      <c r="D408" s="6">
        <v>3</v>
      </c>
      <c r="E408" s="7">
        <v>0.42857142857142855</v>
      </c>
      <c r="F408" s="6">
        <v>4</v>
      </c>
      <c r="G408" s="7">
        <v>0.5714285714285714</v>
      </c>
      <c r="H408" s="6"/>
      <c r="I408" s="7">
        <v>0</v>
      </c>
      <c r="J408" s="6">
        <v>7</v>
      </c>
      <c r="K408" s="7">
        <v>1</v>
      </c>
    </row>
    <row r="409" spans="1:11" x14ac:dyDescent="0.3">
      <c r="A409" s="5" t="s">
        <v>2489</v>
      </c>
      <c r="B409" s="6"/>
      <c r="C409" s="7">
        <v>0</v>
      </c>
      <c r="D409" s="6"/>
      <c r="E409" s="7">
        <v>0</v>
      </c>
      <c r="F409" s="6">
        <v>3</v>
      </c>
      <c r="G409" s="7">
        <v>1</v>
      </c>
      <c r="H409" s="6"/>
      <c r="I409" s="7">
        <v>0</v>
      </c>
      <c r="J409" s="6">
        <v>3</v>
      </c>
      <c r="K409" s="7">
        <v>1</v>
      </c>
    </row>
    <row r="410" spans="1:11" x14ac:dyDescent="0.3">
      <c r="A410" s="5" t="s">
        <v>845</v>
      </c>
      <c r="B410" s="6">
        <v>3</v>
      </c>
      <c r="C410" s="7">
        <v>0.13043478260869565</v>
      </c>
      <c r="D410" s="6">
        <v>10</v>
      </c>
      <c r="E410" s="7">
        <v>0.43478260869565216</v>
      </c>
      <c r="F410" s="6">
        <v>10</v>
      </c>
      <c r="G410" s="7">
        <v>0.43478260869565216</v>
      </c>
      <c r="H410" s="6"/>
      <c r="I410" s="7">
        <v>0</v>
      </c>
      <c r="J410" s="6">
        <v>23</v>
      </c>
      <c r="K410" s="7">
        <v>1</v>
      </c>
    </row>
    <row r="411" spans="1:11" x14ac:dyDescent="0.3">
      <c r="A411" s="5" t="s">
        <v>1989</v>
      </c>
      <c r="B411" s="6"/>
      <c r="C411" s="7">
        <v>0</v>
      </c>
      <c r="D411" s="6"/>
      <c r="E411" s="7">
        <v>0</v>
      </c>
      <c r="F411" s="6">
        <v>2</v>
      </c>
      <c r="G411" s="7">
        <v>1</v>
      </c>
      <c r="H411" s="6"/>
      <c r="I411" s="7">
        <v>0</v>
      </c>
      <c r="J411" s="6">
        <v>2</v>
      </c>
      <c r="K411" s="7">
        <v>1</v>
      </c>
    </row>
    <row r="412" spans="1:11" x14ac:dyDescent="0.3">
      <c r="A412" s="5" t="s">
        <v>1961</v>
      </c>
      <c r="B412" s="6"/>
      <c r="C412" s="7">
        <v>0</v>
      </c>
      <c r="D412" s="6">
        <v>1</v>
      </c>
      <c r="E412" s="7">
        <v>0.2</v>
      </c>
      <c r="F412" s="6">
        <v>4</v>
      </c>
      <c r="G412" s="7">
        <v>0.8</v>
      </c>
      <c r="H412" s="6"/>
      <c r="I412" s="7">
        <v>0</v>
      </c>
      <c r="J412" s="6">
        <v>5</v>
      </c>
      <c r="K412" s="7">
        <v>1</v>
      </c>
    </row>
    <row r="413" spans="1:11" x14ac:dyDescent="0.3">
      <c r="A413" s="5" t="s">
        <v>4086</v>
      </c>
      <c r="B413" s="6"/>
      <c r="C413" s="7" t="e">
        <v>#DIV/0!</v>
      </c>
      <c r="D413" s="6"/>
      <c r="E413" s="7" t="e">
        <v>#DIV/0!</v>
      </c>
      <c r="F413" s="6"/>
      <c r="G413" s="7" t="e">
        <v>#DIV/0!</v>
      </c>
      <c r="H413" s="6"/>
      <c r="I413" s="7" t="e">
        <v>#DIV/0!</v>
      </c>
      <c r="J413" s="6"/>
      <c r="K413" s="7" t="e">
        <v>#DIV/0!</v>
      </c>
    </row>
    <row r="414" spans="1:11" x14ac:dyDescent="0.3">
      <c r="A414" s="5" t="s">
        <v>3484</v>
      </c>
      <c r="B414" s="6">
        <v>1</v>
      </c>
      <c r="C414" s="7">
        <v>0.16666666666666666</v>
      </c>
      <c r="D414" s="6">
        <v>1</v>
      </c>
      <c r="E414" s="7">
        <v>0.16666666666666666</v>
      </c>
      <c r="F414" s="6">
        <v>4</v>
      </c>
      <c r="G414" s="7">
        <v>0.66666666666666663</v>
      </c>
      <c r="H414" s="6"/>
      <c r="I414" s="7">
        <v>0</v>
      </c>
      <c r="J414" s="6">
        <v>6</v>
      </c>
      <c r="K414" s="7">
        <v>1</v>
      </c>
    </row>
    <row r="415" spans="1:11" x14ac:dyDescent="0.3">
      <c r="A415" s="5" t="s">
        <v>2756</v>
      </c>
      <c r="B415" s="6"/>
      <c r="C415" s="7">
        <v>0</v>
      </c>
      <c r="D415" s="6">
        <v>2</v>
      </c>
      <c r="E415" s="7">
        <v>0.22222222222222221</v>
      </c>
      <c r="F415" s="6">
        <v>7</v>
      </c>
      <c r="G415" s="7">
        <v>0.77777777777777779</v>
      </c>
      <c r="H415" s="6"/>
      <c r="I415" s="7">
        <v>0</v>
      </c>
      <c r="J415" s="6">
        <v>9</v>
      </c>
      <c r="K415" s="7">
        <v>1</v>
      </c>
    </row>
    <row r="416" spans="1:11" x14ac:dyDescent="0.3">
      <c r="A416" s="5" t="s">
        <v>345</v>
      </c>
      <c r="B416" s="6"/>
      <c r="C416" s="7">
        <v>0</v>
      </c>
      <c r="D416" s="6">
        <v>2</v>
      </c>
      <c r="E416" s="7">
        <v>0.4</v>
      </c>
      <c r="F416" s="6">
        <v>3</v>
      </c>
      <c r="G416" s="7">
        <v>0.6</v>
      </c>
      <c r="H416" s="6"/>
      <c r="I416" s="7">
        <v>0</v>
      </c>
      <c r="J416" s="6">
        <v>5</v>
      </c>
      <c r="K416" s="7">
        <v>1</v>
      </c>
    </row>
    <row r="417" spans="1:23" x14ac:dyDescent="0.3">
      <c r="A417" s="5" t="s">
        <v>1555</v>
      </c>
      <c r="B417" s="6"/>
      <c r="C417" s="7">
        <v>0</v>
      </c>
      <c r="D417" s="6"/>
      <c r="E417" s="7">
        <v>0</v>
      </c>
      <c r="F417" s="6">
        <v>1</v>
      </c>
      <c r="G417" s="7">
        <v>1</v>
      </c>
      <c r="H417" s="6"/>
      <c r="I417" s="7">
        <v>0</v>
      </c>
      <c r="J417" s="6">
        <v>1</v>
      </c>
      <c r="K417" s="7">
        <v>1</v>
      </c>
    </row>
    <row r="418" spans="1:23" x14ac:dyDescent="0.3">
      <c r="A418" s="5" t="s">
        <v>5268</v>
      </c>
      <c r="B418" s="6">
        <v>4</v>
      </c>
      <c r="C418" s="7">
        <v>3.4782608695652174E-2</v>
      </c>
      <c r="D418" s="6">
        <v>25</v>
      </c>
      <c r="E418" s="7">
        <v>0.21739130434782608</v>
      </c>
      <c r="F418" s="6">
        <v>86</v>
      </c>
      <c r="G418" s="7">
        <v>0.74782608695652175</v>
      </c>
      <c r="H418" s="6"/>
      <c r="I418" s="7">
        <v>0</v>
      </c>
      <c r="J418" s="6">
        <v>115</v>
      </c>
      <c r="K418" s="7">
        <v>1</v>
      </c>
    </row>
    <row r="421" spans="1:23" x14ac:dyDescent="0.3">
      <c r="A421" s="5" t="s">
        <v>5319</v>
      </c>
    </row>
    <row r="422" spans="1:23" x14ac:dyDescent="0.3">
      <c r="A422" s="4" t="s">
        <v>5267</v>
      </c>
      <c r="B422" t="s">
        <v>1077</v>
      </c>
      <c r="C422" t="s">
        <v>373</v>
      </c>
      <c r="D422" t="s">
        <v>5311</v>
      </c>
      <c r="E422" t="s">
        <v>1019</v>
      </c>
      <c r="F422" t="s">
        <v>3467</v>
      </c>
      <c r="G422" t="s">
        <v>1812</v>
      </c>
      <c r="H422" t="s">
        <v>2334</v>
      </c>
      <c r="I422" t="s">
        <v>2173</v>
      </c>
      <c r="J422" t="s">
        <v>1323</v>
      </c>
      <c r="K422" t="s">
        <v>429</v>
      </c>
      <c r="M422" t="s">
        <v>5267</v>
      </c>
      <c r="N422" t="s">
        <v>1077</v>
      </c>
      <c r="O422" t="s">
        <v>373</v>
      </c>
      <c r="P422" t="s">
        <v>5311</v>
      </c>
      <c r="Q422" t="s">
        <v>1019</v>
      </c>
      <c r="R422" t="s">
        <v>3467</v>
      </c>
      <c r="S422" t="s">
        <v>1812</v>
      </c>
      <c r="T422" t="s">
        <v>2334</v>
      </c>
      <c r="U422" t="s">
        <v>2173</v>
      </c>
      <c r="V422" t="s">
        <v>1323</v>
      </c>
      <c r="W422" t="s">
        <v>429</v>
      </c>
    </row>
    <row r="423" spans="1:23" x14ac:dyDescent="0.3">
      <c r="A423" s="5" t="s">
        <v>2914</v>
      </c>
      <c r="B423" s="6"/>
      <c r="C423" s="6"/>
      <c r="D423" s="6"/>
      <c r="E423" s="6">
        <v>1</v>
      </c>
      <c r="F423" s="6">
        <v>1</v>
      </c>
      <c r="G423" s="6"/>
      <c r="H423" s="6">
        <v>1</v>
      </c>
      <c r="I423" s="6"/>
      <c r="J423" s="6"/>
      <c r="K423" s="6">
        <v>2</v>
      </c>
      <c r="M423" t="s">
        <v>2914</v>
      </c>
      <c r="Q423">
        <v>1</v>
      </c>
      <c r="R423">
        <v>1</v>
      </c>
      <c r="T423">
        <v>1</v>
      </c>
      <c r="W423">
        <v>2</v>
      </c>
    </row>
    <row r="424" spans="1:23" x14ac:dyDescent="0.3">
      <c r="A424" s="5" t="s">
        <v>2066</v>
      </c>
      <c r="B424" s="6"/>
      <c r="C424" s="6"/>
      <c r="D424" s="6"/>
      <c r="E424" s="6"/>
      <c r="F424" s="6"/>
      <c r="G424" s="6"/>
      <c r="H424" s="6">
        <v>1</v>
      </c>
      <c r="I424" s="6"/>
      <c r="J424" s="6"/>
      <c r="K424" s="6">
        <v>1</v>
      </c>
      <c r="M424" t="s">
        <v>2066</v>
      </c>
      <c r="T424">
        <v>1</v>
      </c>
      <c r="W424">
        <v>1</v>
      </c>
    </row>
    <row r="425" spans="1:23" x14ac:dyDescent="0.3">
      <c r="A425" s="5" t="s">
        <v>2033</v>
      </c>
      <c r="B425" s="6"/>
      <c r="C425" s="6"/>
      <c r="D425" s="6"/>
      <c r="E425" s="6"/>
      <c r="F425" s="6"/>
      <c r="G425" s="6">
        <v>1</v>
      </c>
      <c r="H425" s="6"/>
      <c r="I425" s="6">
        <v>2</v>
      </c>
      <c r="J425" s="6"/>
      <c r="K425" s="6"/>
      <c r="M425" t="s">
        <v>2033</v>
      </c>
      <c r="S425">
        <v>1</v>
      </c>
      <c r="U425">
        <v>2</v>
      </c>
    </row>
    <row r="426" spans="1:23" x14ac:dyDescent="0.3">
      <c r="A426" s="5" t="s">
        <v>2545</v>
      </c>
      <c r="B426" s="6"/>
      <c r="C426" s="6"/>
      <c r="D426" s="6"/>
      <c r="E426" s="6"/>
      <c r="F426" s="6"/>
      <c r="G426" s="6"/>
      <c r="H426" s="6"/>
      <c r="I426" s="6">
        <v>1</v>
      </c>
      <c r="J426" s="6">
        <v>2</v>
      </c>
      <c r="K426" s="6">
        <v>3</v>
      </c>
      <c r="M426" t="s">
        <v>2545</v>
      </c>
      <c r="U426">
        <v>1</v>
      </c>
      <c r="V426">
        <v>2</v>
      </c>
      <c r="W426">
        <v>3</v>
      </c>
    </row>
    <row r="427" spans="1:23" x14ac:dyDescent="0.3">
      <c r="A427" s="5" t="s">
        <v>2489</v>
      </c>
      <c r="B427" s="6"/>
      <c r="C427" s="6"/>
      <c r="D427" s="6"/>
      <c r="E427" s="6"/>
      <c r="F427" s="6"/>
      <c r="G427" s="6"/>
      <c r="H427" s="6"/>
      <c r="I427" s="6"/>
      <c r="J427" s="6"/>
      <c r="K427" s="6"/>
      <c r="M427" t="s">
        <v>2489</v>
      </c>
    </row>
    <row r="428" spans="1:23" x14ac:dyDescent="0.3">
      <c r="A428" s="5" t="s">
        <v>845</v>
      </c>
      <c r="B428" s="6"/>
      <c r="C428" s="6"/>
      <c r="D428" s="6"/>
      <c r="E428" s="6"/>
      <c r="F428" s="6"/>
      <c r="G428" s="6">
        <v>1</v>
      </c>
      <c r="H428" s="6"/>
      <c r="I428" s="6">
        <v>3</v>
      </c>
      <c r="J428" s="6">
        <v>3</v>
      </c>
      <c r="K428" s="6">
        <v>9</v>
      </c>
      <c r="M428" t="s">
        <v>845</v>
      </c>
      <c r="S428">
        <v>1</v>
      </c>
      <c r="U428">
        <v>3</v>
      </c>
      <c r="V428">
        <v>3</v>
      </c>
      <c r="W428">
        <v>9</v>
      </c>
    </row>
    <row r="429" spans="1:23" x14ac:dyDescent="0.3">
      <c r="A429" s="5" t="s">
        <v>1989</v>
      </c>
      <c r="B429" s="6"/>
      <c r="C429" s="6"/>
      <c r="D429" s="6"/>
      <c r="E429" s="6"/>
      <c r="F429" s="6"/>
      <c r="G429" s="6"/>
      <c r="H429" s="6"/>
      <c r="I429" s="6"/>
      <c r="J429" s="6"/>
      <c r="K429" s="6"/>
      <c r="M429" t="s">
        <v>1989</v>
      </c>
    </row>
    <row r="430" spans="1:23" x14ac:dyDescent="0.3">
      <c r="A430" s="5" t="s">
        <v>1961</v>
      </c>
      <c r="B430" s="6"/>
      <c r="C430" s="6"/>
      <c r="D430" s="6"/>
      <c r="E430" s="6"/>
      <c r="F430" s="6"/>
      <c r="G430" s="6"/>
      <c r="H430" s="6"/>
      <c r="I430" s="6"/>
      <c r="J430" s="6">
        <v>1</v>
      </c>
      <c r="K430" s="6"/>
      <c r="M430" t="s">
        <v>1961</v>
      </c>
      <c r="V430">
        <v>1</v>
      </c>
    </row>
    <row r="431" spans="1:23" x14ac:dyDescent="0.3">
      <c r="A431" s="5" t="s">
        <v>4086</v>
      </c>
      <c r="B431" s="6"/>
      <c r="C431" s="6"/>
      <c r="D431" s="6"/>
      <c r="E431" s="6"/>
      <c r="F431" s="6"/>
      <c r="G431" s="6"/>
      <c r="H431" s="6"/>
      <c r="I431" s="6"/>
      <c r="J431" s="6"/>
      <c r="K431" s="6"/>
      <c r="M431" t="s">
        <v>4086</v>
      </c>
    </row>
    <row r="432" spans="1:23" x14ac:dyDescent="0.3">
      <c r="A432" s="5" t="s">
        <v>3484</v>
      </c>
      <c r="B432" s="6"/>
      <c r="C432" s="6"/>
      <c r="D432" s="6"/>
      <c r="E432" s="6"/>
      <c r="F432" s="6"/>
      <c r="G432" s="6"/>
      <c r="H432" s="6"/>
      <c r="I432" s="6"/>
      <c r="J432" s="6">
        <v>1</v>
      </c>
      <c r="K432" s="6"/>
      <c r="M432" t="s">
        <v>3484</v>
      </c>
      <c r="V432">
        <v>1</v>
      </c>
    </row>
    <row r="433" spans="1:23" x14ac:dyDescent="0.3">
      <c r="A433" s="5" t="s">
        <v>2756</v>
      </c>
      <c r="B433" s="6"/>
      <c r="C433" s="6"/>
      <c r="D433" s="6"/>
      <c r="E433" s="6"/>
      <c r="F433" s="6"/>
      <c r="G433" s="6"/>
      <c r="H433" s="6">
        <v>2</v>
      </c>
      <c r="I433" s="6"/>
      <c r="J433" s="6">
        <v>1</v>
      </c>
      <c r="K433" s="6">
        <v>2</v>
      </c>
      <c r="M433" t="s">
        <v>2756</v>
      </c>
      <c r="T433">
        <v>2</v>
      </c>
      <c r="V433">
        <v>1</v>
      </c>
      <c r="W433">
        <v>2</v>
      </c>
    </row>
    <row r="434" spans="1:23" x14ac:dyDescent="0.3">
      <c r="A434" s="5" t="s">
        <v>345</v>
      </c>
      <c r="B434" s="6"/>
      <c r="C434" s="6"/>
      <c r="D434" s="6"/>
      <c r="E434" s="6"/>
      <c r="F434" s="6"/>
      <c r="G434" s="6"/>
      <c r="H434" s="6"/>
      <c r="I434" s="6"/>
      <c r="J434" s="6"/>
      <c r="K434" s="6">
        <v>2</v>
      </c>
      <c r="M434" t="s">
        <v>345</v>
      </c>
      <c r="W434">
        <v>2</v>
      </c>
    </row>
    <row r="435" spans="1:23" x14ac:dyDescent="0.3">
      <c r="A435" s="5" t="s">
        <v>1555</v>
      </c>
      <c r="B435" s="6"/>
      <c r="C435" s="6"/>
      <c r="D435" s="6"/>
      <c r="E435" s="6"/>
      <c r="F435" s="6"/>
      <c r="G435" s="6"/>
      <c r="H435" s="6"/>
      <c r="I435" s="6"/>
      <c r="J435" s="6"/>
      <c r="K435" s="6"/>
      <c r="M435" t="s">
        <v>1555</v>
      </c>
    </row>
    <row r="436" spans="1:23" x14ac:dyDescent="0.3">
      <c r="A436" s="5" t="s">
        <v>5268</v>
      </c>
      <c r="B436" s="6"/>
      <c r="C436" s="6"/>
      <c r="D436" s="6"/>
      <c r="E436" s="6">
        <v>1</v>
      </c>
      <c r="F436" s="6">
        <v>1</v>
      </c>
      <c r="G436" s="6">
        <v>2</v>
      </c>
      <c r="H436" s="6">
        <v>4</v>
      </c>
      <c r="I436" s="6">
        <v>6</v>
      </c>
      <c r="J436" s="6">
        <v>8</v>
      </c>
      <c r="K436" s="6">
        <v>19</v>
      </c>
      <c r="M436" t="s">
        <v>5268</v>
      </c>
      <c r="Q436">
        <v>1</v>
      </c>
      <c r="R436">
        <v>1</v>
      </c>
      <c r="S436">
        <v>2</v>
      </c>
      <c r="T436">
        <v>4</v>
      </c>
      <c r="U436">
        <v>6</v>
      </c>
      <c r="V436">
        <v>8</v>
      </c>
      <c r="W436">
        <v>19</v>
      </c>
    </row>
    <row r="438" spans="1:23" x14ac:dyDescent="0.3">
      <c r="A438" t="s">
        <v>5267</v>
      </c>
      <c r="B438" t="s">
        <v>1077</v>
      </c>
      <c r="C438" t="s">
        <v>373</v>
      </c>
      <c r="D438" t="s">
        <v>5311</v>
      </c>
      <c r="E438" t="s">
        <v>1019</v>
      </c>
      <c r="F438" t="s">
        <v>3467</v>
      </c>
      <c r="G438" t="s">
        <v>1812</v>
      </c>
      <c r="H438" t="s">
        <v>2334</v>
      </c>
      <c r="I438" t="s">
        <v>2173</v>
      </c>
      <c r="J438" t="s">
        <v>1323</v>
      </c>
      <c r="K438" t="s">
        <v>429</v>
      </c>
    </row>
    <row r="439" spans="1:23" x14ac:dyDescent="0.3">
      <c r="A439" t="s">
        <v>2914</v>
      </c>
      <c r="B439" s="8">
        <f>N423/25</f>
        <v>0</v>
      </c>
      <c r="C439" s="8">
        <f t="shared" ref="C439:K452" si="4">O423/25</f>
        <v>0</v>
      </c>
      <c r="D439" s="8">
        <f t="shared" si="4"/>
        <v>0</v>
      </c>
      <c r="E439" s="8">
        <f t="shared" si="4"/>
        <v>0.04</v>
      </c>
      <c r="F439" s="8">
        <f t="shared" si="4"/>
        <v>0.04</v>
      </c>
      <c r="G439" s="8">
        <f t="shared" si="4"/>
        <v>0</v>
      </c>
      <c r="H439" s="8">
        <f t="shared" si="4"/>
        <v>0.04</v>
      </c>
      <c r="I439" s="8">
        <f t="shared" si="4"/>
        <v>0</v>
      </c>
      <c r="J439" s="8">
        <f t="shared" si="4"/>
        <v>0</v>
      </c>
      <c r="K439" s="8">
        <f t="shared" si="4"/>
        <v>0.08</v>
      </c>
    </row>
    <row r="440" spans="1:23" x14ac:dyDescent="0.3">
      <c r="A440" t="s">
        <v>2066</v>
      </c>
      <c r="B440" s="8">
        <f t="shared" ref="B440:B452" si="5">N424/25</f>
        <v>0</v>
      </c>
      <c r="C440" s="8">
        <f t="shared" si="4"/>
        <v>0</v>
      </c>
      <c r="D440" s="8">
        <f t="shared" si="4"/>
        <v>0</v>
      </c>
      <c r="E440" s="8">
        <f t="shared" si="4"/>
        <v>0</v>
      </c>
      <c r="F440" s="8">
        <f t="shared" si="4"/>
        <v>0</v>
      </c>
      <c r="G440" s="8">
        <f t="shared" si="4"/>
        <v>0</v>
      </c>
      <c r="H440" s="8">
        <f t="shared" si="4"/>
        <v>0.04</v>
      </c>
      <c r="I440" s="8">
        <f t="shared" si="4"/>
        <v>0</v>
      </c>
      <c r="J440" s="8">
        <f t="shared" si="4"/>
        <v>0</v>
      </c>
      <c r="K440" s="8">
        <f t="shared" si="4"/>
        <v>0.04</v>
      </c>
    </row>
    <row r="441" spans="1:23" x14ac:dyDescent="0.3">
      <c r="A441" t="s">
        <v>2033</v>
      </c>
      <c r="B441" s="8">
        <f t="shared" si="5"/>
        <v>0</v>
      </c>
      <c r="C441" s="8">
        <f t="shared" si="4"/>
        <v>0</v>
      </c>
      <c r="D441" s="8">
        <f t="shared" si="4"/>
        <v>0</v>
      </c>
      <c r="E441" s="8">
        <f t="shared" si="4"/>
        <v>0</v>
      </c>
      <c r="F441" s="8">
        <f t="shared" si="4"/>
        <v>0</v>
      </c>
      <c r="G441" s="8">
        <f t="shared" si="4"/>
        <v>0.04</v>
      </c>
      <c r="H441" s="8">
        <f t="shared" si="4"/>
        <v>0</v>
      </c>
      <c r="I441" s="8">
        <f t="shared" si="4"/>
        <v>0.08</v>
      </c>
      <c r="J441" s="8">
        <f t="shared" si="4"/>
        <v>0</v>
      </c>
      <c r="K441" s="8">
        <f t="shared" si="4"/>
        <v>0</v>
      </c>
    </row>
    <row r="442" spans="1:23" x14ac:dyDescent="0.3">
      <c r="A442" t="s">
        <v>2545</v>
      </c>
      <c r="B442" s="8">
        <f t="shared" si="5"/>
        <v>0</v>
      </c>
      <c r="C442" s="8">
        <f t="shared" si="4"/>
        <v>0</v>
      </c>
      <c r="D442" s="8">
        <f t="shared" si="4"/>
        <v>0</v>
      </c>
      <c r="E442" s="8">
        <f t="shared" si="4"/>
        <v>0</v>
      </c>
      <c r="F442" s="8">
        <f t="shared" si="4"/>
        <v>0</v>
      </c>
      <c r="G442" s="8">
        <f t="shared" si="4"/>
        <v>0</v>
      </c>
      <c r="H442" s="8">
        <f t="shared" si="4"/>
        <v>0</v>
      </c>
      <c r="I442" s="8">
        <f t="shared" si="4"/>
        <v>0.04</v>
      </c>
      <c r="J442" s="8">
        <f t="shared" si="4"/>
        <v>0.08</v>
      </c>
      <c r="K442" s="8">
        <f t="shared" si="4"/>
        <v>0.12</v>
      </c>
    </row>
    <row r="443" spans="1:23" x14ac:dyDescent="0.3">
      <c r="A443" t="s">
        <v>2489</v>
      </c>
      <c r="B443" s="8">
        <f t="shared" si="5"/>
        <v>0</v>
      </c>
      <c r="C443" s="8">
        <f t="shared" si="4"/>
        <v>0</v>
      </c>
      <c r="D443" s="8">
        <f t="shared" si="4"/>
        <v>0</v>
      </c>
      <c r="E443" s="8">
        <f t="shared" si="4"/>
        <v>0</v>
      </c>
      <c r="F443" s="8">
        <f t="shared" si="4"/>
        <v>0</v>
      </c>
      <c r="G443" s="8">
        <f t="shared" si="4"/>
        <v>0</v>
      </c>
      <c r="H443" s="8">
        <f t="shared" si="4"/>
        <v>0</v>
      </c>
      <c r="I443" s="8">
        <f t="shared" si="4"/>
        <v>0</v>
      </c>
      <c r="J443" s="8">
        <f t="shared" si="4"/>
        <v>0</v>
      </c>
      <c r="K443" s="8">
        <f t="shared" si="4"/>
        <v>0</v>
      </c>
    </row>
    <row r="444" spans="1:23" x14ac:dyDescent="0.3">
      <c r="A444" t="s">
        <v>845</v>
      </c>
      <c r="B444" s="8">
        <f t="shared" si="5"/>
        <v>0</v>
      </c>
      <c r="C444" s="8">
        <f t="shared" si="4"/>
        <v>0</v>
      </c>
      <c r="D444" s="8">
        <f t="shared" si="4"/>
        <v>0</v>
      </c>
      <c r="E444" s="8">
        <f t="shared" si="4"/>
        <v>0</v>
      </c>
      <c r="F444" s="8">
        <f t="shared" si="4"/>
        <v>0</v>
      </c>
      <c r="G444" s="8">
        <f t="shared" si="4"/>
        <v>0.04</v>
      </c>
      <c r="H444" s="8">
        <f t="shared" si="4"/>
        <v>0</v>
      </c>
      <c r="I444" s="8">
        <f t="shared" si="4"/>
        <v>0.12</v>
      </c>
      <c r="J444" s="8">
        <f t="shared" si="4"/>
        <v>0.12</v>
      </c>
      <c r="K444" s="8">
        <f t="shared" si="4"/>
        <v>0.36</v>
      </c>
    </row>
    <row r="445" spans="1:23" x14ac:dyDescent="0.3">
      <c r="A445" t="s">
        <v>1989</v>
      </c>
      <c r="B445" s="8">
        <f t="shared" si="5"/>
        <v>0</v>
      </c>
      <c r="C445" s="8">
        <f t="shared" si="4"/>
        <v>0</v>
      </c>
      <c r="D445" s="8">
        <f t="shared" si="4"/>
        <v>0</v>
      </c>
      <c r="E445" s="8">
        <f t="shared" si="4"/>
        <v>0</v>
      </c>
      <c r="F445" s="8">
        <f t="shared" si="4"/>
        <v>0</v>
      </c>
      <c r="G445" s="8">
        <f t="shared" si="4"/>
        <v>0</v>
      </c>
      <c r="H445" s="8">
        <f t="shared" si="4"/>
        <v>0</v>
      </c>
      <c r="I445" s="8">
        <f t="shared" si="4"/>
        <v>0</v>
      </c>
      <c r="J445" s="8">
        <f t="shared" si="4"/>
        <v>0</v>
      </c>
      <c r="K445" s="8">
        <f t="shared" si="4"/>
        <v>0</v>
      </c>
    </row>
    <row r="446" spans="1:23" x14ac:dyDescent="0.3">
      <c r="A446" t="s">
        <v>1961</v>
      </c>
      <c r="B446" s="8">
        <f t="shared" si="5"/>
        <v>0</v>
      </c>
      <c r="C446" s="8">
        <f t="shared" si="4"/>
        <v>0</v>
      </c>
      <c r="D446" s="8">
        <f t="shared" si="4"/>
        <v>0</v>
      </c>
      <c r="E446" s="8">
        <f t="shared" si="4"/>
        <v>0</v>
      </c>
      <c r="F446" s="8">
        <f t="shared" si="4"/>
        <v>0</v>
      </c>
      <c r="G446" s="8">
        <f t="shared" si="4"/>
        <v>0</v>
      </c>
      <c r="H446" s="8">
        <f t="shared" si="4"/>
        <v>0</v>
      </c>
      <c r="I446" s="8">
        <f t="shared" si="4"/>
        <v>0</v>
      </c>
      <c r="J446" s="8">
        <f t="shared" si="4"/>
        <v>0.04</v>
      </c>
      <c r="K446" s="8">
        <f t="shared" si="4"/>
        <v>0</v>
      </c>
    </row>
    <row r="447" spans="1:23" x14ac:dyDescent="0.3">
      <c r="A447" t="s">
        <v>4086</v>
      </c>
      <c r="B447" s="8">
        <f t="shared" si="5"/>
        <v>0</v>
      </c>
      <c r="C447" s="8">
        <f t="shared" si="4"/>
        <v>0</v>
      </c>
      <c r="D447" s="8">
        <f t="shared" si="4"/>
        <v>0</v>
      </c>
      <c r="E447" s="8">
        <f t="shared" si="4"/>
        <v>0</v>
      </c>
      <c r="F447" s="8">
        <f t="shared" si="4"/>
        <v>0</v>
      </c>
      <c r="G447" s="8">
        <f t="shared" si="4"/>
        <v>0</v>
      </c>
      <c r="H447" s="8">
        <f t="shared" si="4"/>
        <v>0</v>
      </c>
      <c r="I447" s="8">
        <f t="shared" si="4"/>
        <v>0</v>
      </c>
      <c r="J447" s="8">
        <f t="shared" si="4"/>
        <v>0</v>
      </c>
      <c r="K447" s="8">
        <f t="shared" si="4"/>
        <v>0</v>
      </c>
    </row>
    <row r="448" spans="1:23" x14ac:dyDescent="0.3">
      <c r="A448" t="s">
        <v>3484</v>
      </c>
      <c r="B448" s="8">
        <f t="shared" si="5"/>
        <v>0</v>
      </c>
      <c r="C448" s="8">
        <f t="shared" si="4"/>
        <v>0</v>
      </c>
      <c r="D448" s="8">
        <f t="shared" si="4"/>
        <v>0</v>
      </c>
      <c r="E448" s="8">
        <f t="shared" si="4"/>
        <v>0</v>
      </c>
      <c r="F448" s="8">
        <f t="shared" si="4"/>
        <v>0</v>
      </c>
      <c r="G448" s="8">
        <f t="shared" si="4"/>
        <v>0</v>
      </c>
      <c r="H448" s="8">
        <f t="shared" si="4"/>
        <v>0</v>
      </c>
      <c r="I448" s="8">
        <f t="shared" si="4"/>
        <v>0</v>
      </c>
      <c r="J448" s="8">
        <f t="shared" si="4"/>
        <v>0.04</v>
      </c>
      <c r="K448" s="8">
        <f t="shared" si="4"/>
        <v>0</v>
      </c>
    </row>
    <row r="449" spans="1:17" x14ac:dyDescent="0.3">
      <c r="A449" t="s">
        <v>2756</v>
      </c>
      <c r="B449" s="8">
        <f t="shared" si="5"/>
        <v>0</v>
      </c>
      <c r="C449" s="8">
        <f t="shared" si="4"/>
        <v>0</v>
      </c>
      <c r="D449" s="8">
        <f t="shared" si="4"/>
        <v>0</v>
      </c>
      <c r="E449" s="8">
        <f t="shared" si="4"/>
        <v>0</v>
      </c>
      <c r="F449" s="8">
        <f t="shared" si="4"/>
        <v>0</v>
      </c>
      <c r="G449" s="8">
        <f t="shared" si="4"/>
        <v>0</v>
      </c>
      <c r="H449" s="8">
        <f t="shared" si="4"/>
        <v>0.08</v>
      </c>
      <c r="I449" s="8">
        <f t="shared" si="4"/>
        <v>0</v>
      </c>
      <c r="J449" s="8">
        <f t="shared" si="4"/>
        <v>0.04</v>
      </c>
      <c r="K449" s="8">
        <f t="shared" si="4"/>
        <v>0.08</v>
      </c>
    </row>
    <row r="450" spans="1:17" x14ac:dyDescent="0.3">
      <c r="A450" t="s">
        <v>345</v>
      </c>
      <c r="B450" s="8">
        <f t="shared" si="5"/>
        <v>0</v>
      </c>
      <c r="C450" s="8">
        <f t="shared" si="4"/>
        <v>0</v>
      </c>
      <c r="D450" s="8">
        <f t="shared" si="4"/>
        <v>0</v>
      </c>
      <c r="E450" s="8">
        <f t="shared" si="4"/>
        <v>0</v>
      </c>
      <c r="F450" s="8">
        <f t="shared" si="4"/>
        <v>0</v>
      </c>
      <c r="G450" s="8">
        <f t="shared" si="4"/>
        <v>0</v>
      </c>
      <c r="H450" s="8">
        <f t="shared" si="4"/>
        <v>0</v>
      </c>
      <c r="I450" s="8">
        <f t="shared" si="4"/>
        <v>0</v>
      </c>
      <c r="J450" s="8">
        <f t="shared" si="4"/>
        <v>0</v>
      </c>
      <c r="K450" s="8">
        <f t="shared" si="4"/>
        <v>0.08</v>
      </c>
    </row>
    <row r="451" spans="1:17" x14ac:dyDescent="0.3">
      <c r="A451" t="s">
        <v>1555</v>
      </c>
      <c r="B451" s="8">
        <f t="shared" si="5"/>
        <v>0</v>
      </c>
      <c r="C451" s="8">
        <f t="shared" si="4"/>
        <v>0</v>
      </c>
      <c r="D451" s="8">
        <f t="shared" si="4"/>
        <v>0</v>
      </c>
      <c r="E451" s="8">
        <f t="shared" si="4"/>
        <v>0</v>
      </c>
      <c r="F451" s="8">
        <f t="shared" si="4"/>
        <v>0</v>
      </c>
      <c r="G451" s="8">
        <f t="shared" si="4"/>
        <v>0</v>
      </c>
      <c r="H451" s="8">
        <f t="shared" si="4"/>
        <v>0</v>
      </c>
      <c r="I451" s="8">
        <f t="shared" si="4"/>
        <v>0</v>
      </c>
      <c r="J451" s="8">
        <f t="shared" si="4"/>
        <v>0</v>
      </c>
      <c r="K451" s="8">
        <f t="shared" si="4"/>
        <v>0</v>
      </c>
    </row>
    <row r="452" spans="1:17" x14ac:dyDescent="0.3">
      <c r="A452" t="s">
        <v>5268</v>
      </c>
      <c r="B452" s="8">
        <f t="shared" si="5"/>
        <v>0</v>
      </c>
      <c r="C452" s="8">
        <f t="shared" si="4"/>
        <v>0</v>
      </c>
      <c r="D452" s="8">
        <f t="shared" si="4"/>
        <v>0</v>
      </c>
      <c r="E452" s="8">
        <f t="shared" si="4"/>
        <v>0.04</v>
      </c>
      <c r="F452" s="8">
        <f t="shared" si="4"/>
        <v>0.04</v>
      </c>
      <c r="G452" s="8">
        <f t="shared" si="4"/>
        <v>0.08</v>
      </c>
      <c r="H452" s="8">
        <f t="shared" si="4"/>
        <v>0.16</v>
      </c>
      <c r="I452" s="8">
        <f t="shared" si="4"/>
        <v>0.24</v>
      </c>
      <c r="J452" s="8">
        <f t="shared" si="4"/>
        <v>0.32</v>
      </c>
      <c r="K452" s="8">
        <f t="shared" si="4"/>
        <v>0.76</v>
      </c>
    </row>
    <row r="455" spans="1:17" x14ac:dyDescent="0.3">
      <c r="A455" t="s">
        <v>5320</v>
      </c>
    </row>
    <row r="456" spans="1:17" x14ac:dyDescent="0.3">
      <c r="A456" s="4" t="s">
        <v>5267</v>
      </c>
      <c r="B456" t="s">
        <v>1077</v>
      </c>
      <c r="C456" t="s">
        <v>430</v>
      </c>
      <c r="D456" t="s">
        <v>1146</v>
      </c>
      <c r="E456" t="s">
        <v>2442</v>
      </c>
      <c r="F456" t="s">
        <v>1703</v>
      </c>
      <c r="G456" t="s">
        <v>850</v>
      </c>
      <c r="H456" t="s">
        <v>1355</v>
      </c>
      <c r="J456" t="s">
        <v>5267</v>
      </c>
      <c r="K456" t="s">
        <v>1077</v>
      </c>
      <c r="L456" t="s">
        <v>430</v>
      </c>
      <c r="M456" t="s">
        <v>1146</v>
      </c>
      <c r="N456" t="s">
        <v>2442</v>
      </c>
      <c r="O456" t="s">
        <v>1703</v>
      </c>
      <c r="P456" t="s">
        <v>850</v>
      </c>
      <c r="Q456" t="s">
        <v>1355</v>
      </c>
    </row>
    <row r="457" spans="1:17" x14ac:dyDescent="0.3">
      <c r="A457" s="5" t="s">
        <v>2914</v>
      </c>
      <c r="B457" s="6">
        <v>9</v>
      </c>
      <c r="C457" s="6">
        <v>4</v>
      </c>
      <c r="D457" s="6">
        <v>32</v>
      </c>
      <c r="E457" s="6">
        <v>3</v>
      </c>
      <c r="F457" s="6">
        <v>1</v>
      </c>
      <c r="G457" s="6">
        <v>12</v>
      </c>
      <c r="H457" s="6">
        <v>7</v>
      </c>
      <c r="J457" t="s">
        <v>2914</v>
      </c>
      <c r="K457">
        <v>9</v>
      </c>
      <c r="L457">
        <v>4</v>
      </c>
      <c r="M457">
        <v>32</v>
      </c>
      <c r="N457">
        <v>3</v>
      </c>
      <c r="O457">
        <v>1</v>
      </c>
      <c r="P457">
        <v>12</v>
      </c>
      <c r="Q457">
        <v>7</v>
      </c>
    </row>
    <row r="458" spans="1:17" x14ac:dyDescent="0.3">
      <c r="A458" s="5" t="s">
        <v>2066</v>
      </c>
      <c r="B458" s="6"/>
      <c r="C458" s="6"/>
      <c r="D458" s="6">
        <v>1</v>
      </c>
      <c r="E458" s="6">
        <v>7</v>
      </c>
      <c r="F458" s="6">
        <v>23</v>
      </c>
      <c r="G458" s="6">
        <v>14</v>
      </c>
      <c r="H458" s="6">
        <v>29</v>
      </c>
      <c r="J458" t="s">
        <v>2066</v>
      </c>
      <c r="M458">
        <v>1</v>
      </c>
      <c r="N458">
        <v>7</v>
      </c>
      <c r="O458">
        <v>23</v>
      </c>
      <c r="P458">
        <v>14</v>
      </c>
      <c r="Q458">
        <v>29</v>
      </c>
    </row>
    <row r="459" spans="1:17" x14ac:dyDescent="0.3">
      <c r="A459" s="5" t="s">
        <v>2033</v>
      </c>
      <c r="B459" s="6">
        <v>12</v>
      </c>
      <c r="C459" s="6"/>
      <c r="D459" s="6">
        <v>3</v>
      </c>
      <c r="E459" s="6">
        <v>7</v>
      </c>
      <c r="F459" s="6">
        <v>25</v>
      </c>
      <c r="G459" s="6">
        <v>27</v>
      </c>
      <c r="H459" s="6">
        <v>22</v>
      </c>
      <c r="J459" t="s">
        <v>2033</v>
      </c>
      <c r="K459">
        <v>12</v>
      </c>
      <c r="M459">
        <v>3</v>
      </c>
      <c r="N459">
        <v>7</v>
      </c>
      <c r="O459">
        <v>25</v>
      </c>
      <c r="P459">
        <v>27</v>
      </c>
      <c r="Q459">
        <v>22</v>
      </c>
    </row>
    <row r="460" spans="1:17" x14ac:dyDescent="0.3">
      <c r="A460" s="5" t="s">
        <v>2545</v>
      </c>
      <c r="B460" s="6"/>
      <c r="C460" s="6"/>
      <c r="D460" s="6">
        <v>1</v>
      </c>
      <c r="E460" s="6">
        <v>2</v>
      </c>
      <c r="F460" s="6">
        <v>12</v>
      </c>
      <c r="G460" s="6">
        <v>10</v>
      </c>
      <c r="H460" s="6">
        <v>14</v>
      </c>
      <c r="J460" t="s">
        <v>2545</v>
      </c>
      <c r="M460">
        <v>1</v>
      </c>
      <c r="N460">
        <v>2</v>
      </c>
      <c r="O460">
        <v>12</v>
      </c>
      <c r="P460">
        <v>10</v>
      </c>
      <c r="Q460">
        <v>14</v>
      </c>
    </row>
    <row r="461" spans="1:17" x14ac:dyDescent="0.3">
      <c r="A461" s="5" t="s">
        <v>2489</v>
      </c>
      <c r="B461" s="6"/>
      <c r="C461" s="6">
        <v>2</v>
      </c>
      <c r="D461" s="6">
        <v>2</v>
      </c>
      <c r="E461" s="6">
        <v>1</v>
      </c>
      <c r="F461" s="6">
        <v>2</v>
      </c>
      <c r="G461" s="6">
        <v>2</v>
      </c>
      <c r="H461" s="6">
        <v>3</v>
      </c>
      <c r="J461" t="s">
        <v>2489</v>
      </c>
      <c r="L461">
        <v>2</v>
      </c>
      <c r="M461">
        <v>2</v>
      </c>
      <c r="N461">
        <v>1</v>
      </c>
      <c r="O461">
        <v>2</v>
      </c>
      <c r="P461">
        <v>2</v>
      </c>
      <c r="Q461">
        <v>3</v>
      </c>
    </row>
    <row r="462" spans="1:17" x14ac:dyDescent="0.3">
      <c r="A462" s="5" t="s">
        <v>845</v>
      </c>
      <c r="B462" s="6">
        <v>3</v>
      </c>
      <c r="C462" s="6">
        <v>6</v>
      </c>
      <c r="D462" s="6">
        <v>7</v>
      </c>
      <c r="E462" s="6">
        <v>16</v>
      </c>
      <c r="F462" s="6">
        <v>23</v>
      </c>
      <c r="G462" s="6">
        <v>46</v>
      </c>
      <c r="H462" s="6">
        <v>26</v>
      </c>
      <c r="J462" t="s">
        <v>845</v>
      </c>
      <c r="K462">
        <v>3</v>
      </c>
      <c r="L462">
        <v>6</v>
      </c>
      <c r="M462">
        <v>7</v>
      </c>
      <c r="N462">
        <v>16</v>
      </c>
      <c r="O462">
        <v>23</v>
      </c>
      <c r="P462">
        <v>46</v>
      </c>
      <c r="Q462">
        <v>26</v>
      </c>
    </row>
    <row r="463" spans="1:17" x14ac:dyDescent="0.3">
      <c r="A463" s="5" t="s">
        <v>1989</v>
      </c>
      <c r="B463" s="6"/>
      <c r="C463" s="6"/>
      <c r="D463" s="6"/>
      <c r="E463" s="6"/>
      <c r="F463" s="6">
        <v>5</v>
      </c>
      <c r="G463" s="6"/>
      <c r="H463" s="6">
        <v>5</v>
      </c>
      <c r="J463" t="s">
        <v>1989</v>
      </c>
      <c r="O463">
        <v>5</v>
      </c>
      <c r="Q463">
        <v>5</v>
      </c>
    </row>
    <row r="464" spans="1:17" x14ac:dyDescent="0.3">
      <c r="A464" s="5" t="s">
        <v>1961</v>
      </c>
      <c r="B464" s="6">
        <v>1</v>
      </c>
      <c r="C464" s="6">
        <v>1</v>
      </c>
      <c r="D464" s="6">
        <v>6</v>
      </c>
      <c r="E464" s="6">
        <v>3</v>
      </c>
      <c r="F464" s="6"/>
      <c r="G464" s="6">
        <v>4</v>
      </c>
      <c r="H464" s="6">
        <v>4</v>
      </c>
      <c r="J464" t="s">
        <v>1961</v>
      </c>
      <c r="K464">
        <v>1</v>
      </c>
      <c r="L464">
        <v>1</v>
      </c>
      <c r="M464">
        <v>6</v>
      </c>
      <c r="N464">
        <v>3</v>
      </c>
      <c r="P464">
        <v>4</v>
      </c>
      <c r="Q464">
        <v>4</v>
      </c>
    </row>
    <row r="465" spans="1:17" x14ac:dyDescent="0.3">
      <c r="A465" s="5" t="s">
        <v>4086</v>
      </c>
      <c r="B465" s="6"/>
      <c r="C465" s="6"/>
      <c r="D465" s="6"/>
      <c r="E465" s="6"/>
      <c r="F465" s="6">
        <v>1</v>
      </c>
      <c r="G465" s="6">
        <v>1</v>
      </c>
      <c r="H465" s="6">
        <v>2</v>
      </c>
      <c r="J465" t="s">
        <v>4086</v>
      </c>
      <c r="O465">
        <v>1</v>
      </c>
      <c r="P465">
        <v>1</v>
      </c>
      <c r="Q465">
        <v>2</v>
      </c>
    </row>
    <row r="466" spans="1:17" x14ac:dyDescent="0.3">
      <c r="A466" s="5" t="s">
        <v>3484</v>
      </c>
      <c r="B466" s="6">
        <v>4</v>
      </c>
      <c r="C466" s="6">
        <v>2</v>
      </c>
      <c r="D466" s="6"/>
      <c r="E466" s="6">
        <v>10</v>
      </c>
      <c r="F466" s="6">
        <v>23</v>
      </c>
      <c r="G466" s="6">
        <v>25</v>
      </c>
      <c r="H466" s="6">
        <v>23</v>
      </c>
      <c r="J466" t="s">
        <v>3484</v>
      </c>
      <c r="K466">
        <v>4</v>
      </c>
      <c r="L466">
        <v>2</v>
      </c>
      <c r="N466">
        <v>10</v>
      </c>
      <c r="O466">
        <v>23</v>
      </c>
      <c r="P466">
        <v>25</v>
      </c>
      <c r="Q466">
        <v>23</v>
      </c>
    </row>
    <row r="467" spans="1:17" x14ac:dyDescent="0.3">
      <c r="A467" s="5" t="s">
        <v>2756</v>
      </c>
      <c r="B467" s="6"/>
      <c r="C467" s="6"/>
      <c r="D467" s="6">
        <v>1</v>
      </c>
      <c r="E467" s="6">
        <v>7</v>
      </c>
      <c r="F467" s="6">
        <v>16</v>
      </c>
      <c r="G467" s="6">
        <v>24</v>
      </c>
      <c r="H467" s="6">
        <v>33</v>
      </c>
      <c r="J467" t="s">
        <v>2756</v>
      </c>
      <c r="M467">
        <v>1</v>
      </c>
      <c r="N467">
        <v>7</v>
      </c>
      <c r="O467">
        <v>16</v>
      </c>
      <c r="P467">
        <v>24</v>
      </c>
      <c r="Q467">
        <v>33</v>
      </c>
    </row>
    <row r="468" spans="1:17" x14ac:dyDescent="0.3">
      <c r="A468" s="5" t="s">
        <v>345</v>
      </c>
      <c r="B468" s="6"/>
      <c r="C468" s="6"/>
      <c r="D468" s="6"/>
      <c r="E468" s="6">
        <v>11</v>
      </c>
      <c r="F468" s="6">
        <v>17</v>
      </c>
      <c r="G468" s="6">
        <v>9</v>
      </c>
      <c r="H468" s="6">
        <v>18</v>
      </c>
      <c r="J468" t="s">
        <v>345</v>
      </c>
      <c r="N468">
        <v>11</v>
      </c>
      <c r="O468">
        <v>17</v>
      </c>
      <c r="P468">
        <v>9</v>
      </c>
      <c r="Q468">
        <v>18</v>
      </c>
    </row>
    <row r="469" spans="1:17" x14ac:dyDescent="0.3">
      <c r="A469" s="5" t="s">
        <v>1555</v>
      </c>
      <c r="B469" s="6"/>
      <c r="C469" s="6"/>
      <c r="D469" s="6">
        <v>1</v>
      </c>
      <c r="E469" s="6">
        <v>5</v>
      </c>
      <c r="F469" s="6">
        <v>4</v>
      </c>
      <c r="G469" s="6">
        <v>4</v>
      </c>
      <c r="H469" s="6">
        <v>5</v>
      </c>
      <c r="J469" t="s">
        <v>1555</v>
      </c>
      <c r="M469">
        <v>1</v>
      </c>
      <c r="N469">
        <v>5</v>
      </c>
      <c r="O469">
        <v>4</v>
      </c>
      <c r="P469">
        <v>4</v>
      </c>
      <c r="Q469">
        <v>5</v>
      </c>
    </row>
    <row r="470" spans="1:17" x14ac:dyDescent="0.3">
      <c r="A470" s="5" t="s">
        <v>5268</v>
      </c>
      <c r="B470" s="6">
        <v>29</v>
      </c>
      <c r="C470" s="6">
        <v>15</v>
      </c>
      <c r="D470" s="6">
        <v>54</v>
      </c>
      <c r="E470" s="6">
        <v>72</v>
      </c>
      <c r="F470" s="6">
        <v>152</v>
      </c>
      <c r="G470" s="6">
        <v>178</v>
      </c>
      <c r="H470" s="6">
        <v>191</v>
      </c>
      <c r="J470" t="s">
        <v>5268</v>
      </c>
      <c r="K470">
        <v>29</v>
      </c>
      <c r="L470">
        <v>15</v>
      </c>
      <c r="M470">
        <v>54</v>
      </c>
      <c r="N470">
        <v>72</v>
      </c>
      <c r="O470">
        <v>152</v>
      </c>
      <c r="P470">
        <v>178</v>
      </c>
      <c r="Q470">
        <v>191</v>
      </c>
    </row>
    <row r="474" spans="1:17" x14ac:dyDescent="0.3">
      <c r="A474" t="s">
        <v>5267</v>
      </c>
      <c r="B474" t="s">
        <v>1077</v>
      </c>
      <c r="C474" t="s">
        <v>430</v>
      </c>
      <c r="D474" t="s">
        <v>1146</v>
      </c>
      <c r="E474" t="s">
        <v>2442</v>
      </c>
      <c r="F474" t="s">
        <v>1703</v>
      </c>
      <c r="G474" t="s">
        <v>5321</v>
      </c>
      <c r="H474" t="s">
        <v>1355</v>
      </c>
    </row>
    <row r="475" spans="1:17" x14ac:dyDescent="0.3">
      <c r="A475" t="s">
        <v>2914</v>
      </c>
      <c r="B475" s="8">
        <f>K457/368</f>
        <v>2.4456521739130436E-2</v>
      </c>
      <c r="C475" s="8">
        <f t="shared" ref="C475:H488" si="6">L457/368</f>
        <v>1.0869565217391304E-2</v>
      </c>
      <c r="D475" s="8">
        <f t="shared" si="6"/>
        <v>8.6956521739130432E-2</v>
      </c>
      <c r="E475" s="8">
        <f t="shared" si="6"/>
        <v>8.152173913043478E-3</v>
      </c>
      <c r="F475" s="8">
        <f t="shared" si="6"/>
        <v>2.717391304347826E-3</v>
      </c>
      <c r="G475" s="8">
        <f t="shared" si="6"/>
        <v>3.2608695652173912E-2</v>
      </c>
      <c r="H475" s="8">
        <f t="shared" si="6"/>
        <v>1.9021739130434784E-2</v>
      </c>
    </row>
    <row r="476" spans="1:17" x14ac:dyDescent="0.3">
      <c r="A476" t="s">
        <v>2066</v>
      </c>
      <c r="B476" s="8">
        <f t="shared" ref="B476:B488" si="7">K458/368</f>
        <v>0</v>
      </c>
      <c r="C476" s="8">
        <f t="shared" si="6"/>
        <v>0</v>
      </c>
      <c r="D476" s="8">
        <f t="shared" si="6"/>
        <v>2.717391304347826E-3</v>
      </c>
      <c r="E476" s="8">
        <f t="shared" si="6"/>
        <v>1.9021739130434784E-2</v>
      </c>
      <c r="F476" s="8">
        <f t="shared" si="6"/>
        <v>6.25E-2</v>
      </c>
      <c r="G476" s="8">
        <f t="shared" si="6"/>
        <v>3.8043478260869568E-2</v>
      </c>
      <c r="H476" s="8">
        <f t="shared" si="6"/>
        <v>7.880434782608696E-2</v>
      </c>
    </row>
    <row r="477" spans="1:17" x14ac:dyDescent="0.3">
      <c r="A477" t="s">
        <v>2033</v>
      </c>
      <c r="B477" s="8">
        <f t="shared" si="7"/>
        <v>3.2608695652173912E-2</v>
      </c>
      <c r="C477" s="8">
        <f t="shared" si="6"/>
        <v>0</v>
      </c>
      <c r="D477" s="8">
        <f t="shared" si="6"/>
        <v>8.152173913043478E-3</v>
      </c>
      <c r="E477" s="8">
        <f t="shared" si="6"/>
        <v>1.9021739130434784E-2</v>
      </c>
      <c r="F477" s="8">
        <f t="shared" si="6"/>
        <v>6.7934782608695649E-2</v>
      </c>
      <c r="G477" s="8">
        <f t="shared" si="6"/>
        <v>7.3369565217391311E-2</v>
      </c>
      <c r="H477" s="8">
        <f t="shared" si="6"/>
        <v>5.9782608695652176E-2</v>
      </c>
    </row>
    <row r="478" spans="1:17" x14ac:dyDescent="0.3">
      <c r="A478" t="s">
        <v>2545</v>
      </c>
      <c r="B478" s="8">
        <f t="shared" si="7"/>
        <v>0</v>
      </c>
      <c r="C478" s="8">
        <f t="shared" si="6"/>
        <v>0</v>
      </c>
      <c r="D478" s="8">
        <f t="shared" si="6"/>
        <v>2.717391304347826E-3</v>
      </c>
      <c r="E478" s="8">
        <f t="shared" si="6"/>
        <v>5.434782608695652E-3</v>
      </c>
      <c r="F478" s="8">
        <f t="shared" si="6"/>
        <v>3.2608695652173912E-2</v>
      </c>
      <c r="G478" s="8">
        <f t="shared" si="6"/>
        <v>2.717391304347826E-2</v>
      </c>
      <c r="H478" s="8">
        <f t="shared" si="6"/>
        <v>3.8043478260869568E-2</v>
      </c>
    </row>
    <row r="479" spans="1:17" x14ac:dyDescent="0.3">
      <c r="A479" t="s">
        <v>2489</v>
      </c>
      <c r="B479" s="8">
        <f t="shared" si="7"/>
        <v>0</v>
      </c>
      <c r="C479" s="8">
        <f t="shared" si="6"/>
        <v>5.434782608695652E-3</v>
      </c>
      <c r="D479" s="8">
        <f t="shared" si="6"/>
        <v>5.434782608695652E-3</v>
      </c>
      <c r="E479" s="8">
        <f t="shared" si="6"/>
        <v>2.717391304347826E-3</v>
      </c>
      <c r="F479" s="8">
        <f t="shared" si="6"/>
        <v>5.434782608695652E-3</v>
      </c>
      <c r="G479" s="8">
        <f t="shared" si="6"/>
        <v>5.434782608695652E-3</v>
      </c>
      <c r="H479" s="8">
        <f t="shared" si="6"/>
        <v>8.152173913043478E-3</v>
      </c>
    </row>
    <row r="480" spans="1:17" x14ac:dyDescent="0.3">
      <c r="A480" t="s">
        <v>845</v>
      </c>
      <c r="B480" s="8">
        <f t="shared" si="7"/>
        <v>8.152173913043478E-3</v>
      </c>
      <c r="C480" s="8">
        <f t="shared" si="6"/>
        <v>1.6304347826086956E-2</v>
      </c>
      <c r="D480" s="8">
        <f t="shared" si="6"/>
        <v>1.9021739130434784E-2</v>
      </c>
      <c r="E480" s="8">
        <f t="shared" si="6"/>
        <v>4.3478260869565216E-2</v>
      </c>
      <c r="F480" s="8">
        <f t="shared" si="6"/>
        <v>6.25E-2</v>
      </c>
      <c r="G480" s="8">
        <f t="shared" si="6"/>
        <v>0.125</v>
      </c>
      <c r="H480" s="8">
        <f t="shared" si="6"/>
        <v>7.0652173913043473E-2</v>
      </c>
    </row>
    <row r="481" spans="1:11" x14ac:dyDescent="0.3">
      <c r="A481" t="s">
        <v>1989</v>
      </c>
      <c r="B481" s="8">
        <f t="shared" si="7"/>
        <v>0</v>
      </c>
      <c r="C481" s="8">
        <f t="shared" si="6"/>
        <v>0</v>
      </c>
      <c r="D481" s="8">
        <f t="shared" si="6"/>
        <v>0</v>
      </c>
      <c r="E481" s="8">
        <f t="shared" si="6"/>
        <v>0</v>
      </c>
      <c r="F481" s="8">
        <f t="shared" si="6"/>
        <v>1.358695652173913E-2</v>
      </c>
      <c r="G481" s="8">
        <f t="shared" si="6"/>
        <v>0</v>
      </c>
      <c r="H481" s="8">
        <f t="shared" si="6"/>
        <v>1.358695652173913E-2</v>
      </c>
    </row>
    <row r="482" spans="1:11" x14ac:dyDescent="0.3">
      <c r="A482" t="s">
        <v>1961</v>
      </c>
      <c r="B482" s="8">
        <f t="shared" si="7"/>
        <v>2.717391304347826E-3</v>
      </c>
      <c r="C482" s="8">
        <f t="shared" si="6"/>
        <v>2.717391304347826E-3</v>
      </c>
      <c r="D482" s="8">
        <f t="shared" si="6"/>
        <v>1.6304347826086956E-2</v>
      </c>
      <c r="E482" s="8">
        <f t="shared" si="6"/>
        <v>8.152173913043478E-3</v>
      </c>
      <c r="F482" s="8">
        <f t="shared" si="6"/>
        <v>0</v>
      </c>
      <c r="G482" s="8">
        <f t="shared" si="6"/>
        <v>1.0869565217391304E-2</v>
      </c>
      <c r="H482" s="8">
        <f t="shared" si="6"/>
        <v>1.0869565217391304E-2</v>
      </c>
    </row>
    <row r="483" spans="1:11" x14ac:dyDescent="0.3">
      <c r="A483" t="s">
        <v>4086</v>
      </c>
      <c r="B483" s="8">
        <f t="shared" si="7"/>
        <v>0</v>
      </c>
      <c r="C483" s="8">
        <f t="shared" si="6"/>
        <v>0</v>
      </c>
      <c r="D483" s="8">
        <f t="shared" si="6"/>
        <v>0</v>
      </c>
      <c r="E483" s="8">
        <f t="shared" si="6"/>
        <v>0</v>
      </c>
      <c r="F483" s="8">
        <f t="shared" si="6"/>
        <v>2.717391304347826E-3</v>
      </c>
      <c r="G483" s="8">
        <f t="shared" si="6"/>
        <v>2.717391304347826E-3</v>
      </c>
      <c r="H483" s="8">
        <f t="shared" si="6"/>
        <v>5.434782608695652E-3</v>
      </c>
    </row>
    <row r="484" spans="1:11" x14ac:dyDescent="0.3">
      <c r="A484" t="s">
        <v>3484</v>
      </c>
      <c r="B484" s="8">
        <f t="shared" si="7"/>
        <v>1.0869565217391304E-2</v>
      </c>
      <c r="C484" s="8">
        <f t="shared" si="6"/>
        <v>5.434782608695652E-3</v>
      </c>
      <c r="D484" s="8">
        <f t="shared" si="6"/>
        <v>0</v>
      </c>
      <c r="E484" s="8">
        <f t="shared" si="6"/>
        <v>2.717391304347826E-2</v>
      </c>
      <c r="F484" s="8">
        <f t="shared" si="6"/>
        <v>6.25E-2</v>
      </c>
      <c r="G484" s="8">
        <f t="shared" si="6"/>
        <v>6.7934782608695649E-2</v>
      </c>
      <c r="H484" s="8">
        <f t="shared" si="6"/>
        <v>6.25E-2</v>
      </c>
    </row>
    <row r="485" spans="1:11" x14ac:dyDescent="0.3">
      <c r="A485" t="s">
        <v>2756</v>
      </c>
      <c r="B485" s="8">
        <f t="shared" si="7"/>
        <v>0</v>
      </c>
      <c r="C485" s="8">
        <f t="shared" si="6"/>
        <v>0</v>
      </c>
      <c r="D485" s="8">
        <f t="shared" si="6"/>
        <v>2.717391304347826E-3</v>
      </c>
      <c r="E485" s="8">
        <f t="shared" si="6"/>
        <v>1.9021739130434784E-2</v>
      </c>
      <c r="F485" s="8">
        <f t="shared" si="6"/>
        <v>4.3478260869565216E-2</v>
      </c>
      <c r="G485" s="8">
        <f t="shared" si="6"/>
        <v>6.5217391304347824E-2</v>
      </c>
      <c r="H485" s="8">
        <f t="shared" si="6"/>
        <v>8.9673913043478257E-2</v>
      </c>
    </row>
    <row r="486" spans="1:11" x14ac:dyDescent="0.3">
      <c r="A486" t="s">
        <v>345</v>
      </c>
      <c r="B486" s="8">
        <f t="shared" si="7"/>
        <v>0</v>
      </c>
      <c r="C486" s="8">
        <f t="shared" si="6"/>
        <v>0</v>
      </c>
      <c r="D486" s="8">
        <f t="shared" si="6"/>
        <v>0</v>
      </c>
      <c r="E486" s="8">
        <f t="shared" si="6"/>
        <v>2.9891304347826088E-2</v>
      </c>
      <c r="F486" s="8">
        <f t="shared" si="6"/>
        <v>4.619565217391304E-2</v>
      </c>
      <c r="G486" s="8">
        <f t="shared" si="6"/>
        <v>2.4456521739130436E-2</v>
      </c>
      <c r="H486" s="8">
        <f t="shared" si="6"/>
        <v>4.8913043478260872E-2</v>
      </c>
    </row>
    <row r="487" spans="1:11" x14ac:dyDescent="0.3">
      <c r="A487" t="s">
        <v>1555</v>
      </c>
      <c r="B487" s="8">
        <f t="shared" si="7"/>
        <v>0</v>
      </c>
      <c r="C487" s="8">
        <f t="shared" si="6"/>
        <v>0</v>
      </c>
      <c r="D487" s="8">
        <f t="shared" si="6"/>
        <v>2.717391304347826E-3</v>
      </c>
      <c r="E487" s="8">
        <f t="shared" si="6"/>
        <v>1.358695652173913E-2</v>
      </c>
      <c r="F487" s="8">
        <f t="shared" si="6"/>
        <v>1.0869565217391304E-2</v>
      </c>
      <c r="G487" s="8">
        <f t="shared" si="6"/>
        <v>1.0869565217391304E-2</v>
      </c>
      <c r="H487" s="8">
        <f t="shared" si="6"/>
        <v>1.358695652173913E-2</v>
      </c>
    </row>
    <row r="488" spans="1:11" x14ac:dyDescent="0.3">
      <c r="A488" t="s">
        <v>5268</v>
      </c>
      <c r="B488" s="8">
        <f t="shared" si="7"/>
        <v>7.880434782608696E-2</v>
      </c>
      <c r="C488" s="8">
        <f t="shared" si="6"/>
        <v>4.0760869565217392E-2</v>
      </c>
      <c r="D488" s="8">
        <f t="shared" si="6"/>
        <v>0.14673913043478262</v>
      </c>
      <c r="E488" s="8">
        <f t="shared" si="6"/>
        <v>0.19565217391304349</v>
      </c>
      <c r="F488" s="8">
        <f t="shared" si="6"/>
        <v>0.41304347826086957</v>
      </c>
      <c r="G488" s="8">
        <f t="shared" si="6"/>
        <v>0.48369565217391303</v>
      </c>
      <c r="H488" s="8">
        <f t="shared" si="6"/>
        <v>0.51902173913043481</v>
      </c>
    </row>
    <row r="491" spans="1:11" x14ac:dyDescent="0.3">
      <c r="A491" t="s">
        <v>5322</v>
      </c>
    </row>
    <row r="492" spans="1:11" x14ac:dyDescent="0.3">
      <c r="B492" s="4" t="s">
        <v>5269</v>
      </c>
    </row>
    <row r="493" spans="1:11" x14ac:dyDescent="0.3">
      <c r="B493" t="s">
        <v>373</v>
      </c>
      <c r="D493" t="s">
        <v>360</v>
      </c>
      <c r="F493" t="s">
        <v>347</v>
      </c>
      <c r="H493" t="s">
        <v>5270</v>
      </c>
      <c r="J493" t="s">
        <v>5272</v>
      </c>
      <c r="K493" t="s">
        <v>5273</v>
      </c>
    </row>
    <row r="494" spans="1:11" x14ac:dyDescent="0.3">
      <c r="A494" s="4" t="s">
        <v>5267</v>
      </c>
      <c r="B494" t="s">
        <v>5271</v>
      </c>
      <c r="C494" t="s">
        <v>5274</v>
      </c>
      <c r="D494" t="s">
        <v>5271</v>
      </c>
      <c r="E494" t="s">
        <v>5274</v>
      </c>
      <c r="F494" t="s">
        <v>5271</v>
      </c>
      <c r="G494" t="s">
        <v>5274</v>
      </c>
      <c r="H494" t="s">
        <v>5271</v>
      </c>
      <c r="I494" t="s">
        <v>5274</v>
      </c>
    </row>
    <row r="495" spans="1:11" x14ac:dyDescent="0.3">
      <c r="A495" s="5" t="s">
        <v>2914</v>
      </c>
      <c r="B495" s="6"/>
      <c r="C495" s="7">
        <v>0</v>
      </c>
      <c r="D495" s="6">
        <v>1</v>
      </c>
      <c r="E495" s="7">
        <v>1.7543859649122806E-2</v>
      </c>
      <c r="F495" s="6">
        <v>56</v>
      </c>
      <c r="G495" s="7">
        <v>0.98245614035087714</v>
      </c>
      <c r="H495" s="6"/>
      <c r="I495" s="7">
        <v>0</v>
      </c>
      <c r="J495" s="6">
        <v>57</v>
      </c>
      <c r="K495" s="7">
        <v>1</v>
      </c>
    </row>
    <row r="496" spans="1:11" x14ac:dyDescent="0.3">
      <c r="A496" s="5" t="s">
        <v>2066</v>
      </c>
      <c r="B496" s="6">
        <v>2</v>
      </c>
      <c r="C496" s="7">
        <v>5.5555555555555552E-2</v>
      </c>
      <c r="D496" s="6">
        <v>18</v>
      </c>
      <c r="E496" s="7">
        <v>0.5</v>
      </c>
      <c r="F496" s="6">
        <v>16</v>
      </c>
      <c r="G496" s="7">
        <v>0.44444444444444442</v>
      </c>
      <c r="H496" s="6"/>
      <c r="I496" s="7">
        <v>0</v>
      </c>
      <c r="J496" s="6">
        <v>36</v>
      </c>
      <c r="K496" s="7">
        <v>1</v>
      </c>
    </row>
    <row r="497" spans="1:17" x14ac:dyDescent="0.3">
      <c r="A497" s="5" t="s">
        <v>2033</v>
      </c>
      <c r="B497" s="6">
        <v>3</v>
      </c>
      <c r="C497" s="7">
        <v>6.3829787234042548E-2</v>
      </c>
      <c r="D497" s="6">
        <v>10</v>
      </c>
      <c r="E497" s="7">
        <v>0.21276595744680851</v>
      </c>
      <c r="F497" s="6">
        <v>34</v>
      </c>
      <c r="G497" s="7">
        <v>0.72340425531914898</v>
      </c>
      <c r="H497" s="6"/>
      <c r="I497" s="7">
        <v>0</v>
      </c>
      <c r="J497" s="6">
        <v>47</v>
      </c>
      <c r="K497" s="7">
        <v>1</v>
      </c>
    </row>
    <row r="498" spans="1:17" x14ac:dyDescent="0.3">
      <c r="A498" s="5" t="s">
        <v>2545</v>
      </c>
      <c r="B498" s="6">
        <v>2</v>
      </c>
      <c r="C498" s="7">
        <v>0.10526315789473684</v>
      </c>
      <c r="D498" s="6">
        <v>7</v>
      </c>
      <c r="E498" s="7">
        <v>0.36842105263157893</v>
      </c>
      <c r="F498" s="6">
        <v>10</v>
      </c>
      <c r="G498" s="7">
        <v>0.52631578947368418</v>
      </c>
      <c r="H498" s="6"/>
      <c r="I498" s="7">
        <v>0</v>
      </c>
      <c r="J498" s="6">
        <v>19</v>
      </c>
      <c r="K498" s="7">
        <v>1</v>
      </c>
    </row>
    <row r="499" spans="1:17" x14ac:dyDescent="0.3">
      <c r="A499" s="5" t="s">
        <v>2489</v>
      </c>
      <c r="B499" s="6">
        <v>1</v>
      </c>
      <c r="C499" s="7">
        <v>0.14285714285714285</v>
      </c>
      <c r="D499" s="6">
        <v>2</v>
      </c>
      <c r="E499" s="7">
        <v>0.2857142857142857</v>
      </c>
      <c r="F499" s="6">
        <v>4</v>
      </c>
      <c r="G499" s="7">
        <v>0.5714285714285714</v>
      </c>
      <c r="H499" s="6"/>
      <c r="I499" s="7">
        <v>0</v>
      </c>
      <c r="J499" s="6">
        <v>7</v>
      </c>
      <c r="K499" s="7">
        <v>1</v>
      </c>
    </row>
    <row r="500" spans="1:17" x14ac:dyDescent="0.3">
      <c r="A500" s="5" t="s">
        <v>845</v>
      </c>
      <c r="B500" s="6">
        <v>7</v>
      </c>
      <c r="C500" s="7">
        <v>9.0909090909090912E-2</v>
      </c>
      <c r="D500" s="6">
        <v>11</v>
      </c>
      <c r="E500" s="7">
        <v>0.14285714285714285</v>
      </c>
      <c r="F500" s="6">
        <v>59</v>
      </c>
      <c r="G500" s="7">
        <v>0.76623376623376627</v>
      </c>
      <c r="H500" s="6"/>
      <c r="I500" s="7">
        <v>0</v>
      </c>
      <c r="J500" s="6">
        <v>77</v>
      </c>
      <c r="K500" s="7">
        <v>1</v>
      </c>
    </row>
    <row r="501" spans="1:17" x14ac:dyDescent="0.3">
      <c r="A501" s="5" t="s">
        <v>1989</v>
      </c>
      <c r="B501" s="6"/>
      <c r="C501" s="7">
        <v>0</v>
      </c>
      <c r="D501" s="6"/>
      <c r="E501" s="7">
        <v>0</v>
      </c>
      <c r="F501" s="6">
        <v>6</v>
      </c>
      <c r="G501" s="7">
        <v>1</v>
      </c>
      <c r="H501" s="6"/>
      <c r="I501" s="7">
        <v>0</v>
      </c>
      <c r="J501" s="6">
        <v>6</v>
      </c>
      <c r="K501" s="7">
        <v>1</v>
      </c>
    </row>
    <row r="502" spans="1:17" x14ac:dyDescent="0.3">
      <c r="A502" s="5" t="s">
        <v>1961</v>
      </c>
      <c r="B502" s="6">
        <v>1</v>
      </c>
      <c r="C502" s="7">
        <v>7.1428571428571425E-2</v>
      </c>
      <c r="D502" s="6">
        <v>4</v>
      </c>
      <c r="E502" s="7">
        <v>0.2857142857142857</v>
      </c>
      <c r="F502" s="6">
        <v>9</v>
      </c>
      <c r="G502" s="7">
        <v>0.6428571428571429</v>
      </c>
      <c r="H502" s="6"/>
      <c r="I502" s="7">
        <v>0</v>
      </c>
      <c r="J502" s="6">
        <v>14</v>
      </c>
      <c r="K502" s="7">
        <v>1</v>
      </c>
    </row>
    <row r="503" spans="1:17" x14ac:dyDescent="0.3">
      <c r="A503" s="5" t="s">
        <v>4086</v>
      </c>
      <c r="B503" s="6"/>
      <c r="C503" s="7">
        <v>0</v>
      </c>
      <c r="D503" s="6">
        <v>1</v>
      </c>
      <c r="E503" s="7">
        <v>0.5</v>
      </c>
      <c r="F503" s="6">
        <v>1</v>
      </c>
      <c r="G503" s="7">
        <v>0.5</v>
      </c>
      <c r="H503" s="6"/>
      <c r="I503" s="7">
        <v>0</v>
      </c>
      <c r="J503" s="6">
        <v>2</v>
      </c>
      <c r="K503" s="7">
        <v>1</v>
      </c>
    </row>
    <row r="504" spans="1:17" x14ac:dyDescent="0.3">
      <c r="A504" s="5" t="s">
        <v>3484</v>
      </c>
      <c r="B504" s="6">
        <v>1</v>
      </c>
      <c r="C504" s="7">
        <v>2.7777777777777776E-2</v>
      </c>
      <c r="D504" s="6">
        <v>5</v>
      </c>
      <c r="E504" s="7">
        <v>0.1388888888888889</v>
      </c>
      <c r="F504" s="6">
        <v>30</v>
      </c>
      <c r="G504" s="7">
        <v>0.83333333333333337</v>
      </c>
      <c r="H504" s="6"/>
      <c r="I504" s="7">
        <v>0</v>
      </c>
      <c r="J504" s="6">
        <v>36</v>
      </c>
      <c r="K504" s="7">
        <v>1</v>
      </c>
    </row>
    <row r="505" spans="1:17" x14ac:dyDescent="0.3">
      <c r="A505" s="5" t="s">
        <v>2756</v>
      </c>
      <c r="B505" s="6">
        <v>4</v>
      </c>
      <c r="C505" s="7">
        <v>9.3023255813953487E-2</v>
      </c>
      <c r="D505" s="6">
        <v>17</v>
      </c>
      <c r="E505" s="7">
        <v>0.39534883720930231</v>
      </c>
      <c r="F505" s="6">
        <v>22</v>
      </c>
      <c r="G505" s="7">
        <v>0.51162790697674421</v>
      </c>
      <c r="H505" s="6"/>
      <c r="I505" s="7">
        <v>0</v>
      </c>
      <c r="J505" s="6">
        <v>43</v>
      </c>
      <c r="K505" s="7">
        <v>1</v>
      </c>
    </row>
    <row r="506" spans="1:17" x14ac:dyDescent="0.3">
      <c r="A506" s="5" t="s">
        <v>345</v>
      </c>
      <c r="B506" s="6"/>
      <c r="C506" s="7">
        <v>0</v>
      </c>
      <c r="D506" s="6">
        <v>3</v>
      </c>
      <c r="E506" s="7">
        <v>0.16666666666666666</v>
      </c>
      <c r="F506" s="6">
        <v>15</v>
      </c>
      <c r="G506" s="7">
        <v>0.83333333333333337</v>
      </c>
      <c r="H506" s="6"/>
      <c r="I506" s="7">
        <v>0</v>
      </c>
      <c r="J506" s="6">
        <v>18</v>
      </c>
      <c r="K506" s="7">
        <v>1</v>
      </c>
    </row>
    <row r="507" spans="1:17" x14ac:dyDescent="0.3">
      <c r="A507" s="5" t="s">
        <v>1555</v>
      </c>
      <c r="B507" s="6">
        <v>1</v>
      </c>
      <c r="C507" s="7">
        <v>0.16666666666666666</v>
      </c>
      <c r="D507" s="6"/>
      <c r="E507" s="7">
        <v>0</v>
      </c>
      <c r="F507" s="6">
        <v>5</v>
      </c>
      <c r="G507" s="7">
        <v>0.83333333333333337</v>
      </c>
      <c r="H507" s="6"/>
      <c r="I507" s="7">
        <v>0</v>
      </c>
      <c r="J507" s="6">
        <v>6</v>
      </c>
      <c r="K507" s="7">
        <v>1</v>
      </c>
    </row>
    <row r="508" spans="1:17" x14ac:dyDescent="0.3">
      <c r="A508" s="5" t="s">
        <v>5268</v>
      </c>
      <c r="B508" s="6">
        <v>22</v>
      </c>
      <c r="C508" s="7">
        <v>5.9782608695652176E-2</v>
      </c>
      <c r="D508" s="6">
        <v>79</v>
      </c>
      <c r="E508" s="7">
        <v>0.21467391304347827</v>
      </c>
      <c r="F508" s="6">
        <v>267</v>
      </c>
      <c r="G508" s="7">
        <v>0.72554347826086951</v>
      </c>
      <c r="H508" s="6"/>
      <c r="I508" s="7">
        <v>0</v>
      </c>
      <c r="J508" s="6">
        <v>368</v>
      </c>
      <c r="K508" s="7">
        <v>1</v>
      </c>
    </row>
    <row r="511" spans="1:17" x14ac:dyDescent="0.3">
      <c r="A511" s="5" t="s">
        <v>5323</v>
      </c>
    </row>
    <row r="512" spans="1:17" x14ac:dyDescent="0.3">
      <c r="A512" s="4" t="s">
        <v>5267</v>
      </c>
      <c r="B512" t="s">
        <v>1077</v>
      </c>
      <c r="C512" t="s">
        <v>373</v>
      </c>
      <c r="D512" t="s">
        <v>4142</v>
      </c>
      <c r="E512" t="s">
        <v>2877</v>
      </c>
      <c r="F512" t="s">
        <v>703</v>
      </c>
      <c r="G512" t="s">
        <v>798</v>
      </c>
      <c r="H512" t="s">
        <v>1592</v>
      </c>
      <c r="J512" t="s">
        <v>5267</v>
      </c>
      <c r="K512" t="s">
        <v>1077</v>
      </c>
      <c r="L512" t="s">
        <v>373</v>
      </c>
      <c r="M512" t="s">
        <v>4142</v>
      </c>
      <c r="N512" t="s">
        <v>2877</v>
      </c>
      <c r="O512" t="s">
        <v>703</v>
      </c>
      <c r="P512" t="s">
        <v>798</v>
      </c>
      <c r="Q512" t="s">
        <v>1592</v>
      </c>
    </row>
    <row r="513" spans="1:17" x14ac:dyDescent="0.3">
      <c r="A513" s="5" t="s">
        <v>2914</v>
      </c>
      <c r="B513" s="6"/>
      <c r="C513" s="6"/>
      <c r="D513" s="6"/>
      <c r="E513" s="6"/>
      <c r="F513" s="6"/>
      <c r="G513" s="6"/>
      <c r="H513" s="6">
        <v>1</v>
      </c>
      <c r="J513" t="s">
        <v>2914</v>
      </c>
      <c r="Q513">
        <v>1</v>
      </c>
    </row>
    <row r="514" spans="1:17" x14ac:dyDescent="0.3">
      <c r="A514" s="5" t="s">
        <v>2066</v>
      </c>
      <c r="B514" s="6"/>
      <c r="C514" s="6"/>
      <c r="D514" s="6">
        <v>3</v>
      </c>
      <c r="E514" s="6">
        <v>1</v>
      </c>
      <c r="F514" s="6">
        <v>4</v>
      </c>
      <c r="G514" s="6">
        <v>12</v>
      </c>
      <c r="H514" s="6">
        <v>13</v>
      </c>
      <c r="J514" t="s">
        <v>2066</v>
      </c>
      <c r="M514">
        <v>3</v>
      </c>
      <c r="N514">
        <v>1</v>
      </c>
      <c r="O514">
        <v>4</v>
      </c>
      <c r="P514">
        <v>12</v>
      </c>
      <c r="Q514">
        <v>13</v>
      </c>
    </row>
    <row r="515" spans="1:17" x14ac:dyDescent="0.3">
      <c r="A515" s="5" t="s">
        <v>2033</v>
      </c>
      <c r="B515" s="6">
        <v>1</v>
      </c>
      <c r="C515" s="6"/>
      <c r="D515" s="6"/>
      <c r="E515" s="6"/>
      <c r="F515" s="6">
        <v>4</v>
      </c>
      <c r="G515" s="6">
        <v>4</v>
      </c>
      <c r="H515" s="6">
        <v>5</v>
      </c>
      <c r="J515" t="s">
        <v>2033</v>
      </c>
      <c r="K515">
        <v>1</v>
      </c>
      <c r="O515">
        <v>4</v>
      </c>
      <c r="P515">
        <v>4</v>
      </c>
      <c r="Q515">
        <v>5</v>
      </c>
    </row>
    <row r="516" spans="1:17" x14ac:dyDescent="0.3">
      <c r="A516" s="5" t="s">
        <v>2545</v>
      </c>
      <c r="B516" s="6"/>
      <c r="C516" s="6"/>
      <c r="D516" s="6"/>
      <c r="E516" s="6"/>
      <c r="F516" s="6">
        <v>6</v>
      </c>
      <c r="G516" s="6"/>
      <c r="H516" s="6">
        <v>1</v>
      </c>
      <c r="J516" t="s">
        <v>2545</v>
      </c>
      <c r="O516">
        <v>6</v>
      </c>
      <c r="Q516">
        <v>1</v>
      </c>
    </row>
    <row r="517" spans="1:17" x14ac:dyDescent="0.3">
      <c r="A517" s="5" t="s">
        <v>2489</v>
      </c>
      <c r="B517" s="6"/>
      <c r="C517" s="6"/>
      <c r="D517" s="6"/>
      <c r="E517" s="6"/>
      <c r="F517" s="6">
        <v>1</v>
      </c>
      <c r="G517" s="6">
        <v>1</v>
      </c>
      <c r="H517" s="6">
        <v>1</v>
      </c>
      <c r="J517" t="s">
        <v>2489</v>
      </c>
      <c r="O517">
        <v>1</v>
      </c>
      <c r="P517">
        <v>1</v>
      </c>
      <c r="Q517">
        <v>1</v>
      </c>
    </row>
    <row r="518" spans="1:17" x14ac:dyDescent="0.3">
      <c r="A518" s="5" t="s">
        <v>845</v>
      </c>
      <c r="B518" s="6">
        <v>2</v>
      </c>
      <c r="C518" s="6"/>
      <c r="D518" s="6">
        <v>1</v>
      </c>
      <c r="E518" s="6">
        <v>4</v>
      </c>
      <c r="F518" s="6">
        <v>3</v>
      </c>
      <c r="G518" s="6">
        <v>2</v>
      </c>
      <c r="H518" s="6">
        <v>5</v>
      </c>
      <c r="J518" t="s">
        <v>845</v>
      </c>
      <c r="K518">
        <v>2</v>
      </c>
      <c r="M518">
        <v>1</v>
      </c>
      <c r="N518">
        <v>4</v>
      </c>
      <c r="O518">
        <v>3</v>
      </c>
      <c r="P518">
        <v>2</v>
      </c>
      <c r="Q518">
        <v>5</v>
      </c>
    </row>
    <row r="519" spans="1:17" x14ac:dyDescent="0.3">
      <c r="A519" s="5" t="s">
        <v>1989</v>
      </c>
      <c r="B519" s="6"/>
      <c r="C519" s="6"/>
      <c r="D519" s="6"/>
      <c r="E519" s="6"/>
      <c r="F519" s="6"/>
      <c r="G519" s="6"/>
      <c r="H519" s="6"/>
      <c r="J519" t="s">
        <v>1989</v>
      </c>
    </row>
    <row r="520" spans="1:17" x14ac:dyDescent="0.3">
      <c r="A520" s="5" t="s">
        <v>1961</v>
      </c>
      <c r="B520" s="6">
        <v>2</v>
      </c>
      <c r="C520" s="6"/>
      <c r="D520" s="6"/>
      <c r="E520" s="6">
        <v>1</v>
      </c>
      <c r="F520" s="6"/>
      <c r="G520" s="6">
        <v>1</v>
      </c>
      <c r="H520" s="6">
        <v>2</v>
      </c>
      <c r="J520" t="s">
        <v>1961</v>
      </c>
      <c r="K520">
        <v>2</v>
      </c>
      <c r="N520">
        <v>1</v>
      </c>
      <c r="P520">
        <v>1</v>
      </c>
      <c r="Q520">
        <v>2</v>
      </c>
    </row>
    <row r="521" spans="1:17" x14ac:dyDescent="0.3">
      <c r="A521" s="5" t="s">
        <v>4086</v>
      </c>
      <c r="B521" s="6"/>
      <c r="C521" s="6"/>
      <c r="D521" s="6"/>
      <c r="E521" s="6"/>
      <c r="F521" s="6">
        <v>1</v>
      </c>
      <c r="G521" s="6"/>
      <c r="H521" s="6"/>
      <c r="J521" t="s">
        <v>4086</v>
      </c>
      <c r="O521">
        <v>1</v>
      </c>
    </row>
    <row r="522" spans="1:17" x14ac:dyDescent="0.3">
      <c r="A522" s="5" t="s">
        <v>3484</v>
      </c>
      <c r="B522" s="6"/>
      <c r="C522" s="6">
        <v>1</v>
      </c>
      <c r="D522" s="6"/>
      <c r="E522" s="6">
        <v>1</v>
      </c>
      <c r="F522" s="6">
        <v>1</v>
      </c>
      <c r="G522" s="6">
        <v>3</v>
      </c>
      <c r="H522" s="6">
        <v>2</v>
      </c>
      <c r="J522" t="s">
        <v>3484</v>
      </c>
      <c r="L522">
        <v>1</v>
      </c>
      <c r="N522">
        <v>1</v>
      </c>
      <c r="O522">
        <v>1</v>
      </c>
      <c r="P522">
        <v>3</v>
      </c>
      <c r="Q522">
        <v>2</v>
      </c>
    </row>
    <row r="523" spans="1:17" x14ac:dyDescent="0.3">
      <c r="A523" s="5" t="s">
        <v>2756</v>
      </c>
      <c r="B523" s="6"/>
      <c r="C523" s="6"/>
      <c r="D523" s="6"/>
      <c r="E523" s="6">
        <v>7</v>
      </c>
      <c r="F523" s="6">
        <v>2</v>
      </c>
      <c r="G523" s="6">
        <v>10</v>
      </c>
      <c r="H523" s="6">
        <v>9</v>
      </c>
      <c r="J523" t="s">
        <v>2756</v>
      </c>
      <c r="N523">
        <v>7</v>
      </c>
      <c r="O523">
        <v>2</v>
      </c>
      <c r="P523">
        <v>10</v>
      </c>
      <c r="Q523">
        <v>9</v>
      </c>
    </row>
    <row r="524" spans="1:17" x14ac:dyDescent="0.3">
      <c r="A524" s="5" t="s">
        <v>345</v>
      </c>
      <c r="B524" s="6"/>
      <c r="C524" s="6"/>
      <c r="D524" s="6"/>
      <c r="E524" s="6"/>
      <c r="F524" s="6">
        <v>2</v>
      </c>
      <c r="G524" s="6">
        <v>2</v>
      </c>
      <c r="H524" s="6">
        <v>2</v>
      </c>
      <c r="J524" t="s">
        <v>345</v>
      </c>
      <c r="O524">
        <v>2</v>
      </c>
      <c r="P524">
        <v>2</v>
      </c>
      <c r="Q524">
        <v>2</v>
      </c>
    </row>
    <row r="525" spans="1:17" x14ac:dyDescent="0.3">
      <c r="A525" s="5" t="s">
        <v>1555</v>
      </c>
      <c r="B525" s="6"/>
      <c r="C525" s="6"/>
      <c r="D525" s="6"/>
      <c r="E525" s="6"/>
      <c r="F525" s="6"/>
      <c r="G525" s="6"/>
      <c r="H525" s="6"/>
      <c r="J525" t="s">
        <v>1555</v>
      </c>
    </row>
    <row r="526" spans="1:17" x14ac:dyDescent="0.3">
      <c r="A526" s="5" t="s">
        <v>5268</v>
      </c>
      <c r="B526" s="6">
        <v>5</v>
      </c>
      <c r="C526" s="6">
        <v>1</v>
      </c>
      <c r="D526" s="6">
        <v>4</v>
      </c>
      <c r="E526" s="6">
        <v>14</v>
      </c>
      <c r="F526" s="6">
        <v>24</v>
      </c>
      <c r="G526" s="6">
        <v>35</v>
      </c>
      <c r="H526" s="6">
        <v>41</v>
      </c>
      <c r="J526" t="s">
        <v>5268</v>
      </c>
      <c r="K526">
        <v>5</v>
      </c>
      <c r="L526">
        <v>1</v>
      </c>
      <c r="M526">
        <v>4</v>
      </c>
      <c r="N526">
        <v>14</v>
      </c>
      <c r="O526">
        <v>24</v>
      </c>
      <c r="P526">
        <v>35</v>
      </c>
      <c r="Q526">
        <v>41</v>
      </c>
    </row>
    <row r="528" spans="1:17" x14ac:dyDescent="0.3">
      <c r="A528" t="s">
        <v>5267</v>
      </c>
      <c r="B528" t="s">
        <v>1077</v>
      </c>
      <c r="C528" t="s">
        <v>373</v>
      </c>
      <c r="D528" t="s">
        <v>4142</v>
      </c>
      <c r="E528" t="s">
        <v>2877</v>
      </c>
      <c r="F528" t="s">
        <v>703</v>
      </c>
      <c r="G528" t="s">
        <v>798</v>
      </c>
      <c r="H528" t="s">
        <v>1592</v>
      </c>
    </row>
    <row r="529" spans="1:8" x14ac:dyDescent="0.3">
      <c r="A529" t="s">
        <v>2914</v>
      </c>
      <c r="B529" s="8">
        <f>K513/79</f>
        <v>0</v>
      </c>
      <c r="C529" s="8">
        <f t="shared" ref="C529:H542" si="8">L513/79</f>
        <v>0</v>
      </c>
      <c r="D529" s="8">
        <f t="shared" si="8"/>
        <v>0</v>
      </c>
      <c r="E529" s="8">
        <f t="shared" si="8"/>
        <v>0</v>
      </c>
      <c r="F529" s="8">
        <f t="shared" si="8"/>
        <v>0</v>
      </c>
      <c r="G529" s="8">
        <f t="shared" si="8"/>
        <v>0</v>
      </c>
      <c r="H529" s="8">
        <f t="shared" si="8"/>
        <v>1.2658227848101266E-2</v>
      </c>
    </row>
    <row r="530" spans="1:8" x14ac:dyDescent="0.3">
      <c r="A530" t="s">
        <v>2066</v>
      </c>
      <c r="B530" s="8">
        <f t="shared" ref="B530:B542" si="9">K514/79</f>
        <v>0</v>
      </c>
      <c r="C530" s="8">
        <f t="shared" si="8"/>
        <v>0</v>
      </c>
      <c r="D530" s="8">
        <f t="shared" si="8"/>
        <v>3.7974683544303799E-2</v>
      </c>
      <c r="E530" s="8">
        <f t="shared" si="8"/>
        <v>1.2658227848101266E-2</v>
      </c>
      <c r="F530" s="8">
        <f t="shared" si="8"/>
        <v>5.0632911392405063E-2</v>
      </c>
      <c r="G530" s="8">
        <f t="shared" si="8"/>
        <v>0.15189873417721519</v>
      </c>
      <c r="H530" s="8">
        <f t="shared" si="8"/>
        <v>0.16455696202531644</v>
      </c>
    </row>
    <row r="531" spans="1:8" x14ac:dyDescent="0.3">
      <c r="A531" t="s">
        <v>2033</v>
      </c>
      <c r="B531" s="8">
        <f t="shared" si="9"/>
        <v>1.2658227848101266E-2</v>
      </c>
      <c r="C531" s="8">
        <f t="shared" si="8"/>
        <v>0</v>
      </c>
      <c r="D531" s="8">
        <f t="shared" si="8"/>
        <v>0</v>
      </c>
      <c r="E531" s="8">
        <f t="shared" si="8"/>
        <v>0</v>
      </c>
      <c r="F531" s="8">
        <f t="shared" si="8"/>
        <v>5.0632911392405063E-2</v>
      </c>
      <c r="G531" s="8">
        <f t="shared" si="8"/>
        <v>5.0632911392405063E-2</v>
      </c>
      <c r="H531" s="8">
        <f t="shared" si="8"/>
        <v>6.3291139240506333E-2</v>
      </c>
    </row>
    <row r="532" spans="1:8" x14ac:dyDescent="0.3">
      <c r="A532" t="s">
        <v>2545</v>
      </c>
      <c r="B532" s="8">
        <f t="shared" si="9"/>
        <v>0</v>
      </c>
      <c r="C532" s="8">
        <f t="shared" si="8"/>
        <v>0</v>
      </c>
      <c r="D532" s="8">
        <f t="shared" si="8"/>
        <v>0</v>
      </c>
      <c r="E532" s="8">
        <f t="shared" si="8"/>
        <v>0</v>
      </c>
      <c r="F532" s="8">
        <f t="shared" si="8"/>
        <v>7.5949367088607597E-2</v>
      </c>
      <c r="G532" s="8">
        <f t="shared" si="8"/>
        <v>0</v>
      </c>
      <c r="H532" s="8">
        <f t="shared" si="8"/>
        <v>1.2658227848101266E-2</v>
      </c>
    </row>
    <row r="533" spans="1:8" x14ac:dyDescent="0.3">
      <c r="A533" t="s">
        <v>2489</v>
      </c>
      <c r="B533" s="8">
        <f t="shared" si="9"/>
        <v>0</v>
      </c>
      <c r="C533" s="8">
        <f t="shared" si="8"/>
        <v>0</v>
      </c>
      <c r="D533" s="8">
        <f t="shared" si="8"/>
        <v>0</v>
      </c>
      <c r="E533" s="8">
        <f t="shared" si="8"/>
        <v>0</v>
      </c>
      <c r="F533" s="8">
        <f t="shared" si="8"/>
        <v>1.2658227848101266E-2</v>
      </c>
      <c r="G533" s="8">
        <f t="shared" si="8"/>
        <v>1.2658227848101266E-2</v>
      </c>
      <c r="H533" s="8">
        <f t="shared" si="8"/>
        <v>1.2658227848101266E-2</v>
      </c>
    </row>
    <row r="534" spans="1:8" x14ac:dyDescent="0.3">
      <c r="A534" t="s">
        <v>845</v>
      </c>
      <c r="B534" s="8">
        <f t="shared" si="9"/>
        <v>2.5316455696202531E-2</v>
      </c>
      <c r="C534" s="8">
        <f t="shared" si="8"/>
        <v>0</v>
      </c>
      <c r="D534" s="8">
        <f t="shared" si="8"/>
        <v>1.2658227848101266E-2</v>
      </c>
      <c r="E534" s="8">
        <f t="shared" si="8"/>
        <v>5.0632911392405063E-2</v>
      </c>
      <c r="F534" s="8">
        <f t="shared" si="8"/>
        <v>3.7974683544303799E-2</v>
      </c>
      <c r="G534" s="8">
        <f t="shared" si="8"/>
        <v>2.5316455696202531E-2</v>
      </c>
      <c r="H534" s="8">
        <f t="shared" si="8"/>
        <v>6.3291139240506333E-2</v>
      </c>
    </row>
    <row r="535" spans="1:8" x14ac:dyDescent="0.3">
      <c r="A535" t="s">
        <v>1989</v>
      </c>
      <c r="B535" s="8">
        <f t="shared" si="9"/>
        <v>0</v>
      </c>
      <c r="C535" s="8">
        <f t="shared" si="8"/>
        <v>0</v>
      </c>
      <c r="D535" s="8">
        <f t="shared" si="8"/>
        <v>0</v>
      </c>
      <c r="E535" s="8">
        <f t="shared" si="8"/>
        <v>0</v>
      </c>
      <c r="F535" s="8">
        <f t="shared" si="8"/>
        <v>0</v>
      </c>
      <c r="G535" s="8">
        <f t="shared" si="8"/>
        <v>0</v>
      </c>
      <c r="H535" s="8">
        <f t="shared" si="8"/>
        <v>0</v>
      </c>
    </row>
    <row r="536" spans="1:8" x14ac:dyDescent="0.3">
      <c r="A536" t="s">
        <v>1961</v>
      </c>
      <c r="B536" s="8">
        <f t="shared" si="9"/>
        <v>2.5316455696202531E-2</v>
      </c>
      <c r="C536" s="8">
        <f t="shared" si="8"/>
        <v>0</v>
      </c>
      <c r="D536" s="8">
        <f t="shared" si="8"/>
        <v>0</v>
      </c>
      <c r="E536" s="8">
        <f t="shared" si="8"/>
        <v>1.2658227848101266E-2</v>
      </c>
      <c r="F536" s="8">
        <f t="shared" si="8"/>
        <v>0</v>
      </c>
      <c r="G536" s="8">
        <f t="shared" si="8"/>
        <v>1.2658227848101266E-2</v>
      </c>
      <c r="H536" s="8">
        <f t="shared" si="8"/>
        <v>2.5316455696202531E-2</v>
      </c>
    </row>
    <row r="537" spans="1:8" x14ac:dyDescent="0.3">
      <c r="A537" t="s">
        <v>4086</v>
      </c>
      <c r="B537" s="8">
        <f t="shared" si="9"/>
        <v>0</v>
      </c>
      <c r="C537" s="8">
        <f t="shared" si="8"/>
        <v>0</v>
      </c>
      <c r="D537" s="8">
        <f t="shared" si="8"/>
        <v>0</v>
      </c>
      <c r="E537" s="8">
        <f t="shared" si="8"/>
        <v>0</v>
      </c>
      <c r="F537" s="8">
        <f t="shared" si="8"/>
        <v>1.2658227848101266E-2</v>
      </c>
      <c r="G537" s="8">
        <f t="shared" si="8"/>
        <v>0</v>
      </c>
      <c r="H537" s="8">
        <f t="shared" si="8"/>
        <v>0</v>
      </c>
    </row>
    <row r="538" spans="1:8" x14ac:dyDescent="0.3">
      <c r="A538" t="s">
        <v>3484</v>
      </c>
      <c r="B538" s="8">
        <f t="shared" si="9"/>
        <v>0</v>
      </c>
      <c r="C538" s="8">
        <f t="shared" si="8"/>
        <v>1.2658227848101266E-2</v>
      </c>
      <c r="D538" s="8">
        <f t="shared" si="8"/>
        <v>0</v>
      </c>
      <c r="E538" s="8">
        <f t="shared" si="8"/>
        <v>1.2658227848101266E-2</v>
      </c>
      <c r="F538" s="8">
        <f t="shared" si="8"/>
        <v>1.2658227848101266E-2</v>
      </c>
      <c r="G538" s="8">
        <f t="shared" si="8"/>
        <v>3.7974683544303799E-2</v>
      </c>
      <c r="H538" s="8">
        <f t="shared" si="8"/>
        <v>2.5316455696202531E-2</v>
      </c>
    </row>
    <row r="539" spans="1:8" x14ac:dyDescent="0.3">
      <c r="A539" t="s">
        <v>2756</v>
      </c>
      <c r="B539" s="8">
        <f t="shared" si="9"/>
        <v>0</v>
      </c>
      <c r="C539" s="8">
        <f t="shared" si="8"/>
        <v>0</v>
      </c>
      <c r="D539" s="8">
        <f t="shared" si="8"/>
        <v>0</v>
      </c>
      <c r="E539" s="8">
        <f t="shared" si="8"/>
        <v>8.8607594936708861E-2</v>
      </c>
      <c r="F539" s="8">
        <f t="shared" si="8"/>
        <v>2.5316455696202531E-2</v>
      </c>
      <c r="G539" s="8">
        <f t="shared" si="8"/>
        <v>0.12658227848101267</v>
      </c>
      <c r="H539" s="8">
        <f t="shared" si="8"/>
        <v>0.11392405063291139</v>
      </c>
    </row>
    <row r="540" spans="1:8" x14ac:dyDescent="0.3">
      <c r="A540" t="s">
        <v>345</v>
      </c>
      <c r="B540" s="8">
        <f t="shared" si="9"/>
        <v>0</v>
      </c>
      <c r="C540" s="8">
        <f t="shared" si="8"/>
        <v>0</v>
      </c>
      <c r="D540" s="8">
        <f t="shared" si="8"/>
        <v>0</v>
      </c>
      <c r="E540" s="8">
        <f t="shared" si="8"/>
        <v>0</v>
      </c>
      <c r="F540" s="8">
        <f t="shared" si="8"/>
        <v>2.5316455696202531E-2</v>
      </c>
      <c r="G540" s="8">
        <f t="shared" si="8"/>
        <v>2.5316455696202531E-2</v>
      </c>
      <c r="H540" s="8">
        <f t="shared" si="8"/>
        <v>2.5316455696202531E-2</v>
      </c>
    </row>
    <row r="541" spans="1:8" x14ac:dyDescent="0.3">
      <c r="A541" t="s">
        <v>1555</v>
      </c>
      <c r="B541" s="8">
        <f t="shared" si="9"/>
        <v>0</v>
      </c>
      <c r="C541" s="8">
        <f t="shared" si="8"/>
        <v>0</v>
      </c>
      <c r="D541" s="8">
        <f t="shared" si="8"/>
        <v>0</v>
      </c>
      <c r="E541" s="8">
        <f t="shared" si="8"/>
        <v>0</v>
      </c>
      <c r="F541" s="8">
        <f t="shared" si="8"/>
        <v>0</v>
      </c>
      <c r="G541" s="8">
        <f t="shared" si="8"/>
        <v>0</v>
      </c>
      <c r="H541" s="8">
        <f t="shared" si="8"/>
        <v>0</v>
      </c>
    </row>
    <row r="542" spans="1:8" x14ac:dyDescent="0.3">
      <c r="A542" t="s">
        <v>5268</v>
      </c>
      <c r="B542" s="8">
        <f t="shared" si="9"/>
        <v>6.3291139240506333E-2</v>
      </c>
      <c r="C542" s="8">
        <f t="shared" si="8"/>
        <v>1.2658227848101266E-2</v>
      </c>
      <c r="D542" s="8">
        <f t="shared" si="8"/>
        <v>5.0632911392405063E-2</v>
      </c>
      <c r="E542" s="8">
        <f t="shared" si="8"/>
        <v>0.17721518987341772</v>
      </c>
      <c r="F542" s="8">
        <f t="shared" si="8"/>
        <v>0.30379746835443039</v>
      </c>
      <c r="G542" s="8">
        <f t="shared" si="8"/>
        <v>0.44303797468354428</v>
      </c>
      <c r="H542" s="8">
        <f t="shared" si="8"/>
        <v>0.51898734177215189</v>
      </c>
    </row>
    <row r="545" spans="1:21" x14ac:dyDescent="0.3">
      <c r="A545" t="s">
        <v>5324</v>
      </c>
    </row>
    <row r="546" spans="1:21" x14ac:dyDescent="0.3">
      <c r="A546" s="4" t="s">
        <v>5267</v>
      </c>
      <c r="B546" t="s">
        <v>1077</v>
      </c>
      <c r="C546" t="s">
        <v>373</v>
      </c>
      <c r="D546" t="s">
        <v>1092</v>
      </c>
      <c r="E546" t="s">
        <v>4197</v>
      </c>
      <c r="F546" t="s">
        <v>889</v>
      </c>
      <c r="G546" t="s">
        <v>1901</v>
      </c>
      <c r="H546" t="s">
        <v>1020</v>
      </c>
      <c r="I546" t="s">
        <v>951</v>
      </c>
      <c r="J546" t="s">
        <v>851</v>
      </c>
      <c r="L546" t="s">
        <v>5267</v>
      </c>
      <c r="M546" t="s">
        <v>1077</v>
      </c>
      <c r="N546" t="s">
        <v>373</v>
      </c>
      <c r="O546" t="s">
        <v>1092</v>
      </c>
      <c r="P546" t="s">
        <v>4197</v>
      </c>
      <c r="Q546" t="s">
        <v>889</v>
      </c>
      <c r="R546" t="s">
        <v>1901</v>
      </c>
      <c r="S546" t="s">
        <v>1020</v>
      </c>
      <c r="T546" t="s">
        <v>951</v>
      </c>
      <c r="U546" t="s">
        <v>851</v>
      </c>
    </row>
    <row r="547" spans="1:21" x14ac:dyDescent="0.3">
      <c r="A547" s="5" t="s">
        <v>2914</v>
      </c>
      <c r="B547" s="6"/>
      <c r="C547" s="6"/>
      <c r="D547" s="6">
        <v>1</v>
      </c>
      <c r="E547" s="6">
        <v>2</v>
      </c>
      <c r="F547" s="6">
        <v>2</v>
      </c>
      <c r="G547" s="6"/>
      <c r="H547" s="6">
        <v>16</v>
      </c>
      <c r="I547" s="6">
        <v>44</v>
      </c>
      <c r="J547" s="6">
        <v>55</v>
      </c>
      <c r="L547" t="s">
        <v>2914</v>
      </c>
      <c r="O547">
        <v>1</v>
      </c>
      <c r="P547">
        <v>2</v>
      </c>
      <c r="Q547">
        <v>2</v>
      </c>
      <c r="S547">
        <v>16</v>
      </c>
      <c r="T547">
        <v>44</v>
      </c>
      <c r="U547">
        <v>55</v>
      </c>
    </row>
    <row r="548" spans="1:21" x14ac:dyDescent="0.3">
      <c r="A548" s="5" t="s">
        <v>2066</v>
      </c>
      <c r="B548" s="6">
        <v>1</v>
      </c>
      <c r="C548" s="6"/>
      <c r="D548" s="6"/>
      <c r="E548" s="6">
        <v>1</v>
      </c>
      <c r="F548" s="6">
        <v>4</v>
      </c>
      <c r="G548" s="6">
        <v>10</v>
      </c>
      <c r="H548" s="6"/>
      <c r="I548" s="6">
        <v>4</v>
      </c>
      <c r="J548" s="6">
        <v>19</v>
      </c>
      <c r="L548" t="s">
        <v>2066</v>
      </c>
      <c r="M548">
        <v>1</v>
      </c>
      <c r="P548">
        <v>1</v>
      </c>
      <c r="Q548">
        <v>4</v>
      </c>
      <c r="R548">
        <v>10</v>
      </c>
      <c r="T548">
        <v>4</v>
      </c>
      <c r="U548">
        <v>19</v>
      </c>
    </row>
    <row r="549" spans="1:21" x14ac:dyDescent="0.3">
      <c r="A549" s="5" t="s">
        <v>2033</v>
      </c>
      <c r="B549" s="6"/>
      <c r="C549" s="6"/>
      <c r="D549" s="6"/>
      <c r="E549" s="6"/>
      <c r="F549" s="6"/>
      <c r="G549" s="6">
        <v>2</v>
      </c>
      <c r="H549" s="6">
        <v>2</v>
      </c>
      <c r="I549" s="6">
        <v>23</v>
      </c>
      <c r="J549" s="6">
        <v>43</v>
      </c>
      <c r="L549" t="s">
        <v>2033</v>
      </c>
      <c r="R549">
        <v>2</v>
      </c>
      <c r="S549">
        <v>2</v>
      </c>
      <c r="T549">
        <v>23</v>
      </c>
      <c r="U549">
        <v>43</v>
      </c>
    </row>
    <row r="550" spans="1:21" x14ac:dyDescent="0.3">
      <c r="A550" s="5" t="s">
        <v>2545</v>
      </c>
      <c r="B550" s="6"/>
      <c r="C550" s="6"/>
      <c r="D550" s="6"/>
      <c r="E550" s="6"/>
      <c r="F550" s="6"/>
      <c r="G550" s="6">
        <v>2</v>
      </c>
      <c r="H550" s="6">
        <v>3</v>
      </c>
      <c r="I550" s="6">
        <v>10</v>
      </c>
      <c r="J550" s="6">
        <v>13</v>
      </c>
      <c r="L550" t="s">
        <v>2545</v>
      </c>
      <c r="R550">
        <v>2</v>
      </c>
      <c r="S550">
        <v>3</v>
      </c>
      <c r="T550">
        <v>10</v>
      </c>
      <c r="U550">
        <v>13</v>
      </c>
    </row>
    <row r="551" spans="1:21" x14ac:dyDescent="0.3">
      <c r="A551" s="5" t="s">
        <v>2489</v>
      </c>
      <c r="B551" s="6"/>
      <c r="C551" s="6"/>
      <c r="D551" s="6"/>
      <c r="E551" s="6"/>
      <c r="F551" s="6"/>
      <c r="G551" s="6">
        <v>1</v>
      </c>
      <c r="H551" s="6"/>
      <c r="I551" s="6">
        <v>2</v>
      </c>
      <c r="J551" s="6">
        <v>4</v>
      </c>
      <c r="L551" t="s">
        <v>2489</v>
      </c>
      <c r="R551">
        <v>1</v>
      </c>
      <c r="T551">
        <v>2</v>
      </c>
      <c r="U551">
        <v>4</v>
      </c>
    </row>
    <row r="552" spans="1:21" x14ac:dyDescent="0.3">
      <c r="A552" s="5" t="s">
        <v>845</v>
      </c>
      <c r="B552" s="6"/>
      <c r="C552" s="6">
        <v>2</v>
      </c>
      <c r="D552" s="6">
        <v>1</v>
      </c>
      <c r="E552" s="6"/>
      <c r="F552" s="6">
        <v>5</v>
      </c>
      <c r="G552" s="6">
        <v>6</v>
      </c>
      <c r="H552" s="6">
        <v>13</v>
      </c>
      <c r="I552" s="6">
        <v>7</v>
      </c>
      <c r="J552" s="6">
        <v>57</v>
      </c>
      <c r="L552" t="s">
        <v>845</v>
      </c>
      <c r="N552">
        <v>2</v>
      </c>
      <c r="O552">
        <v>1</v>
      </c>
      <c r="Q552">
        <v>5</v>
      </c>
      <c r="R552">
        <v>6</v>
      </c>
      <c r="S552">
        <v>13</v>
      </c>
      <c r="T552">
        <v>7</v>
      </c>
      <c r="U552">
        <v>57</v>
      </c>
    </row>
    <row r="553" spans="1:21" x14ac:dyDescent="0.3">
      <c r="A553" s="5" t="s">
        <v>1989</v>
      </c>
      <c r="B553" s="6"/>
      <c r="C553" s="6"/>
      <c r="D553" s="6"/>
      <c r="E553" s="6"/>
      <c r="F553" s="6"/>
      <c r="G553" s="6">
        <v>1</v>
      </c>
      <c r="H553" s="6"/>
      <c r="I553" s="6"/>
      <c r="J553" s="6">
        <v>6</v>
      </c>
      <c r="L553" t="s">
        <v>1989</v>
      </c>
      <c r="R553">
        <v>1</v>
      </c>
      <c r="U553">
        <v>6</v>
      </c>
    </row>
    <row r="554" spans="1:21" x14ac:dyDescent="0.3">
      <c r="A554" s="5" t="s">
        <v>1961</v>
      </c>
      <c r="B554" s="6"/>
      <c r="C554" s="6"/>
      <c r="D554" s="6">
        <v>1</v>
      </c>
      <c r="E554" s="6"/>
      <c r="F554" s="6">
        <v>1</v>
      </c>
      <c r="G554" s="6">
        <v>1</v>
      </c>
      <c r="H554" s="6">
        <v>3</v>
      </c>
      <c r="I554" s="6">
        <v>5</v>
      </c>
      <c r="J554" s="6">
        <v>8</v>
      </c>
      <c r="L554" t="s">
        <v>1961</v>
      </c>
      <c r="O554">
        <v>1</v>
      </c>
      <c r="Q554">
        <v>1</v>
      </c>
      <c r="R554">
        <v>1</v>
      </c>
      <c r="S554">
        <v>3</v>
      </c>
      <c r="T554">
        <v>5</v>
      </c>
      <c r="U554">
        <v>8</v>
      </c>
    </row>
    <row r="555" spans="1:21" x14ac:dyDescent="0.3">
      <c r="A555" s="5" t="s">
        <v>4086</v>
      </c>
      <c r="B555" s="6"/>
      <c r="C555" s="6"/>
      <c r="D555" s="6"/>
      <c r="E555" s="6"/>
      <c r="F555" s="6"/>
      <c r="G555" s="6"/>
      <c r="H555" s="6"/>
      <c r="I555" s="6"/>
      <c r="J555" s="6">
        <v>2</v>
      </c>
      <c r="L555" t="s">
        <v>4086</v>
      </c>
      <c r="U555">
        <v>2</v>
      </c>
    </row>
    <row r="556" spans="1:21" x14ac:dyDescent="0.3">
      <c r="A556" s="5" t="s">
        <v>3484</v>
      </c>
      <c r="B556" s="6"/>
      <c r="C556" s="6"/>
      <c r="D556" s="6"/>
      <c r="E556" s="6"/>
      <c r="F556" s="6">
        <v>1</v>
      </c>
      <c r="G556" s="6">
        <v>4</v>
      </c>
      <c r="H556" s="6"/>
      <c r="I556" s="6">
        <v>16</v>
      </c>
      <c r="J556" s="6">
        <v>28</v>
      </c>
      <c r="L556" t="s">
        <v>3484</v>
      </c>
      <c r="Q556">
        <v>1</v>
      </c>
      <c r="R556">
        <v>4</v>
      </c>
      <c r="T556">
        <v>16</v>
      </c>
      <c r="U556">
        <v>28</v>
      </c>
    </row>
    <row r="557" spans="1:21" x14ac:dyDescent="0.3">
      <c r="A557" s="5" t="s">
        <v>2756</v>
      </c>
      <c r="B557" s="6"/>
      <c r="C557" s="6"/>
      <c r="D557" s="6"/>
      <c r="E557" s="6"/>
      <c r="F557" s="6">
        <v>1</v>
      </c>
      <c r="G557" s="6">
        <v>4</v>
      </c>
      <c r="H557" s="6">
        <v>1</v>
      </c>
      <c r="I557" s="6">
        <v>1</v>
      </c>
      <c r="J557" s="6">
        <v>38</v>
      </c>
      <c r="L557" t="s">
        <v>2756</v>
      </c>
      <c r="Q557">
        <v>1</v>
      </c>
      <c r="R557">
        <v>4</v>
      </c>
      <c r="S557">
        <v>1</v>
      </c>
      <c r="T557">
        <v>1</v>
      </c>
      <c r="U557">
        <v>38</v>
      </c>
    </row>
    <row r="558" spans="1:21" x14ac:dyDescent="0.3">
      <c r="A558" s="5" t="s">
        <v>345</v>
      </c>
      <c r="B558" s="6"/>
      <c r="C558" s="6"/>
      <c r="D558" s="6"/>
      <c r="E558" s="6"/>
      <c r="F558" s="6"/>
      <c r="G558" s="6">
        <v>1</v>
      </c>
      <c r="H558" s="6"/>
      <c r="I558" s="6">
        <v>18</v>
      </c>
      <c r="J558" s="6">
        <v>18</v>
      </c>
      <c r="L558" t="s">
        <v>345</v>
      </c>
      <c r="R558">
        <v>1</v>
      </c>
      <c r="T558">
        <v>18</v>
      </c>
      <c r="U558">
        <v>18</v>
      </c>
    </row>
    <row r="559" spans="1:21" x14ac:dyDescent="0.3">
      <c r="A559" s="5" t="s">
        <v>1555</v>
      </c>
      <c r="B559" s="6"/>
      <c r="C559" s="6"/>
      <c r="D559" s="6"/>
      <c r="E559" s="6"/>
      <c r="F559" s="6"/>
      <c r="G559" s="6"/>
      <c r="H559" s="6">
        <v>1</v>
      </c>
      <c r="I559" s="6">
        <v>6</v>
      </c>
      <c r="J559" s="6">
        <v>6</v>
      </c>
      <c r="L559" t="s">
        <v>1555</v>
      </c>
      <c r="S559">
        <v>1</v>
      </c>
      <c r="T559">
        <v>6</v>
      </c>
      <c r="U559">
        <v>6</v>
      </c>
    </row>
    <row r="560" spans="1:21" x14ac:dyDescent="0.3">
      <c r="A560" s="5" t="s">
        <v>5268</v>
      </c>
      <c r="B560" s="6">
        <v>1</v>
      </c>
      <c r="C560" s="6">
        <v>2</v>
      </c>
      <c r="D560" s="6">
        <v>3</v>
      </c>
      <c r="E560" s="6">
        <v>3</v>
      </c>
      <c r="F560" s="6">
        <v>14</v>
      </c>
      <c r="G560" s="6">
        <v>32</v>
      </c>
      <c r="H560" s="6">
        <v>39</v>
      </c>
      <c r="I560" s="6">
        <v>136</v>
      </c>
      <c r="J560" s="6">
        <v>297</v>
      </c>
      <c r="L560" t="s">
        <v>5268</v>
      </c>
      <c r="M560">
        <v>1</v>
      </c>
      <c r="N560">
        <v>2</v>
      </c>
      <c r="O560">
        <v>3</v>
      </c>
      <c r="P560">
        <v>3</v>
      </c>
      <c r="Q560">
        <v>14</v>
      </c>
      <c r="R560">
        <v>32</v>
      </c>
      <c r="S560">
        <v>39</v>
      </c>
      <c r="T560">
        <v>136</v>
      </c>
      <c r="U560">
        <v>297</v>
      </c>
    </row>
    <row r="562" spans="1:10" x14ac:dyDescent="0.3">
      <c r="A562" t="s">
        <v>5267</v>
      </c>
      <c r="B562" t="s">
        <v>1077</v>
      </c>
      <c r="C562" t="s">
        <v>373</v>
      </c>
      <c r="D562" t="s">
        <v>1092</v>
      </c>
      <c r="E562" t="s">
        <v>4197</v>
      </c>
      <c r="F562" t="s">
        <v>889</v>
      </c>
      <c r="G562" t="s">
        <v>1901</v>
      </c>
      <c r="H562" t="s">
        <v>1020</v>
      </c>
      <c r="I562" t="s">
        <v>951</v>
      </c>
      <c r="J562" t="s">
        <v>851</v>
      </c>
    </row>
    <row r="563" spans="1:10" x14ac:dyDescent="0.3">
      <c r="A563" t="s">
        <v>2914</v>
      </c>
      <c r="B563" s="8">
        <f>M547/368</f>
        <v>0</v>
      </c>
      <c r="C563" s="8">
        <f t="shared" ref="C563:J576" si="10">N547/368</f>
        <v>0</v>
      </c>
      <c r="D563" s="8">
        <f t="shared" si="10"/>
        <v>2.717391304347826E-3</v>
      </c>
      <c r="E563" s="8">
        <f t="shared" si="10"/>
        <v>5.434782608695652E-3</v>
      </c>
      <c r="F563" s="8">
        <f t="shared" si="10"/>
        <v>5.434782608695652E-3</v>
      </c>
      <c r="G563" s="8">
        <f t="shared" si="10"/>
        <v>0</v>
      </c>
      <c r="H563" s="8">
        <f t="shared" si="10"/>
        <v>4.3478260869565216E-2</v>
      </c>
      <c r="I563" s="8">
        <f t="shared" si="10"/>
        <v>0.11956521739130435</v>
      </c>
      <c r="J563" s="8">
        <f t="shared" si="10"/>
        <v>0.14945652173913043</v>
      </c>
    </row>
    <row r="564" spans="1:10" x14ac:dyDescent="0.3">
      <c r="A564" t="s">
        <v>2066</v>
      </c>
      <c r="B564" s="8">
        <f t="shared" ref="B564:B576" si="11">M548/368</f>
        <v>2.717391304347826E-3</v>
      </c>
      <c r="C564" s="8">
        <f t="shared" si="10"/>
        <v>0</v>
      </c>
      <c r="D564" s="8">
        <f t="shared" si="10"/>
        <v>0</v>
      </c>
      <c r="E564" s="8">
        <f t="shared" si="10"/>
        <v>2.717391304347826E-3</v>
      </c>
      <c r="F564" s="8">
        <f t="shared" si="10"/>
        <v>1.0869565217391304E-2</v>
      </c>
      <c r="G564" s="8">
        <f t="shared" si="10"/>
        <v>2.717391304347826E-2</v>
      </c>
      <c r="H564" s="8">
        <f t="shared" si="10"/>
        <v>0</v>
      </c>
      <c r="I564" s="8">
        <f t="shared" si="10"/>
        <v>1.0869565217391304E-2</v>
      </c>
      <c r="J564" s="8">
        <f t="shared" si="10"/>
        <v>5.1630434782608696E-2</v>
      </c>
    </row>
    <row r="565" spans="1:10" x14ac:dyDescent="0.3">
      <c r="A565" t="s">
        <v>2033</v>
      </c>
      <c r="B565" s="8">
        <f t="shared" si="11"/>
        <v>0</v>
      </c>
      <c r="C565" s="8">
        <f t="shared" si="10"/>
        <v>0</v>
      </c>
      <c r="D565" s="8">
        <f t="shared" si="10"/>
        <v>0</v>
      </c>
      <c r="E565" s="8">
        <f t="shared" si="10"/>
        <v>0</v>
      </c>
      <c r="F565" s="8">
        <f t="shared" si="10"/>
        <v>0</v>
      </c>
      <c r="G565" s="8">
        <f t="shared" si="10"/>
        <v>5.434782608695652E-3</v>
      </c>
      <c r="H565" s="8">
        <f t="shared" si="10"/>
        <v>5.434782608695652E-3</v>
      </c>
      <c r="I565" s="8">
        <f t="shared" si="10"/>
        <v>6.25E-2</v>
      </c>
      <c r="J565" s="8">
        <f t="shared" si="10"/>
        <v>0.11684782608695653</v>
      </c>
    </row>
    <row r="566" spans="1:10" x14ac:dyDescent="0.3">
      <c r="A566" t="s">
        <v>2545</v>
      </c>
      <c r="B566" s="8">
        <f t="shared" si="11"/>
        <v>0</v>
      </c>
      <c r="C566" s="8">
        <f t="shared" si="10"/>
        <v>0</v>
      </c>
      <c r="D566" s="8">
        <f t="shared" si="10"/>
        <v>0</v>
      </c>
      <c r="E566" s="8">
        <f t="shared" si="10"/>
        <v>0</v>
      </c>
      <c r="F566" s="8">
        <f t="shared" si="10"/>
        <v>0</v>
      </c>
      <c r="G566" s="8">
        <f t="shared" si="10"/>
        <v>5.434782608695652E-3</v>
      </c>
      <c r="H566" s="8">
        <f t="shared" si="10"/>
        <v>8.152173913043478E-3</v>
      </c>
      <c r="I566" s="8">
        <f t="shared" si="10"/>
        <v>2.717391304347826E-2</v>
      </c>
      <c r="J566" s="8">
        <f t="shared" si="10"/>
        <v>3.5326086956521736E-2</v>
      </c>
    </row>
    <row r="567" spans="1:10" x14ac:dyDescent="0.3">
      <c r="A567" t="s">
        <v>2489</v>
      </c>
      <c r="B567" s="8">
        <f t="shared" si="11"/>
        <v>0</v>
      </c>
      <c r="C567" s="8">
        <f t="shared" si="10"/>
        <v>0</v>
      </c>
      <c r="D567" s="8">
        <f t="shared" si="10"/>
        <v>0</v>
      </c>
      <c r="E567" s="8">
        <f t="shared" si="10"/>
        <v>0</v>
      </c>
      <c r="F567" s="8">
        <f t="shared" si="10"/>
        <v>0</v>
      </c>
      <c r="G567" s="8">
        <f t="shared" si="10"/>
        <v>2.717391304347826E-3</v>
      </c>
      <c r="H567" s="8">
        <f t="shared" si="10"/>
        <v>0</v>
      </c>
      <c r="I567" s="8">
        <f t="shared" si="10"/>
        <v>5.434782608695652E-3</v>
      </c>
      <c r="J567" s="8">
        <f t="shared" si="10"/>
        <v>1.0869565217391304E-2</v>
      </c>
    </row>
    <row r="568" spans="1:10" x14ac:dyDescent="0.3">
      <c r="A568" t="s">
        <v>845</v>
      </c>
      <c r="B568" s="8">
        <f t="shared" si="11"/>
        <v>0</v>
      </c>
      <c r="C568" s="8">
        <f t="shared" si="10"/>
        <v>5.434782608695652E-3</v>
      </c>
      <c r="D568" s="8">
        <f t="shared" si="10"/>
        <v>2.717391304347826E-3</v>
      </c>
      <c r="E568" s="8">
        <f t="shared" si="10"/>
        <v>0</v>
      </c>
      <c r="F568" s="8">
        <f t="shared" si="10"/>
        <v>1.358695652173913E-2</v>
      </c>
      <c r="G568" s="8">
        <f t="shared" si="10"/>
        <v>1.6304347826086956E-2</v>
      </c>
      <c r="H568" s="8">
        <f t="shared" si="10"/>
        <v>3.5326086956521736E-2</v>
      </c>
      <c r="I568" s="8">
        <f t="shared" si="10"/>
        <v>1.9021739130434784E-2</v>
      </c>
      <c r="J568" s="8">
        <f t="shared" si="10"/>
        <v>0.15489130434782608</v>
      </c>
    </row>
    <row r="569" spans="1:10" x14ac:dyDescent="0.3">
      <c r="A569" t="s">
        <v>1989</v>
      </c>
      <c r="B569" s="8">
        <f t="shared" si="11"/>
        <v>0</v>
      </c>
      <c r="C569" s="8">
        <f t="shared" si="10"/>
        <v>0</v>
      </c>
      <c r="D569" s="8">
        <f t="shared" si="10"/>
        <v>0</v>
      </c>
      <c r="E569" s="8">
        <f t="shared" si="10"/>
        <v>0</v>
      </c>
      <c r="F569" s="8">
        <f t="shared" si="10"/>
        <v>0</v>
      </c>
      <c r="G569" s="8">
        <f t="shared" si="10"/>
        <v>2.717391304347826E-3</v>
      </c>
      <c r="H569" s="8">
        <f t="shared" si="10"/>
        <v>0</v>
      </c>
      <c r="I569" s="8">
        <f t="shared" si="10"/>
        <v>0</v>
      </c>
      <c r="J569" s="8">
        <f t="shared" si="10"/>
        <v>1.6304347826086956E-2</v>
      </c>
    </row>
    <row r="570" spans="1:10" x14ac:dyDescent="0.3">
      <c r="A570" t="s">
        <v>1961</v>
      </c>
      <c r="B570" s="8">
        <f t="shared" si="11"/>
        <v>0</v>
      </c>
      <c r="C570" s="8">
        <f t="shared" si="10"/>
        <v>0</v>
      </c>
      <c r="D570" s="8">
        <f t="shared" si="10"/>
        <v>2.717391304347826E-3</v>
      </c>
      <c r="E570" s="8">
        <f t="shared" si="10"/>
        <v>0</v>
      </c>
      <c r="F570" s="8">
        <f t="shared" si="10"/>
        <v>2.717391304347826E-3</v>
      </c>
      <c r="G570" s="8">
        <f t="shared" si="10"/>
        <v>2.717391304347826E-3</v>
      </c>
      <c r="H570" s="8">
        <f t="shared" si="10"/>
        <v>8.152173913043478E-3</v>
      </c>
      <c r="I570" s="8">
        <f t="shared" si="10"/>
        <v>1.358695652173913E-2</v>
      </c>
      <c r="J570" s="8">
        <f t="shared" si="10"/>
        <v>2.1739130434782608E-2</v>
      </c>
    </row>
    <row r="571" spans="1:10" x14ac:dyDescent="0.3">
      <c r="A571" t="s">
        <v>4086</v>
      </c>
      <c r="B571" s="8">
        <f t="shared" si="11"/>
        <v>0</v>
      </c>
      <c r="C571" s="8">
        <f t="shared" si="10"/>
        <v>0</v>
      </c>
      <c r="D571" s="8">
        <f t="shared" si="10"/>
        <v>0</v>
      </c>
      <c r="E571" s="8">
        <f t="shared" si="10"/>
        <v>0</v>
      </c>
      <c r="F571" s="8">
        <f t="shared" si="10"/>
        <v>0</v>
      </c>
      <c r="G571" s="8">
        <f t="shared" si="10"/>
        <v>0</v>
      </c>
      <c r="H571" s="8">
        <f t="shared" si="10"/>
        <v>0</v>
      </c>
      <c r="I571" s="8">
        <f t="shared" si="10"/>
        <v>0</v>
      </c>
      <c r="J571" s="8">
        <f t="shared" si="10"/>
        <v>5.434782608695652E-3</v>
      </c>
    </row>
    <row r="572" spans="1:10" x14ac:dyDescent="0.3">
      <c r="A572" t="s">
        <v>3484</v>
      </c>
      <c r="B572" s="8">
        <f t="shared" si="11"/>
        <v>0</v>
      </c>
      <c r="C572" s="8">
        <f t="shared" si="10"/>
        <v>0</v>
      </c>
      <c r="D572" s="8">
        <f t="shared" si="10"/>
        <v>0</v>
      </c>
      <c r="E572" s="8">
        <f t="shared" si="10"/>
        <v>0</v>
      </c>
      <c r="F572" s="8">
        <f t="shared" si="10"/>
        <v>2.717391304347826E-3</v>
      </c>
      <c r="G572" s="8">
        <f t="shared" si="10"/>
        <v>1.0869565217391304E-2</v>
      </c>
      <c r="H572" s="8">
        <f t="shared" si="10"/>
        <v>0</v>
      </c>
      <c r="I572" s="8">
        <f t="shared" si="10"/>
        <v>4.3478260869565216E-2</v>
      </c>
      <c r="J572" s="8">
        <f t="shared" si="10"/>
        <v>7.6086956521739135E-2</v>
      </c>
    </row>
    <row r="573" spans="1:10" x14ac:dyDescent="0.3">
      <c r="A573" t="s">
        <v>2756</v>
      </c>
      <c r="B573" s="8">
        <f t="shared" si="11"/>
        <v>0</v>
      </c>
      <c r="C573" s="8">
        <f t="shared" si="10"/>
        <v>0</v>
      </c>
      <c r="D573" s="8">
        <f t="shared" si="10"/>
        <v>0</v>
      </c>
      <c r="E573" s="8">
        <f t="shared" si="10"/>
        <v>0</v>
      </c>
      <c r="F573" s="8">
        <f t="shared" si="10"/>
        <v>2.717391304347826E-3</v>
      </c>
      <c r="G573" s="8">
        <f t="shared" si="10"/>
        <v>1.0869565217391304E-2</v>
      </c>
      <c r="H573" s="8">
        <f t="shared" si="10"/>
        <v>2.717391304347826E-3</v>
      </c>
      <c r="I573" s="8">
        <f t="shared" si="10"/>
        <v>2.717391304347826E-3</v>
      </c>
      <c r="J573" s="8">
        <f t="shared" si="10"/>
        <v>0.10326086956521739</v>
      </c>
    </row>
    <row r="574" spans="1:10" x14ac:dyDescent="0.3">
      <c r="A574" t="s">
        <v>345</v>
      </c>
      <c r="B574" s="8">
        <f t="shared" si="11"/>
        <v>0</v>
      </c>
      <c r="C574" s="8">
        <f t="shared" si="10"/>
        <v>0</v>
      </c>
      <c r="D574" s="8">
        <f t="shared" si="10"/>
        <v>0</v>
      </c>
      <c r="E574" s="8">
        <f t="shared" si="10"/>
        <v>0</v>
      </c>
      <c r="F574" s="8">
        <f t="shared" si="10"/>
        <v>0</v>
      </c>
      <c r="G574" s="8">
        <f t="shared" si="10"/>
        <v>2.717391304347826E-3</v>
      </c>
      <c r="H574" s="8">
        <f t="shared" si="10"/>
        <v>0</v>
      </c>
      <c r="I574" s="8">
        <f t="shared" si="10"/>
        <v>4.8913043478260872E-2</v>
      </c>
      <c r="J574" s="8">
        <f t="shared" si="10"/>
        <v>4.8913043478260872E-2</v>
      </c>
    </row>
    <row r="575" spans="1:10" x14ac:dyDescent="0.3">
      <c r="A575" t="s">
        <v>1555</v>
      </c>
      <c r="B575" s="8">
        <f t="shared" si="11"/>
        <v>0</v>
      </c>
      <c r="C575" s="8">
        <f t="shared" si="10"/>
        <v>0</v>
      </c>
      <c r="D575" s="8">
        <f t="shared" si="10"/>
        <v>0</v>
      </c>
      <c r="E575" s="8">
        <f t="shared" si="10"/>
        <v>0</v>
      </c>
      <c r="F575" s="8">
        <f t="shared" si="10"/>
        <v>0</v>
      </c>
      <c r="G575" s="8">
        <f t="shared" si="10"/>
        <v>0</v>
      </c>
      <c r="H575" s="8">
        <f t="shared" si="10"/>
        <v>2.717391304347826E-3</v>
      </c>
      <c r="I575" s="8">
        <f t="shared" si="10"/>
        <v>1.6304347826086956E-2</v>
      </c>
      <c r="J575" s="8">
        <f t="shared" si="10"/>
        <v>1.6304347826086956E-2</v>
      </c>
    </row>
    <row r="576" spans="1:10" x14ac:dyDescent="0.3">
      <c r="A576" t="s">
        <v>5268</v>
      </c>
      <c r="B576" s="8">
        <f t="shared" si="11"/>
        <v>2.717391304347826E-3</v>
      </c>
      <c r="C576" s="8">
        <f t="shared" si="10"/>
        <v>5.434782608695652E-3</v>
      </c>
      <c r="D576" s="8">
        <f t="shared" si="10"/>
        <v>8.152173913043478E-3</v>
      </c>
      <c r="E576" s="8">
        <f t="shared" si="10"/>
        <v>8.152173913043478E-3</v>
      </c>
      <c r="F576" s="8">
        <f t="shared" si="10"/>
        <v>3.8043478260869568E-2</v>
      </c>
      <c r="G576" s="8">
        <f t="shared" si="10"/>
        <v>8.6956521739130432E-2</v>
      </c>
      <c r="H576" s="8">
        <f t="shared" si="10"/>
        <v>0.10597826086956522</v>
      </c>
      <c r="I576" s="8">
        <f t="shared" si="10"/>
        <v>0.36956521739130432</v>
      </c>
      <c r="J576" s="8">
        <f t="shared" si="10"/>
        <v>0.80706521739130432</v>
      </c>
    </row>
    <row r="579" spans="1:9" s="10" customFormat="1" x14ac:dyDescent="0.3">
      <c r="A579" s="11" t="s">
        <v>5325</v>
      </c>
    </row>
    <row r="580" spans="1:9" x14ac:dyDescent="0.3">
      <c r="A580" t="s">
        <v>5326</v>
      </c>
    </row>
    <row r="581" spans="1:9" x14ac:dyDescent="0.3">
      <c r="B581" s="4" t="s">
        <v>5269</v>
      </c>
    </row>
    <row r="582" spans="1:9" x14ac:dyDescent="0.3">
      <c r="B582" t="s">
        <v>347</v>
      </c>
      <c r="D582" t="s">
        <v>360</v>
      </c>
      <c r="F582" t="s">
        <v>5270</v>
      </c>
      <c r="H582" t="s">
        <v>5272</v>
      </c>
      <c r="I582" t="s">
        <v>5273</v>
      </c>
    </row>
    <row r="583" spans="1:9" x14ac:dyDescent="0.3">
      <c r="A583" s="4" t="s">
        <v>5267</v>
      </c>
      <c r="B583" t="s">
        <v>5271</v>
      </c>
      <c r="C583" t="s">
        <v>5274</v>
      </c>
      <c r="D583" t="s">
        <v>5271</v>
      </c>
      <c r="E583" t="s">
        <v>5274</v>
      </c>
      <c r="F583" t="s">
        <v>5271</v>
      </c>
      <c r="G583" t="s">
        <v>5274</v>
      </c>
    </row>
    <row r="584" spans="1:9" x14ac:dyDescent="0.3">
      <c r="A584" s="5" t="s">
        <v>2914</v>
      </c>
      <c r="B584" s="6">
        <v>5</v>
      </c>
      <c r="C584" s="7">
        <v>0.5</v>
      </c>
      <c r="D584" s="6">
        <v>5</v>
      </c>
      <c r="E584" s="7">
        <v>0.5</v>
      </c>
      <c r="F584" s="6"/>
      <c r="G584" s="7">
        <v>0</v>
      </c>
      <c r="H584" s="6">
        <v>10</v>
      </c>
      <c r="I584" s="7">
        <v>1</v>
      </c>
    </row>
    <row r="585" spans="1:9" x14ac:dyDescent="0.3">
      <c r="A585" s="5" t="s">
        <v>2066</v>
      </c>
      <c r="B585" s="6">
        <v>1</v>
      </c>
      <c r="C585" s="7">
        <v>0.5</v>
      </c>
      <c r="D585" s="6">
        <v>1</v>
      </c>
      <c r="E585" s="7">
        <v>0.5</v>
      </c>
      <c r="F585" s="6"/>
      <c r="G585" s="7">
        <v>0</v>
      </c>
      <c r="H585" s="6">
        <v>2</v>
      </c>
      <c r="I585" s="7">
        <v>1</v>
      </c>
    </row>
    <row r="586" spans="1:9" x14ac:dyDescent="0.3">
      <c r="A586" s="5" t="s">
        <v>2033</v>
      </c>
      <c r="B586" s="6"/>
      <c r="C586" s="7">
        <v>0</v>
      </c>
      <c r="D586" s="6">
        <v>4</v>
      </c>
      <c r="E586" s="7">
        <v>1</v>
      </c>
      <c r="F586" s="6"/>
      <c r="G586" s="7">
        <v>0</v>
      </c>
      <c r="H586" s="6">
        <v>4</v>
      </c>
      <c r="I586" s="7">
        <v>1</v>
      </c>
    </row>
    <row r="587" spans="1:9" x14ac:dyDescent="0.3">
      <c r="A587" s="5" t="s">
        <v>2545</v>
      </c>
      <c r="B587" s="6"/>
      <c r="C587" s="7">
        <v>0</v>
      </c>
      <c r="D587" s="6">
        <v>5</v>
      </c>
      <c r="E587" s="7">
        <v>1</v>
      </c>
      <c r="F587" s="6"/>
      <c r="G587" s="7">
        <v>0</v>
      </c>
      <c r="H587" s="6">
        <v>5</v>
      </c>
      <c r="I587" s="7">
        <v>1</v>
      </c>
    </row>
    <row r="588" spans="1:9" x14ac:dyDescent="0.3">
      <c r="A588" s="5" t="s">
        <v>2489</v>
      </c>
      <c r="B588" s="6">
        <v>1</v>
      </c>
      <c r="C588" s="7">
        <v>1</v>
      </c>
      <c r="D588" s="6"/>
      <c r="E588" s="7">
        <v>0</v>
      </c>
      <c r="F588" s="6"/>
      <c r="G588" s="7">
        <v>0</v>
      </c>
      <c r="H588" s="6">
        <v>1</v>
      </c>
      <c r="I588" s="7">
        <v>1</v>
      </c>
    </row>
    <row r="589" spans="1:9" x14ac:dyDescent="0.3">
      <c r="A589" s="5" t="s">
        <v>845</v>
      </c>
      <c r="B589" s="6">
        <v>1</v>
      </c>
      <c r="C589" s="7">
        <v>0.1111111111111111</v>
      </c>
      <c r="D589" s="6">
        <v>8</v>
      </c>
      <c r="E589" s="7">
        <v>0.88888888888888884</v>
      </c>
      <c r="F589" s="6"/>
      <c r="G589" s="7">
        <v>0</v>
      </c>
      <c r="H589" s="6">
        <v>9</v>
      </c>
      <c r="I589" s="7">
        <v>1</v>
      </c>
    </row>
    <row r="590" spans="1:9" x14ac:dyDescent="0.3">
      <c r="A590" s="5" t="s">
        <v>1989</v>
      </c>
      <c r="B590" s="6">
        <v>1</v>
      </c>
      <c r="C590" s="7">
        <v>1</v>
      </c>
      <c r="D590" s="6"/>
      <c r="E590" s="7">
        <v>0</v>
      </c>
      <c r="F590" s="6"/>
      <c r="G590" s="7">
        <v>0</v>
      </c>
      <c r="H590" s="6">
        <v>1</v>
      </c>
      <c r="I590" s="7">
        <v>1</v>
      </c>
    </row>
    <row r="591" spans="1:9" x14ac:dyDescent="0.3">
      <c r="A591" s="5" t="s">
        <v>1961</v>
      </c>
      <c r="B591" s="6"/>
      <c r="C591" s="7">
        <v>0</v>
      </c>
      <c r="D591" s="6">
        <v>2</v>
      </c>
      <c r="E591" s="7">
        <v>1</v>
      </c>
      <c r="F591" s="6"/>
      <c r="G591" s="7">
        <v>0</v>
      </c>
      <c r="H591" s="6">
        <v>2</v>
      </c>
      <c r="I591" s="7">
        <v>1</v>
      </c>
    </row>
    <row r="592" spans="1:9" x14ac:dyDescent="0.3">
      <c r="A592" s="5" t="s">
        <v>4086</v>
      </c>
      <c r="B592" s="6">
        <v>1</v>
      </c>
      <c r="C592" s="7">
        <v>1</v>
      </c>
      <c r="D592" s="6"/>
      <c r="E592" s="7">
        <v>0</v>
      </c>
      <c r="F592" s="6"/>
      <c r="G592" s="7">
        <v>0</v>
      </c>
      <c r="H592" s="6">
        <v>1</v>
      </c>
      <c r="I592" s="7">
        <v>1</v>
      </c>
    </row>
    <row r="593" spans="1:21" x14ac:dyDescent="0.3">
      <c r="A593" s="5" t="s">
        <v>3484</v>
      </c>
      <c r="B593" s="6">
        <v>5</v>
      </c>
      <c r="C593" s="7">
        <v>0.625</v>
      </c>
      <c r="D593" s="6">
        <v>3</v>
      </c>
      <c r="E593" s="7">
        <v>0.375</v>
      </c>
      <c r="F593" s="6"/>
      <c r="G593" s="7">
        <v>0</v>
      </c>
      <c r="H593" s="6">
        <v>8</v>
      </c>
      <c r="I593" s="7">
        <v>1</v>
      </c>
    </row>
    <row r="594" spans="1:21" x14ac:dyDescent="0.3">
      <c r="A594" s="5" t="s">
        <v>2756</v>
      </c>
      <c r="B594" s="6">
        <v>1</v>
      </c>
      <c r="C594" s="7">
        <v>0.16666666666666666</v>
      </c>
      <c r="D594" s="6">
        <v>5</v>
      </c>
      <c r="E594" s="7">
        <v>0.83333333333333337</v>
      </c>
      <c r="F594" s="6"/>
      <c r="G594" s="7">
        <v>0</v>
      </c>
      <c r="H594" s="6">
        <v>6</v>
      </c>
      <c r="I594" s="7">
        <v>1</v>
      </c>
    </row>
    <row r="595" spans="1:21" x14ac:dyDescent="0.3">
      <c r="A595" s="5" t="s">
        <v>345</v>
      </c>
      <c r="B595" s="6"/>
      <c r="C595" s="7">
        <v>0</v>
      </c>
      <c r="D595" s="6">
        <v>4</v>
      </c>
      <c r="E595" s="7">
        <v>1</v>
      </c>
      <c r="F595" s="6"/>
      <c r="G595" s="7">
        <v>0</v>
      </c>
      <c r="H595" s="6">
        <v>4</v>
      </c>
      <c r="I595" s="7">
        <v>1</v>
      </c>
    </row>
    <row r="596" spans="1:21" x14ac:dyDescent="0.3">
      <c r="A596" s="5" t="s">
        <v>1555</v>
      </c>
      <c r="B596" s="6"/>
      <c r="C596" s="7">
        <v>0</v>
      </c>
      <c r="D596" s="6">
        <v>2</v>
      </c>
      <c r="E596" s="7">
        <v>1</v>
      </c>
      <c r="F596" s="6"/>
      <c r="G596" s="7">
        <v>0</v>
      </c>
      <c r="H596" s="6">
        <v>2</v>
      </c>
      <c r="I596" s="7">
        <v>1</v>
      </c>
    </row>
    <row r="597" spans="1:21" x14ac:dyDescent="0.3">
      <c r="A597" s="5" t="s">
        <v>5268</v>
      </c>
      <c r="B597" s="6">
        <v>16</v>
      </c>
      <c r="C597" s="7">
        <v>0.29090909090909089</v>
      </c>
      <c r="D597" s="6">
        <v>39</v>
      </c>
      <c r="E597" s="7">
        <v>0.70909090909090911</v>
      </c>
      <c r="F597" s="6"/>
      <c r="G597" s="7">
        <v>0</v>
      </c>
      <c r="H597" s="6">
        <v>55</v>
      </c>
      <c r="I597" s="7">
        <v>1</v>
      </c>
    </row>
    <row r="600" spans="1:21" x14ac:dyDescent="0.3">
      <c r="A600" s="5" t="s">
        <v>5327</v>
      </c>
    </row>
    <row r="601" spans="1:21" x14ac:dyDescent="0.3">
      <c r="A601" s="4" t="s">
        <v>5267</v>
      </c>
      <c r="B601" t="s">
        <v>1077</v>
      </c>
      <c r="C601" t="s">
        <v>5328</v>
      </c>
      <c r="D601" t="s">
        <v>5331</v>
      </c>
      <c r="E601" t="s">
        <v>4090</v>
      </c>
      <c r="F601" t="s">
        <v>5329</v>
      </c>
      <c r="G601" t="s">
        <v>5330</v>
      </c>
      <c r="H601" t="s">
        <v>3458</v>
      </c>
      <c r="I601" t="s">
        <v>5332</v>
      </c>
      <c r="J601" t="s">
        <v>1005</v>
      </c>
      <c r="L601" t="s">
        <v>5267</v>
      </c>
      <c r="M601" t="s">
        <v>1077</v>
      </c>
      <c r="N601" t="s">
        <v>5328</v>
      </c>
      <c r="O601" t="s">
        <v>5331</v>
      </c>
      <c r="P601" t="s">
        <v>4090</v>
      </c>
      <c r="Q601" t="s">
        <v>5329</v>
      </c>
      <c r="R601" t="s">
        <v>5330</v>
      </c>
      <c r="S601" t="s">
        <v>3458</v>
      </c>
      <c r="T601" t="s">
        <v>5332</v>
      </c>
      <c r="U601" t="s">
        <v>1005</v>
      </c>
    </row>
    <row r="602" spans="1:21" x14ac:dyDescent="0.3">
      <c r="A602" s="5" t="s">
        <v>2914</v>
      </c>
      <c r="B602" s="6"/>
      <c r="C602" s="6"/>
      <c r="D602" s="6"/>
      <c r="E602" s="6"/>
      <c r="F602" s="6">
        <v>1</v>
      </c>
      <c r="G602" s="6">
        <v>1</v>
      </c>
      <c r="H602" s="6"/>
      <c r="I602" s="6"/>
      <c r="J602" s="6">
        <v>5</v>
      </c>
      <c r="L602" t="s">
        <v>2914</v>
      </c>
      <c r="Q602">
        <v>1</v>
      </c>
      <c r="R602">
        <v>1</v>
      </c>
      <c r="U602">
        <v>5</v>
      </c>
    </row>
    <row r="603" spans="1:21" x14ac:dyDescent="0.3">
      <c r="A603" s="5" t="s">
        <v>2066</v>
      </c>
      <c r="B603" s="6"/>
      <c r="C603" s="6"/>
      <c r="D603" s="6"/>
      <c r="E603" s="6"/>
      <c r="F603" s="6"/>
      <c r="G603" s="6"/>
      <c r="H603" s="6">
        <v>1</v>
      </c>
      <c r="I603" s="6"/>
      <c r="J603" s="6"/>
      <c r="L603" t="s">
        <v>2066</v>
      </c>
      <c r="S603">
        <v>1</v>
      </c>
    </row>
    <row r="604" spans="1:21" x14ac:dyDescent="0.3">
      <c r="A604" s="5" t="s">
        <v>2033</v>
      </c>
      <c r="B604" s="6"/>
      <c r="C604" s="6"/>
      <c r="D604" s="6"/>
      <c r="E604" s="6"/>
      <c r="F604" s="6"/>
      <c r="G604" s="6"/>
      <c r="H604" s="6"/>
      <c r="I604" s="6"/>
      <c r="J604" s="6"/>
      <c r="L604" t="s">
        <v>2033</v>
      </c>
    </row>
    <row r="605" spans="1:21" x14ac:dyDescent="0.3">
      <c r="A605" s="5" t="s">
        <v>2545</v>
      </c>
      <c r="B605" s="6"/>
      <c r="C605" s="6"/>
      <c r="D605" s="6"/>
      <c r="E605" s="6"/>
      <c r="F605" s="6"/>
      <c r="G605" s="6"/>
      <c r="H605" s="6"/>
      <c r="I605" s="6"/>
      <c r="J605" s="6"/>
      <c r="L605" t="s">
        <v>2545</v>
      </c>
    </row>
    <row r="606" spans="1:21" x14ac:dyDescent="0.3">
      <c r="A606" s="5" t="s">
        <v>2489</v>
      </c>
      <c r="B606" s="6"/>
      <c r="C606" s="6"/>
      <c r="D606" s="6"/>
      <c r="E606" s="6"/>
      <c r="F606" s="6"/>
      <c r="G606" s="6"/>
      <c r="H606" s="6"/>
      <c r="I606" s="6">
        <v>1</v>
      </c>
      <c r="J606" s="6">
        <v>1</v>
      </c>
      <c r="L606" t="s">
        <v>2489</v>
      </c>
      <c r="T606">
        <v>1</v>
      </c>
      <c r="U606">
        <v>1</v>
      </c>
    </row>
    <row r="607" spans="1:21" x14ac:dyDescent="0.3">
      <c r="A607" s="5" t="s">
        <v>845</v>
      </c>
      <c r="B607" s="6"/>
      <c r="C607" s="6"/>
      <c r="D607" s="6"/>
      <c r="E607" s="6"/>
      <c r="F607" s="6"/>
      <c r="G607" s="6"/>
      <c r="H607" s="6"/>
      <c r="I607" s="6"/>
      <c r="J607" s="6">
        <v>1</v>
      </c>
      <c r="L607" t="s">
        <v>845</v>
      </c>
      <c r="U607">
        <v>1</v>
      </c>
    </row>
    <row r="608" spans="1:21" x14ac:dyDescent="0.3">
      <c r="A608" s="5" t="s">
        <v>1989</v>
      </c>
      <c r="B608" s="6"/>
      <c r="C608" s="6"/>
      <c r="D608" s="6"/>
      <c r="E608" s="6"/>
      <c r="F608" s="6"/>
      <c r="G608" s="6"/>
      <c r="H608" s="6"/>
      <c r="I608" s="6"/>
      <c r="J608" s="6">
        <v>1</v>
      </c>
      <c r="L608" t="s">
        <v>1989</v>
      </c>
      <c r="U608">
        <v>1</v>
      </c>
    </row>
    <row r="609" spans="1:21" x14ac:dyDescent="0.3">
      <c r="A609" s="5" t="s">
        <v>1961</v>
      </c>
      <c r="B609" s="6"/>
      <c r="C609" s="6"/>
      <c r="D609" s="6"/>
      <c r="E609" s="6"/>
      <c r="F609" s="6"/>
      <c r="G609" s="6"/>
      <c r="H609" s="6"/>
      <c r="I609" s="6"/>
      <c r="J609" s="6"/>
      <c r="L609" t="s">
        <v>1961</v>
      </c>
    </row>
    <row r="610" spans="1:21" x14ac:dyDescent="0.3">
      <c r="A610" s="5" t="s">
        <v>4086</v>
      </c>
      <c r="B610" s="6"/>
      <c r="C610" s="6"/>
      <c r="D610" s="6"/>
      <c r="E610" s="6">
        <v>1</v>
      </c>
      <c r="F610" s="6"/>
      <c r="G610" s="6"/>
      <c r="H610" s="6"/>
      <c r="I610" s="6"/>
      <c r="J610" s="6"/>
      <c r="L610" t="s">
        <v>4086</v>
      </c>
      <c r="P610">
        <v>1</v>
      </c>
    </row>
    <row r="611" spans="1:21" x14ac:dyDescent="0.3">
      <c r="A611" s="5" t="s">
        <v>3484</v>
      </c>
      <c r="B611" s="6">
        <v>1</v>
      </c>
      <c r="C611" s="6"/>
      <c r="D611" s="6"/>
      <c r="E611" s="6"/>
      <c r="F611" s="6"/>
      <c r="G611" s="6"/>
      <c r="H611" s="6"/>
      <c r="I611" s="6"/>
      <c r="J611" s="6">
        <v>5</v>
      </c>
      <c r="L611" t="s">
        <v>3484</v>
      </c>
      <c r="M611">
        <v>1</v>
      </c>
      <c r="U611">
        <v>5</v>
      </c>
    </row>
    <row r="612" spans="1:21" x14ac:dyDescent="0.3">
      <c r="A612" s="5" t="s">
        <v>2756</v>
      </c>
      <c r="B612" s="6"/>
      <c r="C612" s="6"/>
      <c r="D612" s="6"/>
      <c r="E612" s="6"/>
      <c r="F612" s="6"/>
      <c r="G612" s="6"/>
      <c r="H612" s="6"/>
      <c r="I612" s="6"/>
      <c r="J612" s="6">
        <v>1</v>
      </c>
      <c r="L612" t="s">
        <v>2756</v>
      </c>
      <c r="U612">
        <v>1</v>
      </c>
    </row>
    <row r="613" spans="1:21" x14ac:dyDescent="0.3">
      <c r="A613" s="5" t="s">
        <v>345</v>
      </c>
      <c r="B613" s="6"/>
      <c r="C613" s="6"/>
      <c r="D613" s="6"/>
      <c r="E613" s="6"/>
      <c r="F613" s="6"/>
      <c r="G613" s="6"/>
      <c r="H613" s="6"/>
      <c r="I613" s="6"/>
      <c r="J613" s="6"/>
      <c r="L613" t="s">
        <v>345</v>
      </c>
    </row>
    <row r="614" spans="1:21" x14ac:dyDescent="0.3">
      <c r="A614" s="5" t="s">
        <v>1555</v>
      </c>
      <c r="B614" s="6"/>
      <c r="C614" s="6"/>
      <c r="D614" s="6"/>
      <c r="E614" s="6"/>
      <c r="F614" s="6"/>
      <c r="G614" s="6"/>
      <c r="H614" s="6"/>
      <c r="I614" s="6"/>
      <c r="J614" s="6"/>
      <c r="L614" t="s">
        <v>1555</v>
      </c>
    </row>
    <row r="615" spans="1:21" x14ac:dyDescent="0.3">
      <c r="A615" s="5" t="s">
        <v>5268</v>
      </c>
      <c r="B615" s="6">
        <v>1</v>
      </c>
      <c r="C615" s="6"/>
      <c r="D615" s="6"/>
      <c r="E615" s="6">
        <v>1</v>
      </c>
      <c r="F615" s="6">
        <v>1</v>
      </c>
      <c r="G615" s="6">
        <v>1</v>
      </c>
      <c r="H615" s="6">
        <v>1</v>
      </c>
      <c r="I615" s="6">
        <v>1</v>
      </c>
      <c r="J615" s="6">
        <v>14</v>
      </c>
      <c r="L615" t="s">
        <v>5268</v>
      </c>
      <c r="M615">
        <v>1</v>
      </c>
      <c r="P615">
        <v>1</v>
      </c>
      <c r="Q615">
        <v>1</v>
      </c>
      <c r="R615">
        <v>1</v>
      </c>
      <c r="S615">
        <v>1</v>
      </c>
      <c r="T615">
        <v>1</v>
      </c>
      <c r="U615">
        <v>14</v>
      </c>
    </row>
    <row r="617" spans="1:21" x14ac:dyDescent="0.3">
      <c r="A617" t="s">
        <v>5267</v>
      </c>
      <c r="B617" t="s">
        <v>1077</v>
      </c>
      <c r="C617" t="s">
        <v>5328</v>
      </c>
      <c r="D617" t="s">
        <v>5331</v>
      </c>
      <c r="E617" t="s">
        <v>4090</v>
      </c>
      <c r="F617" t="s">
        <v>5329</v>
      </c>
      <c r="G617" t="s">
        <v>5330</v>
      </c>
      <c r="H617" t="s">
        <v>3458</v>
      </c>
      <c r="I617" t="s">
        <v>5332</v>
      </c>
      <c r="J617" t="s">
        <v>1005</v>
      </c>
    </row>
    <row r="618" spans="1:21" x14ac:dyDescent="0.3">
      <c r="A618" t="s">
        <v>2914</v>
      </c>
      <c r="B618" s="8">
        <f>M602/16</f>
        <v>0</v>
      </c>
      <c r="C618" s="8">
        <f t="shared" ref="C618:J631" si="12">N602/16</f>
        <v>0</v>
      </c>
      <c r="D618" s="8">
        <f t="shared" si="12"/>
        <v>0</v>
      </c>
      <c r="E618" s="8">
        <f t="shared" si="12"/>
        <v>0</v>
      </c>
      <c r="F618" s="8">
        <f t="shared" si="12"/>
        <v>6.25E-2</v>
      </c>
      <c r="G618" s="8">
        <f t="shared" si="12"/>
        <v>6.25E-2</v>
      </c>
      <c r="H618" s="8">
        <f t="shared" si="12"/>
        <v>0</v>
      </c>
      <c r="I618" s="8">
        <f t="shared" si="12"/>
        <v>0</v>
      </c>
      <c r="J618" s="8">
        <f t="shared" si="12"/>
        <v>0.3125</v>
      </c>
    </row>
    <row r="619" spans="1:21" x14ac:dyDescent="0.3">
      <c r="A619" t="s">
        <v>2066</v>
      </c>
      <c r="B619" s="8">
        <f t="shared" ref="B619:B631" si="13">M603/16</f>
        <v>0</v>
      </c>
      <c r="C619" s="8">
        <f t="shared" si="12"/>
        <v>0</v>
      </c>
      <c r="D619" s="8">
        <f t="shared" si="12"/>
        <v>0</v>
      </c>
      <c r="E619" s="8">
        <f t="shared" si="12"/>
        <v>0</v>
      </c>
      <c r="F619" s="8">
        <f t="shared" si="12"/>
        <v>0</v>
      </c>
      <c r="G619" s="8">
        <f t="shared" si="12"/>
        <v>0</v>
      </c>
      <c r="H619" s="8">
        <f t="shared" si="12"/>
        <v>6.25E-2</v>
      </c>
      <c r="I619" s="8">
        <f t="shared" si="12"/>
        <v>0</v>
      </c>
      <c r="J619" s="8">
        <f t="shared" si="12"/>
        <v>0</v>
      </c>
    </row>
    <row r="620" spans="1:21" x14ac:dyDescent="0.3">
      <c r="A620" t="s">
        <v>2033</v>
      </c>
      <c r="B620" s="8">
        <f t="shared" si="13"/>
        <v>0</v>
      </c>
      <c r="C620" s="8">
        <f t="shared" si="12"/>
        <v>0</v>
      </c>
      <c r="D620" s="8">
        <f t="shared" si="12"/>
        <v>0</v>
      </c>
      <c r="E620" s="8">
        <f t="shared" si="12"/>
        <v>0</v>
      </c>
      <c r="F620" s="8">
        <f t="shared" si="12"/>
        <v>0</v>
      </c>
      <c r="G620" s="8">
        <f t="shared" si="12"/>
        <v>0</v>
      </c>
      <c r="H620" s="8">
        <f t="shared" si="12"/>
        <v>0</v>
      </c>
      <c r="I620" s="8">
        <f t="shared" si="12"/>
        <v>0</v>
      </c>
      <c r="J620" s="8">
        <f t="shared" si="12"/>
        <v>0</v>
      </c>
    </row>
    <row r="621" spans="1:21" x14ac:dyDescent="0.3">
      <c r="A621" t="s">
        <v>2545</v>
      </c>
      <c r="B621" s="8">
        <f t="shared" si="13"/>
        <v>0</v>
      </c>
      <c r="C621" s="8">
        <f t="shared" si="12"/>
        <v>0</v>
      </c>
      <c r="D621" s="8">
        <f t="shared" si="12"/>
        <v>0</v>
      </c>
      <c r="E621" s="8">
        <f t="shared" si="12"/>
        <v>0</v>
      </c>
      <c r="F621" s="8">
        <f t="shared" si="12"/>
        <v>0</v>
      </c>
      <c r="G621" s="8">
        <f t="shared" si="12"/>
        <v>0</v>
      </c>
      <c r="H621" s="8">
        <f t="shared" si="12"/>
        <v>0</v>
      </c>
      <c r="I621" s="8">
        <f t="shared" si="12"/>
        <v>0</v>
      </c>
      <c r="J621" s="8">
        <f t="shared" si="12"/>
        <v>0</v>
      </c>
    </row>
    <row r="622" spans="1:21" x14ac:dyDescent="0.3">
      <c r="A622" t="s">
        <v>2489</v>
      </c>
      <c r="B622" s="8">
        <f t="shared" si="13"/>
        <v>0</v>
      </c>
      <c r="C622" s="8">
        <f t="shared" si="12"/>
        <v>0</v>
      </c>
      <c r="D622" s="8">
        <f t="shared" si="12"/>
        <v>0</v>
      </c>
      <c r="E622" s="8">
        <f t="shared" si="12"/>
        <v>0</v>
      </c>
      <c r="F622" s="8">
        <f t="shared" si="12"/>
        <v>0</v>
      </c>
      <c r="G622" s="8">
        <f t="shared" si="12"/>
        <v>0</v>
      </c>
      <c r="H622" s="8">
        <f t="shared" si="12"/>
        <v>0</v>
      </c>
      <c r="I622" s="8">
        <f t="shared" si="12"/>
        <v>6.25E-2</v>
      </c>
      <c r="J622" s="8">
        <f t="shared" si="12"/>
        <v>6.25E-2</v>
      </c>
    </row>
    <row r="623" spans="1:21" x14ac:dyDescent="0.3">
      <c r="A623" t="s">
        <v>845</v>
      </c>
      <c r="B623" s="8">
        <f t="shared" si="13"/>
        <v>0</v>
      </c>
      <c r="C623" s="8">
        <f t="shared" si="12"/>
        <v>0</v>
      </c>
      <c r="D623" s="8">
        <f t="shared" si="12"/>
        <v>0</v>
      </c>
      <c r="E623" s="8">
        <f t="shared" si="12"/>
        <v>0</v>
      </c>
      <c r="F623" s="8">
        <f t="shared" si="12"/>
        <v>0</v>
      </c>
      <c r="G623" s="8">
        <f t="shared" si="12"/>
        <v>0</v>
      </c>
      <c r="H623" s="8">
        <f t="shared" si="12"/>
        <v>0</v>
      </c>
      <c r="I623" s="8">
        <f t="shared" si="12"/>
        <v>0</v>
      </c>
      <c r="J623" s="8">
        <f t="shared" si="12"/>
        <v>6.25E-2</v>
      </c>
    </row>
    <row r="624" spans="1:21" x14ac:dyDescent="0.3">
      <c r="A624" t="s">
        <v>1989</v>
      </c>
      <c r="B624" s="8">
        <f t="shared" si="13"/>
        <v>0</v>
      </c>
      <c r="C624" s="8">
        <f t="shared" si="12"/>
        <v>0</v>
      </c>
      <c r="D624" s="8">
        <f t="shared" si="12"/>
        <v>0</v>
      </c>
      <c r="E624" s="8">
        <f t="shared" si="12"/>
        <v>0</v>
      </c>
      <c r="F624" s="8">
        <f t="shared" si="12"/>
        <v>0</v>
      </c>
      <c r="G624" s="8">
        <f t="shared" si="12"/>
        <v>0</v>
      </c>
      <c r="H624" s="8">
        <f t="shared" si="12"/>
        <v>0</v>
      </c>
      <c r="I624" s="8">
        <f t="shared" si="12"/>
        <v>0</v>
      </c>
      <c r="J624" s="8">
        <f t="shared" si="12"/>
        <v>6.25E-2</v>
      </c>
    </row>
    <row r="625" spans="1:15" x14ac:dyDescent="0.3">
      <c r="A625" t="s">
        <v>1961</v>
      </c>
      <c r="B625" s="8">
        <f t="shared" si="13"/>
        <v>0</v>
      </c>
      <c r="C625" s="8">
        <f t="shared" si="12"/>
        <v>0</v>
      </c>
      <c r="D625" s="8">
        <f t="shared" si="12"/>
        <v>0</v>
      </c>
      <c r="E625" s="8">
        <f t="shared" si="12"/>
        <v>0</v>
      </c>
      <c r="F625" s="8">
        <f t="shared" si="12"/>
        <v>0</v>
      </c>
      <c r="G625" s="8">
        <f t="shared" si="12"/>
        <v>0</v>
      </c>
      <c r="H625" s="8">
        <f t="shared" si="12"/>
        <v>0</v>
      </c>
      <c r="I625" s="8">
        <f t="shared" si="12"/>
        <v>0</v>
      </c>
      <c r="J625" s="8">
        <f t="shared" si="12"/>
        <v>0</v>
      </c>
    </row>
    <row r="626" spans="1:15" x14ac:dyDescent="0.3">
      <c r="A626" t="s">
        <v>4086</v>
      </c>
      <c r="B626" s="8">
        <f t="shared" si="13"/>
        <v>0</v>
      </c>
      <c r="C626" s="8">
        <f t="shared" si="12"/>
        <v>0</v>
      </c>
      <c r="D626" s="8">
        <f t="shared" si="12"/>
        <v>0</v>
      </c>
      <c r="E626" s="8">
        <f t="shared" si="12"/>
        <v>6.25E-2</v>
      </c>
      <c r="F626" s="8">
        <f t="shared" si="12"/>
        <v>0</v>
      </c>
      <c r="G626" s="8">
        <f t="shared" si="12"/>
        <v>0</v>
      </c>
      <c r="H626" s="8">
        <f t="shared" si="12"/>
        <v>0</v>
      </c>
      <c r="I626" s="8">
        <f t="shared" si="12"/>
        <v>0</v>
      </c>
      <c r="J626" s="8">
        <f t="shared" si="12"/>
        <v>0</v>
      </c>
    </row>
    <row r="627" spans="1:15" x14ac:dyDescent="0.3">
      <c r="A627" t="s">
        <v>3484</v>
      </c>
      <c r="B627" s="8">
        <f t="shared" si="13"/>
        <v>6.25E-2</v>
      </c>
      <c r="C627" s="8">
        <f t="shared" si="12"/>
        <v>0</v>
      </c>
      <c r="D627" s="8">
        <f t="shared" si="12"/>
        <v>0</v>
      </c>
      <c r="E627" s="8">
        <f t="shared" si="12"/>
        <v>0</v>
      </c>
      <c r="F627" s="8">
        <f t="shared" si="12"/>
        <v>0</v>
      </c>
      <c r="G627" s="8">
        <f t="shared" si="12"/>
        <v>0</v>
      </c>
      <c r="H627" s="8">
        <f t="shared" si="12"/>
        <v>0</v>
      </c>
      <c r="I627" s="8">
        <f t="shared" si="12"/>
        <v>0</v>
      </c>
      <c r="J627" s="8">
        <f t="shared" si="12"/>
        <v>0.3125</v>
      </c>
    </row>
    <row r="628" spans="1:15" x14ac:dyDescent="0.3">
      <c r="A628" t="s">
        <v>2756</v>
      </c>
      <c r="B628" s="8">
        <f t="shared" si="13"/>
        <v>0</v>
      </c>
      <c r="C628" s="8">
        <f t="shared" si="12"/>
        <v>0</v>
      </c>
      <c r="D628" s="8">
        <f t="shared" si="12"/>
        <v>0</v>
      </c>
      <c r="E628" s="8">
        <f t="shared" si="12"/>
        <v>0</v>
      </c>
      <c r="F628" s="8">
        <f t="shared" si="12"/>
        <v>0</v>
      </c>
      <c r="G628" s="8">
        <f t="shared" si="12"/>
        <v>0</v>
      </c>
      <c r="H628" s="8">
        <f t="shared" si="12"/>
        <v>0</v>
      </c>
      <c r="I628" s="8">
        <f t="shared" si="12"/>
        <v>0</v>
      </c>
      <c r="J628" s="8">
        <f t="shared" si="12"/>
        <v>6.25E-2</v>
      </c>
    </row>
    <row r="629" spans="1:15" x14ac:dyDescent="0.3">
      <c r="A629" t="s">
        <v>345</v>
      </c>
      <c r="B629" s="8">
        <f t="shared" si="13"/>
        <v>0</v>
      </c>
      <c r="C629" s="8">
        <f t="shared" si="12"/>
        <v>0</v>
      </c>
      <c r="D629" s="8">
        <f t="shared" si="12"/>
        <v>0</v>
      </c>
      <c r="E629" s="8">
        <f t="shared" si="12"/>
        <v>0</v>
      </c>
      <c r="F629" s="8">
        <f t="shared" si="12"/>
        <v>0</v>
      </c>
      <c r="G629" s="8">
        <f t="shared" si="12"/>
        <v>0</v>
      </c>
      <c r="H629" s="8">
        <f t="shared" si="12"/>
        <v>0</v>
      </c>
      <c r="I629" s="8">
        <f t="shared" si="12"/>
        <v>0</v>
      </c>
      <c r="J629" s="8">
        <f t="shared" si="12"/>
        <v>0</v>
      </c>
    </row>
    <row r="630" spans="1:15" x14ac:dyDescent="0.3">
      <c r="A630" t="s">
        <v>1555</v>
      </c>
      <c r="B630" s="8">
        <f t="shared" si="13"/>
        <v>0</v>
      </c>
      <c r="C630" s="8">
        <f t="shared" si="12"/>
        <v>0</v>
      </c>
      <c r="D630" s="8">
        <f t="shared" si="12"/>
        <v>0</v>
      </c>
      <c r="E630" s="8">
        <f t="shared" si="12"/>
        <v>0</v>
      </c>
      <c r="F630" s="8">
        <f t="shared" si="12"/>
        <v>0</v>
      </c>
      <c r="G630" s="8">
        <f t="shared" si="12"/>
        <v>0</v>
      </c>
      <c r="H630" s="8">
        <f t="shared" si="12"/>
        <v>0</v>
      </c>
      <c r="I630" s="8">
        <f t="shared" si="12"/>
        <v>0</v>
      </c>
      <c r="J630" s="8">
        <f t="shared" si="12"/>
        <v>0</v>
      </c>
    </row>
    <row r="631" spans="1:15" x14ac:dyDescent="0.3">
      <c r="A631" t="s">
        <v>5268</v>
      </c>
      <c r="B631" s="8">
        <f t="shared" si="13"/>
        <v>6.25E-2</v>
      </c>
      <c r="C631" s="8">
        <f t="shared" si="12"/>
        <v>0</v>
      </c>
      <c r="D631" s="8">
        <f t="shared" si="12"/>
        <v>0</v>
      </c>
      <c r="E631" s="8">
        <f t="shared" si="12"/>
        <v>6.25E-2</v>
      </c>
      <c r="F631" s="8">
        <f t="shared" si="12"/>
        <v>6.25E-2</v>
      </c>
      <c r="G631" s="8">
        <f t="shared" si="12"/>
        <v>6.25E-2</v>
      </c>
      <c r="H631" s="8">
        <f t="shared" si="12"/>
        <v>6.25E-2</v>
      </c>
      <c r="I631" s="8">
        <f t="shared" si="12"/>
        <v>6.25E-2</v>
      </c>
      <c r="J631" s="8">
        <f t="shared" si="12"/>
        <v>0.875</v>
      </c>
    </row>
    <row r="634" spans="1:15" x14ac:dyDescent="0.3">
      <c r="A634" t="s">
        <v>5333</v>
      </c>
    </row>
    <row r="635" spans="1:15" x14ac:dyDescent="0.3">
      <c r="B635" s="4" t="s">
        <v>5269</v>
      </c>
    </row>
    <row r="636" spans="1:15" x14ac:dyDescent="0.3">
      <c r="B636" t="s">
        <v>430</v>
      </c>
      <c r="D636" t="s">
        <v>363</v>
      </c>
      <c r="F636" t="s">
        <v>486</v>
      </c>
      <c r="H636" t="s">
        <v>575</v>
      </c>
      <c r="J636" t="s">
        <v>657</v>
      </c>
      <c r="L636" t="s">
        <v>5270</v>
      </c>
      <c r="N636" t="s">
        <v>5272</v>
      </c>
      <c r="O636" t="s">
        <v>5273</v>
      </c>
    </row>
    <row r="637" spans="1:15" x14ac:dyDescent="0.3">
      <c r="A637" s="4" t="s">
        <v>5267</v>
      </c>
      <c r="B637" t="s">
        <v>5271</v>
      </c>
      <c r="C637" t="s">
        <v>5274</v>
      </c>
      <c r="D637" t="s">
        <v>5271</v>
      </c>
      <c r="E637" t="s">
        <v>5274</v>
      </c>
      <c r="F637" t="s">
        <v>5271</v>
      </c>
      <c r="G637" t="s">
        <v>5274</v>
      </c>
      <c r="H637" t="s">
        <v>5271</v>
      </c>
      <c r="I637" t="s">
        <v>5274</v>
      </c>
      <c r="J637" t="s">
        <v>5271</v>
      </c>
      <c r="K637" t="s">
        <v>5274</v>
      </c>
      <c r="L637" t="s">
        <v>5271</v>
      </c>
      <c r="M637" t="s">
        <v>5274</v>
      </c>
    </row>
    <row r="638" spans="1:15" x14ac:dyDescent="0.3">
      <c r="A638" s="5" t="s">
        <v>2914</v>
      </c>
      <c r="B638" s="6">
        <v>5</v>
      </c>
      <c r="C638" s="7">
        <v>8.771929824561403E-2</v>
      </c>
      <c r="D638" s="6">
        <v>2</v>
      </c>
      <c r="E638" s="7">
        <v>3.5087719298245612E-2</v>
      </c>
      <c r="F638" s="6">
        <v>13</v>
      </c>
      <c r="G638" s="7">
        <v>0.22807017543859648</v>
      </c>
      <c r="H638" s="6">
        <v>33</v>
      </c>
      <c r="I638" s="7">
        <v>0.57894736842105265</v>
      </c>
      <c r="J638" s="6">
        <v>4</v>
      </c>
      <c r="K638" s="7">
        <v>7.0175438596491224E-2</v>
      </c>
      <c r="L638" s="6"/>
      <c r="M638" s="7">
        <v>0</v>
      </c>
      <c r="N638" s="6">
        <v>57</v>
      </c>
      <c r="O638" s="7">
        <v>1</v>
      </c>
    </row>
    <row r="639" spans="1:15" x14ac:dyDescent="0.3">
      <c r="A639" s="5" t="s">
        <v>2066</v>
      </c>
      <c r="B639" s="6">
        <v>1</v>
      </c>
      <c r="C639" s="7">
        <v>2.7777777777777776E-2</v>
      </c>
      <c r="D639" s="6"/>
      <c r="E639" s="7">
        <v>0</v>
      </c>
      <c r="F639" s="6">
        <v>4</v>
      </c>
      <c r="G639" s="7">
        <v>0.1111111111111111</v>
      </c>
      <c r="H639" s="6">
        <v>13</v>
      </c>
      <c r="I639" s="7">
        <v>0.3611111111111111</v>
      </c>
      <c r="J639" s="6">
        <v>18</v>
      </c>
      <c r="K639" s="7">
        <v>0.5</v>
      </c>
      <c r="L639" s="6"/>
      <c r="M639" s="7">
        <v>0</v>
      </c>
      <c r="N639" s="6">
        <v>36</v>
      </c>
      <c r="O639" s="7">
        <v>1</v>
      </c>
    </row>
    <row r="640" spans="1:15" x14ac:dyDescent="0.3">
      <c r="A640" s="5" t="s">
        <v>2033</v>
      </c>
      <c r="B640" s="6">
        <v>8</v>
      </c>
      <c r="C640" s="7">
        <v>0.1702127659574468</v>
      </c>
      <c r="D640" s="6">
        <v>7</v>
      </c>
      <c r="E640" s="7">
        <v>0.14893617021276595</v>
      </c>
      <c r="F640" s="6">
        <v>3</v>
      </c>
      <c r="G640" s="7">
        <v>6.3829787234042548E-2</v>
      </c>
      <c r="H640" s="6">
        <v>7</v>
      </c>
      <c r="I640" s="7">
        <v>0.14893617021276595</v>
      </c>
      <c r="J640" s="6">
        <v>22</v>
      </c>
      <c r="K640" s="7">
        <v>0.46808510638297873</v>
      </c>
      <c r="L640" s="6"/>
      <c r="M640" s="7">
        <v>0</v>
      </c>
      <c r="N640" s="6">
        <v>47</v>
      </c>
      <c r="O640" s="7">
        <v>1</v>
      </c>
    </row>
    <row r="641" spans="1:15" x14ac:dyDescent="0.3">
      <c r="A641" s="5" t="s">
        <v>2545</v>
      </c>
      <c r="B641" s="6">
        <v>1</v>
      </c>
      <c r="C641" s="7">
        <v>5.2631578947368418E-2</v>
      </c>
      <c r="D641" s="6">
        <v>2</v>
      </c>
      <c r="E641" s="7">
        <v>0.10526315789473684</v>
      </c>
      <c r="F641" s="6">
        <v>2</v>
      </c>
      <c r="G641" s="7">
        <v>0.10526315789473684</v>
      </c>
      <c r="H641" s="6">
        <v>4</v>
      </c>
      <c r="I641" s="7">
        <v>0.21052631578947367</v>
      </c>
      <c r="J641" s="6">
        <v>10</v>
      </c>
      <c r="K641" s="7">
        <v>0.52631578947368418</v>
      </c>
      <c r="L641" s="6"/>
      <c r="M641" s="7">
        <v>0</v>
      </c>
      <c r="N641" s="6">
        <v>19</v>
      </c>
      <c r="O641" s="7">
        <v>1</v>
      </c>
    </row>
    <row r="642" spans="1:15" x14ac:dyDescent="0.3">
      <c r="A642" s="5" t="s">
        <v>2489</v>
      </c>
      <c r="B642" s="6"/>
      <c r="C642" s="7">
        <v>0</v>
      </c>
      <c r="D642" s="6">
        <v>1</v>
      </c>
      <c r="E642" s="7">
        <v>0.14285714285714285</v>
      </c>
      <c r="F642" s="6">
        <v>3</v>
      </c>
      <c r="G642" s="7">
        <v>0.42857142857142855</v>
      </c>
      <c r="H642" s="6">
        <v>2</v>
      </c>
      <c r="I642" s="7">
        <v>0.2857142857142857</v>
      </c>
      <c r="J642" s="6">
        <v>1</v>
      </c>
      <c r="K642" s="7">
        <v>0.14285714285714285</v>
      </c>
      <c r="L642" s="6"/>
      <c r="M642" s="7">
        <v>0</v>
      </c>
      <c r="N642" s="6">
        <v>7</v>
      </c>
      <c r="O642" s="7">
        <v>1</v>
      </c>
    </row>
    <row r="643" spans="1:15" x14ac:dyDescent="0.3">
      <c r="A643" s="5" t="s">
        <v>845</v>
      </c>
      <c r="B643" s="6">
        <v>16</v>
      </c>
      <c r="C643" s="7">
        <v>0.20779220779220781</v>
      </c>
      <c r="D643" s="6">
        <v>18</v>
      </c>
      <c r="E643" s="7">
        <v>0.23376623376623376</v>
      </c>
      <c r="F643" s="6">
        <v>4</v>
      </c>
      <c r="G643" s="7">
        <v>5.1948051948051951E-2</v>
      </c>
      <c r="H643" s="6">
        <v>14</v>
      </c>
      <c r="I643" s="7">
        <v>0.18181818181818182</v>
      </c>
      <c r="J643" s="6">
        <v>25</v>
      </c>
      <c r="K643" s="7">
        <v>0.32467532467532467</v>
      </c>
      <c r="L643" s="6"/>
      <c r="M643" s="7">
        <v>0</v>
      </c>
      <c r="N643" s="6">
        <v>77</v>
      </c>
      <c r="O643" s="7">
        <v>1</v>
      </c>
    </row>
    <row r="644" spans="1:15" x14ac:dyDescent="0.3">
      <c r="A644" s="5" t="s">
        <v>1989</v>
      </c>
      <c r="B644" s="6"/>
      <c r="C644" s="7">
        <v>0</v>
      </c>
      <c r="D644" s="6"/>
      <c r="E644" s="7">
        <v>0</v>
      </c>
      <c r="F644" s="6">
        <v>4</v>
      </c>
      <c r="G644" s="7">
        <v>0.66666666666666663</v>
      </c>
      <c r="H644" s="6">
        <v>2</v>
      </c>
      <c r="I644" s="7">
        <v>0.33333333333333331</v>
      </c>
      <c r="J644" s="6"/>
      <c r="K644" s="7">
        <v>0</v>
      </c>
      <c r="L644" s="6"/>
      <c r="M644" s="7">
        <v>0</v>
      </c>
      <c r="N644" s="6">
        <v>6</v>
      </c>
      <c r="O644" s="7">
        <v>1</v>
      </c>
    </row>
    <row r="645" spans="1:15" x14ac:dyDescent="0.3">
      <c r="A645" s="5" t="s">
        <v>1961</v>
      </c>
      <c r="B645" s="6">
        <v>1</v>
      </c>
      <c r="C645" s="7">
        <v>7.1428571428571425E-2</v>
      </c>
      <c r="D645" s="6">
        <v>1</v>
      </c>
      <c r="E645" s="7">
        <v>7.1428571428571425E-2</v>
      </c>
      <c r="F645" s="6">
        <v>5</v>
      </c>
      <c r="G645" s="7">
        <v>0.35714285714285715</v>
      </c>
      <c r="H645" s="6">
        <v>4</v>
      </c>
      <c r="I645" s="7">
        <v>0.2857142857142857</v>
      </c>
      <c r="J645" s="6">
        <v>3</v>
      </c>
      <c r="K645" s="7">
        <v>0.21428571428571427</v>
      </c>
      <c r="L645" s="6"/>
      <c r="M645" s="7">
        <v>0</v>
      </c>
      <c r="N645" s="6">
        <v>14</v>
      </c>
      <c r="O645" s="7">
        <v>1</v>
      </c>
    </row>
    <row r="646" spans="1:15" x14ac:dyDescent="0.3">
      <c r="A646" s="5" t="s">
        <v>4086</v>
      </c>
      <c r="B646" s="6">
        <v>1</v>
      </c>
      <c r="C646" s="7">
        <v>0.5</v>
      </c>
      <c r="D646" s="6"/>
      <c r="E646" s="7">
        <v>0</v>
      </c>
      <c r="F646" s="6"/>
      <c r="G646" s="7">
        <v>0</v>
      </c>
      <c r="H646" s="6"/>
      <c r="I646" s="7">
        <v>0</v>
      </c>
      <c r="J646" s="6">
        <v>1</v>
      </c>
      <c r="K646" s="7">
        <v>0.5</v>
      </c>
      <c r="L646" s="6"/>
      <c r="M646" s="7">
        <v>0</v>
      </c>
      <c r="N646" s="6">
        <v>2</v>
      </c>
      <c r="O646" s="7">
        <v>1</v>
      </c>
    </row>
    <row r="647" spans="1:15" x14ac:dyDescent="0.3">
      <c r="A647" s="5" t="s">
        <v>3484</v>
      </c>
      <c r="B647" s="6">
        <v>7</v>
      </c>
      <c r="C647" s="7">
        <v>0.19444444444444445</v>
      </c>
      <c r="D647" s="6"/>
      <c r="E647" s="7">
        <v>0</v>
      </c>
      <c r="F647" s="6">
        <v>3</v>
      </c>
      <c r="G647" s="7">
        <v>8.3333333333333329E-2</v>
      </c>
      <c r="H647" s="6">
        <v>6</v>
      </c>
      <c r="I647" s="7">
        <v>0.16666666666666666</v>
      </c>
      <c r="J647" s="6">
        <v>20</v>
      </c>
      <c r="K647" s="7">
        <v>0.55555555555555558</v>
      </c>
      <c r="L647" s="6"/>
      <c r="M647" s="7">
        <v>0</v>
      </c>
      <c r="N647" s="6">
        <v>36</v>
      </c>
      <c r="O647" s="7">
        <v>1</v>
      </c>
    </row>
    <row r="648" spans="1:15" x14ac:dyDescent="0.3">
      <c r="A648" s="5" t="s">
        <v>2756</v>
      </c>
      <c r="B648" s="6">
        <v>3</v>
      </c>
      <c r="C648" s="7">
        <v>6.9767441860465115E-2</v>
      </c>
      <c r="D648" s="6">
        <v>2</v>
      </c>
      <c r="E648" s="7">
        <v>4.6511627906976744E-2</v>
      </c>
      <c r="F648" s="6">
        <v>12</v>
      </c>
      <c r="G648" s="7">
        <v>0.27906976744186046</v>
      </c>
      <c r="H648" s="6">
        <v>2</v>
      </c>
      <c r="I648" s="7">
        <v>4.6511627906976744E-2</v>
      </c>
      <c r="J648" s="6">
        <v>24</v>
      </c>
      <c r="K648" s="7">
        <v>0.55813953488372092</v>
      </c>
      <c r="L648" s="6"/>
      <c r="M648" s="7">
        <v>0</v>
      </c>
      <c r="N648" s="6">
        <v>43</v>
      </c>
      <c r="O648" s="7">
        <v>1</v>
      </c>
    </row>
    <row r="649" spans="1:15" x14ac:dyDescent="0.3">
      <c r="A649" s="5" t="s">
        <v>345</v>
      </c>
      <c r="B649" s="6">
        <v>3</v>
      </c>
      <c r="C649" s="7">
        <v>0.16666666666666666</v>
      </c>
      <c r="D649" s="6">
        <v>3</v>
      </c>
      <c r="E649" s="7">
        <v>0.16666666666666666</v>
      </c>
      <c r="F649" s="6">
        <v>2</v>
      </c>
      <c r="G649" s="7">
        <v>0.1111111111111111</v>
      </c>
      <c r="H649" s="6">
        <v>2</v>
      </c>
      <c r="I649" s="7">
        <v>0.1111111111111111</v>
      </c>
      <c r="J649" s="6">
        <v>8</v>
      </c>
      <c r="K649" s="7">
        <v>0.44444444444444442</v>
      </c>
      <c r="L649" s="6"/>
      <c r="M649" s="7">
        <v>0</v>
      </c>
      <c r="N649" s="6">
        <v>18</v>
      </c>
      <c r="O649" s="7">
        <v>1</v>
      </c>
    </row>
    <row r="650" spans="1:15" x14ac:dyDescent="0.3">
      <c r="A650" s="5" t="s">
        <v>1555</v>
      </c>
      <c r="B650" s="6">
        <v>5</v>
      </c>
      <c r="C650" s="7">
        <v>0.83333333333333337</v>
      </c>
      <c r="D650" s="6"/>
      <c r="E650" s="7">
        <v>0</v>
      </c>
      <c r="F650" s="6"/>
      <c r="G650" s="7">
        <v>0</v>
      </c>
      <c r="H650" s="6">
        <v>1</v>
      </c>
      <c r="I650" s="7">
        <v>0.16666666666666666</v>
      </c>
      <c r="J650" s="6"/>
      <c r="K650" s="7">
        <v>0</v>
      </c>
      <c r="L650" s="6"/>
      <c r="M650" s="7">
        <v>0</v>
      </c>
      <c r="N650" s="6">
        <v>6</v>
      </c>
      <c r="O650" s="7">
        <v>1</v>
      </c>
    </row>
    <row r="651" spans="1:15" x14ac:dyDescent="0.3">
      <c r="A651" s="5" t="s">
        <v>5268</v>
      </c>
      <c r="B651" s="6">
        <v>51</v>
      </c>
      <c r="C651" s="7">
        <v>0.13858695652173914</v>
      </c>
      <c r="D651" s="6">
        <v>36</v>
      </c>
      <c r="E651" s="7">
        <v>9.7826086956521743E-2</v>
      </c>
      <c r="F651" s="6">
        <v>55</v>
      </c>
      <c r="G651" s="7">
        <v>0.14945652173913043</v>
      </c>
      <c r="H651" s="6">
        <v>90</v>
      </c>
      <c r="I651" s="7">
        <v>0.24456521739130435</v>
      </c>
      <c r="J651" s="6">
        <v>136</v>
      </c>
      <c r="K651" s="7">
        <v>0.36956521739130432</v>
      </c>
      <c r="L651" s="6"/>
      <c r="M651" s="7">
        <v>0</v>
      </c>
      <c r="N651" s="6">
        <v>368</v>
      </c>
      <c r="O651" s="7">
        <v>1</v>
      </c>
    </row>
    <row r="654" spans="1:15" x14ac:dyDescent="0.3">
      <c r="A654" t="s">
        <v>5334</v>
      </c>
    </row>
    <row r="655" spans="1:15" x14ac:dyDescent="0.3">
      <c r="B655" s="4" t="s">
        <v>5269</v>
      </c>
    </row>
    <row r="656" spans="1:15" x14ac:dyDescent="0.3">
      <c r="B656" t="s">
        <v>576</v>
      </c>
      <c r="D656" t="s">
        <v>487</v>
      </c>
      <c r="F656" t="s">
        <v>5270</v>
      </c>
      <c r="H656" t="s">
        <v>5272</v>
      </c>
      <c r="I656" t="s">
        <v>5273</v>
      </c>
    </row>
    <row r="657" spans="1:9" x14ac:dyDescent="0.3">
      <c r="A657" s="4" t="s">
        <v>5267</v>
      </c>
      <c r="B657" t="s">
        <v>5271</v>
      </c>
      <c r="C657" t="s">
        <v>5274</v>
      </c>
      <c r="D657" t="s">
        <v>5271</v>
      </c>
      <c r="E657" t="s">
        <v>5274</v>
      </c>
      <c r="F657" t="s">
        <v>5271</v>
      </c>
      <c r="G657" t="s">
        <v>5274</v>
      </c>
    </row>
    <row r="658" spans="1:9" x14ac:dyDescent="0.3">
      <c r="A658" s="5" t="s">
        <v>2914</v>
      </c>
      <c r="B658" s="6">
        <v>29</v>
      </c>
      <c r="C658" s="7">
        <v>0.63043478260869568</v>
      </c>
      <c r="D658" s="6">
        <v>17</v>
      </c>
      <c r="E658" s="7">
        <v>0.36956521739130432</v>
      </c>
      <c r="F658" s="6"/>
      <c r="G658" s="7">
        <v>0</v>
      </c>
      <c r="H658" s="6">
        <v>46</v>
      </c>
      <c r="I658" s="7">
        <v>1</v>
      </c>
    </row>
    <row r="659" spans="1:9" x14ac:dyDescent="0.3">
      <c r="A659" s="5" t="s">
        <v>2066</v>
      </c>
      <c r="B659" s="6">
        <v>4</v>
      </c>
      <c r="C659" s="7">
        <v>0.23529411764705882</v>
      </c>
      <c r="D659" s="6">
        <v>13</v>
      </c>
      <c r="E659" s="7">
        <v>0.76470588235294112</v>
      </c>
      <c r="F659" s="6"/>
      <c r="G659" s="7">
        <v>0</v>
      </c>
      <c r="H659" s="6">
        <v>17</v>
      </c>
      <c r="I659" s="7">
        <v>1</v>
      </c>
    </row>
    <row r="660" spans="1:9" x14ac:dyDescent="0.3">
      <c r="A660" s="5" t="s">
        <v>2033</v>
      </c>
      <c r="B660" s="6"/>
      <c r="C660" s="7">
        <v>0</v>
      </c>
      <c r="D660" s="6">
        <v>10</v>
      </c>
      <c r="E660" s="7">
        <v>1</v>
      </c>
      <c r="F660" s="6"/>
      <c r="G660" s="7">
        <v>0</v>
      </c>
      <c r="H660" s="6">
        <v>10</v>
      </c>
      <c r="I660" s="7">
        <v>1</v>
      </c>
    </row>
    <row r="661" spans="1:9" x14ac:dyDescent="0.3">
      <c r="A661" s="5" t="s">
        <v>2545</v>
      </c>
      <c r="B661" s="6">
        <v>1</v>
      </c>
      <c r="C661" s="7">
        <v>0.16666666666666666</v>
      </c>
      <c r="D661" s="6">
        <v>5</v>
      </c>
      <c r="E661" s="7">
        <v>0.83333333333333337</v>
      </c>
      <c r="F661" s="6"/>
      <c r="G661" s="7">
        <v>0</v>
      </c>
      <c r="H661" s="6">
        <v>6</v>
      </c>
      <c r="I661" s="7">
        <v>1</v>
      </c>
    </row>
    <row r="662" spans="1:9" x14ac:dyDescent="0.3">
      <c r="A662" s="5" t="s">
        <v>2489</v>
      </c>
      <c r="B662" s="6">
        <v>3</v>
      </c>
      <c r="C662" s="7">
        <v>0.6</v>
      </c>
      <c r="D662" s="6">
        <v>2</v>
      </c>
      <c r="E662" s="7">
        <v>0.4</v>
      </c>
      <c r="F662" s="6"/>
      <c r="G662" s="7">
        <v>0</v>
      </c>
      <c r="H662" s="6">
        <v>5</v>
      </c>
      <c r="I662" s="7">
        <v>1</v>
      </c>
    </row>
    <row r="663" spans="1:9" x14ac:dyDescent="0.3">
      <c r="A663" s="5" t="s">
        <v>845</v>
      </c>
      <c r="B663" s="6">
        <v>3</v>
      </c>
      <c r="C663" s="7">
        <v>0.16666666666666666</v>
      </c>
      <c r="D663" s="6">
        <v>15</v>
      </c>
      <c r="E663" s="7">
        <v>0.83333333333333337</v>
      </c>
      <c r="F663" s="6"/>
      <c r="G663" s="7">
        <v>0</v>
      </c>
      <c r="H663" s="6">
        <v>18</v>
      </c>
      <c r="I663" s="7">
        <v>1</v>
      </c>
    </row>
    <row r="664" spans="1:9" x14ac:dyDescent="0.3">
      <c r="A664" s="5" t="s">
        <v>1989</v>
      </c>
      <c r="B664" s="6">
        <v>3</v>
      </c>
      <c r="C664" s="7">
        <v>0.5</v>
      </c>
      <c r="D664" s="6">
        <v>3</v>
      </c>
      <c r="E664" s="7">
        <v>0.5</v>
      </c>
      <c r="F664" s="6"/>
      <c r="G664" s="7">
        <v>0</v>
      </c>
      <c r="H664" s="6">
        <v>6</v>
      </c>
      <c r="I664" s="7">
        <v>1</v>
      </c>
    </row>
    <row r="665" spans="1:9" x14ac:dyDescent="0.3">
      <c r="A665" s="5" t="s">
        <v>1961</v>
      </c>
      <c r="B665" s="6">
        <v>5</v>
      </c>
      <c r="C665" s="7">
        <v>0.55555555555555558</v>
      </c>
      <c r="D665" s="6">
        <v>4</v>
      </c>
      <c r="E665" s="7">
        <v>0.44444444444444442</v>
      </c>
      <c r="F665" s="6"/>
      <c r="G665" s="7">
        <v>0</v>
      </c>
      <c r="H665" s="6">
        <v>9</v>
      </c>
      <c r="I665" s="7">
        <v>1</v>
      </c>
    </row>
    <row r="666" spans="1:9" x14ac:dyDescent="0.3">
      <c r="A666" s="5" t="s">
        <v>4086</v>
      </c>
      <c r="B666" s="6"/>
      <c r="C666" s="7" t="e">
        <v>#DIV/0!</v>
      </c>
      <c r="D666" s="6"/>
      <c r="E666" s="7" t="e">
        <v>#DIV/0!</v>
      </c>
      <c r="F666" s="6"/>
      <c r="G666" s="7" t="e">
        <v>#DIV/0!</v>
      </c>
      <c r="H666" s="6"/>
      <c r="I666" s="7" t="e">
        <v>#DIV/0!</v>
      </c>
    </row>
    <row r="667" spans="1:9" x14ac:dyDescent="0.3">
      <c r="A667" s="5" t="s">
        <v>3484</v>
      </c>
      <c r="B667" s="6">
        <v>2</v>
      </c>
      <c r="C667" s="7">
        <v>0.22222222222222221</v>
      </c>
      <c r="D667" s="6">
        <v>7</v>
      </c>
      <c r="E667" s="7">
        <v>0.77777777777777779</v>
      </c>
      <c r="F667" s="6"/>
      <c r="G667" s="7">
        <v>0</v>
      </c>
      <c r="H667" s="6">
        <v>9</v>
      </c>
      <c r="I667" s="7">
        <v>1</v>
      </c>
    </row>
    <row r="668" spans="1:9" x14ac:dyDescent="0.3">
      <c r="A668" s="5" t="s">
        <v>2756</v>
      </c>
      <c r="B668" s="6"/>
      <c r="C668" s="7">
        <v>0</v>
      </c>
      <c r="D668" s="6">
        <v>14</v>
      </c>
      <c r="E668" s="7">
        <v>1</v>
      </c>
      <c r="F668" s="6"/>
      <c r="G668" s="7">
        <v>0</v>
      </c>
      <c r="H668" s="6">
        <v>14</v>
      </c>
      <c r="I668" s="7">
        <v>1</v>
      </c>
    </row>
    <row r="669" spans="1:9" x14ac:dyDescent="0.3">
      <c r="A669" s="5" t="s">
        <v>345</v>
      </c>
      <c r="B669" s="6">
        <v>1</v>
      </c>
      <c r="C669" s="7">
        <v>0.25</v>
      </c>
      <c r="D669" s="6">
        <v>3</v>
      </c>
      <c r="E669" s="7">
        <v>0.75</v>
      </c>
      <c r="F669" s="6"/>
      <c r="G669" s="7">
        <v>0</v>
      </c>
      <c r="H669" s="6">
        <v>4</v>
      </c>
      <c r="I669" s="7">
        <v>1</v>
      </c>
    </row>
    <row r="670" spans="1:9" x14ac:dyDescent="0.3">
      <c r="A670" s="5" t="s">
        <v>1555</v>
      </c>
      <c r="B670" s="6"/>
      <c r="C670" s="7">
        <v>0</v>
      </c>
      <c r="D670" s="6">
        <v>1</v>
      </c>
      <c r="E670" s="7">
        <v>1</v>
      </c>
      <c r="F670" s="6"/>
      <c r="G670" s="7">
        <v>0</v>
      </c>
      <c r="H670" s="6">
        <v>1</v>
      </c>
      <c r="I670" s="7">
        <v>1</v>
      </c>
    </row>
    <row r="671" spans="1:9" x14ac:dyDescent="0.3">
      <c r="A671" s="5" t="s">
        <v>5268</v>
      </c>
      <c r="B671" s="6">
        <v>51</v>
      </c>
      <c r="C671" s="7">
        <v>0.35172413793103446</v>
      </c>
      <c r="D671" s="6">
        <v>94</v>
      </c>
      <c r="E671" s="7">
        <v>0.64827586206896548</v>
      </c>
      <c r="F671" s="6"/>
      <c r="G671" s="7">
        <v>0</v>
      </c>
      <c r="H671" s="6">
        <v>145</v>
      </c>
      <c r="I671" s="7">
        <v>1</v>
      </c>
    </row>
    <row r="674" spans="1:13" x14ac:dyDescent="0.3">
      <c r="A674" t="s">
        <v>5335</v>
      </c>
    </row>
    <row r="675" spans="1:13" x14ac:dyDescent="0.3">
      <c r="B675" s="4" t="s">
        <v>5269</v>
      </c>
    </row>
    <row r="676" spans="1:13" x14ac:dyDescent="0.3">
      <c r="B676" t="s">
        <v>2643</v>
      </c>
      <c r="D676" t="s">
        <v>1270</v>
      </c>
      <c r="F676" t="s">
        <v>2233</v>
      </c>
      <c r="H676" t="s">
        <v>577</v>
      </c>
      <c r="J676" t="s">
        <v>5270</v>
      </c>
      <c r="L676" t="s">
        <v>5272</v>
      </c>
      <c r="M676" t="s">
        <v>5273</v>
      </c>
    </row>
    <row r="677" spans="1:13" x14ac:dyDescent="0.3">
      <c r="A677" s="4" t="s">
        <v>5267</v>
      </c>
      <c r="B677" t="s">
        <v>5271</v>
      </c>
      <c r="C677" t="s">
        <v>5274</v>
      </c>
      <c r="D677" t="s">
        <v>5271</v>
      </c>
      <c r="E677" t="s">
        <v>5274</v>
      </c>
      <c r="F677" t="s">
        <v>5271</v>
      </c>
      <c r="G677" t="s">
        <v>5274</v>
      </c>
      <c r="H677" t="s">
        <v>5271</v>
      </c>
      <c r="I677" t="s">
        <v>5274</v>
      </c>
      <c r="J677" t="s">
        <v>5271</v>
      </c>
      <c r="K677" t="s">
        <v>5274</v>
      </c>
    </row>
    <row r="678" spans="1:13" x14ac:dyDescent="0.3">
      <c r="A678" s="5" t="s">
        <v>2914</v>
      </c>
      <c r="B678" s="6"/>
      <c r="C678" s="7">
        <v>0</v>
      </c>
      <c r="D678" s="6">
        <v>6</v>
      </c>
      <c r="E678" s="7">
        <v>0.20689655172413793</v>
      </c>
      <c r="F678" s="6">
        <v>11</v>
      </c>
      <c r="G678" s="7">
        <v>0.37931034482758619</v>
      </c>
      <c r="H678" s="6">
        <v>12</v>
      </c>
      <c r="I678" s="7">
        <v>0.41379310344827586</v>
      </c>
      <c r="J678" s="6"/>
      <c r="K678" s="7">
        <v>0</v>
      </c>
      <c r="L678" s="6">
        <v>29</v>
      </c>
      <c r="M678" s="7">
        <v>1</v>
      </c>
    </row>
    <row r="679" spans="1:13" x14ac:dyDescent="0.3">
      <c r="A679" s="5" t="s">
        <v>2066</v>
      </c>
      <c r="B679" s="6"/>
      <c r="C679" s="7">
        <v>0</v>
      </c>
      <c r="D679" s="6"/>
      <c r="E679" s="7">
        <v>0</v>
      </c>
      <c r="F679" s="6">
        <v>4</v>
      </c>
      <c r="G679" s="7">
        <v>1</v>
      </c>
      <c r="H679" s="6"/>
      <c r="I679" s="7">
        <v>0</v>
      </c>
      <c r="J679" s="6"/>
      <c r="K679" s="7">
        <v>0</v>
      </c>
      <c r="L679" s="6">
        <v>4</v>
      </c>
      <c r="M679" s="7">
        <v>1</v>
      </c>
    </row>
    <row r="680" spans="1:13" x14ac:dyDescent="0.3">
      <c r="A680" s="5" t="s">
        <v>2033</v>
      </c>
      <c r="B680" s="6"/>
      <c r="C680" s="7" t="e">
        <v>#DIV/0!</v>
      </c>
      <c r="D680" s="6"/>
      <c r="E680" s="7" t="e">
        <v>#DIV/0!</v>
      </c>
      <c r="F680" s="6"/>
      <c r="G680" s="7" t="e">
        <v>#DIV/0!</v>
      </c>
      <c r="H680" s="6"/>
      <c r="I680" s="7" t="e">
        <v>#DIV/0!</v>
      </c>
      <c r="J680" s="6"/>
      <c r="K680" s="7" t="e">
        <v>#DIV/0!</v>
      </c>
      <c r="L680" s="6"/>
      <c r="M680" s="7" t="e">
        <v>#DIV/0!</v>
      </c>
    </row>
    <row r="681" spans="1:13" x14ac:dyDescent="0.3">
      <c r="A681" s="5" t="s">
        <v>2545</v>
      </c>
      <c r="B681" s="6"/>
      <c r="C681" s="7">
        <v>0</v>
      </c>
      <c r="D681" s="6"/>
      <c r="E681" s="7">
        <v>0</v>
      </c>
      <c r="F681" s="6"/>
      <c r="G681" s="7">
        <v>0</v>
      </c>
      <c r="H681" s="6">
        <v>1</v>
      </c>
      <c r="I681" s="7">
        <v>1</v>
      </c>
      <c r="J681" s="6"/>
      <c r="K681" s="7">
        <v>0</v>
      </c>
      <c r="L681" s="6">
        <v>1</v>
      </c>
      <c r="M681" s="7">
        <v>1</v>
      </c>
    </row>
    <row r="682" spans="1:13" x14ac:dyDescent="0.3">
      <c r="A682" s="5" t="s">
        <v>2489</v>
      </c>
      <c r="B682" s="6">
        <v>1</v>
      </c>
      <c r="C682" s="7">
        <v>0.33333333333333331</v>
      </c>
      <c r="D682" s="6">
        <v>1</v>
      </c>
      <c r="E682" s="7">
        <v>0.33333333333333331</v>
      </c>
      <c r="F682" s="6"/>
      <c r="G682" s="7">
        <v>0</v>
      </c>
      <c r="H682" s="6">
        <v>1</v>
      </c>
      <c r="I682" s="7">
        <v>0.33333333333333331</v>
      </c>
      <c r="J682" s="6"/>
      <c r="K682" s="7">
        <v>0</v>
      </c>
      <c r="L682" s="6">
        <v>3</v>
      </c>
      <c r="M682" s="7">
        <v>1</v>
      </c>
    </row>
    <row r="683" spans="1:13" x14ac:dyDescent="0.3">
      <c r="A683" s="5" t="s">
        <v>845</v>
      </c>
      <c r="B683" s="6"/>
      <c r="C683" s="7">
        <v>0</v>
      </c>
      <c r="D683" s="6">
        <v>2</v>
      </c>
      <c r="E683" s="7">
        <v>0.66666666666666663</v>
      </c>
      <c r="F683" s="6"/>
      <c r="G683" s="7">
        <v>0</v>
      </c>
      <c r="H683" s="6">
        <v>1</v>
      </c>
      <c r="I683" s="7">
        <v>0.33333333333333331</v>
      </c>
      <c r="J683" s="6"/>
      <c r="K683" s="7">
        <v>0</v>
      </c>
      <c r="L683" s="6">
        <v>3</v>
      </c>
      <c r="M683" s="7">
        <v>1</v>
      </c>
    </row>
    <row r="684" spans="1:13" x14ac:dyDescent="0.3">
      <c r="A684" s="5" t="s">
        <v>1989</v>
      </c>
      <c r="B684" s="6"/>
      <c r="C684" s="7">
        <v>0</v>
      </c>
      <c r="D684" s="6">
        <v>3</v>
      </c>
      <c r="E684" s="7">
        <v>1</v>
      </c>
      <c r="F684" s="6"/>
      <c r="G684" s="7">
        <v>0</v>
      </c>
      <c r="H684" s="6"/>
      <c r="I684" s="7">
        <v>0</v>
      </c>
      <c r="J684" s="6"/>
      <c r="K684" s="7">
        <v>0</v>
      </c>
      <c r="L684" s="6">
        <v>3</v>
      </c>
      <c r="M684" s="7">
        <v>1</v>
      </c>
    </row>
    <row r="685" spans="1:13" x14ac:dyDescent="0.3">
      <c r="A685" s="5" t="s">
        <v>1961</v>
      </c>
      <c r="B685" s="6"/>
      <c r="C685" s="7">
        <v>0</v>
      </c>
      <c r="D685" s="6">
        <v>1</v>
      </c>
      <c r="E685" s="7">
        <v>0.2</v>
      </c>
      <c r="F685" s="6">
        <v>1</v>
      </c>
      <c r="G685" s="7">
        <v>0.2</v>
      </c>
      <c r="H685" s="6">
        <v>3</v>
      </c>
      <c r="I685" s="7">
        <v>0.6</v>
      </c>
      <c r="J685" s="6"/>
      <c r="K685" s="7">
        <v>0</v>
      </c>
      <c r="L685" s="6">
        <v>5</v>
      </c>
      <c r="M685" s="7">
        <v>1</v>
      </c>
    </row>
    <row r="686" spans="1:13" x14ac:dyDescent="0.3">
      <c r="A686" s="5" t="s">
        <v>4086</v>
      </c>
      <c r="B686" s="6"/>
      <c r="C686" s="7" t="e">
        <v>#DIV/0!</v>
      </c>
      <c r="D686" s="6"/>
      <c r="E686" s="7" t="e">
        <v>#DIV/0!</v>
      </c>
      <c r="F686" s="6"/>
      <c r="G686" s="7" t="e">
        <v>#DIV/0!</v>
      </c>
      <c r="H686" s="6"/>
      <c r="I686" s="7" t="e">
        <v>#DIV/0!</v>
      </c>
      <c r="J686" s="6"/>
      <c r="K686" s="7" t="e">
        <v>#DIV/0!</v>
      </c>
      <c r="L686" s="6"/>
      <c r="M686" s="7" t="e">
        <v>#DIV/0!</v>
      </c>
    </row>
    <row r="687" spans="1:13" x14ac:dyDescent="0.3">
      <c r="A687" s="5" t="s">
        <v>3484</v>
      </c>
      <c r="B687" s="6">
        <v>1</v>
      </c>
      <c r="C687" s="7">
        <v>0.5</v>
      </c>
      <c r="D687" s="6"/>
      <c r="E687" s="7">
        <v>0</v>
      </c>
      <c r="F687" s="6">
        <v>1</v>
      </c>
      <c r="G687" s="7">
        <v>0.5</v>
      </c>
      <c r="H687" s="6"/>
      <c r="I687" s="7">
        <v>0</v>
      </c>
      <c r="J687" s="6"/>
      <c r="K687" s="7">
        <v>0</v>
      </c>
      <c r="L687" s="6">
        <v>2</v>
      </c>
      <c r="M687" s="7">
        <v>1</v>
      </c>
    </row>
    <row r="688" spans="1:13" x14ac:dyDescent="0.3">
      <c r="A688" s="5" t="s">
        <v>2756</v>
      </c>
      <c r="B688" s="6"/>
      <c r="C688" s="7" t="e">
        <v>#DIV/0!</v>
      </c>
      <c r="D688" s="6"/>
      <c r="E688" s="7" t="e">
        <v>#DIV/0!</v>
      </c>
      <c r="F688" s="6"/>
      <c r="G688" s="7" t="e">
        <v>#DIV/0!</v>
      </c>
      <c r="H688" s="6"/>
      <c r="I688" s="7" t="e">
        <v>#DIV/0!</v>
      </c>
      <c r="J688" s="6"/>
      <c r="K688" s="7" t="e">
        <v>#DIV/0!</v>
      </c>
      <c r="L688" s="6"/>
      <c r="M688" s="7" t="e">
        <v>#DIV/0!</v>
      </c>
    </row>
    <row r="689" spans="1:25" x14ac:dyDescent="0.3">
      <c r="A689" s="5" t="s">
        <v>345</v>
      </c>
      <c r="B689" s="6"/>
      <c r="C689" s="7">
        <v>0</v>
      </c>
      <c r="D689" s="6"/>
      <c r="E689" s="7">
        <v>0</v>
      </c>
      <c r="F689" s="6"/>
      <c r="G689" s="7">
        <v>0</v>
      </c>
      <c r="H689" s="6">
        <v>1</v>
      </c>
      <c r="I689" s="7">
        <v>1</v>
      </c>
      <c r="J689" s="6"/>
      <c r="K689" s="7">
        <v>0</v>
      </c>
      <c r="L689" s="6">
        <v>1</v>
      </c>
      <c r="M689" s="7">
        <v>1</v>
      </c>
    </row>
    <row r="690" spans="1:25" x14ac:dyDescent="0.3">
      <c r="A690" s="5" t="s">
        <v>1555</v>
      </c>
      <c r="B690" s="6"/>
      <c r="C690" s="7" t="e">
        <v>#DIV/0!</v>
      </c>
      <c r="D690" s="6"/>
      <c r="E690" s="7" t="e">
        <v>#DIV/0!</v>
      </c>
      <c r="F690" s="6"/>
      <c r="G690" s="7" t="e">
        <v>#DIV/0!</v>
      </c>
      <c r="H690" s="6"/>
      <c r="I690" s="7" t="e">
        <v>#DIV/0!</v>
      </c>
      <c r="J690" s="6"/>
      <c r="K690" s="7" t="e">
        <v>#DIV/0!</v>
      </c>
      <c r="L690" s="6"/>
      <c r="M690" s="7" t="e">
        <v>#DIV/0!</v>
      </c>
    </row>
    <row r="691" spans="1:25" x14ac:dyDescent="0.3">
      <c r="A691" s="5" t="s">
        <v>5268</v>
      </c>
      <c r="B691" s="6">
        <v>2</v>
      </c>
      <c r="C691" s="7">
        <v>3.9215686274509803E-2</v>
      </c>
      <c r="D691" s="6">
        <v>13</v>
      </c>
      <c r="E691" s="7">
        <v>0.25490196078431371</v>
      </c>
      <c r="F691" s="6">
        <v>17</v>
      </c>
      <c r="G691" s="7">
        <v>0.33333333333333331</v>
      </c>
      <c r="H691" s="6">
        <v>19</v>
      </c>
      <c r="I691" s="7">
        <v>0.37254901960784315</v>
      </c>
      <c r="J691" s="6"/>
      <c r="K691" s="7">
        <v>0</v>
      </c>
      <c r="L691" s="6">
        <v>51</v>
      </c>
      <c r="M691" s="7">
        <v>1</v>
      </c>
    </row>
    <row r="694" spans="1:25" x14ac:dyDescent="0.3">
      <c r="A694" s="5" t="s">
        <v>5336</v>
      </c>
    </row>
    <row r="695" spans="1:25" x14ac:dyDescent="0.3">
      <c r="A695" s="4" t="s">
        <v>5267</v>
      </c>
      <c r="B695" t="s">
        <v>5338</v>
      </c>
      <c r="C695" t="s">
        <v>5339</v>
      </c>
      <c r="D695" t="s">
        <v>5340</v>
      </c>
      <c r="E695" t="s">
        <v>2508</v>
      </c>
      <c r="F695" t="s">
        <v>5337</v>
      </c>
      <c r="G695" t="s">
        <v>2759</v>
      </c>
      <c r="H695" t="s">
        <v>5341</v>
      </c>
      <c r="I695" t="s">
        <v>1239</v>
      </c>
      <c r="J695" t="s">
        <v>2819</v>
      </c>
      <c r="K695" t="s">
        <v>579</v>
      </c>
      <c r="L695" t="s">
        <v>5342</v>
      </c>
      <c r="N695" t="s">
        <v>5267</v>
      </c>
      <c r="O695" t="s">
        <v>5338</v>
      </c>
      <c r="P695" t="s">
        <v>5339</v>
      </c>
      <c r="Q695" t="s">
        <v>5340</v>
      </c>
      <c r="R695" t="s">
        <v>2508</v>
      </c>
      <c r="S695" t="s">
        <v>5337</v>
      </c>
      <c r="T695" t="s">
        <v>2759</v>
      </c>
      <c r="U695" t="s">
        <v>5341</v>
      </c>
      <c r="V695" t="s">
        <v>1239</v>
      </c>
      <c r="W695" t="s">
        <v>2819</v>
      </c>
      <c r="X695" t="s">
        <v>579</v>
      </c>
      <c r="Y695" t="s">
        <v>5342</v>
      </c>
    </row>
    <row r="696" spans="1:25" x14ac:dyDescent="0.3">
      <c r="A696" s="5" t="s">
        <v>2914</v>
      </c>
      <c r="B696" s="6"/>
      <c r="C696" s="6">
        <v>2</v>
      </c>
      <c r="D696" s="6"/>
      <c r="E696" s="6"/>
      <c r="F696" s="6">
        <v>3</v>
      </c>
      <c r="G696" s="6">
        <v>7</v>
      </c>
      <c r="H696" s="6">
        <v>18</v>
      </c>
      <c r="I696" s="6">
        <v>17</v>
      </c>
      <c r="J696" s="6">
        <v>21</v>
      </c>
      <c r="K696" s="6">
        <v>34</v>
      </c>
      <c r="L696" s="6">
        <v>10</v>
      </c>
      <c r="N696" t="s">
        <v>2914</v>
      </c>
      <c r="P696">
        <v>2</v>
      </c>
      <c r="S696">
        <v>3</v>
      </c>
      <c r="T696">
        <v>7</v>
      </c>
      <c r="U696">
        <v>18</v>
      </c>
      <c r="V696">
        <v>17</v>
      </c>
      <c r="W696">
        <v>21</v>
      </c>
      <c r="X696">
        <v>34</v>
      </c>
      <c r="Y696">
        <v>10</v>
      </c>
    </row>
    <row r="697" spans="1:25" x14ac:dyDescent="0.3">
      <c r="A697" s="5" t="s">
        <v>2066</v>
      </c>
      <c r="B697" s="6"/>
      <c r="C697" s="6"/>
      <c r="D697" s="6">
        <v>2</v>
      </c>
      <c r="E697" s="6"/>
      <c r="F697" s="6"/>
      <c r="G697" s="6">
        <v>1</v>
      </c>
      <c r="H697" s="6">
        <v>2</v>
      </c>
      <c r="I697" s="6">
        <v>6</v>
      </c>
      <c r="J697" s="6">
        <v>4</v>
      </c>
      <c r="K697" s="6">
        <v>12</v>
      </c>
      <c r="L697" s="6">
        <v>6</v>
      </c>
      <c r="N697" t="s">
        <v>2066</v>
      </c>
      <c r="Q697">
        <v>2</v>
      </c>
      <c r="T697">
        <v>1</v>
      </c>
      <c r="U697">
        <v>2</v>
      </c>
      <c r="V697">
        <v>6</v>
      </c>
      <c r="W697">
        <v>4</v>
      </c>
      <c r="X697">
        <v>12</v>
      </c>
      <c r="Y697">
        <v>6</v>
      </c>
    </row>
    <row r="698" spans="1:25" x14ac:dyDescent="0.3">
      <c r="A698" s="5" t="s">
        <v>2033</v>
      </c>
      <c r="B698" s="6"/>
      <c r="C698" s="6">
        <v>1</v>
      </c>
      <c r="D698" s="6"/>
      <c r="E698" s="6">
        <v>3</v>
      </c>
      <c r="F698" s="6">
        <v>1</v>
      </c>
      <c r="G698" s="6">
        <v>4</v>
      </c>
      <c r="H698" s="6">
        <v>3</v>
      </c>
      <c r="I698" s="6">
        <v>7</v>
      </c>
      <c r="J698" s="6">
        <v>8</v>
      </c>
      <c r="K698" s="6">
        <v>20</v>
      </c>
      <c r="L698" s="6">
        <v>7</v>
      </c>
      <c r="N698" t="s">
        <v>2033</v>
      </c>
      <c r="P698">
        <v>1</v>
      </c>
      <c r="R698">
        <v>3</v>
      </c>
      <c r="S698">
        <v>1</v>
      </c>
      <c r="T698">
        <v>4</v>
      </c>
      <c r="U698">
        <v>3</v>
      </c>
      <c r="V698">
        <v>7</v>
      </c>
      <c r="W698">
        <v>8</v>
      </c>
      <c r="X698">
        <v>20</v>
      </c>
      <c r="Y698">
        <v>7</v>
      </c>
    </row>
    <row r="699" spans="1:25" x14ac:dyDescent="0.3">
      <c r="A699" s="5" t="s">
        <v>2545</v>
      </c>
      <c r="B699" s="6"/>
      <c r="C699" s="6">
        <v>3</v>
      </c>
      <c r="D699" s="6">
        <v>3</v>
      </c>
      <c r="E699" s="6">
        <v>3</v>
      </c>
      <c r="F699" s="6">
        <v>1</v>
      </c>
      <c r="G699" s="6">
        <v>2</v>
      </c>
      <c r="H699" s="6">
        <v>4</v>
      </c>
      <c r="I699" s="6">
        <v>4</v>
      </c>
      <c r="J699" s="6">
        <v>8</v>
      </c>
      <c r="K699" s="6">
        <v>5</v>
      </c>
      <c r="L699" s="6">
        <v>3</v>
      </c>
      <c r="N699" t="s">
        <v>2545</v>
      </c>
      <c r="P699">
        <v>3</v>
      </c>
      <c r="Q699">
        <v>3</v>
      </c>
      <c r="R699">
        <v>3</v>
      </c>
      <c r="S699">
        <v>1</v>
      </c>
      <c r="T699">
        <v>2</v>
      </c>
      <c r="U699">
        <v>4</v>
      </c>
      <c r="V699">
        <v>4</v>
      </c>
      <c r="W699">
        <v>8</v>
      </c>
      <c r="X699">
        <v>5</v>
      </c>
      <c r="Y699">
        <v>3</v>
      </c>
    </row>
    <row r="700" spans="1:25" x14ac:dyDescent="0.3">
      <c r="A700" s="5" t="s">
        <v>2489</v>
      </c>
      <c r="B700" s="6"/>
      <c r="C700" s="6">
        <v>1</v>
      </c>
      <c r="D700" s="6"/>
      <c r="E700" s="6">
        <v>2</v>
      </c>
      <c r="F700" s="6">
        <v>1</v>
      </c>
      <c r="G700" s="6">
        <v>2</v>
      </c>
      <c r="H700" s="6">
        <v>4</v>
      </c>
      <c r="I700" s="6">
        <v>2</v>
      </c>
      <c r="J700" s="6">
        <v>1</v>
      </c>
      <c r="K700" s="6">
        <v>2</v>
      </c>
      <c r="L700" s="6">
        <v>3</v>
      </c>
      <c r="N700" t="s">
        <v>2489</v>
      </c>
      <c r="P700">
        <v>1</v>
      </c>
      <c r="R700">
        <v>2</v>
      </c>
      <c r="S700">
        <v>1</v>
      </c>
      <c r="T700">
        <v>2</v>
      </c>
      <c r="U700">
        <v>4</v>
      </c>
      <c r="V700">
        <v>2</v>
      </c>
      <c r="W700">
        <v>1</v>
      </c>
      <c r="X700">
        <v>2</v>
      </c>
      <c r="Y700">
        <v>3</v>
      </c>
    </row>
    <row r="701" spans="1:25" x14ac:dyDescent="0.3">
      <c r="A701" s="5" t="s">
        <v>845</v>
      </c>
      <c r="B701" s="6"/>
      <c r="C701" s="6">
        <v>2</v>
      </c>
      <c r="D701" s="6">
        <v>6</v>
      </c>
      <c r="E701" s="6">
        <v>6</v>
      </c>
      <c r="F701" s="6">
        <v>9</v>
      </c>
      <c r="G701" s="6">
        <v>7</v>
      </c>
      <c r="H701" s="6">
        <v>4</v>
      </c>
      <c r="I701" s="6">
        <v>13</v>
      </c>
      <c r="J701" s="6">
        <v>15</v>
      </c>
      <c r="K701" s="6">
        <v>22</v>
      </c>
      <c r="L701" s="6">
        <v>7</v>
      </c>
      <c r="N701" t="s">
        <v>845</v>
      </c>
      <c r="P701">
        <v>2</v>
      </c>
      <c r="Q701">
        <v>6</v>
      </c>
      <c r="R701">
        <v>6</v>
      </c>
      <c r="S701">
        <v>9</v>
      </c>
      <c r="T701">
        <v>7</v>
      </c>
      <c r="U701">
        <v>4</v>
      </c>
      <c r="V701">
        <v>13</v>
      </c>
      <c r="W701">
        <v>15</v>
      </c>
      <c r="X701">
        <v>22</v>
      </c>
      <c r="Y701">
        <v>7</v>
      </c>
    </row>
    <row r="702" spans="1:25" x14ac:dyDescent="0.3">
      <c r="A702" s="5" t="s">
        <v>1989</v>
      </c>
      <c r="B702" s="6"/>
      <c r="C702" s="6"/>
      <c r="D702" s="6"/>
      <c r="E702" s="6"/>
      <c r="F702" s="6"/>
      <c r="G702" s="6"/>
      <c r="H702" s="6"/>
      <c r="I702" s="6">
        <v>1</v>
      </c>
      <c r="J702" s="6"/>
      <c r="K702" s="6"/>
      <c r="L702" s="6"/>
      <c r="N702" t="s">
        <v>1989</v>
      </c>
      <c r="V702">
        <v>1</v>
      </c>
    </row>
    <row r="703" spans="1:25" x14ac:dyDescent="0.3">
      <c r="A703" s="5" t="s">
        <v>1961</v>
      </c>
      <c r="B703" s="6"/>
      <c r="C703" s="6"/>
      <c r="D703" s="6">
        <v>1</v>
      </c>
      <c r="E703" s="6"/>
      <c r="F703" s="6">
        <v>1</v>
      </c>
      <c r="G703" s="6">
        <v>1</v>
      </c>
      <c r="H703" s="6">
        <v>2</v>
      </c>
      <c r="I703" s="6">
        <v>1</v>
      </c>
      <c r="J703" s="6">
        <v>2</v>
      </c>
      <c r="K703" s="6">
        <v>5</v>
      </c>
      <c r="L703" s="6">
        <v>4</v>
      </c>
      <c r="N703" t="s">
        <v>1961</v>
      </c>
      <c r="Q703">
        <v>1</v>
      </c>
      <c r="S703">
        <v>1</v>
      </c>
      <c r="T703">
        <v>1</v>
      </c>
      <c r="U703">
        <v>2</v>
      </c>
      <c r="V703">
        <v>1</v>
      </c>
      <c r="W703">
        <v>2</v>
      </c>
      <c r="X703">
        <v>5</v>
      </c>
      <c r="Y703">
        <v>4</v>
      </c>
    </row>
    <row r="704" spans="1:25" x14ac:dyDescent="0.3">
      <c r="A704" s="5" t="s">
        <v>4086</v>
      </c>
      <c r="B704" s="6"/>
      <c r="C704" s="6"/>
      <c r="D704" s="6"/>
      <c r="E704" s="6">
        <v>1</v>
      </c>
      <c r="F704" s="6"/>
      <c r="G704" s="6"/>
      <c r="H704" s="6">
        <v>1</v>
      </c>
      <c r="I704" s="6"/>
      <c r="J704" s="6"/>
      <c r="K704" s="6">
        <v>1</v>
      </c>
      <c r="L704" s="6">
        <v>1</v>
      </c>
      <c r="N704" t="s">
        <v>4086</v>
      </c>
      <c r="R704">
        <v>1</v>
      </c>
      <c r="U704">
        <v>1</v>
      </c>
      <c r="X704">
        <v>1</v>
      </c>
      <c r="Y704">
        <v>1</v>
      </c>
    </row>
    <row r="705" spans="1:25" x14ac:dyDescent="0.3">
      <c r="A705" s="5" t="s">
        <v>3484</v>
      </c>
      <c r="B705" s="6"/>
      <c r="C705" s="6">
        <v>1</v>
      </c>
      <c r="D705" s="6">
        <v>1</v>
      </c>
      <c r="E705" s="6">
        <v>1</v>
      </c>
      <c r="F705" s="6">
        <v>1</v>
      </c>
      <c r="G705" s="6">
        <v>2</v>
      </c>
      <c r="H705" s="6">
        <v>8</v>
      </c>
      <c r="I705" s="6">
        <v>6</v>
      </c>
      <c r="J705" s="6">
        <v>9</v>
      </c>
      <c r="K705" s="6">
        <v>16</v>
      </c>
      <c r="L705" s="6">
        <v>10</v>
      </c>
      <c r="N705" t="s">
        <v>3484</v>
      </c>
      <c r="P705">
        <v>1</v>
      </c>
      <c r="Q705">
        <v>1</v>
      </c>
      <c r="R705">
        <v>1</v>
      </c>
      <c r="S705">
        <v>1</v>
      </c>
      <c r="T705">
        <v>2</v>
      </c>
      <c r="U705">
        <v>8</v>
      </c>
      <c r="V705">
        <v>6</v>
      </c>
      <c r="W705">
        <v>9</v>
      </c>
      <c r="X705">
        <v>16</v>
      </c>
      <c r="Y705">
        <v>10</v>
      </c>
    </row>
    <row r="706" spans="1:25" x14ac:dyDescent="0.3">
      <c r="A706" s="5" t="s">
        <v>2756</v>
      </c>
      <c r="B706" s="6"/>
      <c r="C706" s="6"/>
      <c r="D706" s="6"/>
      <c r="E706" s="6"/>
      <c r="F706" s="6">
        <v>2</v>
      </c>
      <c r="G706" s="6">
        <v>4</v>
      </c>
      <c r="H706" s="6">
        <v>6</v>
      </c>
      <c r="I706" s="6">
        <v>6</v>
      </c>
      <c r="J706" s="6">
        <v>12</v>
      </c>
      <c r="K706" s="6">
        <v>17</v>
      </c>
      <c r="L706" s="6">
        <v>8</v>
      </c>
      <c r="N706" t="s">
        <v>2756</v>
      </c>
      <c r="S706">
        <v>2</v>
      </c>
      <c r="T706">
        <v>4</v>
      </c>
      <c r="U706">
        <v>6</v>
      </c>
      <c r="V706">
        <v>6</v>
      </c>
      <c r="W706">
        <v>12</v>
      </c>
      <c r="X706">
        <v>17</v>
      </c>
      <c r="Y706">
        <v>8</v>
      </c>
    </row>
    <row r="707" spans="1:25" x14ac:dyDescent="0.3">
      <c r="A707" s="5" t="s">
        <v>345</v>
      </c>
      <c r="B707" s="6"/>
      <c r="C707" s="6"/>
      <c r="D707" s="6">
        <v>5</v>
      </c>
      <c r="E707" s="6">
        <v>4</v>
      </c>
      <c r="F707" s="6"/>
      <c r="G707" s="6">
        <v>3</v>
      </c>
      <c r="H707" s="6">
        <v>4</v>
      </c>
      <c r="I707" s="6">
        <v>5</v>
      </c>
      <c r="J707" s="6">
        <v>6</v>
      </c>
      <c r="K707" s="6">
        <v>10</v>
      </c>
      <c r="L707" s="6">
        <v>6</v>
      </c>
      <c r="N707" t="s">
        <v>345</v>
      </c>
      <c r="Q707">
        <v>5</v>
      </c>
      <c r="R707">
        <v>4</v>
      </c>
      <c r="T707">
        <v>3</v>
      </c>
      <c r="U707">
        <v>4</v>
      </c>
      <c r="V707">
        <v>5</v>
      </c>
      <c r="W707">
        <v>6</v>
      </c>
      <c r="X707">
        <v>10</v>
      </c>
      <c r="Y707">
        <v>6</v>
      </c>
    </row>
    <row r="708" spans="1:25" x14ac:dyDescent="0.3">
      <c r="A708" s="5" t="s">
        <v>1555</v>
      </c>
      <c r="B708" s="6"/>
      <c r="C708" s="6"/>
      <c r="D708" s="6"/>
      <c r="E708" s="6"/>
      <c r="F708" s="6"/>
      <c r="G708" s="6"/>
      <c r="H708" s="6">
        <v>1</v>
      </c>
      <c r="I708" s="6">
        <v>1</v>
      </c>
      <c r="J708" s="6"/>
      <c r="K708" s="6">
        <v>1</v>
      </c>
      <c r="L708" s="6">
        <v>2</v>
      </c>
      <c r="N708" t="s">
        <v>1555</v>
      </c>
      <c r="U708">
        <v>1</v>
      </c>
      <c r="V708">
        <v>1</v>
      </c>
      <c r="X708">
        <v>1</v>
      </c>
      <c r="Y708">
        <v>2</v>
      </c>
    </row>
    <row r="709" spans="1:25" x14ac:dyDescent="0.3">
      <c r="A709" s="5" t="s">
        <v>5268</v>
      </c>
      <c r="B709" s="6"/>
      <c r="C709" s="6">
        <v>10</v>
      </c>
      <c r="D709" s="6">
        <v>18</v>
      </c>
      <c r="E709" s="6">
        <v>20</v>
      </c>
      <c r="F709" s="6">
        <v>19</v>
      </c>
      <c r="G709" s="6">
        <v>33</v>
      </c>
      <c r="H709" s="6">
        <v>57</v>
      </c>
      <c r="I709" s="6">
        <v>69</v>
      </c>
      <c r="J709" s="6">
        <v>86</v>
      </c>
      <c r="K709" s="6">
        <v>145</v>
      </c>
      <c r="L709" s="6">
        <v>67</v>
      </c>
      <c r="N709" t="s">
        <v>5268</v>
      </c>
      <c r="P709">
        <v>10</v>
      </c>
      <c r="Q709">
        <v>18</v>
      </c>
      <c r="R709">
        <v>20</v>
      </c>
      <c r="S709">
        <v>19</v>
      </c>
      <c r="T709">
        <v>33</v>
      </c>
      <c r="U709">
        <v>57</v>
      </c>
      <c r="V709">
        <v>69</v>
      </c>
      <c r="W709">
        <v>86</v>
      </c>
      <c r="X709">
        <v>145</v>
      </c>
      <c r="Y709">
        <v>67</v>
      </c>
    </row>
    <row r="711" spans="1:25" x14ac:dyDescent="0.3">
      <c r="A711" t="s">
        <v>5267</v>
      </c>
      <c r="B711" t="s">
        <v>5338</v>
      </c>
      <c r="C711" t="s">
        <v>5339</v>
      </c>
      <c r="D711" t="s">
        <v>5340</v>
      </c>
      <c r="E711" t="s">
        <v>2508</v>
      </c>
      <c r="F711" t="s">
        <v>5337</v>
      </c>
      <c r="G711" t="s">
        <v>2759</v>
      </c>
      <c r="H711" t="s">
        <v>5341</v>
      </c>
      <c r="I711" t="s">
        <v>1239</v>
      </c>
      <c r="J711" t="s">
        <v>2819</v>
      </c>
      <c r="K711" t="s">
        <v>579</v>
      </c>
      <c r="L711" t="s">
        <v>5342</v>
      </c>
    </row>
    <row r="712" spans="1:25" x14ac:dyDescent="0.3">
      <c r="A712" t="s">
        <v>2914</v>
      </c>
      <c r="B712" s="8">
        <f>O696/185</f>
        <v>0</v>
      </c>
      <c r="C712" s="8">
        <f t="shared" ref="C712:L725" si="14">P696/185</f>
        <v>1.0810810810810811E-2</v>
      </c>
      <c r="D712" s="8">
        <f t="shared" si="14"/>
        <v>0</v>
      </c>
      <c r="E712" s="8">
        <f t="shared" si="14"/>
        <v>0</v>
      </c>
      <c r="F712" s="8">
        <f t="shared" si="14"/>
        <v>1.6216216216216217E-2</v>
      </c>
      <c r="G712" s="8">
        <f t="shared" si="14"/>
        <v>3.783783783783784E-2</v>
      </c>
      <c r="H712" s="8">
        <f t="shared" si="14"/>
        <v>9.7297297297297303E-2</v>
      </c>
      <c r="I712" s="8">
        <f t="shared" si="14"/>
        <v>9.1891891891891897E-2</v>
      </c>
      <c r="J712" s="8">
        <f t="shared" si="14"/>
        <v>0.11351351351351352</v>
      </c>
      <c r="K712" s="8">
        <f t="shared" si="14"/>
        <v>0.18378378378378379</v>
      </c>
      <c r="L712" s="8">
        <f t="shared" si="14"/>
        <v>5.4054054054054057E-2</v>
      </c>
    </row>
    <row r="713" spans="1:25" x14ac:dyDescent="0.3">
      <c r="A713" t="s">
        <v>2066</v>
      </c>
      <c r="B713" s="8">
        <f t="shared" ref="B713:B725" si="15">O697/185</f>
        <v>0</v>
      </c>
      <c r="C713" s="8">
        <f t="shared" si="14"/>
        <v>0</v>
      </c>
      <c r="D713" s="8">
        <f t="shared" si="14"/>
        <v>1.0810810810810811E-2</v>
      </c>
      <c r="E713" s="8">
        <f t="shared" si="14"/>
        <v>0</v>
      </c>
      <c r="F713" s="8">
        <f t="shared" si="14"/>
        <v>0</v>
      </c>
      <c r="G713" s="8">
        <f t="shared" si="14"/>
        <v>5.4054054054054057E-3</v>
      </c>
      <c r="H713" s="8">
        <f t="shared" si="14"/>
        <v>1.0810810810810811E-2</v>
      </c>
      <c r="I713" s="8">
        <f t="shared" si="14"/>
        <v>3.2432432432432434E-2</v>
      </c>
      <c r="J713" s="8">
        <f t="shared" si="14"/>
        <v>2.1621621621621623E-2</v>
      </c>
      <c r="K713" s="8">
        <f t="shared" si="14"/>
        <v>6.4864864864864868E-2</v>
      </c>
      <c r="L713" s="8">
        <f t="shared" si="14"/>
        <v>3.2432432432432434E-2</v>
      </c>
    </row>
    <row r="714" spans="1:25" x14ac:dyDescent="0.3">
      <c r="A714" t="s">
        <v>2033</v>
      </c>
      <c r="B714" s="8">
        <f t="shared" si="15"/>
        <v>0</v>
      </c>
      <c r="C714" s="8">
        <f t="shared" si="14"/>
        <v>5.4054054054054057E-3</v>
      </c>
      <c r="D714" s="8">
        <f t="shared" si="14"/>
        <v>0</v>
      </c>
      <c r="E714" s="8">
        <f t="shared" si="14"/>
        <v>1.6216216216216217E-2</v>
      </c>
      <c r="F714" s="8">
        <f t="shared" si="14"/>
        <v>5.4054054054054057E-3</v>
      </c>
      <c r="G714" s="8">
        <f t="shared" si="14"/>
        <v>2.1621621621621623E-2</v>
      </c>
      <c r="H714" s="8">
        <f t="shared" si="14"/>
        <v>1.6216216216216217E-2</v>
      </c>
      <c r="I714" s="8">
        <f t="shared" si="14"/>
        <v>3.783783783783784E-2</v>
      </c>
      <c r="J714" s="8">
        <f t="shared" si="14"/>
        <v>4.3243243243243246E-2</v>
      </c>
      <c r="K714" s="8">
        <f t="shared" si="14"/>
        <v>0.10810810810810811</v>
      </c>
      <c r="L714" s="8">
        <f t="shared" si="14"/>
        <v>3.783783783783784E-2</v>
      </c>
    </row>
    <row r="715" spans="1:25" x14ac:dyDescent="0.3">
      <c r="A715" t="s">
        <v>2545</v>
      </c>
      <c r="B715" s="8">
        <f t="shared" si="15"/>
        <v>0</v>
      </c>
      <c r="C715" s="8">
        <f t="shared" si="14"/>
        <v>1.6216216216216217E-2</v>
      </c>
      <c r="D715" s="8">
        <f t="shared" si="14"/>
        <v>1.6216216216216217E-2</v>
      </c>
      <c r="E715" s="8">
        <f t="shared" si="14"/>
        <v>1.6216216216216217E-2</v>
      </c>
      <c r="F715" s="8">
        <f t="shared" si="14"/>
        <v>5.4054054054054057E-3</v>
      </c>
      <c r="G715" s="8">
        <f t="shared" si="14"/>
        <v>1.0810810810810811E-2</v>
      </c>
      <c r="H715" s="8">
        <f t="shared" si="14"/>
        <v>2.1621621621621623E-2</v>
      </c>
      <c r="I715" s="8">
        <f t="shared" si="14"/>
        <v>2.1621621621621623E-2</v>
      </c>
      <c r="J715" s="8">
        <f t="shared" si="14"/>
        <v>4.3243243243243246E-2</v>
      </c>
      <c r="K715" s="8">
        <f t="shared" si="14"/>
        <v>2.7027027027027029E-2</v>
      </c>
      <c r="L715" s="8">
        <f t="shared" si="14"/>
        <v>1.6216216216216217E-2</v>
      </c>
    </row>
    <row r="716" spans="1:25" x14ac:dyDescent="0.3">
      <c r="A716" t="s">
        <v>2489</v>
      </c>
      <c r="B716" s="8">
        <f t="shared" si="15"/>
        <v>0</v>
      </c>
      <c r="C716" s="8">
        <f t="shared" si="14"/>
        <v>5.4054054054054057E-3</v>
      </c>
      <c r="D716" s="8">
        <f t="shared" si="14"/>
        <v>0</v>
      </c>
      <c r="E716" s="8">
        <f t="shared" si="14"/>
        <v>1.0810810810810811E-2</v>
      </c>
      <c r="F716" s="8">
        <f t="shared" si="14"/>
        <v>5.4054054054054057E-3</v>
      </c>
      <c r="G716" s="8">
        <f t="shared" si="14"/>
        <v>1.0810810810810811E-2</v>
      </c>
      <c r="H716" s="8">
        <f t="shared" si="14"/>
        <v>2.1621621621621623E-2</v>
      </c>
      <c r="I716" s="8">
        <f t="shared" si="14"/>
        <v>1.0810810810810811E-2</v>
      </c>
      <c r="J716" s="8">
        <f t="shared" si="14"/>
        <v>5.4054054054054057E-3</v>
      </c>
      <c r="K716" s="8">
        <f t="shared" si="14"/>
        <v>1.0810810810810811E-2</v>
      </c>
      <c r="L716" s="8">
        <f t="shared" si="14"/>
        <v>1.6216216216216217E-2</v>
      </c>
    </row>
    <row r="717" spans="1:25" x14ac:dyDescent="0.3">
      <c r="A717" t="s">
        <v>845</v>
      </c>
      <c r="B717" s="8">
        <f t="shared" si="15"/>
        <v>0</v>
      </c>
      <c r="C717" s="8">
        <f t="shared" si="14"/>
        <v>1.0810810810810811E-2</v>
      </c>
      <c r="D717" s="8">
        <f t="shared" si="14"/>
        <v>3.2432432432432434E-2</v>
      </c>
      <c r="E717" s="8">
        <f t="shared" si="14"/>
        <v>3.2432432432432434E-2</v>
      </c>
      <c r="F717" s="8">
        <f t="shared" si="14"/>
        <v>4.8648648648648651E-2</v>
      </c>
      <c r="G717" s="8">
        <f t="shared" si="14"/>
        <v>3.783783783783784E-2</v>
      </c>
      <c r="H717" s="8">
        <f t="shared" si="14"/>
        <v>2.1621621621621623E-2</v>
      </c>
      <c r="I717" s="8">
        <f t="shared" si="14"/>
        <v>7.0270270270270274E-2</v>
      </c>
      <c r="J717" s="8">
        <f t="shared" si="14"/>
        <v>8.1081081081081086E-2</v>
      </c>
      <c r="K717" s="8">
        <f t="shared" si="14"/>
        <v>0.11891891891891893</v>
      </c>
      <c r="L717" s="8">
        <f t="shared" si="14"/>
        <v>3.783783783783784E-2</v>
      </c>
    </row>
    <row r="718" spans="1:25" x14ac:dyDescent="0.3">
      <c r="A718" t="s">
        <v>1989</v>
      </c>
      <c r="B718" s="8">
        <f t="shared" si="15"/>
        <v>0</v>
      </c>
      <c r="C718" s="8">
        <f t="shared" si="14"/>
        <v>0</v>
      </c>
      <c r="D718" s="8">
        <f t="shared" si="14"/>
        <v>0</v>
      </c>
      <c r="E718" s="8">
        <f t="shared" si="14"/>
        <v>0</v>
      </c>
      <c r="F718" s="8">
        <f t="shared" si="14"/>
        <v>0</v>
      </c>
      <c r="G718" s="8">
        <f t="shared" si="14"/>
        <v>0</v>
      </c>
      <c r="H718" s="8">
        <f t="shared" si="14"/>
        <v>0</v>
      </c>
      <c r="I718" s="8">
        <f t="shared" si="14"/>
        <v>5.4054054054054057E-3</v>
      </c>
      <c r="J718" s="8">
        <f t="shared" si="14"/>
        <v>0</v>
      </c>
      <c r="K718" s="8">
        <f t="shared" si="14"/>
        <v>0</v>
      </c>
      <c r="L718" s="8">
        <f t="shared" si="14"/>
        <v>0</v>
      </c>
    </row>
    <row r="719" spans="1:25" x14ac:dyDescent="0.3">
      <c r="A719" t="s">
        <v>1961</v>
      </c>
      <c r="B719" s="8">
        <f t="shared" si="15"/>
        <v>0</v>
      </c>
      <c r="C719" s="8">
        <f t="shared" si="14"/>
        <v>0</v>
      </c>
      <c r="D719" s="8">
        <f t="shared" si="14"/>
        <v>5.4054054054054057E-3</v>
      </c>
      <c r="E719" s="8">
        <f t="shared" si="14"/>
        <v>0</v>
      </c>
      <c r="F719" s="8">
        <f t="shared" si="14"/>
        <v>5.4054054054054057E-3</v>
      </c>
      <c r="G719" s="8">
        <f t="shared" si="14"/>
        <v>5.4054054054054057E-3</v>
      </c>
      <c r="H719" s="8">
        <f t="shared" si="14"/>
        <v>1.0810810810810811E-2</v>
      </c>
      <c r="I719" s="8">
        <f t="shared" si="14"/>
        <v>5.4054054054054057E-3</v>
      </c>
      <c r="J719" s="8">
        <f t="shared" si="14"/>
        <v>1.0810810810810811E-2</v>
      </c>
      <c r="K719" s="8">
        <f t="shared" si="14"/>
        <v>2.7027027027027029E-2</v>
      </c>
      <c r="L719" s="8">
        <f t="shared" si="14"/>
        <v>2.1621621621621623E-2</v>
      </c>
    </row>
    <row r="720" spans="1:25" x14ac:dyDescent="0.3">
      <c r="A720" t="s">
        <v>4086</v>
      </c>
      <c r="B720" s="8">
        <f t="shared" si="15"/>
        <v>0</v>
      </c>
      <c r="C720" s="8">
        <f t="shared" si="14"/>
        <v>0</v>
      </c>
      <c r="D720" s="8">
        <f t="shared" si="14"/>
        <v>0</v>
      </c>
      <c r="E720" s="8">
        <f t="shared" si="14"/>
        <v>5.4054054054054057E-3</v>
      </c>
      <c r="F720" s="8">
        <f t="shared" si="14"/>
        <v>0</v>
      </c>
      <c r="G720" s="8">
        <f t="shared" si="14"/>
        <v>0</v>
      </c>
      <c r="H720" s="8">
        <f t="shared" si="14"/>
        <v>5.4054054054054057E-3</v>
      </c>
      <c r="I720" s="8">
        <f t="shared" si="14"/>
        <v>0</v>
      </c>
      <c r="J720" s="8">
        <f t="shared" si="14"/>
        <v>0</v>
      </c>
      <c r="K720" s="8">
        <f t="shared" si="14"/>
        <v>5.4054054054054057E-3</v>
      </c>
      <c r="L720" s="8">
        <f t="shared" si="14"/>
        <v>5.4054054054054057E-3</v>
      </c>
    </row>
    <row r="721" spans="1:25" x14ac:dyDescent="0.3">
      <c r="A721" t="s">
        <v>3484</v>
      </c>
      <c r="B721" s="8">
        <f t="shared" si="15"/>
        <v>0</v>
      </c>
      <c r="C721" s="8">
        <f t="shared" si="14"/>
        <v>5.4054054054054057E-3</v>
      </c>
      <c r="D721" s="8">
        <f t="shared" si="14"/>
        <v>5.4054054054054057E-3</v>
      </c>
      <c r="E721" s="8">
        <f t="shared" si="14"/>
        <v>5.4054054054054057E-3</v>
      </c>
      <c r="F721" s="8">
        <f t="shared" si="14"/>
        <v>5.4054054054054057E-3</v>
      </c>
      <c r="G721" s="8">
        <f t="shared" si="14"/>
        <v>1.0810810810810811E-2</v>
      </c>
      <c r="H721" s="8">
        <f t="shared" si="14"/>
        <v>4.3243243243243246E-2</v>
      </c>
      <c r="I721" s="8">
        <f t="shared" si="14"/>
        <v>3.2432432432432434E-2</v>
      </c>
      <c r="J721" s="8">
        <f t="shared" si="14"/>
        <v>4.8648648648648651E-2</v>
      </c>
      <c r="K721" s="8">
        <f t="shared" si="14"/>
        <v>8.6486486486486491E-2</v>
      </c>
      <c r="L721" s="8">
        <f t="shared" si="14"/>
        <v>5.4054054054054057E-2</v>
      </c>
    </row>
    <row r="722" spans="1:25" x14ac:dyDescent="0.3">
      <c r="A722" t="s">
        <v>2756</v>
      </c>
      <c r="B722" s="8">
        <f t="shared" si="15"/>
        <v>0</v>
      </c>
      <c r="C722" s="8">
        <f t="shared" si="14"/>
        <v>0</v>
      </c>
      <c r="D722" s="8">
        <f t="shared" si="14"/>
        <v>0</v>
      </c>
      <c r="E722" s="8">
        <f t="shared" si="14"/>
        <v>0</v>
      </c>
      <c r="F722" s="8">
        <f t="shared" si="14"/>
        <v>1.0810810810810811E-2</v>
      </c>
      <c r="G722" s="8">
        <f t="shared" si="14"/>
        <v>2.1621621621621623E-2</v>
      </c>
      <c r="H722" s="8">
        <f t="shared" si="14"/>
        <v>3.2432432432432434E-2</v>
      </c>
      <c r="I722" s="8">
        <f t="shared" si="14"/>
        <v>3.2432432432432434E-2</v>
      </c>
      <c r="J722" s="8">
        <f t="shared" si="14"/>
        <v>6.4864864864864868E-2</v>
      </c>
      <c r="K722" s="8">
        <f t="shared" si="14"/>
        <v>9.1891891891891897E-2</v>
      </c>
      <c r="L722" s="8">
        <f t="shared" si="14"/>
        <v>4.3243243243243246E-2</v>
      </c>
    </row>
    <row r="723" spans="1:25" x14ac:dyDescent="0.3">
      <c r="A723" t="s">
        <v>345</v>
      </c>
      <c r="B723" s="8">
        <f t="shared" si="15"/>
        <v>0</v>
      </c>
      <c r="C723" s="8">
        <f t="shared" si="14"/>
        <v>0</v>
      </c>
      <c r="D723" s="8">
        <f t="shared" si="14"/>
        <v>2.7027027027027029E-2</v>
      </c>
      <c r="E723" s="8">
        <f t="shared" si="14"/>
        <v>2.1621621621621623E-2</v>
      </c>
      <c r="F723" s="8">
        <f t="shared" si="14"/>
        <v>0</v>
      </c>
      <c r="G723" s="8">
        <f t="shared" si="14"/>
        <v>1.6216216216216217E-2</v>
      </c>
      <c r="H723" s="8">
        <f t="shared" si="14"/>
        <v>2.1621621621621623E-2</v>
      </c>
      <c r="I723" s="8">
        <f t="shared" si="14"/>
        <v>2.7027027027027029E-2</v>
      </c>
      <c r="J723" s="8">
        <f t="shared" si="14"/>
        <v>3.2432432432432434E-2</v>
      </c>
      <c r="K723" s="8">
        <f t="shared" si="14"/>
        <v>5.4054054054054057E-2</v>
      </c>
      <c r="L723" s="8">
        <f t="shared" si="14"/>
        <v>3.2432432432432434E-2</v>
      </c>
    </row>
    <row r="724" spans="1:25" x14ac:dyDescent="0.3">
      <c r="A724" t="s">
        <v>1555</v>
      </c>
      <c r="B724" s="8">
        <f t="shared" si="15"/>
        <v>0</v>
      </c>
      <c r="C724" s="8">
        <f t="shared" si="14"/>
        <v>0</v>
      </c>
      <c r="D724" s="8">
        <f t="shared" si="14"/>
        <v>0</v>
      </c>
      <c r="E724" s="8">
        <f t="shared" si="14"/>
        <v>0</v>
      </c>
      <c r="F724" s="8">
        <f t="shared" si="14"/>
        <v>0</v>
      </c>
      <c r="G724" s="8">
        <f t="shared" si="14"/>
        <v>0</v>
      </c>
      <c r="H724" s="8">
        <f t="shared" si="14"/>
        <v>5.4054054054054057E-3</v>
      </c>
      <c r="I724" s="8">
        <f t="shared" si="14"/>
        <v>5.4054054054054057E-3</v>
      </c>
      <c r="J724" s="8">
        <f t="shared" si="14"/>
        <v>0</v>
      </c>
      <c r="K724" s="8">
        <f t="shared" si="14"/>
        <v>5.4054054054054057E-3</v>
      </c>
      <c r="L724" s="8">
        <f t="shared" si="14"/>
        <v>1.0810810810810811E-2</v>
      </c>
    </row>
    <row r="725" spans="1:25" x14ac:dyDescent="0.3">
      <c r="A725" t="s">
        <v>5268</v>
      </c>
      <c r="B725" s="8">
        <f t="shared" si="15"/>
        <v>0</v>
      </c>
      <c r="C725" s="8">
        <f t="shared" si="14"/>
        <v>5.4054054054054057E-2</v>
      </c>
      <c r="D725" s="8">
        <f t="shared" si="14"/>
        <v>9.7297297297297303E-2</v>
      </c>
      <c r="E725" s="8">
        <f t="shared" si="14"/>
        <v>0.10810810810810811</v>
      </c>
      <c r="F725" s="8">
        <f t="shared" si="14"/>
        <v>0.10270270270270271</v>
      </c>
      <c r="G725" s="8">
        <f t="shared" si="14"/>
        <v>0.17837837837837839</v>
      </c>
      <c r="H725" s="8">
        <f t="shared" si="14"/>
        <v>0.30810810810810813</v>
      </c>
      <c r="I725" s="8">
        <f t="shared" si="14"/>
        <v>0.37297297297297299</v>
      </c>
      <c r="J725" s="8">
        <f t="shared" si="14"/>
        <v>0.46486486486486489</v>
      </c>
      <c r="K725" s="8">
        <f t="shared" si="14"/>
        <v>0.78378378378378377</v>
      </c>
      <c r="L725" s="8">
        <f t="shared" si="14"/>
        <v>0.36216216216216218</v>
      </c>
    </row>
    <row r="728" spans="1:25" x14ac:dyDescent="0.3">
      <c r="A728" s="5" t="s">
        <v>5343</v>
      </c>
    </row>
    <row r="729" spans="1:25" x14ac:dyDescent="0.3">
      <c r="A729" s="4" t="s">
        <v>5267</v>
      </c>
      <c r="B729" t="s">
        <v>5338</v>
      </c>
      <c r="C729" t="s">
        <v>5339</v>
      </c>
      <c r="D729" t="s">
        <v>2508</v>
      </c>
      <c r="E729" t="s">
        <v>5340</v>
      </c>
      <c r="F729" t="s">
        <v>5337</v>
      </c>
      <c r="G729" t="s">
        <v>2759</v>
      </c>
      <c r="H729" t="s">
        <v>2528</v>
      </c>
      <c r="I729" t="s">
        <v>5342</v>
      </c>
      <c r="J729" t="s">
        <v>1239</v>
      </c>
      <c r="K729" t="s">
        <v>2819</v>
      </c>
      <c r="L729" t="s">
        <v>579</v>
      </c>
      <c r="N729" t="s">
        <v>5267</v>
      </c>
      <c r="O729" t="s">
        <v>5338</v>
      </c>
      <c r="P729" t="s">
        <v>5339</v>
      </c>
      <c r="Q729" t="s">
        <v>2508</v>
      </c>
      <c r="R729" t="s">
        <v>5340</v>
      </c>
      <c r="S729" t="s">
        <v>5337</v>
      </c>
      <c r="T729" t="s">
        <v>2759</v>
      </c>
      <c r="U729" t="s">
        <v>2528</v>
      </c>
      <c r="V729" t="s">
        <v>5342</v>
      </c>
      <c r="W729" t="s">
        <v>1239</v>
      </c>
      <c r="X729" t="s">
        <v>2819</v>
      </c>
      <c r="Y729" t="s">
        <v>579</v>
      </c>
    </row>
    <row r="730" spans="1:25" x14ac:dyDescent="0.3">
      <c r="A730" s="5" t="s">
        <v>2914</v>
      </c>
      <c r="B730" s="6"/>
      <c r="C730" s="6">
        <v>4</v>
      </c>
      <c r="D730" s="6">
        <v>1</v>
      </c>
      <c r="E730" s="6"/>
      <c r="F730" s="6">
        <v>9</v>
      </c>
      <c r="G730" s="6">
        <v>5</v>
      </c>
      <c r="H730" s="6">
        <v>6</v>
      </c>
      <c r="I730" s="6">
        <v>5</v>
      </c>
      <c r="J730" s="6">
        <v>19</v>
      </c>
      <c r="K730" s="6">
        <v>34</v>
      </c>
      <c r="L730" s="6">
        <v>25</v>
      </c>
      <c r="N730" t="s">
        <v>2914</v>
      </c>
      <c r="P730">
        <v>4</v>
      </c>
      <c r="Q730">
        <v>1</v>
      </c>
      <c r="S730">
        <v>9</v>
      </c>
      <c r="T730">
        <v>5</v>
      </c>
      <c r="U730">
        <v>6</v>
      </c>
      <c r="V730">
        <v>5</v>
      </c>
      <c r="W730">
        <v>19</v>
      </c>
      <c r="X730">
        <v>34</v>
      </c>
      <c r="Y730">
        <v>25</v>
      </c>
    </row>
    <row r="731" spans="1:25" x14ac:dyDescent="0.3">
      <c r="A731" s="5" t="s">
        <v>2066</v>
      </c>
      <c r="B731" s="6"/>
      <c r="C731" s="6">
        <v>1</v>
      </c>
      <c r="D731" s="6">
        <v>1</v>
      </c>
      <c r="E731" s="6">
        <v>3</v>
      </c>
      <c r="F731" s="6">
        <v>1</v>
      </c>
      <c r="G731" s="6">
        <v>1</v>
      </c>
      <c r="H731" s="6">
        <v>3</v>
      </c>
      <c r="I731" s="6">
        <v>5</v>
      </c>
      <c r="J731" s="6">
        <v>17</v>
      </c>
      <c r="K731" s="6">
        <v>6</v>
      </c>
      <c r="L731" s="6">
        <v>17</v>
      </c>
      <c r="N731" t="s">
        <v>2066</v>
      </c>
      <c r="P731">
        <v>1</v>
      </c>
      <c r="Q731">
        <v>1</v>
      </c>
      <c r="R731">
        <v>3</v>
      </c>
      <c r="S731">
        <v>1</v>
      </c>
      <c r="T731">
        <v>1</v>
      </c>
      <c r="U731">
        <v>3</v>
      </c>
      <c r="V731">
        <v>5</v>
      </c>
      <c r="W731">
        <v>17</v>
      </c>
      <c r="X731">
        <v>6</v>
      </c>
      <c r="Y731">
        <v>17</v>
      </c>
    </row>
    <row r="732" spans="1:25" x14ac:dyDescent="0.3">
      <c r="A732" s="5" t="s">
        <v>2033</v>
      </c>
      <c r="B732" s="6"/>
      <c r="C732" s="6">
        <v>3</v>
      </c>
      <c r="D732" s="6">
        <v>1</v>
      </c>
      <c r="E732" s="6">
        <v>1</v>
      </c>
      <c r="F732" s="6">
        <v>3</v>
      </c>
      <c r="G732" s="6">
        <v>8</v>
      </c>
      <c r="H732" s="6">
        <v>5</v>
      </c>
      <c r="I732" s="6">
        <v>6</v>
      </c>
      <c r="J732" s="6">
        <v>16</v>
      </c>
      <c r="K732" s="6">
        <v>11</v>
      </c>
      <c r="L732" s="6">
        <v>29</v>
      </c>
      <c r="N732" t="s">
        <v>2033</v>
      </c>
      <c r="P732">
        <v>3</v>
      </c>
      <c r="Q732">
        <v>1</v>
      </c>
      <c r="R732">
        <v>1</v>
      </c>
      <c r="S732">
        <v>3</v>
      </c>
      <c r="T732">
        <v>8</v>
      </c>
      <c r="U732">
        <v>5</v>
      </c>
      <c r="V732">
        <v>6</v>
      </c>
      <c r="W732">
        <v>16</v>
      </c>
      <c r="X732">
        <v>11</v>
      </c>
      <c r="Y732">
        <v>29</v>
      </c>
    </row>
    <row r="733" spans="1:25" x14ac:dyDescent="0.3">
      <c r="A733" s="5" t="s">
        <v>2545</v>
      </c>
      <c r="B733" s="6">
        <v>2</v>
      </c>
      <c r="C733" s="6">
        <v>3</v>
      </c>
      <c r="D733" s="6">
        <v>4</v>
      </c>
      <c r="E733" s="6">
        <v>3</v>
      </c>
      <c r="F733" s="6">
        <v>3</v>
      </c>
      <c r="G733" s="6">
        <v>8</v>
      </c>
      <c r="H733" s="6">
        <v>8</v>
      </c>
      <c r="I733" s="6">
        <v>6</v>
      </c>
      <c r="J733" s="6">
        <v>6</v>
      </c>
      <c r="K733" s="6">
        <v>9</v>
      </c>
      <c r="L733" s="6">
        <v>13</v>
      </c>
      <c r="N733" t="s">
        <v>2545</v>
      </c>
      <c r="O733">
        <v>2</v>
      </c>
      <c r="P733">
        <v>3</v>
      </c>
      <c r="Q733">
        <v>4</v>
      </c>
      <c r="R733">
        <v>3</v>
      </c>
      <c r="S733">
        <v>3</v>
      </c>
      <c r="T733">
        <v>8</v>
      </c>
      <c r="U733">
        <v>8</v>
      </c>
      <c r="V733">
        <v>6</v>
      </c>
      <c r="W733">
        <v>6</v>
      </c>
      <c r="X733">
        <v>9</v>
      </c>
      <c r="Y733">
        <v>13</v>
      </c>
    </row>
    <row r="734" spans="1:25" x14ac:dyDescent="0.3">
      <c r="A734" s="5" t="s">
        <v>2489</v>
      </c>
      <c r="B734" s="6"/>
      <c r="C734" s="6"/>
      <c r="D734" s="6"/>
      <c r="E734" s="6"/>
      <c r="F734" s="6">
        <v>1</v>
      </c>
      <c r="G734" s="6">
        <v>1</v>
      </c>
      <c r="H734" s="6">
        <v>3</v>
      </c>
      <c r="I734" s="6">
        <v>1</v>
      </c>
      <c r="J734" s="6">
        <v>2</v>
      </c>
      <c r="K734" s="6">
        <v>2</v>
      </c>
      <c r="L734" s="6">
        <v>2</v>
      </c>
      <c r="N734" t="s">
        <v>2489</v>
      </c>
      <c r="S734">
        <v>1</v>
      </c>
      <c r="T734">
        <v>1</v>
      </c>
      <c r="U734">
        <v>3</v>
      </c>
      <c r="V734">
        <v>1</v>
      </c>
      <c r="W734">
        <v>2</v>
      </c>
      <c r="X734">
        <v>2</v>
      </c>
      <c r="Y734">
        <v>2</v>
      </c>
    </row>
    <row r="735" spans="1:25" x14ac:dyDescent="0.3">
      <c r="A735" s="5" t="s">
        <v>845</v>
      </c>
      <c r="B735" s="6"/>
      <c r="C735" s="6">
        <v>1</v>
      </c>
      <c r="D735" s="6">
        <v>7</v>
      </c>
      <c r="E735" s="6">
        <v>5</v>
      </c>
      <c r="F735" s="6">
        <v>18</v>
      </c>
      <c r="G735" s="6">
        <v>8</v>
      </c>
      <c r="H735" s="6">
        <v>8</v>
      </c>
      <c r="I735" s="6">
        <v>7</v>
      </c>
      <c r="J735" s="6">
        <v>20</v>
      </c>
      <c r="K735" s="6">
        <v>30</v>
      </c>
      <c r="L735" s="6">
        <v>30</v>
      </c>
      <c r="N735" t="s">
        <v>845</v>
      </c>
      <c r="P735">
        <v>1</v>
      </c>
      <c r="Q735">
        <v>7</v>
      </c>
      <c r="R735">
        <v>5</v>
      </c>
      <c r="S735">
        <v>18</v>
      </c>
      <c r="T735">
        <v>8</v>
      </c>
      <c r="U735">
        <v>8</v>
      </c>
      <c r="V735">
        <v>7</v>
      </c>
      <c r="W735">
        <v>20</v>
      </c>
      <c r="X735">
        <v>30</v>
      </c>
      <c r="Y735">
        <v>30</v>
      </c>
    </row>
    <row r="736" spans="1:25" x14ac:dyDescent="0.3">
      <c r="A736" s="5" t="s">
        <v>1989</v>
      </c>
      <c r="B736" s="6"/>
      <c r="C736" s="6"/>
      <c r="D736" s="6"/>
      <c r="E736" s="6"/>
      <c r="F736" s="6"/>
      <c r="G736" s="6"/>
      <c r="H736" s="6">
        <v>2</v>
      </c>
      <c r="I736" s="6"/>
      <c r="J736" s="6">
        <v>2</v>
      </c>
      <c r="K736" s="6"/>
      <c r="L736" s="6">
        <v>3</v>
      </c>
      <c r="N736" t="s">
        <v>1989</v>
      </c>
      <c r="U736">
        <v>2</v>
      </c>
      <c r="W736">
        <v>2</v>
      </c>
      <c r="Y736">
        <v>3</v>
      </c>
    </row>
    <row r="737" spans="1:25" x14ac:dyDescent="0.3">
      <c r="A737" s="5" t="s">
        <v>1961</v>
      </c>
      <c r="B737" s="6"/>
      <c r="C737" s="6"/>
      <c r="D737" s="6"/>
      <c r="E737" s="6">
        <v>1</v>
      </c>
      <c r="F737" s="6">
        <v>1</v>
      </c>
      <c r="G737" s="6">
        <v>2</v>
      </c>
      <c r="H737" s="6">
        <v>2</v>
      </c>
      <c r="I737" s="6">
        <v>1</v>
      </c>
      <c r="J737" s="6">
        <v>1</v>
      </c>
      <c r="K737" s="6">
        <v>2</v>
      </c>
      <c r="L737" s="6">
        <v>8</v>
      </c>
      <c r="N737" t="s">
        <v>1961</v>
      </c>
      <c r="R737">
        <v>1</v>
      </c>
      <c r="S737">
        <v>1</v>
      </c>
      <c r="T737">
        <v>2</v>
      </c>
      <c r="U737">
        <v>2</v>
      </c>
      <c r="V737">
        <v>1</v>
      </c>
      <c r="W737">
        <v>1</v>
      </c>
      <c r="X737">
        <v>2</v>
      </c>
      <c r="Y737">
        <v>8</v>
      </c>
    </row>
    <row r="738" spans="1:25" x14ac:dyDescent="0.3">
      <c r="A738" s="5" t="s">
        <v>4086</v>
      </c>
      <c r="B738" s="6"/>
      <c r="C738" s="6"/>
      <c r="D738" s="6">
        <v>1</v>
      </c>
      <c r="E738" s="6"/>
      <c r="F738" s="6"/>
      <c r="G738" s="6"/>
      <c r="H738" s="6">
        <v>1</v>
      </c>
      <c r="I738" s="6">
        <v>2</v>
      </c>
      <c r="J738" s="6"/>
      <c r="K738" s="6">
        <v>1</v>
      </c>
      <c r="L738" s="6">
        <v>2</v>
      </c>
      <c r="N738" t="s">
        <v>4086</v>
      </c>
      <c r="Q738">
        <v>1</v>
      </c>
      <c r="U738">
        <v>1</v>
      </c>
      <c r="V738">
        <v>2</v>
      </c>
      <c r="X738">
        <v>1</v>
      </c>
      <c r="Y738">
        <v>2</v>
      </c>
    </row>
    <row r="739" spans="1:25" x14ac:dyDescent="0.3">
      <c r="A739" s="5" t="s">
        <v>3484</v>
      </c>
      <c r="B739" s="6"/>
      <c r="C739" s="6">
        <v>4</v>
      </c>
      <c r="D739" s="6">
        <v>2</v>
      </c>
      <c r="E739" s="6">
        <v>1</v>
      </c>
      <c r="F739" s="6">
        <v>3</v>
      </c>
      <c r="G739" s="6">
        <v>3</v>
      </c>
      <c r="H739" s="6">
        <v>7</v>
      </c>
      <c r="I739" s="6">
        <v>11</v>
      </c>
      <c r="J739" s="6">
        <v>9</v>
      </c>
      <c r="K739" s="6">
        <v>10</v>
      </c>
      <c r="L739" s="6">
        <v>22</v>
      </c>
      <c r="N739" t="s">
        <v>3484</v>
      </c>
      <c r="P739">
        <v>4</v>
      </c>
      <c r="Q739">
        <v>2</v>
      </c>
      <c r="R739">
        <v>1</v>
      </c>
      <c r="S739">
        <v>3</v>
      </c>
      <c r="T739">
        <v>3</v>
      </c>
      <c r="U739">
        <v>7</v>
      </c>
      <c r="V739">
        <v>11</v>
      </c>
      <c r="W739">
        <v>9</v>
      </c>
      <c r="X739">
        <v>10</v>
      </c>
      <c r="Y739">
        <v>22</v>
      </c>
    </row>
    <row r="740" spans="1:25" x14ac:dyDescent="0.3">
      <c r="A740" s="5" t="s">
        <v>2756</v>
      </c>
      <c r="B740" s="6"/>
      <c r="C740" s="6">
        <v>2</v>
      </c>
      <c r="D740" s="6"/>
      <c r="E740" s="6"/>
      <c r="F740" s="6">
        <v>4</v>
      </c>
      <c r="G740" s="6">
        <v>10</v>
      </c>
      <c r="H740" s="6">
        <v>3</v>
      </c>
      <c r="I740" s="6">
        <v>4</v>
      </c>
      <c r="J740" s="6">
        <v>13</v>
      </c>
      <c r="K740" s="6">
        <v>18</v>
      </c>
      <c r="L740" s="6">
        <v>28</v>
      </c>
      <c r="N740" t="s">
        <v>2756</v>
      </c>
      <c r="P740">
        <v>2</v>
      </c>
      <c r="S740">
        <v>4</v>
      </c>
      <c r="T740">
        <v>10</v>
      </c>
      <c r="U740">
        <v>3</v>
      </c>
      <c r="V740">
        <v>4</v>
      </c>
      <c r="W740">
        <v>13</v>
      </c>
      <c r="X740">
        <v>18</v>
      </c>
      <c r="Y740">
        <v>28</v>
      </c>
    </row>
    <row r="741" spans="1:25" x14ac:dyDescent="0.3">
      <c r="A741" s="5" t="s">
        <v>345</v>
      </c>
      <c r="B741" s="6"/>
      <c r="C741" s="6"/>
      <c r="D741" s="6">
        <v>4</v>
      </c>
      <c r="E741" s="6">
        <v>8</v>
      </c>
      <c r="F741" s="6"/>
      <c r="G741" s="6">
        <v>7</v>
      </c>
      <c r="H741" s="6">
        <v>6</v>
      </c>
      <c r="I741" s="6">
        <v>10</v>
      </c>
      <c r="J741" s="6">
        <v>5</v>
      </c>
      <c r="K741" s="6">
        <v>10</v>
      </c>
      <c r="L741" s="6">
        <v>16</v>
      </c>
      <c r="N741" t="s">
        <v>345</v>
      </c>
      <c r="Q741">
        <v>4</v>
      </c>
      <c r="R741">
        <v>8</v>
      </c>
      <c r="T741">
        <v>7</v>
      </c>
      <c r="U741">
        <v>6</v>
      </c>
      <c r="V741">
        <v>10</v>
      </c>
      <c r="W741">
        <v>5</v>
      </c>
      <c r="X741">
        <v>10</v>
      </c>
      <c r="Y741">
        <v>16</v>
      </c>
    </row>
    <row r="742" spans="1:25" x14ac:dyDescent="0.3">
      <c r="A742" s="5" t="s">
        <v>1555</v>
      </c>
      <c r="B742" s="6"/>
      <c r="C742" s="6"/>
      <c r="D742" s="6"/>
      <c r="E742" s="6"/>
      <c r="F742" s="6"/>
      <c r="G742" s="6">
        <v>1</v>
      </c>
      <c r="H742" s="6">
        <v>1</v>
      </c>
      <c r="I742" s="6">
        <v>5</v>
      </c>
      <c r="J742" s="6">
        <v>2</v>
      </c>
      <c r="K742" s="6"/>
      <c r="L742" s="6">
        <v>4</v>
      </c>
      <c r="N742" t="s">
        <v>1555</v>
      </c>
      <c r="T742">
        <v>1</v>
      </c>
      <c r="U742">
        <v>1</v>
      </c>
      <c r="V742">
        <v>5</v>
      </c>
      <c r="W742">
        <v>2</v>
      </c>
      <c r="Y742">
        <v>4</v>
      </c>
    </row>
    <row r="743" spans="1:25" x14ac:dyDescent="0.3">
      <c r="A743" s="5" t="s">
        <v>5268</v>
      </c>
      <c r="B743" s="6">
        <v>2</v>
      </c>
      <c r="C743" s="6">
        <v>18</v>
      </c>
      <c r="D743" s="6">
        <v>21</v>
      </c>
      <c r="E743" s="6">
        <v>22</v>
      </c>
      <c r="F743" s="6">
        <v>43</v>
      </c>
      <c r="G743" s="6">
        <v>54</v>
      </c>
      <c r="H743" s="6">
        <v>55</v>
      </c>
      <c r="I743" s="6">
        <v>63</v>
      </c>
      <c r="J743" s="6">
        <v>112</v>
      </c>
      <c r="K743" s="6">
        <v>133</v>
      </c>
      <c r="L743" s="6">
        <v>199</v>
      </c>
      <c r="N743" t="s">
        <v>5268</v>
      </c>
      <c r="O743">
        <v>2</v>
      </c>
      <c r="P743">
        <v>18</v>
      </c>
      <c r="Q743">
        <v>21</v>
      </c>
      <c r="R743">
        <v>22</v>
      </c>
      <c r="S743">
        <v>43</v>
      </c>
      <c r="T743">
        <v>54</v>
      </c>
      <c r="U743">
        <v>55</v>
      </c>
      <c r="V743">
        <v>63</v>
      </c>
      <c r="W743">
        <v>112</v>
      </c>
      <c r="X743">
        <v>133</v>
      </c>
      <c r="Y743">
        <v>199</v>
      </c>
    </row>
    <row r="745" spans="1:25" x14ac:dyDescent="0.3">
      <c r="A745" t="s">
        <v>5267</v>
      </c>
      <c r="B745" t="s">
        <v>5338</v>
      </c>
      <c r="C745" t="s">
        <v>5339</v>
      </c>
      <c r="D745" t="s">
        <v>2508</v>
      </c>
      <c r="E745" t="s">
        <v>5340</v>
      </c>
      <c r="F745" t="s">
        <v>5337</v>
      </c>
      <c r="G745" t="s">
        <v>2759</v>
      </c>
      <c r="H745" t="s">
        <v>2528</v>
      </c>
      <c r="I745" t="s">
        <v>5342</v>
      </c>
      <c r="J745" t="s">
        <v>1239</v>
      </c>
      <c r="K745" t="s">
        <v>2819</v>
      </c>
      <c r="L745" t="s">
        <v>579</v>
      </c>
    </row>
    <row r="746" spans="1:25" x14ac:dyDescent="0.3">
      <c r="A746" t="s">
        <v>2914</v>
      </c>
      <c r="B746" s="8">
        <f>O730/274</f>
        <v>0</v>
      </c>
      <c r="C746" s="8">
        <f t="shared" ref="C746:L759" si="16">P730/274</f>
        <v>1.4598540145985401E-2</v>
      </c>
      <c r="D746" s="8">
        <f t="shared" si="16"/>
        <v>3.6496350364963502E-3</v>
      </c>
      <c r="E746" s="8">
        <f t="shared" si="16"/>
        <v>0</v>
      </c>
      <c r="F746" s="8">
        <f t="shared" si="16"/>
        <v>3.2846715328467155E-2</v>
      </c>
      <c r="G746" s="8">
        <f t="shared" si="16"/>
        <v>1.824817518248175E-2</v>
      </c>
      <c r="H746" s="8">
        <f t="shared" si="16"/>
        <v>2.1897810218978103E-2</v>
      </c>
      <c r="I746" s="8">
        <f t="shared" si="16"/>
        <v>1.824817518248175E-2</v>
      </c>
      <c r="J746" s="8">
        <f t="shared" si="16"/>
        <v>6.9343065693430656E-2</v>
      </c>
      <c r="K746" s="8">
        <f t="shared" si="16"/>
        <v>0.12408759124087591</v>
      </c>
      <c r="L746" s="8">
        <f t="shared" si="16"/>
        <v>9.1240875912408759E-2</v>
      </c>
    </row>
    <row r="747" spans="1:25" x14ac:dyDescent="0.3">
      <c r="A747" t="s">
        <v>2066</v>
      </c>
      <c r="B747" s="8">
        <f t="shared" ref="B747:B759" si="17">O731/274</f>
        <v>0</v>
      </c>
      <c r="C747" s="8">
        <f t="shared" si="16"/>
        <v>3.6496350364963502E-3</v>
      </c>
      <c r="D747" s="8">
        <f t="shared" si="16"/>
        <v>3.6496350364963502E-3</v>
      </c>
      <c r="E747" s="8">
        <f t="shared" si="16"/>
        <v>1.0948905109489052E-2</v>
      </c>
      <c r="F747" s="8">
        <f t="shared" si="16"/>
        <v>3.6496350364963502E-3</v>
      </c>
      <c r="G747" s="8">
        <f t="shared" si="16"/>
        <v>3.6496350364963502E-3</v>
      </c>
      <c r="H747" s="8">
        <f t="shared" si="16"/>
        <v>1.0948905109489052E-2</v>
      </c>
      <c r="I747" s="8">
        <f t="shared" si="16"/>
        <v>1.824817518248175E-2</v>
      </c>
      <c r="J747" s="8">
        <f t="shared" si="16"/>
        <v>6.2043795620437957E-2</v>
      </c>
      <c r="K747" s="8">
        <f t="shared" si="16"/>
        <v>2.1897810218978103E-2</v>
      </c>
      <c r="L747" s="8">
        <f t="shared" si="16"/>
        <v>6.2043795620437957E-2</v>
      </c>
    </row>
    <row r="748" spans="1:25" x14ac:dyDescent="0.3">
      <c r="A748" t="s">
        <v>2033</v>
      </c>
      <c r="B748" s="8">
        <f t="shared" si="17"/>
        <v>0</v>
      </c>
      <c r="C748" s="8">
        <f t="shared" si="16"/>
        <v>1.0948905109489052E-2</v>
      </c>
      <c r="D748" s="8">
        <f t="shared" si="16"/>
        <v>3.6496350364963502E-3</v>
      </c>
      <c r="E748" s="8">
        <f t="shared" si="16"/>
        <v>3.6496350364963502E-3</v>
      </c>
      <c r="F748" s="8">
        <f t="shared" si="16"/>
        <v>1.0948905109489052E-2</v>
      </c>
      <c r="G748" s="8">
        <f t="shared" si="16"/>
        <v>2.9197080291970802E-2</v>
      </c>
      <c r="H748" s="8">
        <f t="shared" si="16"/>
        <v>1.824817518248175E-2</v>
      </c>
      <c r="I748" s="8">
        <f t="shared" si="16"/>
        <v>2.1897810218978103E-2</v>
      </c>
      <c r="J748" s="8">
        <f t="shared" si="16"/>
        <v>5.8394160583941604E-2</v>
      </c>
      <c r="K748" s="8">
        <f t="shared" si="16"/>
        <v>4.0145985401459854E-2</v>
      </c>
      <c r="L748" s="8">
        <f t="shared" si="16"/>
        <v>0.10583941605839416</v>
      </c>
    </row>
    <row r="749" spans="1:25" x14ac:dyDescent="0.3">
      <c r="A749" t="s">
        <v>2545</v>
      </c>
      <c r="B749" s="8">
        <f t="shared" si="17"/>
        <v>7.2992700729927005E-3</v>
      </c>
      <c r="C749" s="8">
        <f t="shared" si="16"/>
        <v>1.0948905109489052E-2</v>
      </c>
      <c r="D749" s="8">
        <f t="shared" si="16"/>
        <v>1.4598540145985401E-2</v>
      </c>
      <c r="E749" s="8">
        <f t="shared" si="16"/>
        <v>1.0948905109489052E-2</v>
      </c>
      <c r="F749" s="8">
        <f t="shared" si="16"/>
        <v>1.0948905109489052E-2</v>
      </c>
      <c r="G749" s="8">
        <f t="shared" si="16"/>
        <v>2.9197080291970802E-2</v>
      </c>
      <c r="H749" s="8">
        <f t="shared" si="16"/>
        <v>2.9197080291970802E-2</v>
      </c>
      <c r="I749" s="8">
        <f t="shared" si="16"/>
        <v>2.1897810218978103E-2</v>
      </c>
      <c r="J749" s="8">
        <f t="shared" si="16"/>
        <v>2.1897810218978103E-2</v>
      </c>
      <c r="K749" s="8">
        <f t="shared" si="16"/>
        <v>3.2846715328467155E-2</v>
      </c>
      <c r="L749" s="8">
        <f t="shared" si="16"/>
        <v>4.7445255474452552E-2</v>
      </c>
    </row>
    <row r="750" spans="1:25" x14ac:dyDescent="0.3">
      <c r="A750" t="s">
        <v>2489</v>
      </c>
      <c r="B750" s="8">
        <f t="shared" si="17"/>
        <v>0</v>
      </c>
      <c r="C750" s="8">
        <f t="shared" si="16"/>
        <v>0</v>
      </c>
      <c r="D750" s="8">
        <f t="shared" si="16"/>
        <v>0</v>
      </c>
      <c r="E750" s="8">
        <f t="shared" si="16"/>
        <v>0</v>
      </c>
      <c r="F750" s="8">
        <f t="shared" si="16"/>
        <v>3.6496350364963502E-3</v>
      </c>
      <c r="G750" s="8">
        <f t="shared" si="16"/>
        <v>3.6496350364963502E-3</v>
      </c>
      <c r="H750" s="8">
        <f t="shared" si="16"/>
        <v>1.0948905109489052E-2</v>
      </c>
      <c r="I750" s="8">
        <f t="shared" si="16"/>
        <v>3.6496350364963502E-3</v>
      </c>
      <c r="J750" s="8">
        <f t="shared" si="16"/>
        <v>7.2992700729927005E-3</v>
      </c>
      <c r="K750" s="8">
        <f t="shared" si="16"/>
        <v>7.2992700729927005E-3</v>
      </c>
      <c r="L750" s="8">
        <f t="shared" si="16"/>
        <v>7.2992700729927005E-3</v>
      </c>
    </row>
    <row r="751" spans="1:25" x14ac:dyDescent="0.3">
      <c r="A751" t="s">
        <v>845</v>
      </c>
      <c r="B751" s="8">
        <f t="shared" si="17"/>
        <v>0</v>
      </c>
      <c r="C751" s="8">
        <f t="shared" si="16"/>
        <v>3.6496350364963502E-3</v>
      </c>
      <c r="D751" s="8">
        <f t="shared" si="16"/>
        <v>2.5547445255474453E-2</v>
      </c>
      <c r="E751" s="8">
        <f t="shared" si="16"/>
        <v>1.824817518248175E-2</v>
      </c>
      <c r="F751" s="8">
        <f t="shared" si="16"/>
        <v>6.569343065693431E-2</v>
      </c>
      <c r="G751" s="8">
        <f t="shared" si="16"/>
        <v>2.9197080291970802E-2</v>
      </c>
      <c r="H751" s="8">
        <f t="shared" si="16"/>
        <v>2.9197080291970802E-2</v>
      </c>
      <c r="I751" s="8">
        <f t="shared" si="16"/>
        <v>2.5547445255474453E-2</v>
      </c>
      <c r="J751" s="8">
        <f t="shared" si="16"/>
        <v>7.2992700729927001E-2</v>
      </c>
      <c r="K751" s="8">
        <f t="shared" si="16"/>
        <v>0.10948905109489052</v>
      </c>
      <c r="L751" s="8">
        <f t="shared" si="16"/>
        <v>0.10948905109489052</v>
      </c>
    </row>
    <row r="752" spans="1:25" x14ac:dyDescent="0.3">
      <c r="A752" t="s">
        <v>1989</v>
      </c>
      <c r="B752" s="8">
        <f t="shared" si="17"/>
        <v>0</v>
      </c>
      <c r="C752" s="8">
        <f t="shared" si="16"/>
        <v>0</v>
      </c>
      <c r="D752" s="8">
        <f t="shared" si="16"/>
        <v>0</v>
      </c>
      <c r="E752" s="8">
        <f t="shared" si="16"/>
        <v>0</v>
      </c>
      <c r="F752" s="8">
        <f t="shared" si="16"/>
        <v>0</v>
      </c>
      <c r="G752" s="8">
        <f t="shared" si="16"/>
        <v>0</v>
      </c>
      <c r="H752" s="8">
        <f t="shared" si="16"/>
        <v>7.2992700729927005E-3</v>
      </c>
      <c r="I752" s="8">
        <f t="shared" si="16"/>
        <v>0</v>
      </c>
      <c r="J752" s="8">
        <f t="shared" si="16"/>
        <v>7.2992700729927005E-3</v>
      </c>
      <c r="K752" s="8">
        <f t="shared" si="16"/>
        <v>0</v>
      </c>
      <c r="L752" s="8">
        <f t="shared" si="16"/>
        <v>1.0948905109489052E-2</v>
      </c>
    </row>
    <row r="753" spans="1:12" x14ac:dyDescent="0.3">
      <c r="A753" t="s">
        <v>1961</v>
      </c>
      <c r="B753" s="8">
        <f t="shared" si="17"/>
        <v>0</v>
      </c>
      <c r="C753" s="8">
        <f t="shared" si="16"/>
        <v>0</v>
      </c>
      <c r="D753" s="8">
        <f t="shared" si="16"/>
        <v>0</v>
      </c>
      <c r="E753" s="8">
        <f t="shared" si="16"/>
        <v>3.6496350364963502E-3</v>
      </c>
      <c r="F753" s="8">
        <f t="shared" si="16"/>
        <v>3.6496350364963502E-3</v>
      </c>
      <c r="G753" s="8">
        <f t="shared" si="16"/>
        <v>7.2992700729927005E-3</v>
      </c>
      <c r="H753" s="8">
        <f t="shared" si="16"/>
        <v>7.2992700729927005E-3</v>
      </c>
      <c r="I753" s="8">
        <f t="shared" si="16"/>
        <v>3.6496350364963502E-3</v>
      </c>
      <c r="J753" s="8">
        <f t="shared" si="16"/>
        <v>3.6496350364963502E-3</v>
      </c>
      <c r="K753" s="8">
        <f t="shared" si="16"/>
        <v>7.2992700729927005E-3</v>
      </c>
      <c r="L753" s="8">
        <f t="shared" si="16"/>
        <v>2.9197080291970802E-2</v>
      </c>
    </row>
    <row r="754" spans="1:12" x14ac:dyDescent="0.3">
      <c r="A754" t="s">
        <v>4086</v>
      </c>
      <c r="B754" s="8">
        <f t="shared" si="17"/>
        <v>0</v>
      </c>
      <c r="C754" s="8">
        <f t="shared" si="16"/>
        <v>0</v>
      </c>
      <c r="D754" s="8">
        <f t="shared" si="16"/>
        <v>3.6496350364963502E-3</v>
      </c>
      <c r="E754" s="8">
        <f t="shared" si="16"/>
        <v>0</v>
      </c>
      <c r="F754" s="8">
        <f t="shared" si="16"/>
        <v>0</v>
      </c>
      <c r="G754" s="8">
        <f t="shared" si="16"/>
        <v>0</v>
      </c>
      <c r="H754" s="8">
        <f t="shared" si="16"/>
        <v>3.6496350364963502E-3</v>
      </c>
      <c r="I754" s="8">
        <f t="shared" si="16"/>
        <v>7.2992700729927005E-3</v>
      </c>
      <c r="J754" s="8">
        <f t="shared" si="16"/>
        <v>0</v>
      </c>
      <c r="K754" s="8">
        <f t="shared" si="16"/>
        <v>3.6496350364963502E-3</v>
      </c>
      <c r="L754" s="8">
        <f t="shared" si="16"/>
        <v>7.2992700729927005E-3</v>
      </c>
    </row>
    <row r="755" spans="1:12" x14ac:dyDescent="0.3">
      <c r="A755" t="s">
        <v>3484</v>
      </c>
      <c r="B755" s="8">
        <f t="shared" si="17"/>
        <v>0</v>
      </c>
      <c r="C755" s="8">
        <f t="shared" si="16"/>
        <v>1.4598540145985401E-2</v>
      </c>
      <c r="D755" s="8">
        <f t="shared" si="16"/>
        <v>7.2992700729927005E-3</v>
      </c>
      <c r="E755" s="8">
        <f t="shared" si="16"/>
        <v>3.6496350364963502E-3</v>
      </c>
      <c r="F755" s="8">
        <f t="shared" si="16"/>
        <v>1.0948905109489052E-2</v>
      </c>
      <c r="G755" s="8">
        <f t="shared" si="16"/>
        <v>1.0948905109489052E-2</v>
      </c>
      <c r="H755" s="8">
        <f t="shared" si="16"/>
        <v>2.5547445255474453E-2</v>
      </c>
      <c r="I755" s="8">
        <f t="shared" si="16"/>
        <v>4.0145985401459854E-2</v>
      </c>
      <c r="J755" s="8">
        <f t="shared" si="16"/>
        <v>3.2846715328467155E-2</v>
      </c>
      <c r="K755" s="8">
        <f t="shared" si="16"/>
        <v>3.6496350364963501E-2</v>
      </c>
      <c r="L755" s="8">
        <f t="shared" si="16"/>
        <v>8.0291970802919707E-2</v>
      </c>
    </row>
    <row r="756" spans="1:12" x14ac:dyDescent="0.3">
      <c r="A756" t="s">
        <v>2756</v>
      </c>
      <c r="B756" s="8">
        <f t="shared" si="17"/>
        <v>0</v>
      </c>
      <c r="C756" s="8">
        <f t="shared" si="16"/>
        <v>7.2992700729927005E-3</v>
      </c>
      <c r="D756" s="8">
        <f t="shared" si="16"/>
        <v>0</v>
      </c>
      <c r="E756" s="8">
        <f t="shared" si="16"/>
        <v>0</v>
      </c>
      <c r="F756" s="8">
        <f t="shared" si="16"/>
        <v>1.4598540145985401E-2</v>
      </c>
      <c r="G756" s="8">
        <f t="shared" si="16"/>
        <v>3.6496350364963501E-2</v>
      </c>
      <c r="H756" s="8">
        <f t="shared" si="16"/>
        <v>1.0948905109489052E-2</v>
      </c>
      <c r="I756" s="8">
        <f t="shared" si="16"/>
        <v>1.4598540145985401E-2</v>
      </c>
      <c r="J756" s="8">
        <f t="shared" si="16"/>
        <v>4.7445255474452552E-2</v>
      </c>
      <c r="K756" s="8">
        <f t="shared" si="16"/>
        <v>6.569343065693431E-2</v>
      </c>
      <c r="L756" s="8">
        <f t="shared" si="16"/>
        <v>0.10218978102189781</v>
      </c>
    </row>
    <row r="757" spans="1:12" x14ac:dyDescent="0.3">
      <c r="A757" t="s">
        <v>345</v>
      </c>
      <c r="B757" s="8">
        <f t="shared" si="17"/>
        <v>0</v>
      </c>
      <c r="C757" s="8">
        <f t="shared" si="16"/>
        <v>0</v>
      </c>
      <c r="D757" s="8">
        <f t="shared" si="16"/>
        <v>1.4598540145985401E-2</v>
      </c>
      <c r="E757" s="8">
        <f t="shared" si="16"/>
        <v>2.9197080291970802E-2</v>
      </c>
      <c r="F757" s="8">
        <f t="shared" si="16"/>
        <v>0</v>
      </c>
      <c r="G757" s="8">
        <f t="shared" si="16"/>
        <v>2.5547445255474453E-2</v>
      </c>
      <c r="H757" s="8">
        <f t="shared" si="16"/>
        <v>2.1897810218978103E-2</v>
      </c>
      <c r="I757" s="8">
        <f t="shared" si="16"/>
        <v>3.6496350364963501E-2</v>
      </c>
      <c r="J757" s="8">
        <f t="shared" si="16"/>
        <v>1.824817518248175E-2</v>
      </c>
      <c r="K757" s="8">
        <f t="shared" si="16"/>
        <v>3.6496350364963501E-2</v>
      </c>
      <c r="L757" s="8">
        <f t="shared" si="16"/>
        <v>5.8394160583941604E-2</v>
      </c>
    </row>
    <row r="758" spans="1:12" x14ac:dyDescent="0.3">
      <c r="A758" t="s">
        <v>1555</v>
      </c>
      <c r="B758" s="8">
        <f t="shared" si="17"/>
        <v>0</v>
      </c>
      <c r="C758" s="8">
        <f t="shared" si="16"/>
        <v>0</v>
      </c>
      <c r="D758" s="8">
        <f t="shared" si="16"/>
        <v>0</v>
      </c>
      <c r="E758" s="8">
        <f t="shared" si="16"/>
        <v>0</v>
      </c>
      <c r="F758" s="8">
        <f t="shared" si="16"/>
        <v>0</v>
      </c>
      <c r="G758" s="8">
        <f t="shared" si="16"/>
        <v>3.6496350364963502E-3</v>
      </c>
      <c r="H758" s="8">
        <f t="shared" si="16"/>
        <v>3.6496350364963502E-3</v>
      </c>
      <c r="I758" s="8">
        <f t="shared" si="16"/>
        <v>1.824817518248175E-2</v>
      </c>
      <c r="J758" s="8">
        <f t="shared" si="16"/>
        <v>7.2992700729927005E-3</v>
      </c>
      <c r="K758" s="8">
        <f t="shared" si="16"/>
        <v>0</v>
      </c>
      <c r="L758" s="8">
        <f t="shared" si="16"/>
        <v>1.4598540145985401E-2</v>
      </c>
    </row>
    <row r="759" spans="1:12" x14ac:dyDescent="0.3">
      <c r="A759" t="s">
        <v>5268</v>
      </c>
      <c r="B759" s="8">
        <f t="shared" si="17"/>
        <v>7.2992700729927005E-3</v>
      </c>
      <c r="C759" s="8">
        <f t="shared" si="16"/>
        <v>6.569343065693431E-2</v>
      </c>
      <c r="D759" s="8">
        <f t="shared" si="16"/>
        <v>7.6642335766423361E-2</v>
      </c>
      <c r="E759" s="8">
        <f t="shared" si="16"/>
        <v>8.0291970802919707E-2</v>
      </c>
      <c r="F759" s="8">
        <f t="shared" si="16"/>
        <v>0.15693430656934307</v>
      </c>
      <c r="G759" s="8">
        <f t="shared" si="16"/>
        <v>0.19708029197080293</v>
      </c>
      <c r="H759" s="8">
        <f t="shared" si="16"/>
        <v>0.20072992700729927</v>
      </c>
      <c r="I759" s="8">
        <f t="shared" si="16"/>
        <v>0.22992700729927007</v>
      </c>
      <c r="J759" s="8">
        <f t="shared" si="16"/>
        <v>0.40875912408759124</v>
      </c>
      <c r="K759" s="8">
        <f t="shared" si="16"/>
        <v>0.48540145985401462</v>
      </c>
      <c r="L759" s="8">
        <f t="shared" si="16"/>
        <v>0.72627737226277367</v>
      </c>
    </row>
    <row r="762" spans="1:12" x14ac:dyDescent="0.3">
      <c r="A762" t="s">
        <v>5344</v>
      </c>
    </row>
    <row r="763" spans="1:12" x14ac:dyDescent="0.3">
      <c r="B763" s="4" t="s">
        <v>5269</v>
      </c>
    </row>
    <row r="764" spans="1:12" x14ac:dyDescent="0.3">
      <c r="B764" t="s">
        <v>373</v>
      </c>
      <c r="D764" t="s">
        <v>360</v>
      </c>
      <c r="F764" t="s">
        <v>347</v>
      </c>
      <c r="H764" t="s">
        <v>5270</v>
      </c>
      <c r="J764" t="s">
        <v>5272</v>
      </c>
      <c r="K764" t="s">
        <v>5273</v>
      </c>
    </row>
    <row r="765" spans="1:12" x14ac:dyDescent="0.3">
      <c r="A765" s="4" t="s">
        <v>5267</v>
      </c>
      <c r="B765" t="s">
        <v>5271</v>
      </c>
      <c r="C765" t="s">
        <v>5274</v>
      </c>
      <c r="D765" t="s">
        <v>5271</v>
      </c>
      <c r="E765" t="s">
        <v>5274</v>
      </c>
      <c r="F765" t="s">
        <v>5271</v>
      </c>
      <c r="G765" t="s">
        <v>5274</v>
      </c>
      <c r="H765" t="s">
        <v>5271</v>
      </c>
      <c r="I765" t="s">
        <v>5274</v>
      </c>
    </row>
    <row r="766" spans="1:12" x14ac:dyDescent="0.3">
      <c r="A766" s="5" t="s">
        <v>2914</v>
      </c>
      <c r="B766" s="6">
        <v>7</v>
      </c>
      <c r="C766" s="7">
        <v>0.12280701754385964</v>
      </c>
      <c r="D766" s="6">
        <v>19</v>
      </c>
      <c r="E766" s="7">
        <v>0.33333333333333331</v>
      </c>
      <c r="F766" s="6">
        <v>31</v>
      </c>
      <c r="G766" s="7">
        <v>0.54385964912280704</v>
      </c>
      <c r="H766" s="6"/>
      <c r="I766" s="7">
        <v>0</v>
      </c>
      <c r="J766" s="6">
        <v>57</v>
      </c>
      <c r="K766" s="7">
        <v>1</v>
      </c>
    </row>
    <row r="767" spans="1:12" x14ac:dyDescent="0.3">
      <c r="A767" s="5" t="s">
        <v>2066</v>
      </c>
      <c r="B767" s="6"/>
      <c r="C767" s="7">
        <v>0</v>
      </c>
      <c r="D767" s="6">
        <v>3</v>
      </c>
      <c r="E767" s="7">
        <v>8.3333333333333329E-2</v>
      </c>
      <c r="F767" s="6">
        <v>33</v>
      </c>
      <c r="G767" s="7">
        <v>0.91666666666666663</v>
      </c>
      <c r="H767" s="6"/>
      <c r="I767" s="7">
        <v>0</v>
      </c>
      <c r="J767" s="6">
        <v>36</v>
      </c>
      <c r="K767" s="7">
        <v>1</v>
      </c>
    </row>
    <row r="768" spans="1:12" x14ac:dyDescent="0.3">
      <c r="A768" s="5" t="s">
        <v>2033</v>
      </c>
      <c r="B768" s="6">
        <v>6</v>
      </c>
      <c r="C768" s="7">
        <v>0.1276595744680851</v>
      </c>
      <c r="D768" s="6">
        <v>1</v>
      </c>
      <c r="E768" s="7">
        <v>2.1276595744680851E-2</v>
      </c>
      <c r="F768" s="6">
        <v>40</v>
      </c>
      <c r="G768" s="7">
        <v>0.85106382978723405</v>
      </c>
      <c r="H768" s="6"/>
      <c r="I768" s="7">
        <v>0</v>
      </c>
      <c r="J768" s="6">
        <v>47</v>
      </c>
      <c r="K768" s="7">
        <v>1</v>
      </c>
    </row>
    <row r="769" spans="1:17" x14ac:dyDescent="0.3">
      <c r="A769" s="5" t="s">
        <v>2545</v>
      </c>
      <c r="B769" s="6">
        <v>1</v>
      </c>
      <c r="C769" s="7">
        <v>5.2631578947368418E-2</v>
      </c>
      <c r="D769" s="6"/>
      <c r="E769" s="7">
        <v>0</v>
      </c>
      <c r="F769" s="6">
        <v>18</v>
      </c>
      <c r="G769" s="7">
        <v>0.94736842105263153</v>
      </c>
      <c r="H769" s="6"/>
      <c r="I769" s="7">
        <v>0</v>
      </c>
      <c r="J769" s="6">
        <v>19</v>
      </c>
      <c r="K769" s="7">
        <v>1</v>
      </c>
    </row>
    <row r="770" spans="1:17" x14ac:dyDescent="0.3">
      <c r="A770" s="5" t="s">
        <v>2489</v>
      </c>
      <c r="B770" s="6"/>
      <c r="C770" s="7">
        <v>0</v>
      </c>
      <c r="D770" s="6">
        <v>1</v>
      </c>
      <c r="E770" s="7">
        <v>0.14285714285714285</v>
      </c>
      <c r="F770" s="6">
        <v>6</v>
      </c>
      <c r="G770" s="7">
        <v>0.8571428571428571</v>
      </c>
      <c r="H770" s="6"/>
      <c r="I770" s="7">
        <v>0</v>
      </c>
      <c r="J770" s="6">
        <v>7</v>
      </c>
      <c r="K770" s="7">
        <v>1</v>
      </c>
    </row>
    <row r="771" spans="1:17" x14ac:dyDescent="0.3">
      <c r="A771" s="5" t="s">
        <v>845</v>
      </c>
      <c r="B771" s="6">
        <v>9</v>
      </c>
      <c r="C771" s="7">
        <v>0.11688311688311688</v>
      </c>
      <c r="D771" s="6">
        <v>12</v>
      </c>
      <c r="E771" s="7">
        <v>0.15584415584415584</v>
      </c>
      <c r="F771" s="6">
        <v>56</v>
      </c>
      <c r="G771" s="7">
        <v>0.72727272727272729</v>
      </c>
      <c r="H771" s="6"/>
      <c r="I771" s="7">
        <v>0</v>
      </c>
      <c r="J771" s="6">
        <v>77</v>
      </c>
      <c r="K771" s="7">
        <v>1</v>
      </c>
    </row>
    <row r="772" spans="1:17" x14ac:dyDescent="0.3">
      <c r="A772" s="5" t="s">
        <v>1989</v>
      </c>
      <c r="B772" s="6">
        <v>1</v>
      </c>
      <c r="C772" s="7">
        <v>0.16666666666666666</v>
      </c>
      <c r="D772" s="6"/>
      <c r="E772" s="7">
        <v>0</v>
      </c>
      <c r="F772" s="6">
        <v>5</v>
      </c>
      <c r="G772" s="7">
        <v>0.83333333333333337</v>
      </c>
      <c r="H772" s="6"/>
      <c r="I772" s="7">
        <v>0</v>
      </c>
      <c r="J772" s="6">
        <v>6</v>
      </c>
      <c r="K772" s="7">
        <v>1</v>
      </c>
    </row>
    <row r="773" spans="1:17" x14ac:dyDescent="0.3">
      <c r="A773" s="5" t="s">
        <v>1961</v>
      </c>
      <c r="B773" s="6"/>
      <c r="C773" s="7">
        <v>0</v>
      </c>
      <c r="D773" s="6">
        <v>2</v>
      </c>
      <c r="E773" s="7">
        <v>0.14285714285714285</v>
      </c>
      <c r="F773" s="6">
        <v>12</v>
      </c>
      <c r="G773" s="7">
        <v>0.8571428571428571</v>
      </c>
      <c r="H773" s="6"/>
      <c r="I773" s="7">
        <v>0</v>
      </c>
      <c r="J773" s="6">
        <v>14</v>
      </c>
      <c r="K773" s="7">
        <v>1</v>
      </c>
    </row>
    <row r="774" spans="1:17" x14ac:dyDescent="0.3">
      <c r="A774" s="5" t="s">
        <v>4086</v>
      </c>
      <c r="B774" s="6"/>
      <c r="C774" s="7">
        <v>0</v>
      </c>
      <c r="D774" s="6"/>
      <c r="E774" s="7">
        <v>0</v>
      </c>
      <c r="F774" s="6">
        <v>2</v>
      </c>
      <c r="G774" s="7">
        <v>1</v>
      </c>
      <c r="H774" s="6"/>
      <c r="I774" s="7">
        <v>0</v>
      </c>
      <c r="J774" s="6">
        <v>2</v>
      </c>
      <c r="K774" s="7">
        <v>1</v>
      </c>
    </row>
    <row r="775" spans="1:17" x14ac:dyDescent="0.3">
      <c r="A775" s="5" t="s">
        <v>3484</v>
      </c>
      <c r="B775" s="6">
        <v>7</v>
      </c>
      <c r="C775" s="7">
        <v>0.19444444444444445</v>
      </c>
      <c r="D775" s="6">
        <v>2</v>
      </c>
      <c r="E775" s="7">
        <v>5.5555555555555552E-2</v>
      </c>
      <c r="F775" s="6">
        <v>27</v>
      </c>
      <c r="G775" s="7">
        <v>0.75</v>
      </c>
      <c r="H775" s="6"/>
      <c r="I775" s="7">
        <v>0</v>
      </c>
      <c r="J775" s="6">
        <v>36</v>
      </c>
      <c r="K775" s="7">
        <v>1</v>
      </c>
    </row>
    <row r="776" spans="1:17" x14ac:dyDescent="0.3">
      <c r="A776" s="5" t="s">
        <v>2756</v>
      </c>
      <c r="B776" s="6">
        <v>3</v>
      </c>
      <c r="C776" s="7">
        <v>6.9767441860465115E-2</v>
      </c>
      <c r="D776" s="6">
        <v>2</v>
      </c>
      <c r="E776" s="7">
        <v>4.6511627906976744E-2</v>
      </c>
      <c r="F776" s="6">
        <v>38</v>
      </c>
      <c r="G776" s="7">
        <v>0.88372093023255816</v>
      </c>
      <c r="H776" s="6"/>
      <c r="I776" s="7">
        <v>0</v>
      </c>
      <c r="J776" s="6">
        <v>43</v>
      </c>
      <c r="K776" s="7">
        <v>1</v>
      </c>
    </row>
    <row r="777" spans="1:17" x14ac:dyDescent="0.3">
      <c r="A777" s="5" t="s">
        <v>345</v>
      </c>
      <c r="B777" s="6"/>
      <c r="C777" s="7">
        <v>0</v>
      </c>
      <c r="D777" s="6">
        <v>1</v>
      </c>
      <c r="E777" s="7">
        <v>5.5555555555555552E-2</v>
      </c>
      <c r="F777" s="6">
        <v>17</v>
      </c>
      <c r="G777" s="7">
        <v>0.94444444444444442</v>
      </c>
      <c r="H777" s="6"/>
      <c r="I777" s="7">
        <v>0</v>
      </c>
      <c r="J777" s="6">
        <v>18</v>
      </c>
      <c r="K777" s="7">
        <v>1</v>
      </c>
    </row>
    <row r="778" spans="1:17" x14ac:dyDescent="0.3">
      <c r="A778" s="5" t="s">
        <v>1555</v>
      </c>
      <c r="B778" s="6"/>
      <c r="C778" s="7">
        <v>0</v>
      </c>
      <c r="D778" s="6"/>
      <c r="E778" s="7">
        <v>0</v>
      </c>
      <c r="F778" s="6">
        <v>6</v>
      </c>
      <c r="G778" s="7">
        <v>1</v>
      </c>
      <c r="H778" s="6"/>
      <c r="I778" s="7">
        <v>0</v>
      </c>
      <c r="J778" s="6">
        <v>6</v>
      </c>
      <c r="K778" s="7">
        <v>1</v>
      </c>
    </row>
    <row r="779" spans="1:17" x14ac:dyDescent="0.3">
      <c r="A779" s="5" t="s">
        <v>5268</v>
      </c>
      <c r="B779" s="6">
        <v>34</v>
      </c>
      <c r="C779" s="7">
        <v>9.2391304347826081E-2</v>
      </c>
      <c r="D779" s="6">
        <v>43</v>
      </c>
      <c r="E779" s="7">
        <v>0.11684782608695653</v>
      </c>
      <c r="F779" s="6">
        <v>291</v>
      </c>
      <c r="G779" s="7">
        <v>0.79076086956521741</v>
      </c>
      <c r="H779" s="6"/>
      <c r="I779" s="7">
        <v>0</v>
      </c>
      <c r="J779" s="6">
        <v>368</v>
      </c>
      <c r="K779" s="7">
        <v>1</v>
      </c>
    </row>
    <row r="782" spans="1:17" x14ac:dyDescent="0.3">
      <c r="A782" t="s">
        <v>5345</v>
      </c>
    </row>
    <row r="783" spans="1:17" x14ac:dyDescent="0.3">
      <c r="A783" s="4" t="s">
        <v>5267</v>
      </c>
      <c r="B783" t="s">
        <v>1077</v>
      </c>
      <c r="C783" t="s">
        <v>5346</v>
      </c>
      <c r="D783" t="s">
        <v>1023</v>
      </c>
      <c r="E783" t="s">
        <v>4832</v>
      </c>
      <c r="F783" t="s">
        <v>1716</v>
      </c>
      <c r="G783" t="s">
        <v>1253</v>
      </c>
      <c r="H783" t="s">
        <v>368</v>
      </c>
      <c r="J783" t="s">
        <v>5267</v>
      </c>
      <c r="K783" t="s">
        <v>1077</v>
      </c>
      <c r="L783" t="s">
        <v>5346</v>
      </c>
      <c r="M783" t="s">
        <v>1023</v>
      </c>
      <c r="N783" t="s">
        <v>4832</v>
      </c>
      <c r="O783" t="s">
        <v>1716</v>
      </c>
      <c r="P783" t="s">
        <v>1253</v>
      </c>
      <c r="Q783" t="s">
        <v>368</v>
      </c>
    </row>
    <row r="784" spans="1:17" x14ac:dyDescent="0.3">
      <c r="A784" s="5" t="s">
        <v>2914</v>
      </c>
      <c r="B784" s="6">
        <v>4</v>
      </c>
      <c r="C784" s="6"/>
      <c r="D784" s="6"/>
      <c r="E784" s="6">
        <v>2</v>
      </c>
      <c r="F784" s="6">
        <v>2</v>
      </c>
      <c r="G784" s="6">
        <v>15</v>
      </c>
      <c r="H784" s="6">
        <v>56</v>
      </c>
      <c r="J784" t="s">
        <v>2914</v>
      </c>
      <c r="K784">
        <v>4</v>
      </c>
      <c r="N784">
        <v>2</v>
      </c>
      <c r="O784">
        <v>2</v>
      </c>
      <c r="P784">
        <v>15</v>
      </c>
      <c r="Q784">
        <v>56</v>
      </c>
    </row>
    <row r="785" spans="1:17" x14ac:dyDescent="0.3">
      <c r="A785" s="5" t="s">
        <v>2066</v>
      </c>
      <c r="B785" s="6"/>
      <c r="C785" s="6"/>
      <c r="D785" s="6"/>
      <c r="E785" s="6">
        <v>2</v>
      </c>
      <c r="F785" s="6">
        <v>1</v>
      </c>
      <c r="G785" s="6">
        <v>12</v>
      </c>
      <c r="H785" s="6">
        <v>35</v>
      </c>
      <c r="J785" t="s">
        <v>2066</v>
      </c>
      <c r="N785">
        <v>2</v>
      </c>
      <c r="O785">
        <v>1</v>
      </c>
      <c r="P785">
        <v>12</v>
      </c>
      <c r="Q785">
        <v>35</v>
      </c>
    </row>
    <row r="786" spans="1:17" x14ac:dyDescent="0.3">
      <c r="A786" s="5" t="s">
        <v>2033</v>
      </c>
      <c r="B786" s="6">
        <v>3</v>
      </c>
      <c r="C786" s="6">
        <v>1</v>
      </c>
      <c r="D786" s="6"/>
      <c r="E786" s="6">
        <v>4</v>
      </c>
      <c r="F786" s="6">
        <v>1</v>
      </c>
      <c r="G786" s="6">
        <v>3</v>
      </c>
      <c r="H786" s="6">
        <v>47</v>
      </c>
      <c r="J786" t="s">
        <v>2033</v>
      </c>
      <c r="K786">
        <v>3</v>
      </c>
      <c r="L786">
        <v>1</v>
      </c>
      <c r="N786">
        <v>4</v>
      </c>
      <c r="O786">
        <v>1</v>
      </c>
      <c r="P786">
        <v>3</v>
      </c>
      <c r="Q786">
        <v>47</v>
      </c>
    </row>
    <row r="787" spans="1:17" x14ac:dyDescent="0.3">
      <c r="A787" s="5" t="s">
        <v>2545</v>
      </c>
      <c r="B787" s="6"/>
      <c r="C787" s="6"/>
      <c r="D787" s="6">
        <v>1</v>
      </c>
      <c r="E787" s="6">
        <v>1</v>
      </c>
      <c r="F787" s="6">
        <v>1</v>
      </c>
      <c r="G787" s="6">
        <v>2</v>
      </c>
      <c r="H787" s="6">
        <v>18</v>
      </c>
      <c r="J787" t="s">
        <v>2545</v>
      </c>
      <c r="M787">
        <v>1</v>
      </c>
      <c r="N787">
        <v>1</v>
      </c>
      <c r="O787">
        <v>1</v>
      </c>
      <c r="P787">
        <v>2</v>
      </c>
      <c r="Q787">
        <v>18</v>
      </c>
    </row>
    <row r="788" spans="1:17" x14ac:dyDescent="0.3">
      <c r="A788" s="5" t="s">
        <v>2489</v>
      </c>
      <c r="B788" s="6"/>
      <c r="C788" s="6"/>
      <c r="D788" s="6"/>
      <c r="E788" s="6"/>
      <c r="F788" s="6"/>
      <c r="G788" s="6">
        <v>2</v>
      </c>
      <c r="H788" s="6">
        <v>7</v>
      </c>
      <c r="J788" t="s">
        <v>2489</v>
      </c>
      <c r="P788">
        <v>2</v>
      </c>
      <c r="Q788">
        <v>7</v>
      </c>
    </row>
    <row r="789" spans="1:17" x14ac:dyDescent="0.3">
      <c r="A789" s="5" t="s">
        <v>845</v>
      </c>
      <c r="B789" s="6">
        <v>1</v>
      </c>
      <c r="C789" s="6">
        <v>1</v>
      </c>
      <c r="D789" s="6">
        <v>7</v>
      </c>
      <c r="E789" s="6">
        <v>2</v>
      </c>
      <c r="F789" s="6">
        <v>7</v>
      </c>
      <c r="G789" s="6">
        <v>28</v>
      </c>
      <c r="H789" s="6">
        <v>67</v>
      </c>
      <c r="J789" t="s">
        <v>845</v>
      </c>
      <c r="K789">
        <v>1</v>
      </c>
      <c r="L789">
        <v>1</v>
      </c>
      <c r="M789">
        <v>7</v>
      </c>
      <c r="N789">
        <v>2</v>
      </c>
      <c r="O789">
        <v>7</v>
      </c>
      <c r="P789">
        <v>28</v>
      </c>
      <c r="Q789">
        <v>67</v>
      </c>
    </row>
    <row r="790" spans="1:17" x14ac:dyDescent="0.3">
      <c r="A790" s="5" t="s">
        <v>1989</v>
      </c>
      <c r="B790" s="6"/>
      <c r="C790" s="6"/>
      <c r="D790" s="6"/>
      <c r="E790" s="6"/>
      <c r="F790" s="6"/>
      <c r="G790" s="6"/>
      <c r="H790" s="6">
        <v>6</v>
      </c>
      <c r="J790" t="s">
        <v>1989</v>
      </c>
      <c r="Q790">
        <v>6</v>
      </c>
    </row>
    <row r="791" spans="1:17" x14ac:dyDescent="0.3">
      <c r="A791" s="5" t="s">
        <v>1961</v>
      </c>
      <c r="B791" s="6"/>
      <c r="C791" s="6"/>
      <c r="D791" s="6">
        <v>2</v>
      </c>
      <c r="E791" s="6"/>
      <c r="F791" s="6"/>
      <c r="G791" s="6">
        <v>1</v>
      </c>
      <c r="H791" s="6">
        <v>11</v>
      </c>
      <c r="J791" t="s">
        <v>1961</v>
      </c>
      <c r="M791">
        <v>2</v>
      </c>
      <c r="P791">
        <v>1</v>
      </c>
      <c r="Q791">
        <v>11</v>
      </c>
    </row>
    <row r="792" spans="1:17" x14ac:dyDescent="0.3">
      <c r="A792" s="5" t="s">
        <v>4086</v>
      </c>
      <c r="B792" s="6"/>
      <c r="C792" s="6"/>
      <c r="D792" s="6"/>
      <c r="E792" s="6"/>
      <c r="F792" s="6">
        <v>1</v>
      </c>
      <c r="G792" s="6"/>
      <c r="H792" s="6">
        <v>2</v>
      </c>
      <c r="J792" t="s">
        <v>4086</v>
      </c>
      <c r="O792">
        <v>1</v>
      </c>
      <c r="Q792">
        <v>2</v>
      </c>
    </row>
    <row r="793" spans="1:17" x14ac:dyDescent="0.3">
      <c r="A793" s="5" t="s">
        <v>3484</v>
      </c>
      <c r="B793" s="6">
        <v>1</v>
      </c>
      <c r="C793" s="6">
        <v>4</v>
      </c>
      <c r="D793" s="6"/>
      <c r="E793" s="6">
        <v>1</v>
      </c>
      <c r="F793" s="6">
        <v>1</v>
      </c>
      <c r="G793" s="6">
        <v>5</v>
      </c>
      <c r="H793" s="6">
        <v>36</v>
      </c>
      <c r="J793" t="s">
        <v>3484</v>
      </c>
      <c r="K793">
        <v>1</v>
      </c>
      <c r="L793">
        <v>4</v>
      </c>
      <c r="N793">
        <v>1</v>
      </c>
      <c r="O793">
        <v>1</v>
      </c>
      <c r="P793">
        <v>5</v>
      </c>
      <c r="Q793">
        <v>36</v>
      </c>
    </row>
    <row r="794" spans="1:17" x14ac:dyDescent="0.3">
      <c r="A794" s="5" t="s">
        <v>2756</v>
      </c>
      <c r="B794" s="6"/>
      <c r="C794" s="6">
        <v>2</v>
      </c>
      <c r="D794" s="6">
        <v>1</v>
      </c>
      <c r="E794" s="6">
        <v>1</v>
      </c>
      <c r="F794" s="6"/>
      <c r="G794" s="6">
        <v>12</v>
      </c>
      <c r="H794" s="6">
        <v>42</v>
      </c>
      <c r="J794" t="s">
        <v>2756</v>
      </c>
      <c r="L794">
        <v>2</v>
      </c>
      <c r="M794">
        <v>1</v>
      </c>
      <c r="N794">
        <v>1</v>
      </c>
      <c r="P794">
        <v>12</v>
      </c>
      <c r="Q794">
        <v>42</v>
      </c>
    </row>
    <row r="795" spans="1:17" x14ac:dyDescent="0.3">
      <c r="A795" s="5" t="s">
        <v>345</v>
      </c>
      <c r="B795" s="6"/>
      <c r="C795" s="6"/>
      <c r="D795" s="6"/>
      <c r="E795" s="6">
        <v>1</v>
      </c>
      <c r="F795" s="6"/>
      <c r="G795" s="6">
        <v>2</v>
      </c>
      <c r="H795" s="6">
        <v>18</v>
      </c>
      <c r="J795" t="s">
        <v>345</v>
      </c>
      <c r="N795">
        <v>1</v>
      </c>
      <c r="P795">
        <v>2</v>
      </c>
      <c r="Q795">
        <v>18</v>
      </c>
    </row>
    <row r="796" spans="1:17" x14ac:dyDescent="0.3">
      <c r="A796" s="5" t="s">
        <v>1555</v>
      </c>
      <c r="B796" s="6"/>
      <c r="C796" s="6"/>
      <c r="D796" s="6"/>
      <c r="E796" s="6"/>
      <c r="F796" s="6"/>
      <c r="G796" s="6"/>
      <c r="H796" s="6">
        <v>6</v>
      </c>
      <c r="J796" t="s">
        <v>1555</v>
      </c>
      <c r="Q796">
        <v>6</v>
      </c>
    </row>
    <row r="797" spans="1:17" x14ac:dyDescent="0.3">
      <c r="A797" s="5" t="s">
        <v>5268</v>
      </c>
      <c r="B797" s="6">
        <v>9</v>
      </c>
      <c r="C797" s="6">
        <v>8</v>
      </c>
      <c r="D797" s="6">
        <v>11</v>
      </c>
      <c r="E797" s="6">
        <v>14</v>
      </c>
      <c r="F797" s="6">
        <v>14</v>
      </c>
      <c r="G797" s="6">
        <v>82</v>
      </c>
      <c r="H797" s="6">
        <v>351</v>
      </c>
      <c r="J797" t="s">
        <v>5268</v>
      </c>
      <c r="K797">
        <v>9</v>
      </c>
      <c r="L797">
        <v>8</v>
      </c>
      <c r="M797">
        <v>11</v>
      </c>
      <c r="N797">
        <v>14</v>
      </c>
      <c r="O797">
        <v>14</v>
      </c>
      <c r="P797">
        <v>82</v>
      </c>
      <c r="Q797">
        <v>351</v>
      </c>
    </row>
    <row r="799" spans="1:17" x14ac:dyDescent="0.3">
      <c r="A799" t="s">
        <v>5267</v>
      </c>
      <c r="B799" t="s">
        <v>1077</v>
      </c>
      <c r="C799" t="s">
        <v>5346</v>
      </c>
      <c r="D799" t="s">
        <v>1023</v>
      </c>
      <c r="E799" t="s">
        <v>4832</v>
      </c>
      <c r="F799" t="s">
        <v>1716</v>
      </c>
      <c r="G799" t="s">
        <v>1253</v>
      </c>
      <c r="H799" t="s">
        <v>368</v>
      </c>
    </row>
    <row r="800" spans="1:17" x14ac:dyDescent="0.3">
      <c r="A800" t="s">
        <v>2914</v>
      </c>
      <c r="B800" s="8">
        <f>K784/368</f>
        <v>1.0869565217391304E-2</v>
      </c>
      <c r="C800" s="8">
        <f t="shared" ref="C800:H813" si="18">L784/368</f>
        <v>0</v>
      </c>
      <c r="D800" s="8">
        <f t="shared" si="18"/>
        <v>0</v>
      </c>
      <c r="E800" s="8">
        <f t="shared" si="18"/>
        <v>5.434782608695652E-3</v>
      </c>
      <c r="F800" s="8">
        <f t="shared" si="18"/>
        <v>5.434782608695652E-3</v>
      </c>
      <c r="G800" s="8">
        <f t="shared" si="18"/>
        <v>4.0760869565217392E-2</v>
      </c>
      <c r="H800" s="8">
        <f t="shared" si="18"/>
        <v>0.15217391304347827</v>
      </c>
    </row>
    <row r="801" spans="1:8" x14ac:dyDescent="0.3">
      <c r="A801" t="s">
        <v>2066</v>
      </c>
      <c r="B801" s="8">
        <f t="shared" ref="B801:B813" si="19">K785/368</f>
        <v>0</v>
      </c>
      <c r="C801" s="8">
        <f t="shared" si="18"/>
        <v>0</v>
      </c>
      <c r="D801" s="8">
        <f t="shared" si="18"/>
        <v>0</v>
      </c>
      <c r="E801" s="8">
        <f t="shared" si="18"/>
        <v>5.434782608695652E-3</v>
      </c>
      <c r="F801" s="8">
        <f t="shared" si="18"/>
        <v>2.717391304347826E-3</v>
      </c>
      <c r="G801" s="8">
        <f t="shared" si="18"/>
        <v>3.2608695652173912E-2</v>
      </c>
      <c r="H801" s="8">
        <f t="shared" si="18"/>
        <v>9.5108695652173919E-2</v>
      </c>
    </row>
    <row r="802" spans="1:8" x14ac:dyDescent="0.3">
      <c r="A802" t="s">
        <v>2033</v>
      </c>
      <c r="B802" s="8">
        <f t="shared" si="19"/>
        <v>8.152173913043478E-3</v>
      </c>
      <c r="C802" s="8">
        <f t="shared" si="18"/>
        <v>2.717391304347826E-3</v>
      </c>
      <c r="D802" s="8">
        <f t="shared" si="18"/>
        <v>0</v>
      </c>
      <c r="E802" s="8">
        <f t="shared" si="18"/>
        <v>1.0869565217391304E-2</v>
      </c>
      <c r="F802" s="8">
        <f t="shared" si="18"/>
        <v>2.717391304347826E-3</v>
      </c>
      <c r="G802" s="8">
        <f t="shared" si="18"/>
        <v>8.152173913043478E-3</v>
      </c>
      <c r="H802" s="8">
        <f t="shared" si="18"/>
        <v>0.12771739130434784</v>
      </c>
    </row>
    <row r="803" spans="1:8" x14ac:dyDescent="0.3">
      <c r="A803" t="s">
        <v>2545</v>
      </c>
      <c r="B803" s="8">
        <f t="shared" si="19"/>
        <v>0</v>
      </c>
      <c r="C803" s="8">
        <f t="shared" si="18"/>
        <v>0</v>
      </c>
      <c r="D803" s="8">
        <f t="shared" si="18"/>
        <v>2.717391304347826E-3</v>
      </c>
      <c r="E803" s="8">
        <f t="shared" si="18"/>
        <v>2.717391304347826E-3</v>
      </c>
      <c r="F803" s="8">
        <f t="shared" si="18"/>
        <v>2.717391304347826E-3</v>
      </c>
      <c r="G803" s="8">
        <f t="shared" si="18"/>
        <v>5.434782608695652E-3</v>
      </c>
      <c r="H803" s="8">
        <f t="shared" si="18"/>
        <v>4.8913043478260872E-2</v>
      </c>
    </row>
    <row r="804" spans="1:8" x14ac:dyDescent="0.3">
      <c r="A804" t="s">
        <v>2489</v>
      </c>
      <c r="B804" s="8">
        <f t="shared" si="19"/>
        <v>0</v>
      </c>
      <c r="C804" s="8">
        <f t="shared" si="18"/>
        <v>0</v>
      </c>
      <c r="D804" s="8">
        <f t="shared" si="18"/>
        <v>0</v>
      </c>
      <c r="E804" s="8">
        <f t="shared" si="18"/>
        <v>0</v>
      </c>
      <c r="F804" s="8">
        <f t="shared" si="18"/>
        <v>0</v>
      </c>
      <c r="G804" s="8">
        <f t="shared" si="18"/>
        <v>5.434782608695652E-3</v>
      </c>
      <c r="H804" s="8">
        <f t="shared" si="18"/>
        <v>1.9021739130434784E-2</v>
      </c>
    </row>
    <row r="805" spans="1:8" x14ac:dyDescent="0.3">
      <c r="A805" t="s">
        <v>845</v>
      </c>
      <c r="B805" s="8">
        <f t="shared" si="19"/>
        <v>2.717391304347826E-3</v>
      </c>
      <c r="C805" s="8">
        <f t="shared" si="18"/>
        <v>2.717391304347826E-3</v>
      </c>
      <c r="D805" s="8">
        <f t="shared" si="18"/>
        <v>1.9021739130434784E-2</v>
      </c>
      <c r="E805" s="8">
        <f t="shared" si="18"/>
        <v>5.434782608695652E-3</v>
      </c>
      <c r="F805" s="8">
        <f t="shared" si="18"/>
        <v>1.9021739130434784E-2</v>
      </c>
      <c r="G805" s="8">
        <f t="shared" si="18"/>
        <v>7.6086956521739135E-2</v>
      </c>
      <c r="H805" s="8">
        <f t="shared" si="18"/>
        <v>0.18206521739130435</v>
      </c>
    </row>
    <row r="806" spans="1:8" x14ac:dyDescent="0.3">
      <c r="A806" t="s">
        <v>1989</v>
      </c>
      <c r="B806" s="8">
        <f t="shared" si="19"/>
        <v>0</v>
      </c>
      <c r="C806" s="8">
        <f t="shared" si="18"/>
        <v>0</v>
      </c>
      <c r="D806" s="8">
        <f t="shared" si="18"/>
        <v>0</v>
      </c>
      <c r="E806" s="8">
        <f t="shared" si="18"/>
        <v>0</v>
      </c>
      <c r="F806" s="8">
        <f t="shared" si="18"/>
        <v>0</v>
      </c>
      <c r="G806" s="8">
        <f t="shared" si="18"/>
        <v>0</v>
      </c>
      <c r="H806" s="8">
        <f t="shared" si="18"/>
        <v>1.6304347826086956E-2</v>
      </c>
    </row>
    <row r="807" spans="1:8" x14ac:dyDescent="0.3">
      <c r="A807" t="s">
        <v>1961</v>
      </c>
      <c r="B807" s="8">
        <f t="shared" si="19"/>
        <v>0</v>
      </c>
      <c r="C807" s="8">
        <f t="shared" si="18"/>
        <v>0</v>
      </c>
      <c r="D807" s="8">
        <f t="shared" si="18"/>
        <v>5.434782608695652E-3</v>
      </c>
      <c r="E807" s="8">
        <f t="shared" si="18"/>
        <v>0</v>
      </c>
      <c r="F807" s="8">
        <f t="shared" si="18"/>
        <v>0</v>
      </c>
      <c r="G807" s="8">
        <f t="shared" si="18"/>
        <v>2.717391304347826E-3</v>
      </c>
      <c r="H807" s="8">
        <f t="shared" si="18"/>
        <v>2.9891304347826088E-2</v>
      </c>
    </row>
    <row r="808" spans="1:8" x14ac:dyDescent="0.3">
      <c r="A808" t="s">
        <v>4086</v>
      </c>
      <c r="B808" s="8">
        <f t="shared" si="19"/>
        <v>0</v>
      </c>
      <c r="C808" s="8">
        <f t="shared" si="18"/>
        <v>0</v>
      </c>
      <c r="D808" s="8">
        <f t="shared" si="18"/>
        <v>0</v>
      </c>
      <c r="E808" s="8">
        <f t="shared" si="18"/>
        <v>0</v>
      </c>
      <c r="F808" s="8">
        <f t="shared" si="18"/>
        <v>2.717391304347826E-3</v>
      </c>
      <c r="G808" s="8">
        <f t="shared" si="18"/>
        <v>0</v>
      </c>
      <c r="H808" s="8">
        <f t="shared" si="18"/>
        <v>5.434782608695652E-3</v>
      </c>
    </row>
    <row r="809" spans="1:8" x14ac:dyDescent="0.3">
      <c r="A809" t="s">
        <v>3484</v>
      </c>
      <c r="B809" s="8">
        <f t="shared" si="19"/>
        <v>2.717391304347826E-3</v>
      </c>
      <c r="C809" s="8">
        <f t="shared" si="18"/>
        <v>1.0869565217391304E-2</v>
      </c>
      <c r="D809" s="8">
        <f t="shared" si="18"/>
        <v>0</v>
      </c>
      <c r="E809" s="8">
        <f t="shared" si="18"/>
        <v>2.717391304347826E-3</v>
      </c>
      <c r="F809" s="8">
        <f t="shared" si="18"/>
        <v>2.717391304347826E-3</v>
      </c>
      <c r="G809" s="8">
        <f t="shared" si="18"/>
        <v>1.358695652173913E-2</v>
      </c>
      <c r="H809" s="8">
        <f t="shared" si="18"/>
        <v>9.7826086956521743E-2</v>
      </c>
    </row>
    <row r="810" spans="1:8" x14ac:dyDescent="0.3">
      <c r="A810" t="s">
        <v>2756</v>
      </c>
      <c r="B810" s="8">
        <f t="shared" si="19"/>
        <v>0</v>
      </c>
      <c r="C810" s="8">
        <f t="shared" si="18"/>
        <v>5.434782608695652E-3</v>
      </c>
      <c r="D810" s="8">
        <f t="shared" si="18"/>
        <v>2.717391304347826E-3</v>
      </c>
      <c r="E810" s="8">
        <f t="shared" si="18"/>
        <v>2.717391304347826E-3</v>
      </c>
      <c r="F810" s="8">
        <f t="shared" si="18"/>
        <v>0</v>
      </c>
      <c r="G810" s="8">
        <f t="shared" si="18"/>
        <v>3.2608695652173912E-2</v>
      </c>
      <c r="H810" s="8">
        <f t="shared" si="18"/>
        <v>0.11413043478260869</v>
      </c>
    </row>
    <row r="811" spans="1:8" x14ac:dyDescent="0.3">
      <c r="A811" t="s">
        <v>345</v>
      </c>
      <c r="B811" s="8">
        <f t="shared" si="19"/>
        <v>0</v>
      </c>
      <c r="C811" s="8">
        <f t="shared" si="18"/>
        <v>0</v>
      </c>
      <c r="D811" s="8">
        <f t="shared" si="18"/>
        <v>0</v>
      </c>
      <c r="E811" s="8">
        <f t="shared" si="18"/>
        <v>2.717391304347826E-3</v>
      </c>
      <c r="F811" s="8">
        <f t="shared" si="18"/>
        <v>0</v>
      </c>
      <c r="G811" s="8">
        <f t="shared" si="18"/>
        <v>5.434782608695652E-3</v>
      </c>
      <c r="H811" s="8">
        <f t="shared" si="18"/>
        <v>4.8913043478260872E-2</v>
      </c>
    </row>
    <row r="812" spans="1:8" x14ac:dyDescent="0.3">
      <c r="A812" t="s">
        <v>1555</v>
      </c>
      <c r="B812" s="8">
        <f t="shared" si="19"/>
        <v>0</v>
      </c>
      <c r="C812" s="8">
        <f t="shared" si="18"/>
        <v>0</v>
      </c>
      <c r="D812" s="8">
        <f t="shared" si="18"/>
        <v>0</v>
      </c>
      <c r="E812" s="8">
        <f t="shared" si="18"/>
        <v>0</v>
      </c>
      <c r="F812" s="8">
        <f t="shared" si="18"/>
        <v>0</v>
      </c>
      <c r="G812" s="8">
        <f t="shared" si="18"/>
        <v>0</v>
      </c>
      <c r="H812" s="8">
        <f t="shared" si="18"/>
        <v>1.6304347826086956E-2</v>
      </c>
    </row>
    <row r="813" spans="1:8" x14ac:dyDescent="0.3">
      <c r="A813" t="s">
        <v>5268</v>
      </c>
      <c r="B813" s="8">
        <f t="shared" si="19"/>
        <v>2.4456521739130436E-2</v>
      </c>
      <c r="C813" s="8">
        <f t="shared" si="18"/>
        <v>2.1739130434782608E-2</v>
      </c>
      <c r="D813" s="8">
        <f t="shared" si="18"/>
        <v>2.9891304347826088E-2</v>
      </c>
      <c r="E813" s="8">
        <f t="shared" si="18"/>
        <v>3.8043478260869568E-2</v>
      </c>
      <c r="F813" s="8">
        <f t="shared" si="18"/>
        <v>3.8043478260869568E-2</v>
      </c>
      <c r="G813" s="8">
        <f t="shared" si="18"/>
        <v>0.22282608695652173</v>
      </c>
      <c r="H813" s="8">
        <f t="shared" si="18"/>
        <v>0.95380434782608692</v>
      </c>
    </row>
    <row r="816" spans="1:8" x14ac:dyDescent="0.3">
      <c r="A816" t="s">
        <v>5347</v>
      </c>
    </row>
    <row r="817" spans="1:11" x14ac:dyDescent="0.3">
      <c r="B817" s="4" t="s">
        <v>5269</v>
      </c>
    </row>
    <row r="818" spans="1:11" x14ac:dyDescent="0.3">
      <c r="B818" t="s">
        <v>373</v>
      </c>
      <c r="D818" t="s">
        <v>360</v>
      </c>
      <c r="F818" t="s">
        <v>347</v>
      </c>
      <c r="H818" t="s">
        <v>5270</v>
      </c>
      <c r="J818" t="s">
        <v>5272</v>
      </c>
      <c r="K818" t="s">
        <v>5273</v>
      </c>
    </row>
    <row r="819" spans="1:11" x14ac:dyDescent="0.3">
      <c r="A819" s="4" t="s">
        <v>5267</v>
      </c>
      <c r="B819" t="s">
        <v>5271</v>
      </c>
      <c r="C819" t="s">
        <v>5274</v>
      </c>
      <c r="D819" t="s">
        <v>5271</v>
      </c>
      <c r="E819" t="s">
        <v>5274</v>
      </c>
      <c r="F819" t="s">
        <v>5271</v>
      </c>
      <c r="G819" t="s">
        <v>5274</v>
      </c>
      <c r="H819" t="s">
        <v>5271</v>
      </c>
      <c r="I819" t="s">
        <v>5274</v>
      </c>
    </row>
    <row r="820" spans="1:11" x14ac:dyDescent="0.3">
      <c r="A820" s="5" t="s">
        <v>2914</v>
      </c>
      <c r="B820" s="6">
        <v>3</v>
      </c>
      <c r="C820" s="7">
        <v>5.2631578947368418E-2</v>
      </c>
      <c r="D820" s="6"/>
      <c r="E820" s="7">
        <v>0</v>
      </c>
      <c r="F820" s="6">
        <v>54</v>
      </c>
      <c r="G820" s="7">
        <v>0.94736842105263153</v>
      </c>
      <c r="H820" s="6"/>
      <c r="I820" s="7">
        <v>0</v>
      </c>
      <c r="J820" s="6">
        <v>57</v>
      </c>
      <c r="K820" s="7">
        <v>1</v>
      </c>
    </row>
    <row r="821" spans="1:11" x14ac:dyDescent="0.3">
      <c r="A821" s="5" t="s">
        <v>2066</v>
      </c>
      <c r="B821" s="6"/>
      <c r="C821" s="7">
        <v>0</v>
      </c>
      <c r="D821" s="6"/>
      <c r="E821" s="7">
        <v>0</v>
      </c>
      <c r="F821" s="6">
        <v>36</v>
      </c>
      <c r="G821" s="7">
        <v>1</v>
      </c>
      <c r="H821" s="6"/>
      <c r="I821" s="7">
        <v>0</v>
      </c>
      <c r="J821" s="6">
        <v>36</v>
      </c>
      <c r="K821" s="7">
        <v>1</v>
      </c>
    </row>
    <row r="822" spans="1:11" x14ac:dyDescent="0.3">
      <c r="A822" s="5" t="s">
        <v>2033</v>
      </c>
      <c r="B822" s="6">
        <v>2</v>
      </c>
      <c r="C822" s="7">
        <v>4.2553191489361701E-2</v>
      </c>
      <c r="D822" s="6">
        <v>2</v>
      </c>
      <c r="E822" s="7">
        <v>4.2553191489361701E-2</v>
      </c>
      <c r="F822" s="6">
        <v>43</v>
      </c>
      <c r="G822" s="7">
        <v>0.91489361702127658</v>
      </c>
      <c r="H822" s="6"/>
      <c r="I822" s="7">
        <v>0</v>
      </c>
      <c r="J822" s="6">
        <v>47</v>
      </c>
      <c r="K822" s="7">
        <v>1</v>
      </c>
    </row>
    <row r="823" spans="1:11" x14ac:dyDescent="0.3">
      <c r="A823" s="5" t="s">
        <v>2545</v>
      </c>
      <c r="B823" s="6"/>
      <c r="C823" s="7">
        <v>0</v>
      </c>
      <c r="D823" s="6"/>
      <c r="E823" s="7">
        <v>0</v>
      </c>
      <c r="F823" s="6">
        <v>19</v>
      </c>
      <c r="G823" s="7">
        <v>1</v>
      </c>
      <c r="H823" s="6"/>
      <c r="I823" s="7">
        <v>0</v>
      </c>
      <c r="J823" s="6">
        <v>19</v>
      </c>
      <c r="K823" s="7">
        <v>1</v>
      </c>
    </row>
    <row r="824" spans="1:11" x14ac:dyDescent="0.3">
      <c r="A824" s="5" t="s">
        <v>2489</v>
      </c>
      <c r="B824" s="6"/>
      <c r="C824" s="7">
        <v>0</v>
      </c>
      <c r="D824" s="6"/>
      <c r="E824" s="7">
        <v>0</v>
      </c>
      <c r="F824" s="6">
        <v>7</v>
      </c>
      <c r="G824" s="7">
        <v>1</v>
      </c>
      <c r="H824" s="6"/>
      <c r="I824" s="7">
        <v>0</v>
      </c>
      <c r="J824" s="6">
        <v>7</v>
      </c>
      <c r="K824" s="7">
        <v>1</v>
      </c>
    </row>
    <row r="825" spans="1:11" x14ac:dyDescent="0.3">
      <c r="A825" s="5" t="s">
        <v>845</v>
      </c>
      <c r="B825" s="6">
        <v>10</v>
      </c>
      <c r="C825" s="7">
        <v>0.12987012987012986</v>
      </c>
      <c r="D825" s="6">
        <v>1</v>
      </c>
      <c r="E825" s="7">
        <v>1.2987012987012988E-2</v>
      </c>
      <c r="F825" s="6">
        <v>66</v>
      </c>
      <c r="G825" s="7">
        <v>0.8571428571428571</v>
      </c>
      <c r="H825" s="6"/>
      <c r="I825" s="7">
        <v>0</v>
      </c>
      <c r="J825" s="6">
        <v>77</v>
      </c>
      <c r="K825" s="7">
        <v>1</v>
      </c>
    </row>
    <row r="826" spans="1:11" x14ac:dyDescent="0.3">
      <c r="A826" s="5" t="s">
        <v>1989</v>
      </c>
      <c r="B826" s="6"/>
      <c r="C826" s="7">
        <v>0</v>
      </c>
      <c r="D826" s="6"/>
      <c r="E826" s="7">
        <v>0</v>
      </c>
      <c r="F826" s="6">
        <v>6</v>
      </c>
      <c r="G826" s="7">
        <v>1</v>
      </c>
      <c r="H826" s="6"/>
      <c r="I826" s="7">
        <v>0</v>
      </c>
      <c r="J826" s="6">
        <v>6</v>
      </c>
      <c r="K826" s="7">
        <v>1</v>
      </c>
    </row>
    <row r="827" spans="1:11" x14ac:dyDescent="0.3">
      <c r="A827" s="5" t="s">
        <v>1961</v>
      </c>
      <c r="B827" s="6"/>
      <c r="C827" s="7">
        <v>0</v>
      </c>
      <c r="D827" s="6"/>
      <c r="E827" s="7">
        <v>0</v>
      </c>
      <c r="F827" s="6">
        <v>14</v>
      </c>
      <c r="G827" s="7">
        <v>1</v>
      </c>
      <c r="H827" s="6"/>
      <c r="I827" s="7">
        <v>0</v>
      </c>
      <c r="J827" s="6">
        <v>14</v>
      </c>
      <c r="K827" s="7">
        <v>1</v>
      </c>
    </row>
    <row r="828" spans="1:11" x14ac:dyDescent="0.3">
      <c r="A828" s="5" t="s">
        <v>4086</v>
      </c>
      <c r="B828" s="6">
        <v>1</v>
      </c>
      <c r="C828" s="7">
        <v>0.5</v>
      </c>
      <c r="D828" s="6"/>
      <c r="E828" s="7">
        <v>0</v>
      </c>
      <c r="F828" s="6">
        <v>1</v>
      </c>
      <c r="G828" s="7">
        <v>0.5</v>
      </c>
      <c r="H828" s="6"/>
      <c r="I828" s="7">
        <v>0</v>
      </c>
      <c r="J828" s="6">
        <v>2</v>
      </c>
      <c r="K828" s="7">
        <v>1</v>
      </c>
    </row>
    <row r="829" spans="1:11" x14ac:dyDescent="0.3">
      <c r="A829" s="5" t="s">
        <v>3484</v>
      </c>
      <c r="B829" s="6">
        <v>3</v>
      </c>
      <c r="C829" s="7">
        <v>8.3333333333333329E-2</v>
      </c>
      <c r="D829" s="6"/>
      <c r="E829" s="7">
        <v>0</v>
      </c>
      <c r="F829" s="6">
        <v>33</v>
      </c>
      <c r="G829" s="7">
        <v>0.91666666666666663</v>
      </c>
      <c r="H829" s="6"/>
      <c r="I829" s="7">
        <v>0</v>
      </c>
      <c r="J829" s="6">
        <v>36</v>
      </c>
      <c r="K829" s="7">
        <v>1</v>
      </c>
    </row>
    <row r="830" spans="1:11" x14ac:dyDescent="0.3">
      <c r="A830" s="5" t="s">
        <v>2756</v>
      </c>
      <c r="B830" s="6">
        <v>2</v>
      </c>
      <c r="C830" s="7">
        <v>4.6511627906976744E-2</v>
      </c>
      <c r="D830" s="6">
        <v>1</v>
      </c>
      <c r="E830" s="7">
        <v>2.3255813953488372E-2</v>
      </c>
      <c r="F830" s="6">
        <v>40</v>
      </c>
      <c r="G830" s="7">
        <v>0.93023255813953487</v>
      </c>
      <c r="H830" s="6"/>
      <c r="I830" s="7">
        <v>0</v>
      </c>
      <c r="J830" s="6">
        <v>43</v>
      </c>
      <c r="K830" s="7">
        <v>1</v>
      </c>
    </row>
    <row r="831" spans="1:11" x14ac:dyDescent="0.3">
      <c r="A831" s="5" t="s">
        <v>345</v>
      </c>
      <c r="B831" s="6">
        <v>1</v>
      </c>
      <c r="C831" s="7">
        <v>5.5555555555555552E-2</v>
      </c>
      <c r="D831" s="6">
        <v>1</v>
      </c>
      <c r="E831" s="7">
        <v>5.5555555555555552E-2</v>
      </c>
      <c r="F831" s="6">
        <v>16</v>
      </c>
      <c r="G831" s="7">
        <v>0.88888888888888884</v>
      </c>
      <c r="H831" s="6"/>
      <c r="I831" s="7">
        <v>0</v>
      </c>
      <c r="J831" s="6">
        <v>18</v>
      </c>
      <c r="K831" s="7">
        <v>1</v>
      </c>
    </row>
    <row r="832" spans="1:11" x14ac:dyDescent="0.3">
      <c r="A832" s="5" t="s">
        <v>1555</v>
      </c>
      <c r="B832" s="6"/>
      <c r="C832" s="7">
        <v>0</v>
      </c>
      <c r="D832" s="6"/>
      <c r="E832" s="7">
        <v>0</v>
      </c>
      <c r="F832" s="6">
        <v>6</v>
      </c>
      <c r="G832" s="7">
        <v>1</v>
      </c>
      <c r="H832" s="6"/>
      <c r="I832" s="7">
        <v>0</v>
      </c>
      <c r="J832" s="6">
        <v>6</v>
      </c>
      <c r="K832" s="7">
        <v>1</v>
      </c>
    </row>
    <row r="833" spans="1:11" x14ac:dyDescent="0.3">
      <c r="A833" s="5" t="s">
        <v>5268</v>
      </c>
      <c r="B833" s="6">
        <v>22</v>
      </c>
      <c r="C833" s="7">
        <v>5.9782608695652176E-2</v>
      </c>
      <c r="D833" s="6">
        <v>5</v>
      </c>
      <c r="E833" s="7">
        <v>1.358695652173913E-2</v>
      </c>
      <c r="F833" s="6">
        <v>341</v>
      </c>
      <c r="G833" s="7">
        <v>0.92663043478260865</v>
      </c>
      <c r="H833" s="6"/>
      <c r="I833" s="7">
        <v>0</v>
      </c>
      <c r="J833" s="6">
        <v>368</v>
      </c>
      <c r="K833" s="7">
        <v>1</v>
      </c>
    </row>
    <row r="836" spans="1:11" x14ac:dyDescent="0.3">
      <c r="A836" t="s">
        <v>5348</v>
      </c>
    </row>
    <row r="837" spans="1:11" x14ac:dyDescent="0.3">
      <c r="B837" s="4" t="s">
        <v>5269</v>
      </c>
    </row>
    <row r="838" spans="1:11" x14ac:dyDescent="0.3">
      <c r="B838" t="s">
        <v>373</v>
      </c>
      <c r="D838" t="s">
        <v>360</v>
      </c>
      <c r="F838" t="s">
        <v>347</v>
      </c>
      <c r="H838" t="s">
        <v>5270</v>
      </c>
      <c r="J838" t="s">
        <v>5272</v>
      </c>
      <c r="K838" t="s">
        <v>5273</v>
      </c>
    </row>
    <row r="839" spans="1:11" x14ac:dyDescent="0.3">
      <c r="A839" s="4" t="s">
        <v>5267</v>
      </c>
      <c r="B839" t="s">
        <v>5271</v>
      </c>
      <c r="C839" t="s">
        <v>5274</v>
      </c>
      <c r="D839" t="s">
        <v>5271</v>
      </c>
      <c r="E839" t="s">
        <v>5274</v>
      </c>
      <c r="F839" t="s">
        <v>5271</v>
      </c>
      <c r="G839" t="s">
        <v>5274</v>
      </c>
      <c r="H839" t="s">
        <v>5271</v>
      </c>
      <c r="I839" t="s">
        <v>5274</v>
      </c>
    </row>
    <row r="840" spans="1:11" x14ac:dyDescent="0.3">
      <c r="A840" s="5" t="s">
        <v>2914</v>
      </c>
      <c r="B840" s="6">
        <v>4</v>
      </c>
      <c r="C840" s="7">
        <v>7.0175438596491224E-2</v>
      </c>
      <c r="D840" s="6">
        <v>5</v>
      </c>
      <c r="E840" s="7">
        <v>8.771929824561403E-2</v>
      </c>
      <c r="F840" s="6">
        <v>48</v>
      </c>
      <c r="G840" s="7">
        <v>0.84210526315789469</v>
      </c>
      <c r="H840" s="6"/>
      <c r="I840" s="7">
        <v>0</v>
      </c>
      <c r="J840" s="6">
        <v>57</v>
      </c>
      <c r="K840" s="7">
        <v>1</v>
      </c>
    </row>
    <row r="841" spans="1:11" x14ac:dyDescent="0.3">
      <c r="A841" s="5" t="s">
        <v>2066</v>
      </c>
      <c r="B841" s="6"/>
      <c r="C841" s="7">
        <v>0</v>
      </c>
      <c r="D841" s="6">
        <v>1</v>
      </c>
      <c r="E841" s="7">
        <v>2.7777777777777776E-2</v>
      </c>
      <c r="F841" s="6">
        <v>35</v>
      </c>
      <c r="G841" s="7">
        <v>0.97222222222222221</v>
      </c>
      <c r="H841" s="6"/>
      <c r="I841" s="7">
        <v>0</v>
      </c>
      <c r="J841" s="6">
        <v>36</v>
      </c>
      <c r="K841" s="7">
        <v>1</v>
      </c>
    </row>
    <row r="842" spans="1:11" x14ac:dyDescent="0.3">
      <c r="A842" s="5" t="s">
        <v>2033</v>
      </c>
      <c r="B842" s="6">
        <v>10</v>
      </c>
      <c r="C842" s="7">
        <v>0.21276595744680851</v>
      </c>
      <c r="D842" s="6">
        <v>6</v>
      </c>
      <c r="E842" s="7">
        <v>0.1276595744680851</v>
      </c>
      <c r="F842" s="6">
        <v>31</v>
      </c>
      <c r="G842" s="7">
        <v>0.65957446808510634</v>
      </c>
      <c r="H842" s="6"/>
      <c r="I842" s="7">
        <v>0</v>
      </c>
      <c r="J842" s="6">
        <v>47</v>
      </c>
      <c r="K842" s="7">
        <v>1</v>
      </c>
    </row>
    <row r="843" spans="1:11" x14ac:dyDescent="0.3">
      <c r="A843" s="5" t="s">
        <v>2545</v>
      </c>
      <c r="B843" s="6"/>
      <c r="C843" s="7">
        <v>0</v>
      </c>
      <c r="D843" s="6">
        <v>11</v>
      </c>
      <c r="E843" s="7">
        <v>0.57894736842105265</v>
      </c>
      <c r="F843" s="6">
        <v>8</v>
      </c>
      <c r="G843" s="7">
        <v>0.42105263157894735</v>
      </c>
      <c r="H843" s="6"/>
      <c r="I843" s="7">
        <v>0</v>
      </c>
      <c r="J843" s="6">
        <v>19</v>
      </c>
      <c r="K843" s="7">
        <v>1</v>
      </c>
    </row>
    <row r="844" spans="1:11" x14ac:dyDescent="0.3">
      <c r="A844" s="5" t="s">
        <v>2489</v>
      </c>
      <c r="B844" s="6">
        <v>1</v>
      </c>
      <c r="C844" s="7">
        <v>0.14285714285714285</v>
      </c>
      <c r="D844" s="6">
        <v>3</v>
      </c>
      <c r="E844" s="7">
        <v>0.42857142857142855</v>
      </c>
      <c r="F844" s="6">
        <v>3</v>
      </c>
      <c r="G844" s="7">
        <v>0.42857142857142855</v>
      </c>
      <c r="H844" s="6"/>
      <c r="I844" s="7">
        <v>0</v>
      </c>
      <c r="J844" s="6">
        <v>7</v>
      </c>
      <c r="K844" s="7">
        <v>1</v>
      </c>
    </row>
    <row r="845" spans="1:11" x14ac:dyDescent="0.3">
      <c r="A845" s="5" t="s">
        <v>845</v>
      </c>
      <c r="B845" s="6">
        <v>20</v>
      </c>
      <c r="C845" s="7">
        <v>0.25974025974025972</v>
      </c>
      <c r="D845" s="6">
        <v>27</v>
      </c>
      <c r="E845" s="7">
        <v>0.35064935064935066</v>
      </c>
      <c r="F845" s="6">
        <v>30</v>
      </c>
      <c r="G845" s="7">
        <v>0.38961038961038963</v>
      </c>
      <c r="H845" s="6"/>
      <c r="I845" s="7">
        <v>0</v>
      </c>
      <c r="J845" s="6">
        <v>77</v>
      </c>
      <c r="K845" s="7">
        <v>1</v>
      </c>
    </row>
    <row r="846" spans="1:11" x14ac:dyDescent="0.3">
      <c r="A846" s="5" t="s">
        <v>1989</v>
      </c>
      <c r="B846" s="6"/>
      <c r="C846" s="7">
        <v>0</v>
      </c>
      <c r="D846" s="6"/>
      <c r="E846" s="7">
        <v>0</v>
      </c>
      <c r="F846" s="6">
        <v>6</v>
      </c>
      <c r="G846" s="7">
        <v>1</v>
      </c>
      <c r="H846" s="6"/>
      <c r="I846" s="7">
        <v>0</v>
      </c>
      <c r="J846" s="6">
        <v>6</v>
      </c>
      <c r="K846" s="7">
        <v>1</v>
      </c>
    </row>
    <row r="847" spans="1:11" x14ac:dyDescent="0.3">
      <c r="A847" s="5" t="s">
        <v>1961</v>
      </c>
      <c r="B847" s="6"/>
      <c r="C847" s="7">
        <v>0</v>
      </c>
      <c r="D847" s="6">
        <v>2</v>
      </c>
      <c r="E847" s="7">
        <v>0.14285714285714285</v>
      </c>
      <c r="F847" s="6">
        <v>12</v>
      </c>
      <c r="G847" s="7">
        <v>0.8571428571428571</v>
      </c>
      <c r="H847" s="6"/>
      <c r="I847" s="7">
        <v>0</v>
      </c>
      <c r="J847" s="6">
        <v>14</v>
      </c>
      <c r="K847" s="7">
        <v>1</v>
      </c>
    </row>
    <row r="848" spans="1:11" x14ac:dyDescent="0.3">
      <c r="A848" s="5" t="s">
        <v>4086</v>
      </c>
      <c r="B848" s="6">
        <v>1</v>
      </c>
      <c r="C848" s="7">
        <v>0.5</v>
      </c>
      <c r="D848" s="6"/>
      <c r="E848" s="7">
        <v>0</v>
      </c>
      <c r="F848" s="6">
        <v>1</v>
      </c>
      <c r="G848" s="7">
        <v>0.5</v>
      </c>
      <c r="H848" s="6"/>
      <c r="I848" s="7">
        <v>0</v>
      </c>
      <c r="J848" s="6">
        <v>2</v>
      </c>
      <c r="K848" s="7">
        <v>1</v>
      </c>
    </row>
    <row r="849" spans="1:13" x14ac:dyDescent="0.3">
      <c r="A849" s="5" t="s">
        <v>3484</v>
      </c>
      <c r="B849" s="6">
        <v>7</v>
      </c>
      <c r="C849" s="7">
        <v>0.19444444444444445</v>
      </c>
      <c r="D849" s="6">
        <v>1</v>
      </c>
      <c r="E849" s="7">
        <v>2.7777777777777776E-2</v>
      </c>
      <c r="F849" s="6">
        <v>28</v>
      </c>
      <c r="G849" s="7">
        <v>0.77777777777777779</v>
      </c>
      <c r="H849" s="6"/>
      <c r="I849" s="7">
        <v>0</v>
      </c>
      <c r="J849" s="6">
        <v>36</v>
      </c>
      <c r="K849" s="7">
        <v>1</v>
      </c>
    </row>
    <row r="850" spans="1:13" x14ac:dyDescent="0.3">
      <c r="A850" s="5" t="s">
        <v>2756</v>
      </c>
      <c r="B850" s="6">
        <v>7</v>
      </c>
      <c r="C850" s="7">
        <v>0.16279069767441862</v>
      </c>
      <c r="D850" s="6">
        <v>5</v>
      </c>
      <c r="E850" s="7">
        <v>0.11627906976744186</v>
      </c>
      <c r="F850" s="6">
        <v>31</v>
      </c>
      <c r="G850" s="7">
        <v>0.72093023255813948</v>
      </c>
      <c r="H850" s="6"/>
      <c r="I850" s="7">
        <v>0</v>
      </c>
      <c r="J850" s="6">
        <v>43</v>
      </c>
      <c r="K850" s="7">
        <v>1</v>
      </c>
    </row>
    <row r="851" spans="1:13" x14ac:dyDescent="0.3">
      <c r="A851" s="5" t="s">
        <v>345</v>
      </c>
      <c r="B851" s="6"/>
      <c r="C851" s="7">
        <v>0</v>
      </c>
      <c r="D851" s="6"/>
      <c r="E851" s="7">
        <v>0</v>
      </c>
      <c r="F851" s="6">
        <v>18</v>
      </c>
      <c r="G851" s="7">
        <v>1</v>
      </c>
      <c r="H851" s="6"/>
      <c r="I851" s="7">
        <v>0</v>
      </c>
      <c r="J851" s="6">
        <v>18</v>
      </c>
      <c r="K851" s="7">
        <v>1</v>
      </c>
    </row>
    <row r="852" spans="1:13" x14ac:dyDescent="0.3">
      <c r="A852" s="5" t="s">
        <v>1555</v>
      </c>
      <c r="B852" s="6"/>
      <c r="C852" s="7">
        <v>0</v>
      </c>
      <c r="D852" s="6"/>
      <c r="E852" s="7">
        <v>0</v>
      </c>
      <c r="F852" s="6">
        <v>6</v>
      </c>
      <c r="G852" s="7">
        <v>1</v>
      </c>
      <c r="H852" s="6"/>
      <c r="I852" s="7">
        <v>0</v>
      </c>
      <c r="J852" s="6">
        <v>6</v>
      </c>
      <c r="K852" s="7">
        <v>1</v>
      </c>
    </row>
    <row r="853" spans="1:13" x14ac:dyDescent="0.3">
      <c r="A853" s="5" t="s">
        <v>5268</v>
      </c>
      <c r="B853" s="6">
        <v>50</v>
      </c>
      <c r="C853" s="7">
        <v>0.1358695652173913</v>
      </c>
      <c r="D853" s="6">
        <v>61</v>
      </c>
      <c r="E853" s="7">
        <v>0.16576086956521738</v>
      </c>
      <c r="F853" s="6">
        <v>257</v>
      </c>
      <c r="G853" s="7">
        <v>0.69836956521739135</v>
      </c>
      <c r="H853" s="6"/>
      <c r="I853" s="7">
        <v>0</v>
      </c>
      <c r="J853" s="6">
        <v>368</v>
      </c>
      <c r="K853" s="7">
        <v>1</v>
      </c>
    </row>
    <row r="856" spans="1:13" x14ac:dyDescent="0.3">
      <c r="A856" t="s">
        <v>5349</v>
      </c>
    </row>
    <row r="857" spans="1:13" x14ac:dyDescent="0.3">
      <c r="A857" s="4" t="s">
        <v>5267</v>
      </c>
      <c r="B857" t="s">
        <v>1077</v>
      </c>
      <c r="C857" t="s">
        <v>1716</v>
      </c>
      <c r="D857" t="s">
        <v>5346</v>
      </c>
      <c r="E857" t="s">
        <v>1253</v>
      </c>
      <c r="F857" t="s">
        <v>368</v>
      </c>
      <c r="H857" t="s">
        <v>5267</v>
      </c>
      <c r="I857" t="s">
        <v>1077</v>
      </c>
      <c r="J857" t="s">
        <v>1716</v>
      </c>
      <c r="K857" t="s">
        <v>5346</v>
      </c>
      <c r="L857" t="s">
        <v>1253</v>
      </c>
      <c r="M857" t="s">
        <v>368</v>
      </c>
    </row>
    <row r="858" spans="1:13" x14ac:dyDescent="0.3">
      <c r="A858" s="5" t="s">
        <v>2914</v>
      </c>
      <c r="B858" s="6"/>
      <c r="C858" s="6">
        <v>2</v>
      </c>
      <c r="D858" s="6"/>
      <c r="E858" s="6">
        <v>12</v>
      </c>
      <c r="F858" s="6">
        <v>48</v>
      </c>
      <c r="H858" t="s">
        <v>2914</v>
      </c>
      <c r="J858">
        <v>2</v>
      </c>
      <c r="L858">
        <v>12</v>
      </c>
      <c r="M858">
        <v>48</v>
      </c>
    </row>
    <row r="859" spans="1:13" x14ac:dyDescent="0.3">
      <c r="A859" s="5" t="s">
        <v>2066</v>
      </c>
      <c r="B859" s="6"/>
      <c r="C859" s="6">
        <v>1</v>
      </c>
      <c r="D859" s="6">
        <v>1</v>
      </c>
      <c r="E859" s="6">
        <v>13</v>
      </c>
      <c r="F859" s="6">
        <v>34</v>
      </c>
      <c r="H859" t="s">
        <v>2066</v>
      </c>
      <c r="J859">
        <v>1</v>
      </c>
      <c r="K859">
        <v>1</v>
      </c>
      <c r="L859">
        <v>13</v>
      </c>
      <c r="M859">
        <v>34</v>
      </c>
    </row>
    <row r="860" spans="1:13" x14ac:dyDescent="0.3">
      <c r="A860" s="5" t="s">
        <v>2033</v>
      </c>
      <c r="B860" s="6">
        <v>1</v>
      </c>
      <c r="C860" s="6"/>
      <c r="D860" s="6"/>
      <c r="E860" s="6">
        <v>1</v>
      </c>
      <c r="F860" s="6">
        <v>31</v>
      </c>
      <c r="H860" t="s">
        <v>2033</v>
      </c>
      <c r="I860">
        <v>1</v>
      </c>
      <c r="L860">
        <v>1</v>
      </c>
      <c r="M860">
        <v>31</v>
      </c>
    </row>
    <row r="861" spans="1:13" x14ac:dyDescent="0.3">
      <c r="A861" s="5" t="s">
        <v>2545</v>
      </c>
      <c r="B861" s="6"/>
      <c r="C861" s="6"/>
      <c r="D861" s="6">
        <v>1</v>
      </c>
      <c r="E861" s="6">
        <v>2</v>
      </c>
      <c r="F861" s="6">
        <v>8</v>
      </c>
      <c r="H861" t="s">
        <v>2545</v>
      </c>
      <c r="K861">
        <v>1</v>
      </c>
      <c r="L861">
        <v>2</v>
      </c>
      <c r="M861">
        <v>8</v>
      </c>
    </row>
    <row r="862" spans="1:13" x14ac:dyDescent="0.3">
      <c r="A862" s="5" t="s">
        <v>2489</v>
      </c>
      <c r="B862" s="6"/>
      <c r="C862" s="6"/>
      <c r="D862" s="6"/>
      <c r="E862" s="6">
        <v>2</v>
      </c>
      <c r="F862" s="6">
        <v>3</v>
      </c>
      <c r="H862" t="s">
        <v>2489</v>
      </c>
      <c r="L862">
        <v>2</v>
      </c>
      <c r="M862">
        <v>3</v>
      </c>
    </row>
    <row r="863" spans="1:13" x14ac:dyDescent="0.3">
      <c r="A863" s="5" t="s">
        <v>845</v>
      </c>
      <c r="B863" s="6">
        <v>1</v>
      </c>
      <c r="C863" s="6">
        <v>4</v>
      </c>
      <c r="D863" s="6">
        <v>1</v>
      </c>
      <c r="E863" s="6">
        <v>6</v>
      </c>
      <c r="F863" s="6">
        <v>25</v>
      </c>
      <c r="H863" t="s">
        <v>845</v>
      </c>
      <c r="I863">
        <v>1</v>
      </c>
      <c r="J863">
        <v>4</v>
      </c>
      <c r="K863">
        <v>1</v>
      </c>
      <c r="L863">
        <v>6</v>
      </c>
      <c r="M863">
        <v>25</v>
      </c>
    </row>
    <row r="864" spans="1:13" x14ac:dyDescent="0.3">
      <c r="A864" s="5" t="s">
        <v>1989</v>
      </c>
      <c r="B864" s="6"/>
      <c r="C864" s="6"/>
      <c r="D864" s="6">
        <v>1</v>
      </c>
      <c r="E864" s="6"/>
      <c r="F864" s="6">
        <v>6</v>
      </c>
      <c r="H864" t="s">
        <v>1989</v>
      </c>
      <c r="K864">
        <v>1</v>
      </c>
      <c r="M864">
        <v>6</v>
      </c>
    </row>
    <row r="865" spans="1:13" x14ac:dyDescent="0.3">
      <c r="A865" s="5" t="s">
        <v>1961</v>
      </c>
      <c r="B865" s="6"/>
      <c r="C865" s="6"/>
      <c r="D865" s="6"/>
      <c r="E865" s="6">
        <v>1</v>
      </c>
      <c r="F865" s="6">
        <v>11</v>
      </c>
      <c r="H865" t="s">
        <v>1961</v>
      </c>
      <c r="L865">
        <v>1</v>
      </c>
      <c r="M865">
        <v>11</v>
      </c>
    </row>
    <row r="866" spans="1:13" x14ac:dyDescent="0.3">
      <c r="A866" s="5" t="s">
        <v>4086</v>
      </c>
      <c r="B866" s="6"/>
      <c r="C866" s="6"/>
      <c r="D866" s="6"/>
      <c r="E866" s="6"/>
      <c r="F866" s="6">
        <v>1</v>
      </c>
      <c r="H866" t="s">
        <v>4086</v>
      </c>
      <c r="M866">
        <v>1</v>
      </c>
    </row>
    <row r="867" spans="1:13" x14ac:dyDescent="0.3">
      <c r="A867" s="5" t="s">
        <v>3484</v>
      </c>
      <c r="B867" s="6"/>
      <c r="C867" s="6">
        <v>1</v>
      </c>
      <c r="D867" s="6">
        <v>3</v>
      </c>
      <c r="E867" s="6">
        <v>4</v>
      </c>
      <c r="F867" s="6">
        <v>28</v>
      </c>
      <c r="H867" t="s">
        <v>3484</v>
      </c>
      <c r="J867">
        <v>1</v>
      </c>
      <c r="K867">
        <v>3</v>
      </c>
      <c r="L867">
        <v>4</v>
      </c>
      <c r="M867">
        <v>28</v>
      </c>
    </row>
    <row r="868" spans="1:13" x14ac:dyDescent="0.3">
      <c r="A868" s="5" t="s">
        <v>2756</v>
      </c>
      <c r="B868" s="6"/>
      <c r="C868" s="6">
        <v>2</v>
      </c>
      <c r="D868" s="6">
        <v>4</v>
      </c>
      <c r="E868" s="6">
        <v>11</v>
      </c>
      <c r="F868" s="6">
        <v>29</v>
      </c>
      <c r="H868" t="s">
        <v>2756</v>
      </c>
      <c r="J868">
        <v>2</v>
      </c>
      <c r="K868">
        <v>4</v>
      </c>
      <c r="L868">
        <v>11</v>
      </c>
      <c r="M868">
        <v>29</v>
      </c>
    </row>
    <row r="869" spans="1:13" x14ac:dyDescent="0.3">
      <c r="A869" s="5" t="s">
        <v>345</v>
      </c>
      <c r="B869" s="6"/>
      <c r="C869" s="6"/>
      <c r="D869" s="6"/>
      <c r="E869" s="6">
        <v>2</v>
      </c>
      <c r="F869" s="6">
        <v>18</v>
      </c>
      <c r="H869" t="s">
        <v>345</v>
      </c>
      <c r="L869">
        <v>2</v>
      </c>
      <c r="M869">
        <v>18</v>
      </c>
    </row>
    <row r="870" spans="1:13" x14ac:dyDescent="0.3">
      <c r="A870" s="5" t="s">
        <v>1555</v>
      </c>
      <c r="B870" s="6"/>
      <c r="C870" s="6"/>
      <c r="D870" s="6"/>
      <c r="E870" s="6"/>
      <c r="F870" s="6">
        <v>6</v>
      </c>
      <c r="H870" t="s">
        <v>1555</v>
      </c>
      <c r="M870">
        <v>6</v>
      </c>
    </row>
    <row r="871" spans="1:13" x14ac:dyDescent="0.3">
      <c r="A871" s="5" t="s">
        <v>5268</v>
      </c>
      <c r="B871" s="6">
        <v>2</v>
      </c>
      <c r="C871" s="6">
        <v>10</v>
      </c>
      <c r="D871" s="6">
        <v>11</v>
      </c>
      <c r="E871" s="6">
        <v>54</v>
      </c>
      <c r="F871" s="6">
        <v>248</v>
      </c>
      <c r="H871" t="s">
        <v>5268</v>
      </c>
      <c r="I871">
        <v>2</v>
      </c>
      <c r="J871">
        <v>10</v>
      </c>
      <c r="K871">
        <v>11</v>
      </c>
      <c r="L871">
        <v>54</v>
      </c>
      <c r="M871">
        <v>248</v>
      </c>
    </row>
    <row r="873" spans="1:13" x14ac:dyDescent="0.3">
      <c r="A873" t="s">
        <v>5267</v>
      </c>
      <c r="B873" t="s">
        <v>1077</v>
      </c>
      <c r="C873" t="s">
        <v>1716</v>
      </c>
      <c r="D873" t="s">
        <v>5346</v>
      </c>
      <c r="E873" t="s">
        <v>1253</v>
      </c>
      <c r="F873" t="s">
        <v>368</v>
      </c>
    </row>
    <row r="874" spans="1:13" x14ac:dyDescent="0.3">
      <c r="A874" t="s">
        <v>2914</v>
      </c>
      <c r="B874" s="8">
        <f>I858/257</f>
        <v>0</v>
      </c>
      <c r="C874" s="8">
        <f t="shared" ref="C874:F887" si="20">J858/257</f>
        <v>7.7821011673151752E-3</v>
      </c>
      <c r="D874" s="8">
        <f t="shared" si="20"/>
        <v>0</v>
      </c>
      <c r="E874" s="8">
        <f t="shared" si="20"/>
        <v>4.6692607003891051E-2</v>
      </c>
      <c r="F874" s="8">
        <f t="shared" si="20"/>
        <v>0.1867704280155642</v>
      </c>
    </row>
    <row r="875" spans="1:13" x14ac:dyDescent="0.3">
      <c r="A875" t="s">
        <v>2066</v>
      </c>
      <c r="B875" s="8">
        <f t="shared" ref="B875:B887" si="21">I859/257</f>
        <v>0</v>
      </c>
      <c r="C875" s="8">
        <f t="shared" si="20"/>
        <v>3.8910505836575876E-3</v>
      </c>
      <c r="D875" s="8">
        <f t="shared" si="20"/>
        <v>3.8910505836575876E-3</v>
      </c>
      <c r="E875" s="8">
        <f t="shared" si="20"/>
        <v>5.0583657587548639E-2</v>
      </c>
      <c r="F875" s="8">
        <f t="shared" si="20"/>
        <v>0.13229571984435798</v>
      </c>
    </row>
    <row r="876" spans="1:13" x14ac:dyDescent="0.3">
      <c r="A876" t="s">
        <v>2033</v>
      </c>
      <c r="B876" s="8">
        <f t="shared" si="21"/>
        <v>3.8910505836575876E-3</v>
      </c>
      <c r="C876" s="8">
        <f t="shared" si="20"/>
        <v>0</v>
      </c>
      <c r="D876" s="8">
        <f t="shared" si="20"/>
        <v>0</v>
      </c>
      <c r="E876" s="8">
        <f t="shared" si="20"/>
        <v>3.8910505836575876E-3</v>
      </c>
      <c r="F876" s="8">
        <f t="shared" si="20"/>
        <v>0.12062256809338522</v>
      </c>
    </row>
    <row r="877" spans="1:13" x14ac:dyDescent="0.3">
      <c r="A877" t="s">
        <v>2545</v>
      </c>
      <c r="B877" s="8">
        <f t="shared" si="21"/>
        <v>0</v>
      </c>
      <c r="C877" s="8">
        <f t="shared" si="20"/>
        <v>0</v>
      </c>
      <c r="D877" s="8">
        <f t="shared" si="20"/>
        <v>3.8910505836575876E-3</v>
      </c>
      <c r="E877" s="8">
        <f t="shared" si="20"/>
        <v>7.7821011673151752E-3</v>
      </c>
      <c r="F877" s="8">
        <f t="shared" si="20"/>
        <v>3.1128404669260701E-2</v>
      </c>
    </row>
    <row r="878" spans="1:13" x14ac:dyDescent="0.3">
      <c r="A878" t="s">
        <v>2489</v>
      </c>
      <c r="B878" s="8">
        <f t="shared" si="21"/>
        <v>0</v>
      </c>
      <c r="C878" s="8">
        <f t="shared" si="20"/>
        <v>0</v>
      </c>
      <c r="D878" s="8">
        <f t="shared" si="20"/>
        <v>0</v>
      </c>
      <c r="E878" s="8">
        <f t="shared" si="20"/>
        <v>7.7821011673151752E-3</v>
      </c>
      <c r="F878" s="8">
        <f t="shared" si="20"/>
        <v>1.1673151750972763E-2</v>
      </c>
    </row>
    <row r="879" spans="1:13" x14ac:dyDescent="0.3">
      <c r="A879" t="s">
        <v>845</v>
      </c>
      <c r="B879" s="8">
        <f t="shared" si="21"/>
        <v>3.8910505836575876E-3</v>
      </c>
      <c r="C879" s="8">
        <f t="shared" si="20"/>
        <v>1.556420233463035E-2</v>
      </c>
      <c r="D879" s="8">
        <f t="shared" si="20"/>
        <v>3.8910505836575876E-3</v>
      </c>
      <c r="E879" s="8">
        <f t="shared" si="20"/>
        <v>2.3346303501945526E-2</v>
      </c>
      <c r="F879" s="8">
        <f t="shared" si="20"/>
        <v>9.727626459143969E-2</v>
      </c>
    </row>
    <row r="880" spans="1:13" x14ac:dyDescent="0.3">
      <c r="A880" t="s">
        <v>1989</v>
      </c>
      <c r="B880" s="8">
        <f t="shared" si="21"/>
        <v>0</v>
      </c>
      <c r="C880" s="8">
        <f t="shared" si="20"/>
        <v>0</v>
      </c>
      <c r="D880" s="8">
        <f t="shared" si="20"/>
        <v>3.8910505836575876E-3</v>
      </c>
      <c r="E880" s="8">
        <f t="shared" si="20"/>
        <v>0</v>
      </c>
      <c r="F880" s="8">
        <f t="shared" si="20"/>
        <v>2.3346303501945526E-2</v>
      </c>
    </row>
    <row r="881" spans="1:13" x14ac:dyDescent="0.3">
      <c r="A881" t="s">
        <v>1961</v>
      </c>
      <c r="B881" s="8">
        <f t="shared" si="21"/>
        <v>0</v>
      </c>
      <c r="C881" s="8">
        <f t="shared" si="20"/>
        <v>0</v>
      </c>
      <c r="D881" s="8">
        <f t="shared" si="20"/>
        <v>0</v>
      </c>
      <c r="E881" s="8">
        <f t="shared" si="20"/>
        <v>3.8910505836575876E-3</v>
      </c>
      <c r="F881" s="8">
        <f t="shared" si="20"/>
        <v>4.2801556420233464E-2</v>
      </c>
    </row>
    <row r="882" spans="1:13" x14ac:dyDescent="0.3">
      <c r="A882" t="s">
        <v>4086</v>
      </c>
      <c r="B882" s="8">
        <f t="shared" si="21"/>
        <v>0</v>
      </c>
      <c r="C882" s="8">
        <f t="shared" si="20"/>
        <v>0</v>
      </c>
      <c r="D882" s="8">
        <f t="shared" si="20"/>
        <v>0</v>
      </c>
      <c r="E882" s="8">
        <f t="shared" si="20"/>
        <v>0</v>
      </c>
      <c r="F882" s="8">
        <f t="shared" si="20"/>
        <v>3.8910505836575876E-3</v>
      </c>
    </row>
    <row r="883" spans="1:13" x14ac:dyDescent="0.3">
      <c r="A883" t="s">
        <v>3484</v>
      </c>
      <c r="B883" s="8">
        <f t="shared" si="21"/>
        <v>0</v>
      </c>
      <c r="C883" s="8">
        <f t="shared" si="20"/>
        <v>3.8910505836575876E-3</v>
      </c>
      <c r="D883" s="8">
        <f t="shared" si="20"/>
        <v>1.1673151750972763E-2</v>
      </c>
      <c r="E883" s="8">
        <f t="shared" si="20"/>
        <v>1.556420233463035E-2</v>
      </c>
      <c r="F883" s="8">
        <f t="shared" si="20"/>
        <v>0.10894941634241245</v>
      </c>
    </row>
    <row r="884" spans="1:13" x14ac:dyDescent="0.3">
      <c r="A884" t="s">
        <v>2756</v>
      </c>
      <c r="B884" s="8">
        <f t="shared" si="21"/>
        <v>0</v>
      </c>
      <c r="C884" s="8">
        <f t="shared" si="20"/>
        <v>7.7821011673151752E-3</v>
      </c>
      <c r="D884" s="8">
        <f t="shared" si="20"/>
        <v>1.556420233463035E-2</v>
      </c>
      <c r="E884" s="8">
        <f t="shared" si="20"/>
        <v>4.2801556420233464E-2</v>
      </c>
      <c r="F884" s="8">
        <f t="shared" si="20"/>
        <v>0.11284046692607004</v>
      </c>
    </row>
    <row r="885" spans="1:13" x14ac:dyDescent="0.3">
      <c r="A885" t="s">
        <v>345</v>
      </c>
      <c r="B885" s="8">
        <f t="shared" si="21"/>
        <v>0</v>
      </c>
      <c r="C885" s="8">
        <f t="shared" si="20"/>
        <v>0</v>
      </c>
      <c r="D885" s="8">
        <f t="shared" si="20"/>
        <v>0</v>
      </c>
      <c r="E885" s="8">
        <f t="shared" si="20"/>
        <v>7.7821011673151752E-3</v>
      </c>
      <c r="F885" s="8">
        <f t="shared" si="20"/>
        <v>7.0038910505836577E-2</v>
      </c>
    </row>
    <row r="886" spans="1:13" x14ac:dyDescent="0.3">
      <c r="A886" t="s">
        <v>1555</v>
      </c>
      <c r="B886" s="8">
        <f t="shared" si="21"/>
        <v>0</v>
      </c>
      <c r="C886" s="8">
        <f t="shared" si="20"/>
        <v>0</v>
      </c>
      <c r="D886" s="8">
        <f t="shared" si="20"/>
        <v>0</v>
      </c>
      <c r="E886" s="8">
        <f t="shared" si="20"/>
        <v>0</v>
      </c>
      <c r="F886" s="8">
        <f t="shared" si="20"/>
        <v>2.3346303501945526E-2</v>
      </c>
    </row>
    <row r="887" spans="1:13" x14ac:dyDescent="0.3">
      <c r="A887" t="s">
        <v>5268</v>
      </c>
      <c r="B887" s="8">
        <f t="shared" si="21"/>
        <v>7.7821011673151752E-3</v>
      </c>
      <c r="C887" s="8">
        <f t="shared" si="20"/>
        <v>3.8910505836575876E-2</v>
      </c>
      <c r="D887" s="8">
        <f t="shared" si="20"/>
        <v>4.2801556420233464E-2</v>
      </c>
      <c r="E887" s="8">
        <f t="shared" si="20"/>
        <v>0.21011673151750973</v>
      </c>
      <c r="F887" s="8">
        <f t="shared" si="20"/>
        <v>0.96498054474708173</v>
      </c>
    </row>
    <row r="890" spans="1:13" x14ac:dyDescent="0.3">
      <c r="A890" t="s">
        <v>5350</v>
      </c>
    </row>
    <row r="891" spans="1:13" x14ac:dyDescent="0.3">
      <c r="B891" s="4" t="s">
        <v>5269</v>
      </c>
    </row>
    <row r="892" spans="1:13" x14ac:dyDescent="0.3">
      <c r="B892" t="s">
        <v>373</v>
      </c>
      <c r="D892" t="s">
        <v>347</v>
      </c>
      <c r="F892" t="s">
        <v>668</v>
      </c>
      <c r="H892" t="s">
        <v>369</v>
      </c>
      <c r="J892" t="s">
        <v>5270</v>
      </c>
      <c r="L892" t="s">
        <v>5272</v>
      </c>
      <c r="M892" t="s">
        <v>5273</v>
      </c>
    </row>
    <row r="893" spans="1:13" x14ac:dyDescent="0.3">
      <c r="A893" s="4" t="s">
        <v>5267</v>
      </c>
      <c r="B893" t="s">
        <v>5271</v>
      </c>
      <c r="C893" t="s">
        <v>5274</v>
      </c>
      <c r="D893" t="s">
        <v>5271</v>
      </c>
      <c r="E893" t="s">
        <v>5274</v>
      </c>
      <c r="F893" t="s">
        <v>5271</v>
      </c>
      <c r="G893" t="s">
        <v>5274</v>
      </c>
      <c r="H893" t="s">
        <v>5271</v>
      </c>
      <c r="I893" t="s">
        <v>5274</v>
      </c>
      <c r="J893" t="s">
        <v>5271</v>
      </c>
      <c r="K893" t="s">
        <v>5274</v>
      </c>
    </row>
    <row r="894" spans="1:13" x14ac:dyDescent="0.3">
      <c r="A894" s="5" t="s">
        <v>2914</v>
      </c>
      <c r="B894" s="6">
        <v>2</v>
      </c>
      <c r="C894" s="7">
        <v>3.9215686274509803E-2</v>
      </c>
      <c r="D894" s="6">
        <v>22</v>
      </c>
      <c r="E894" s="7">
        <v>0.43137254901960786</v>
      </c>
      <c r="F894" s="6">
        <v>2</v>
      </c>
      <c r="G894" s="7">
        <v>3.9215686274509803E-2</v>
      </c>
      <c r="H894" s="6">
        <v>25</v>
      </c>
      <c r="I894" s="7">
        <v>0.49019607843137253</v>
      </c>
      <c r="J894" s="6"/>
      <c r="K894" s="7">
        <v>0</v>
      </c>
      <c r="L894" s="6">
        <v>51</v>
      </c>
      <c r="M894" s="7">
        <v>1</v>
      </c>
    </row>
    <row r="895" spans="1:13" x14ac:dyDescent="0.3">
      <c r="A895" s="5" t="s">
        <v>2066</v>
      </c>
      <c r="B895" s="6">
        <v>1</v>
      </c>
      <c r="C895" s="7">
        <v>3.4482758620689655E-2</v>
      </c>
      <c r="D895" s="6">
        <v>1</v>
      </c>
      <c r="E895" s="7">
        <v>3.4482758620689655E-2</v>
      </c>
      <c r="F895" s="6">
        <v>11</v>
      </c>
      <c r="G895" s="7">
        <v>0.37931034482758619</v>
      </c>
      <c r="H895" s="6">
        <v>16</v>
      </c>
      <c r="I895" s="7">
        <v>0.55172413793103448</v>
      </c>
      <c r="J895" s="6"/>
      <c r="K895" s="7">
        <v>0</v>
      </c>
      <c r="L895" s="6">
        <v>29</v>
      </c>
      <c r="M895" s="7">
        <v>1</v>
      </c>
    </row>
    <row r="896" spans="1:13" x14ac:dyDescent="0.3">
      <c r="A896" s="5" t="s">
        <v>2033</v>
      </c>
      <c r="B896" s="6">
        <v>1</v>
      </c>
      <c r="C896" s="7">
        <v>2.9411764705882353E-2</v>
      </c>
      <c r="D896" s="6">
        <v>2</v>
      </c>
      <c r="E896" s="7">
        <v>5.8823529411764705E-2</v>
      </c>
      <c r="F896" s="6">
        <v>14</v>
      </c>
      <c r="G896" s="7">
        <v>0.41176470588235292</v>
      </c>
      <c r="H896" s="6">
        <v>17</v>
      </c>
      <c r="I896" s="7">
        <v>0.5</v>
      </c>
      <c r="J896" s="6"/>
      <c r="K896" s="7">
        <v>0</v>
      </c>
      <c r="L896" s="6">
        <v>34</v>
      </c>
      <c r="M896" s="7">
        <v>1</v>
      </c>
    </row>
    <row r="897" spans="1:13" x14ac:dyDescent="0.3">
      <c r="A897" s="5" t="s">
        <v>2545</v>
      </c>
      <c r="B897" s="6"/>
      <c r="C897" s="7">
        <v>0</v>
      </c>
      <c r="D897" s="6">
        <v>2</v>
      </c>
      <c r="E897" s="7">
        <v>0.125</v>
      </c>
      <c r="F897" s="6">
        <v>4</v>
      </c>
      <c r="G897" s="7">
        <v>0.25</v>
      </c>
      <c r="H897" s="6">
        <v>10</v>
      </c>
      <c r="I897" s="7">
        <v>0.625</v>
      </c>
      <c r="J897" s="6"/>
      <c r="K897" s="7">
        <v>0</v>
      </c>
      <c r="L897" s="6">
        <v>16</v>
      </c>
      <c r="M897" s="7">
        <v>1</v>
      </c>
    </row>
    <row r="898" spans="1:13" x14ac:dyDescent="0.3">
      <c r="A898" s="5" t="s">
        <v>2489</v>
      </c>
      <c r="B898" s="6"/>
      <c r="C898" s="7">
        <v>0</v>
      </c>
      <c r="D898" s="6"/>
      <c r="E898" s="7">
        <v>0</v>
      </c>
      <c r="F898" s="6"/>
      <c r="G898" s="7">
        <v>0</v>
      </c>
      <c r="H898" s="6">
        <v>5</v>
      </c>
      <c r="I898" s="7">
        <v>1</v>
      </c>
      <c r="J898" s="6"/>
      <c r="K898" s="7">
        <v>0</v>
      </c>
      <c r="L898" s="6">
        <v>5</v>
      </c>
      <c r="M898" s="7">
        <v>1</v>
      </c>
    </row>
    <row r="899" spans="1:13" x14ac:dyDescent="0.3">
      <c r="A899" s="5" t="s">
        <v>845</v>
      </c>
      <c r="B899" s="6">
        <v>4</v>
      </c>
      <c r="C899" s="7">
        <v>8.6956521739130432E-2</v>
      </c>
      <c r="D899" s="6">
        <v>8</v>
      </c>
      <c r="E899" s="7">
        <v>0.17391304347826086</v>
      </c>
      <c r="F899" s="6">
        <v>4</v>
      </c>
      <c r="G899" s="7">
        <v>8.6956521739130432E-2</v>
      </c>
      <c r="H899" s="6">
        <v>30</v>
      </c>
      <c r="I899" s="7">
        <v>0.65217391304347827</v>
      </c>
      <c r="J899" s="6"/>
      <c r="K899" s="7">
        <v>0</v>
      </c>
      <c r="L899" s="6">
        <v>46</v>
      </c>
      <c r="M899" s="7">
        <v>1</v>
      </c>
    </row>
    <row r="900" spans="1:13" x14ac:dyDescent="0.3">
      <c r="A900" s="5" t="s">
        <v>1989</v>
      </c>
      <c r="B900" s="6"/>
      <c r="C900" s="7">
        <v>0</v>
      </c>
      <c r="D900" s="6">
        <v>2</v>
      </c>
      <c r="E900" s="7">
        <v>0.4</v>
      </c>
      <c r="F900" s="6"/>
      <c r="G900" s="7">
        <v>0</v>
      </c>
      <c r="H900" s="6">
        <v>3</v>
      </c>
      <c r="I900" s="7">
        <v>0.6</v>
      </c>
      <c r="J900" s="6"/>
      <c r="K900" s="7">
        <v>0</v>
      </c>
      <c r="L900" s="6">
        <v>5</v>
      </c>
      <c r="M900" s="7">
        <v>1</v>
      </c>
    </row>
    <row r="901" spans="1:13" x14ac:dyDescent="0.3">
      <c r="A901" s="5" t="s">
        <v>1961</v>
      </c>
      <c r="B901" s="6"/>
      <c r="C901" s="7">
        <v>0</v>
      </c>
      <c r="D901" s="6">
        <v>1</v>
      </c>
      <c r="E901" s="7">
        <v>0.1111111111111111</v>
      </c>
      <c r="F901" s="6">
        <v>1</v>
      </c>
      <c r="G901" s="7">
        <v>0.1111111111111111</v>
      </c>
      <c r="H901" s="6">
        <v>7</v>
      </c>
      <c r="I901" s="7">
        <v>0.77777777777777779</v>
      </c>
      <c r="J901" s="6"/>
      <c r="K901" s="7">
        <v>0</v>
      </c>
      <c r="L901" s="6">
        <v>9</v>
      </c>
      <c r="M901" s="7">
        <v>1</v>
      </c>
    </row>
    <row r="902" spans="1:13" x14ac:dyDescent="0.3">
      <c r="A902" s="5" t="s">
        <v>4086</v>
      </c>
      <c r="B902" s="6"/>
      <c r="C902" s="7">
        <v>0</v>
      </c>
      <c r="D902" s="6"/>
      <c r="E902" s="7">
        <v>0</v>
      </c>
      <c r="F902" s="6">
        <v>2</v>
      </c>
      <c r="G902" s="7">
        <v>1</v>
      </c>
      <c r="H902" s="6"/>
      <c r="I902" s="7">
        <v>0</v>
      </c>
      <c r="J902" s="6"/>
      <c r="K902" s="7">
        <v>0</v>
      </c>
      <c r="L902" s="6">
        <v>2</v>
      </c>
      <c r="M902" s="7">
        <v>1</v>
      </c>
    </row>
    <row r="903" spans="1:13" x14ac:dyDescent="0.3">
      <c r="A903" s="5" t="s">
        <v>3484</v>
      </c>
      <c r="B903" s="6">
        <v>2</v>
      </c>
      <c r="C903" s="7">
        <v>0.08</v>
      </c>
      <c r="D903" s="6">
        <v>6</v>
      </c>
      <c r="E903" s="7">
        <v>0.24</v>
      </c>
      <c r="F903" s="6">
        <v>4</v>
      </c>
      <c r="G903" s="7">
        <v>0.16</v>
      </c>
      <c r="H903" s="6">
        <v>13</v>
      </c>
      <c r="I903" s="7">
        <v>0.52</v>
      </c>
      <c r="J903" s="6"/>
      <c r="K903" s="7">
        <v>0</v>
      </c>
      <c r="L903" s="6">
        <v>25</v>
      </c>
      <c r="M903" s="7">
        <v>1</v>
      </c>
    </row>
    <row r="904" spans="1:13" x14ac:dyDescent="0.3">
      <c r="A904" s="5" t="s">
        <v>2756</v>
      </c>
      <c r="B904" s="6">
        <v>5</v>
      </c>
      <c r="C904" s="7">
        <v>0.14285714285714285</v>
      </c>
      <c r="D904" s="6">
        <v>1</v>
      </c>
      <c r="E904" s="7">
        <v>2.8571428571428571E-2</v>
      </c>
      <c r="F904" s="6">
        <v>19</v>
      </c>
      <c r="G904" s="7">
        <v>0.54285714285714282</v>
      </c>
      <c r="H904" s="6">
        <v>10</v>
      </c>
      <c r="I904" s="7">
        <v>0.2857142857142857</v>
      </c>
      <c r="J904" s="6"/>
      <c r="K904" s="7">
        <v>0</v>
      </c>
      <c r="L904" s="6">
        <v>35</v>
      </c>
      <c r="M904" s="7">
        <v>1</v>
      </c>
    </row>
    <row r="905" spans="1:13" x14ac:dyDescent="0.3">
      <c r="A905" s="5" t="s">
        <v>345</v>
      </c>
      <c r="B905" s="6"/>
      <c r="C905" s="7">
        <v>0</v>
      </c>
      <c r="D905" s="6"/>
      <c r="E905" s="7">
        <v>0</v>
      </c>
      <c r="F905" s="6">
        <v>3</v>
      </c>
      <c r="G905" s="7">
        <v>0.1875</v>
      </c>
      <c r="H905" s="6">
        <v>13</v>
      </c>
      <c r="I905" s="7">
        <v>0.8125</v>
      </c>
      <c r="J905" s="6"/>
      <c r="K905" s="7">
        <v>0</v>
      </c>
      <c r="L905" s="6">
        <v>16</v>
      </c>
      <c r="M905" s="7">
        <v>1</v>
      </c>
    </row>
    <row r="906" spans="1:13" x14ac:dyDescent="0.3">
      <c r="A906" s="5" t="s">
        <v>1555</v>
      </c>
      <c r="B906" s="6"/>
      <c r="C906" s="7">
        <v>0</v>
      </c>
      <c r="D906" s="6"/>
      <c r="E906" s="7">
        <v>0</v>
      </c>
      <c r="F906" s="6"/>
      <c r="G906" s="7">
        <v>0</v>
      </c>
      <c r="H906" s="6">
        <v>5</v>
      </c>
      <c r="I906" s="7">
        <v>1</v>
      </c>
      <c r="J906" s="6"/>
      <c r="K906" s="7">
        <v>0</v>
      </c>
      <c r="L906" s="6">
        <v>5</v>
      </c>
      <c r="M906" s="7">
        <v>1</v>
      </c>
    </row>
    <row r="907" spans="1:13" x14ac:dyDescent="0.3">
      <c r="A907" s="5" t="s">
        <v>5268</v>
      </c>
      <c r="B907" s="6">
        <v>15</v>
      </c>
      <c r="C907" s="7">
        <v>5.3956834532374098E-2</v>
      </c>
      <c r="D907" s="6">
        <v>45</v>
      </c>
      <c r="E907" s="7">
        <v>0.16187050359712229</v>
      </c>
      <c r="F907" s="6">
        <v>64</v>
      </c>
      <c r="G907" s="7">
        <v>0.23021582733812951</v>
      </c>
      <c r="H907" s="6">
        <v>154</v>
      </c>
      <c r="I907" s="7">
        <v>0.5539568345323741</v>
      </c>
      <c r="J907" s="6"/>
      <c r="K907" s="7">
        <v>0</v>
      </c>
      <c r="L907" s="6">
        <v>278</v>
      </c>
      <c r="M907" s="7">
        <v>1</v>
      </c>
    </row>
    <row r="910" spans="1:13" x14ac:dyDescent="0.3">
      <c r="A910" t="s">
        <v>5351</v>
      </c>
    </row>
    <row r="911" spans="1:13" x14ac:dyDescent="0.3">
      <c r="B911" s="4" t="s">
        <v>5269</v>
      </c>
    </row>
    <row r="912" spans="1:13" x14ac:dyDescent="0.3">
      <c r="B912" t="s">
        <v>373</v>
      </c>
      <c r="D912" t="s">
        <v>347</v>
      </c>
      <c r="F912" t="s">
        <v>360</v>
      </c>
      <c r="H912" t="s">
        <v>5270</v>
      </c>
      <c r="J912" t="s">
        <v>5272</v>
      </c>
      <c r="K912" t="s">
        <v>5273</v>
      </c>
    </row>
    <row r="913" spans="1:11" x14ac:dyDescent="0.3">
      <c r="A913" s="4" t="s">
        <v>5267</v>
      </c>
      <c r="B913" t="s">
        <v>5271</v>
      </c>
      <c r="C913" t="s">
        <v>5274</v>
      </c>
      <c r="D913" t="s">
        <v>5271</v>
      </c>
      <c r="E913" t="s">
        <v>5274</v>
      </c>
      <c r="F913" t="s">
        <v>5271</v>
      </c>
      <c r="G913" t="s">
        <v>5274</v>
      </c>
      <c r="H913" t="s">
        <v>5271</v>
      </c>
      <c r="I913" t="s">
        <v>5274</v>
      </c>
    </row>
    <row r="914" spans="1:11" x14ac:dyDescent="0.3">
      <c r="A914" s="5" t="s">
        <v>2914</v>
      </c>
      <c r="B914" s="6"/>
      <c r="C914" s="7">
        <v>0</v>
      </c>
      <c r="D914" s="6">
        <v>38</v>
      </c>
      <c r="E914" s="7">
        <v>0.74509803921568629</v>
      </c>
      <c r="F914" s="6">
        <v>13</v>
      </c>
      <c r="G914" s="7">
        <v>0.25490196078431371</v>
      </c>
      <c r="H914" s="6"/>
      <c r="I914" s="7">
        <v>0</v>
      </c>
      <c r="J914" s="6">
        <v>51</v>
      </c>
      <c r="K914" s="7">
        <v>1</v>
      </c>
    </row>
    <row r="915" spans="1:11" x14ac:dyDescent="0.3">
      <c r="A915" s="5" t="s">
        <v>2066</v>
      </c>
      <c r="B915" s="6"/>
      <c r="C915" s="7">
        <v>0</v>
      </c>
      <c r="D915" s="6">
        <v>3</v>
      </c>
      <c r="E915" s="7">
        <v>0.10344827586206896</v>
      </c>
      <c r="F915" s="6">
        <v>26</v>
      </c>
      <c r="G915" s="7">
        <v>0.89655172413793105</v>
      </c>
      <c r="H915" s="6"/>
      <c r="I915" s="7">
        <v>0</v>
      </c>
      <c r="J915" s="6">
        <v>29</v>
      </c>
      <c r="K915" s="7">
        <v>1</v>
      </c>
    </row>
    <row r="916" spans="1:11" x14ac:dyDescent="0.3">
      <c r="A916" s="5" t="s">
        <v>2033</v>
      </c>
      <c r="B916" s="6"/>
      <c r="C916" s="7">
        <v>0</v>
      </c>
      <c r="D916" s="6">
        <v>21</v>
      </c>
      <c r="E916" s="7">
        <v>0.61764705882352944</v>
      </c>
      <c r="F916" s="6">
        <v>13</v>
      </c>
      <c r="G916" s="7">
        <v>0.38235294117647056</v>
      </c>
      <c r="H916" s="6"/>
      <c r="I916" s="7">
        <v>0</v>
      </c>
      <c r="J916" s="6">
        <v>34</v>
      </c>
      <c r="K916" s="7">
        <v>1</v>
      </c>
    </row>
    <row r="917" spans="1:11" x14ac:dyDescent="0.3">
      <c r="A917" s="5" t="s">
        <v>2545</v>
      </c>
      <c r="B917" s="6"/>
      <c r="C917" s="7">
        <v>0</v>
      </c>
      <c r="D917" s="6">
        <v>5</v>
      </c>
      <c r="E917" s="7">
        <v>0.3125</v>
      </c>
      <c r="F917" s="6">
        <v>11</v>
      </c>
      <c r="G917" s="7">
        <v>0.6875</v>
      </c>
      <c r="H917" s="6"/>
      <c r="I917" s="7">
        <v>0</v>
      </c>
      <c r="J917" s="6">
        <v>16</v>
      </c>
      <c r="K917" s="7">
        <v>1</v>
      </c>
    </row>
    <row r="918" spans="1:11" x14ac:dyDescent="0.3">
      <c r="A918" s="5" t="s">
        <v>2489</v>
      </c>
      <c r="B918" s="6"/>
      <c r="C918" s="7">
        <v>0</v>
      </c>
      <c r="D918" s="6">
        <v>1</v>
      </c>
      <c r="E918" s="7">
        <v>0.2</v>
      </c>
      <c r="F918" s="6">
        <v>4</v>
      </c>
      <c r="G918" s="7">
        <v>0.8</v>
      </c>
      <c r="H918" s="6"/>
      <c r="I918" s="7">
        <v>0</v>
      </c>
      <c r="J918" s="6">
        <v>5</v>
      </c>
      <c r="K918" s="7">
        <v>1</v>
      </c>
    </row>
    <row r="919" spans="1:11" x14ac:dyDescent="0.3">
      <c r="A919" s="5" t="s">
        <v>845</v>
      </c>
      <c r="B919" s="6"/>
      <c r="C919" s="7">
        <v>0</v>
      </c>
      <c r="D919" s="6">
        <v>9</v>
      </c>
      <c r="E919" s="7">
        <v>0.19565217391304349</v>
      </c>
      <c r="F919" s="6">
        <v>37</v>
      </c>
      <c r="G919" s="7">
        <v>0.80434782608695654</v>
      </c>
      <c r="H919" s="6"/>
      <c r="I919" s="7">
        <v>0</v>
      </c>
      <c r="J919" s="6">
        <v>46</v>
      </c>
      <c r="K919" s="7">
        <v>1</v>
      </c>
    </row>
    <row r="920" spans="1:11" x14ac:dyDescent="0.3">
      <c r="A920" s="5" t="s">
        <v>1989</v>
      </c>
      <c r="B920" s="6"/>
      <c r="C920" s="7">
        <v>0</v>
      </c>
      <c r="D920" s="6">
        <v>3</v>
      </c>
      <c r="E920" s="7">
        <v>0.6</v>
      </c>
      <c r="F920" s="6">
        <v>2</v>
      </c>
      <c r="G920" s="7">
        <v>0.4</v>
      </c>
      <c r="H920" s="6"/>
      <c r="I920" s="7">
        <v>0</v>
      </c>
      <c r="J920" s="6">
        <v>5</v>
      </c>
      <c r="K920" s="7">
        <v>1</v>
      </c>
    </row>
    <row r="921" spans="1:11" x14ac:dyDescent="0.3">
      <c r="A921" s="5" t="s">
        <v>1961</v>
      </c>
      <c r="B921" s="6"/>
      <c r="C921" s="7">
        <v>0</v>
      </c>
      <c r="D921" s="6">
        <v>4</v>
      </c>
      <c r="E921" s="7">
        <v>0.44444444444444442</v>
      </c>
      <c r="F921" s="6">
        <v>5</v>
      </c>
      <c r="G921" s="7">
        <v>0.55555555555555558</v>
      </c>
      <c r="H921" s="6"/>
      <c r="I921" s="7">
        <v>0</v>
      </c>
      <c r="J921" s="6">
        <v>9</v>
      </c>
      <c r="K921" s="7">
        <v>1</v>
      </c>
    </row>
    <row r="922" spans="1:11" x14ac:dyDescent="0.3">
      <c r="A922" s="5" t="s">
        <v>4086</v>
      </c>
      <c r="B922" s="6"/>
      <c r="C922" s="7">
        <v>0</v>
      </c>
      <c r="D922" s="6"/>
      <c r="E922" s="7">
        <v>0</v>
      </c>
      <c r="F922" s="6">
        <v>2</v>
      </c>
      <c r="G922" s="7">
        <v>1</v>
      </c>
      <c r="H922" s="6"/>
      <c r="I922" s="7">
        <v>0</v>
      </c>
      <c r="J922" s="6">
        <v>2</v>
      </c>
      <c r="K922" s="7">
        <v>1</v>
      </c>
    </row>
    <row r="923" spans="1:11" x14ac:dyDescent="0.3">
      <c r="A923" s="5" t="s">
        <v>3484</v>
      </c>
      <c r="B923" s="6">
        <v>2</v>
      </c>
      <c r="C923" s="7">
        <v>0.08</v>
      </c>
      <c r="D923" s="6">
        <v>8</v>
      </c>
      <c r="E923" s="7">
        <v>0.32</v>
      </c>
      <c r="F923" s="6">
        <v>15</v>
      </c>
      <c r="G923" s="7">
        <v>0.6</v>
      </c>
      <c r="H923" s="6"/>
      <c r="I923" s="7">
        <v>0</v>
      </c>
      <c r="J923" s="6">
        <v>25</v>
      </c>
      <c r="K923" s="7">
        <v>1</v>
      </c>
    </row>
    <row r="924" spans="1:11" x14ac:dyDescent="0.3">
      <c r="A924" s="5" t="s">
        <v>2756</v>
      </c>
      <c r="B924" s="6"/>
      <c r="C924" s="7">
        <v>0</v>
      </c>
      <c r="D924" s="6">
        <v>5</v>
      </c>
      <c r="E924" s="7">
        <v>0.14285714285714285</v>
      </c>
      <c r="F924" s="6">
        <v>30</v>
      </c>
      <c r="G924" s="7">
        <v>0.8571428571428571</v>
      </c>
      <c r="H924" s="6"/>
      <c r="I924" s="7">
        <v>0</v>
      </c>
      <c r="J924" s="6">
        <v>35</v>
      </c>
      <c r="K924" s="7">
        <v>1</v>
      </c>
    </row>
    <row r="925" spans="1:11" x14ac:dyDescent="0.3">
      <c r="A925" s="5" t="s">
        <v>345</v>
      </c>
      <c r="B925" s="6"/>
      <c r="C925" s="7">
        <v>0</v>
      </c>
      <c r="D925" s="6">
        <v>6</v>
      </c>
      <c r="E925" s="7">
        <v>0.375</v>
      </c>
      <c r="F925" s="6">
        <v>10</v>
      </c>
      <c r="G925" s="7">
        <v>0.625</v>
      </c>
      <c r="H925" s="6"/>
      <c r="I925" s="7">
        <v>0</v>
      </c>
      <c r="J925" s="6">
        <v>16</v>
      </c>
      <c r="K925" s="7">
        <v>1</v>
      </c>
    </row>
    <row r="926" spans="1:11" x14ac:dyDescent="0.3">
      <c r="A926" s="5" t="s">
        <v>1555</v>
      </c>
      <c r="B926" s="6"/>
      <c r="C926" s="7">
        <v>0</v>
      </c>
      <c r="D926" s="6">
        <v>1</v>
      </c>
      <c r="E926" s="7">
        <v>0.2</v>
      </c>
      <c r="F926" s="6">
        <v>4</v>
      </c>
      <c r="G926" s="7">
        <v>0.8</v>
      </c>
      <c r="H926" s="6"/>
      <c r="I926" s="7">
        <v>0</v>
      </c>
      <c r="J926" s="6">
        <v>5</v>
      </c>
      <c r="K926" s="7">
        <v>1</v>
      </c>
    </row>
    <row r="927" spans="1:11" x14ac:dyDescent="0.3">
      <c r="A927" s="5" t="s">
        <v>5268</v>
      </c>
      <c r="B927" s="6">
        <v>2</v>
      </c>
      <c r="C927" s="7">
        <v>7.1942446043165471E-3</v>
      </c>
      <c r="D927" s="6">
        <v>104</v>
      </c>
      <c r="E927" s="7">
        <v>0.37410071942446044</v>
      </c>
      <c r="F927" s="6">
        <v>172</v>
      </c>
      <c r="G927" s="7">
        <v>0.61870503597122306</v>
      </c>
      <c r="H927" s="6"/>
      <c r="I927" s="7">
        <v>0</v>
      </c>
      <c r="J927" s="6">
        <v>278</v>
      </c>
      <c r="K927" s="7">
        <v>1</v>
      </c>
    </row>
    <row r="930" spans="1:9" x14ac:dyDescent="0.3">
      <c r="A930" t="s">
        <v>5352</v>
      </c>
    </row>
    <row r="931" spans="1:9" x14ac:dyDescent="0.3">
      <c r="B931" s="4" t="s">
        <v>5269</v>
      </c>
    </row>
    <row r="932" spans="1:9" x14ac:dyDescent="0.3">
      <c r="B932" t="s">
        <v>347</v>
      </c>
      <c r="D932" t="s">
        <v>360</v>
      </c>
      <c r="F932" t="s">
        <v>5270</v>
      </c>
      <c r="H932" t="s">
        <v>5272</v>
      </c>
      <c r="I932" t="s">
        <v>5273</v>
      </c>
    </row>
    <row r="933" spans="1:9" x14ac:dyDescent="0.3">
      <c r="A933" s="4" t="s">
        <v>5267</v>
      </c>
      <c r="B933" t="s">
        <v>5271</v>
      </c>
      <c r="C933" t="s">
        <v>5274</v>
      </c>
      <c r="D933" t="s">
        <v>5271</v>
      </c>
      <c r="E933" t="s">
        <v>5274</v>
      </c>
      <c r="F933" t="s">
        <v>5271</v>
      </c>
      <c r="G933" t="s">
        <v>5274</v>
      </c>
    </row>
    <row r="934" spans="1:9" x14ac:dyDescent="0.3">
      <c r="A934" s="5" t="s">
        <v>2914</v>
      </c>
      <c r="B934" s="6"/>
      <c r="C934" s="7">
        <v>0</v>
      </c>
      <c r="D934" s="6">
        <v>10</v>
      </c>
      <c r="E934" s="7">
        <v>1</v>
      </c>
      <c r="F934" s="6"/>
      <c r="G934" s="7">
        <v>0</v>
      </c>
      <c r="H934" s="6">
        <v>10</v>
      </c>
      <c r="I934" s="7">
        <v>1</v>
      </c>
    </row>
    <row r="935" spans="1:9" x14ac:dyDescent="0.3">
      <c r="A935" s="5" t="s">
        <v>2066</v>
      </c>
      <c r="B935" s="6"/>
      <c r="C935" s="7">
        <v>0</v>
      </c>
      <c r="D935" s="6">
        <v>2</v>
      </c>
      <c r="E935" s="7">
        <v>1</v>
      </c>
      <c r="F935" s="6"/>
      <c r="G935" s="7">
        <v>0</v>
      </c>
      <c r="H935" s="6">
        <v>2</v>
      </c>
      <c r="I935" s="7">
        <v>1</v>
      </c>
    </row>
    <row r="936" spans="1:9" x14ac:dyDescent="0.3">
      <c r="A936" s="5" t="s">
        <v>2033</v>
      </c>
      <c r="B936" s="6"/>
      <c r="C936" s="7">
        <v>0</v>
      </c>
      <c r="D936" s="6">
        <v>4</v>
      </c>
      <c r="E936" s="7">
        <v>1</v>
      </c>
      <c r="F936" s="6"/>
      <c r="G936" s="7">
        <v>0</v>
      </c>
      <c r="H936" s="6">
        <v>4</v>
      </c>
      <c r="I936" s="7">
        <v>1</v>
      </c>
    </row>
    <row r="937" spans="1:9" x14ac:dyDescent="0.3">
      <c r="A937" s="5" t="s">
        <v>2545</v>
      </c>
      <c r="B937" s="6"/>
      <c r="C937" s="7">
        <v>0</v>
      </c>
      <c r="D937" s="6">
        <v>5</v>
      </c>
      <c r="E937" s="7">
        <v>1</v>
      </c>
      <c r="F937" s="6"/>
      <c r="G937" s="7">
        <v>0</v>
      </c>
      <c r="H937" s="6">
        <v>5</v>
      </c>
      <c r="I937" s="7">
        <v>1</v>
      </c>
    </row>
    <row r="938" spans="1:9" x14ac:dyDescent="0.3">
      <c r="A938" s="5" t="s">
        <v>2489</v>
      </c>
      <c r="B938" s="6"/>
      <c r="C938" s="7">
        <v>0</v>
      </c>
      <c r="D938" s="6">
        <v>1</v>
      </c>
      <c r="E938" s="7">
        <v>1</v>
      </c>
      <c r="F938" s="6"/>
      <c r="G938" s="7">
        <v>0</v>
      </c>
      <c r="H938" s="6">
        <v>1</v>
      </c>
      <c r="I938" s="7">
        <v>1</v>
      </c>
    </row>
    <row r="939" spans="1:9" x14ac:dyDescent="0.3">
      <c r="A939" s="5" t="s">
        <v>845</v>
      </c>
      <c r="B939" s="6"/>
      <c r="C939" s="7">
        <v>0</v>
      </c>
      <c r="D939" s="6">
        <v>9</v>
      </c>
      <c r="E939" s="7">
        <v>1</v>
      </c>
      <c r="F939" s="6"/>
      <c r="G939" s="7">
        <v>0</v>
      </c>
      <c r="H939" s="6">
        <v>9</v>
      </c>
      <c r="I939" s="7">
        <v>1</v>
      </c>
    </row>
    <row r="940" spans="1:9" x14ac:dyDescent="0.3">
      <c r="A940" s="5" t="s">
        <v>1989</v>
      </c>
      <c r="B940" s="6"/>
      <c r="C940" s="7">
        <v>0</v>
      </c>
      <c r="D940" s="6">
        <v>1</v>
      </c>
      <c r="E940" s="7">
        <v>1</v>
      </c>
      <c r="F940" s="6"/>
      <c r="G940" s="7">
        <v>0</v>
      </c>
      <c r="H940" s="6">
        <v>1</v>
      </c>
      <c r="I940" s="7">
        <v>1</v>
      </c>
    </row>
    <row r="941" spans="1:9" x14ac:dyDescent="0.3">
      <c r="A941" s="5" t="s">
        <v>1961</v>
      </c>
      <c r="B941" s="6">
        <v>1</v>
      </c>
      <c r="C941" s="7">
        <v>0.5</v>
      </c>
      <c r="D941" s="6">
        <v>1</v>
      </c>
      <c r="E941" s="7">
        <v>0.5</v>
      </c>
      <c r="F941" s="6"/>
      <c r="G941" s="7">
        <v>0</v>
      </c>
      <c r="H941" s="6">
        <v>2</v>
      </c>
      <c r="I941" s="7">
        <v>1</v>
      </c>
    </row>
    <row r="942" spans="1:9" x14ac:dyDescent="0.3">
      <c r="A942" s="5" t="s">
        <v>4086</v>
      </c>
      <c r="B942" s="6"/>
      <c r="C942" s="7">
        <v>0</v>
      </c>
      <c r="D942" s="6">
        <v>1</v>
      </c>
      <c r="E942" s="7">
        <v>1</v>
      </c>
      <c r="F942" s="6"/>
      <c r="G942" s="7">
        <v>0</v>
      </c>
      <c r="H942" s="6">
        <v>1</v>
      </c>
      <c r="I942" s="7">
        <v>1</v>
      </c>
    </row>
    <row r="943" spans="1:9" x14ac:dyDescent="0.3">
      <c r="A943" s="5" t="s">
        <v>3484</v>
      </c>
      <c r="B943" s="6"/>
      <c r="C943" s="7">
        <v>0</v>
      </c>
      <c r="D943" s="6">
        <v>8</v>
      </c>
      <c r="E943" s="7">
        <v>1</v>
      </c>
      <c r="F943" s="6"/>
      <c r="G943" s="7">
        <v>0</v>
      </c>
      <c r="H943" s="6">
        <v>8</v>
      </c>
      <c r="I943" s="7">
        <v>1</v>
      </c>
    </row>
    <row r="944" spans="1:9" x14ac:dyDescent="0.3">
      <c r="A944" s="5" t="s">
        <v>2756</v>
      </c>
      <c r="B944" s="6"/>
      <c r="C944" s="7">
        <v>0</v>
      </c>
      <c r="D944" s="6">
        <v>6</v>
      </c>
      <c r="E944" s="7">
        <v>1</v>
      </c>
      <c r="F944" s="6"/>
      <c r="G944" s="7">
        <v>0</v>
      </c>
      <c r="H944" s="6">
        <v>6</v>
      </c>
      <c r="I944" s="7">
        <v>1</v>
      </c>
    </row>
    <row r="945" spans="1:11" x14ac:dyDescent="0.3">
      <c r="A945" s="5" t="s">
        <v>345</v>
      </c>
      <c r="B945" s="6"/>
      <c r="C945" s="7">
        <v>0</v>
      </c>
      <c r="D945" s="6">
        <v>4</v>
      </c>
      <c r="E945" s="7">
        <v>1</v>
      </c>
      <c r="F945" s="6"/>
      <c r="G945" s="7">
        <v>0</v>
      </c>
      <c r="H945" s="6">
        <v>4</v>
      </c>
      <c r="I945" s="7">
        <v>1</v>
      </c>
    </row>
    <row r="946" spans="1:11" x14ac:dyDescent="0.3">
      <c r="A946" s="5" t="s">
        <v>1555</v>
      </c>
      <c r="B946" s="6"/>
      <c r="C946" s="7">
        <v>0</v>
      </c>
      <c r="D946" s="6">
        <v>2</v>
      </c>
      <c r="E946" s="7">
        <v>1</v>
      </c>
      <c r="F946" s="6"/>
      <c r="G946" s="7">
        <v>0</v>
      </c>
      <c r="H946" s="6">
        <v>2</v>
      </c>
      <c r="I946" s="7">
        <v>1</v>
      </c>
    </row>
    <row r="947" spans="1:11" x14ac:dyDescent="0.3">
      <c r="A947" s="5" t="s">
        <v>5268</v>
      </c>
      <c r="B947" s="6">
        <v>1</v>
      </c>
      <c r="C947" s="7">
        <v>1.8181818181818181E-2</v>
      </c>
      <c r="D947" s="6">
        <v>54</v>
      </c>
      <c r="E947" s="7">
        <v>0.98181818181818181</v>
      </c>
      <c r="F947" s="6"/>
      <c r="G947" s="7">
        <v>0</v>
      </c>
      <c r="H947" s="6">
        <v>55</v>
      </c>
      <c r="I947" s="7">
        <v>1</v>
      </c>
    </row>
    <row r="950" spans="1:11" s="12" customFormat="1" x14ac:dyDescent="0.3">
      <c r="A950" s="13" t="s">
        <v>5353</v>
      </c>
    </row>
    <row r="951" spans="1:11" x14ac:dyDescent="0.3">
      <c r="A951" t="s">
        <v>5354</v>
      </c>
    </row>
    <row r="952" spans="1:11" x14ac:dyDescent="0.3">
      <c r="B952" s="4" t="s">
        <v>5269</v>
      </c>
    </row>
    <row r="953" spans="1:11" x14ac:dyDescent="0.3">
      <c r="B953" t="s">
        <v>892</v>
      </c>
      <c r="D953" t="s">
        <v>347</v>
      </c>
      <c r="F953" t="s">
        <v>360</v>
      </c>
      <c r="H953" t="s">
        <v>5270</v>
      </c>
      <c r="J953" t="s">
        <v>5272</v>
      </c>
      <c r="K953" t="s">
        <v>5273</v>
      </c>
    </row>
    <row r="954" spans="1:11" x14ac:dyDescent="0.3">
      <c r="A954" s="4" t="s">
        <v>5267</v>
      </c>
      <c r="B954" t="s">
        <v>5271</v>
      </c>
      <c r="C954" t="s">
        <v>5274</v>
      </c>
      <c r="D954" t="s">
        <v>5271</v>
      </c>
      <c r="E954" t="s">
        <v>5274</v>
      </c>
      <c r="F954" t="s">
        <v>5271</v>
      </c>
      <c r="G954" t="s">
        <v>5274</v>
      </c>
      <c r="H954" t="s">
        <v>5271</v>
      </c>
      <c r="I954" t="s">
        <v>5274</v>
      </c>
    </row>
    <row r="955" spans="1:11" x14ac:dyDescent="0.3">
      <c r="A955" s="5" t="s">
        <v>2914</v>
      </c>
      <c r="B955" s="6">
        <v>5</v>
      </c>
      <c r="C955" s="7">
        <v>8.771929824561403E-2</v>
      </c>
      <c r="D955" s="6">
        <v>8</v>
      </c>
      <c r="E955" s="7">
        <v>0.14035087719298245</v>
      </c>
      <c r="F955" s="6">
        <v>44</v>
      </c>
      <c r="G955" s="7">
        <v>0.77192982456140347</v>
      </c>
      <c r="H955" s="6"/>
      <c r="I955" s="7">
        <v>0</v>
      </c>
      <c r="J955" s="6">
        <v>57</v>
      </c>
      <c r="K955" s="7">
        <v>1</v>
      </c>
    </row>
    <row r="956" spans="1:11" x14ac:dyDescent="0.3">
      <c r="A956" s="5" t="s">
        <v>2066</v>
      </c>
      <c r="B956" s="6"/>
      <c r="C956" s="7">
        <v>0</v>
      </c>
      <c r="D956" s="6">
        <v>7</v>
      </c>
      <c r="E956" s="7">
        <v>0.19444444444444445</v>
      </c>
      <c r="F956" s="6">
        <v>29</v>
      </c>
      <c r="G956" s="7">
        <v>0.80555555555555558</v>
      </c>
      <c r="H956" s="6"/>
      <c r="I956" s="7">
        <v>0</v>
      </c>
      <c r="J956" s="6">
        <v>36</v>
      </c>
      <c r="K956" s="7">
        <v>1</v>
      </c>
    </row>
    <row r="957" spans="1:11" x14ac:dyDescent="0.3">
      <c r="A957" s="5" t="s">
        <v>2033</v>
      </c>
      <c r="B957" s="6"/>
      <c r="C957" s="7">
        <v>0</v>
      </c>
      <c r="D957" s="6">
        <v>9</v>
      </c>
      <c r="E957" s="7">
        <v>0.19148936170212766</v>
      </c>
      <c r="F957" s="6">
        <v>38</v>
      </c>
      <c r="G957" s="7">
        <v>0.80851063829787229</v>
      </c>
      <c r="H957" s="6"/>
      <c r="I957" s="7">
        <v>0</v>
      </c>
      <c r="J957" s="6">
        <v>47</v>
      </c>
      <c r="K957" s="7">
        <v>1</v>
      </c>
    </row>
    <row r="958" spans="1:11" x14ac:dyDescent="0.3">
      <c r="A958" s="5" t="s">
        <v>2545</v>
      </c>
      <c r="B958" s="6"/>
      <c r="C958" s="7">
        <v>0</v>
      </c>
      <c r="D958" s="6">
        <v>7</v>
      </c>
      <c r="E958" s="7">
        <v>0.36842105263157893</v>
      </c>
      <c r="F958" s="6">
        <v>12</v>
      </c>
      <c r="G958" s="7">
        <v>0.63157894736842102</v>
      </c>
      <c r="H958" s="6"/>
      <c r="I958" s="7">
        <v>0</v>
      </c>
      <c r="J958" s="6">
        <v>19</v>
      </c>
      <c r="K958" s="7">
        <v>1</v>
      </c>
    </row>
    <row r="959" spans="1:11" x14ac:dyDescent="0.3">
      <c r="A959" s="5" t="s">
        <v>2489</v>
      </c>
      <c r="B959" s="6"/>
      <c r="C959" s="7">
        <v>0</v>
      </c>
      <c r="D959" s="6">
        <v>5</v>
      </c>
      <c r="E959" s="7">
        <v>0.7142857142857143</v>
      </c>
      <c r="F959" s="6">
        <v>2</v>
      </c>
      <c r="G959" s="7">
        <v>0.2857142857142857</v>
      </c>
      <c r="H959" s="6"/>
      <c r="I959" s="7">
        <v>0</v>
      </c>
      <c r="J959" s="6">
        <v>7</v>
      </c>
      <c r="K959" s="7">
        <v>1</v>
      </c>
    </row>
    <row r="960" spans="1:11" x14ac:dyDescent="0.3">
      <c r="A960" s="5" t="s">
        <v>845</v>
      </c>
      <c r="B960" s="6">
        <v>4</v>
      </c>
      <c r="C960" s="7">
        <v>5.1948051948051951E-2</v>
      </c>
      <c r="D960" s="6">
        <v>10</v>
      </c>
      <c r="E960" s="7">
        <v>0.12987012987012986</v>
      </c>
      <c r="F960" s="6">
        <v>63</v>
      </c>
      <c r="G960" s="7">
        <v>0.81818181818181823</v>
      </c>
      <c r="H960" s="6"/>
      <c r="I960" s="7">
        <v>0</v>
      </c>
      <c r="J960" s="6">
        <v>77</v>
      </c>
      <c r="K960" s="7">
        <v>1</v>
      </c>
    </row>
    <row r="961" spans="1:13" x14ac:dyDescent="0.3">
      <c r="A961" s="5" t="s">
        <v>1989</v>
      </c>
      <c r="B961" s="6"/>
      <c r="C961" s="7">
        <v>0</v>
      </c>
      <c r="D961" s="6">
        <v>2</v>
      </c>
      <c r="E961" s="7">
        <v>0.33333333333333331</v>
      </c>
      <c r="F961" s="6">
        <v>4</v>
      </c>
      <c r="G961" s="7">
        <v>0.66666666666666663</v>
      </c>
      <c r="H961" s="6"/>
      <c r="I961" s="7">
        <v>0</v>
      </c>
      <c r="J961" s="6">
        <v>6</v>
      </c>
      <c r="K961" s="7">
        <v>1</v>
      </c>
    </row>
    <row r="962" spans="1:13" x14ac:dyDescent="0.3">
      <c r="A962" s="5" t="s">
        <v>1961</v>
      </c>
      <c r="B962" s="6"/>
      <c r="C962" s="7">
        <v>0</v>
      </c>
      <c r="D962" s="6">
        <v>8</v>
      </c>
      <c r="E962" s="7">
        <v>0.5714285714285714</v>
      </c>
      <c r="F962" s="6">
        <v>6</v>
      </c>
      <c r="G962" s="7">
        <v>0.42857142857142855</v>
      </c>
      <c r="H962" s="6"/>
      <c r="I962" s="7">
        <v>0</v>
      </c>
      <c r="J962" s="6">
        <v>14</v>
      </c>
      <c r="K962" s="7">
        <v>1</v>
      </c>
    </row>
    <row r="963" spans="1:13" x14ac:dyDescent="0.3">
      <c r="A963" s="5" t="s">
        <v>4086</v>
      </c>
      <c r="B963" s="6"/>
      <c r="C963" s="7">
        <v>0</v>
      </c>
      <c r="D963" s="6">
        <v>2</v>
      </c>
      <c r="E963" s="7">
        <v>1</v>
      </c>
      <c r="F963" s="6"/>
      <c r="G963" s="7">
        <v>0</v>
      </c>
      <c r="H963" s="6"/>
      <c r="I963" s="7">
        <v>0</v>
      </c>
      <c r="J963" s="6">
        <v>2</v>
      </c>
      <c r="K963" s="7">
        <v>1</v>
      </c>
    </row>
    <row r="964" spans="1:13" x14ac:dyDescent="0.3">
      <c r="A964" s="5" t="s">
        <v>3484</v>
      </c>
      <c r="B964" s="6"/>
      <c r="C964" s="7">
        <v>0</v>
      </c>
      <c r="D964" s="6">
        <v>6</v>
      </c>
      <c r="E964" s="7">
        <v>0.16666666666666666</v>
      </c>
      <c r="F964" s="6">
        <v>30</v>
      </c>
      <c r="G964" s="7">
        <v>0.83333333333333337</v>
      </c>
      <c r="H964" s="6"/>
      <c r="I964" s="7">
        <v>0</v>
      </c>
      <c r="J964" s="6">
        <v>36</v>
      </c>
      <c r="K964" s="7">
        <v>1</v>
      </c>
    </row>
    <row r="965" spans="1:13" x14ac:dyDescent="0.3">
      <c r="A965" s="5" t="s">
        <v>2756</v>
      </c>
      <c r="B965" s="6">
        <v>1</v>
      </c>
      <c r="C965" s="7">
        <v>2.3255813953488372E-2</v>
      </c>
      <c r="D965" s="6">
        <v>3</v>
      </c>
      <c r="E965" s="7">
        <v>6.9767441860465115E-2</v>
      </c>
      <c r="F965" s="6">
        <v>39</v>
      </c>
      <c r="G965" s="7">
        <v>0.90697674418604646</v>
      </c>
      <c r="H965" s="6"/>
      <c r="I965" s="7">
        <v>0</v>
      </c>
      <c r="J965" s="6">
        <v>43</v>
      </c>
      <c r="K965" s="7">
        <v>1</v>
      </c>
    </row>
    <row r="966" spans="1:13" x14ac:dyDescent="0.3">
      <c r="A966" s="5" t="s">
        <v>345</v>
      </c>
      <c r="B966" s="6"/>
      <c r="C966" s="7">
        <v>0</v>
      </c>
      <c r="D966" s="6">
        <v>3</v>
      </c>
      <c r="E966" s="7">
        <v>0.16666666666666666</v>
      </c>
      <c r="F966" s="6">
        <v>15</v>
      </c>
      <c r="G966" s="7">
        <v>0.83333333333333337</v>
      </c>
      <c r="H966" s="6"/>
      <c r="I966" s="7">
        <v>0</v>
      </c>
      <c r="J966" s="6">
        <v>18</v>
      </c>
      <c r="K966" s="7">
        <v>1</v>
      </c>
    </row>
    <row r="967" spans="1:13" x14ac:dyDescent="0.3">
      <c r="A967" s="5" t="s">
        <v>1555</v>
      </c>
      <c r="B967" s="6"/>
      <c r="C967" s="7">
        <v>0</v>
      </c>
      <c r="D967" s="6">
        <v>2</v>
      </c>
      <c r="E967" s="7">
        <v>0.33333333333333331</v>
      </c>
      <c r="F967" s="6">
        <v>4</v>
      </c>
      <c r="G967" s="7">
        <v>0.66666666666666663</v>
      </c>
      <c r="H967" s="6"/>
      <c r="I967" s="7">
        <v>0</v>
      </c>
      <c r="J967" s="6">
        <v>6</v>
      </c>
      <c r="K967" s="7">
        <v>1</v>
      </c>
    </row>
    <row r="968" spans="1:13" x14ac:dyDescent="0.3">
      <c r="A968" s="5" t="s">
        <v>5268</v>
      </c>
      <c r="B968" s="6">
        <v>10</v>
      </c>
      <c r="C968" s="7">
        <v>2.717391304347826E-2</v>
      </c>
      <c r="D968" s="6">
        <v>72</v>
      </c>
      <c r="E968" s="7">
        <v>0.19565217391304349</v>
      </c>
      <c r="F968" s="6">
        <v>286</v>
      </c>
      <c r="G968" s="7">
        <v>0.77717391304347827</v>
      </c>
      <c r="H968" s="6"/>
      <c r="I968" s="7">
        <v>0</v>
      </c>
      <c r="J968" s="6">
        <v>368</v>
      </c>
      <c r="K968" s="7">
        <v>1</v>
      </c>
    </row>
    <row r="971" spans="1:13" x14ac:dyDescent="0.3">
      <c r="A971" t="s">
        <v>5355</v>
      </c>
    </row>
    <row r="972" spans="1:13" x14ac:dyDescent="0.3">
      <c r="B972" s="4" t="s">
        <v>5269</v>
      </c>
    </row>
    <row r="973" spans="1:13" x14ac:dyDescent="0.3">
      <c r="B973" t="s">
        <v>4542</v>
      </c>
      <c r="D973" t="s">
        <v>1526</v>
      </c>
      <c r="F973" t="s">
        <v>370</v>
      </c>
      <c r="H973" t="s">
        <v>371</v>
      </c>
      <c r="J973" t="s">
        <v>5270</v>
      </c>
      <c r="L973" t="s">
        <v>5272</v>
      </c>
      <c r="M973" t="s">
        <v>5273</v>
      </c>
    </row>
    <row r="974" spans="1:13" x14ac:dyDescent="0.3">
      <c r="A974" s="4" t="s">
        <v>5267</v>
      </c>
      <c r="B974" t="s">
        <v>5271</v>
      </c>
      <c r="C974" t="s">
        <v>5274</v>
      </c>
      <c r="D974" t="s">
        <v>5271</v>
      </c>
      <c r="E974" t="s">
        <v>5274</v>
      </c>
      <c r="F974" t="s">
        <v>5271</v>
      </c>
      <c r="G974" t="s">
        <v>5274</v>
      </c>
      <c r="H974" t="s">
        <v>5271</v>
      </c>
      <c r="I974" t="s">
        <v>5274</v>
      </c>
      <c r="J974" t="s">
        <v>5271</v>
      </c>
      <c r="K974" t="s">
        <v>5274</v>
      </c>
    </row>
    <row r="975" spans="1:13" x14ac:dyDescent="0.3">
      <c r="A975" s="5" t="s">
        <v>2914</v>
      </c>
      <c r="B975" s="6"/>
      <c r="C975" s="7">
        <v>0</v>
      </c>
      <c r="D975" s="6">
        <v>1</v>
      </c>
      <c r="E975" s="7">
        <v>2.2727272727272728E-2</v>
      </c>
      <c r="F975" s="6">
        <v>2</v>
      </c>
      <c r="G975" s="7">
        <v>4.5454545454545456E-2</v>
      </c>
      <c r="H975" s="6">
        <v>41</v>
      </c>
      <c r="I975" s="7">
        <v>0.93181818181818177</v>
      </c>
      <c r="J975" s="6"/>
      <c r="K975" s="7">
        <v>0</v>
      </c>
      <c r="L975" s="6">
        <v>44</v>
      </c>
      <c r="M975" s="7">
        <v>1</v>
      </c>
    </row>
    <row r="976" spans="1:13" x14ac:dyDescent="0.3">
      <c r="A976" s="5" t="s">
        <v>2066</v>
      </c>
      <c r="B976" s="6"/>
      <c r="C976" s="7">
        <v>0</v>
      </c>
      <c r="D976" s="6"/>
      <c r="E976" s="7">
        <v>0</v>
      </c>
      <c r="F976" s="6">
        <v>2</v>
      </c>
      <c r="G976" s="7">
        <v>6.8965517241379309E-2</v>
      </c>
      <c r="H976" s="6">
        <v>27</v>
      </c>
      <c r="I976" s="7">
        <v>0.93103448275862066</v>
      </c>
      <c r="J976" s="6"/>
      <c r="K976" s="7">
        <v>0</v>
      </c>
      <c r="L976" s="6">
        <v>29</v>
      </c>
      <c r="M976" s="7">
        <v>1</v>
      </c>
    </row>
    <row r="977" spans="1:13" x14ac:dyDescent="0.3">
      <c r="A977" s="5" t="s">
        <v>2033</v>
      </c>
      <c r="B977" s="6">
        <v>1</v>
      </c>
      <c r="C977" s="7">
        <v>2.6315789473684209E-2</v>
      </c>
      <c r="D977" s="6">
        <v>2</v>
      </c>
      <c r="E977" s="7">
        <v>5.2631578947368418E-2</v>
      </c>
      <c r="F977" s="6">
        <v>3</v>
      </c>
      <c r="G977" s="7">
        <v>7.8947368421052627E-2</v>
      </c>
      <c r="H977" s="6">
        <v>32</v>
      </c>
      <c r="I977" s="7">
        <v>0.84210526315789469</v>
      </c>
      <c r="J977" s="6"/>
      <c r="K977" s="7">
        <v>0</v>
      </c>
      <c r="L977" s="6">
        <v>38</v>
      </c>
      <c r="M977" s="7">
        <v>1</v>
      </c>
    </row>
    <row r="978" spans="1:13" x14ac:dyDescent="0.3">
      <c r="A978" s="5" t="s">
        <v>2545</v>
      </c>
      <c r="B978" s="6"/>
      <c r="C978" s="7">
        <v>0</v>
      </c>
      <c r="D978" s="6">
        <v>1</v>
      </c>
      <c r="E978" s="7">
        <v>8.3333333333333329E-2</v>
      </c>
      <c r="F978" s="6"/>
      <c r="G978" s="7">
        <v>0</v>
      </c>
      <c r="H978" s="6">
        <v>11</v>
      </c>
      <c r="I978" s="7">
        <v>0.91666666666666663</v>
      </c>
      <c r="J978" s="6"/>
      <c r="K978" s="7">
        <v>0</v>
      </c>
      <c r="L978" s="6">
        <v>12</v>
      </c>
      <c r="M978" s="7">
        <v>1</v>
      </c>
    </row>
    <row r="979" spans="1:13" x14ac:dyDescent="0.3">
      <c r="A979" s="5" t="s">
        <v>2489</v>
      </c>
      <c r="B979" s="6"/>
      <c r="C979" s="7">
        <v>0</v>
      </c>
      <c r="D979" s="6"/>
      <c r="E979" s="7">
        <v>0</v>
      </c>
      <c r="F979" s="6"/>
      <c r="G979" s="7">
        <v>0</v>
      </c>
      <c r="H979" s="6">
        <v>2</v>
      </c>
      <c r="I979" s="7">
        <v>1</v>
      </c>
      <c r="J979" s="6"/>
      <c r="K979" s="7">
        <v>0</v>
      </c>
      <c r="L979" s="6">
        <v>2</v>
      </c>
      <c r="M979" s="7">
        <v>1</v>
      </c>
    </row>
    <row r="980" spans="1:13" x14ac:dyDescent="0.3">
      <c r="A980" s="5" t="s">
        <v>845</v>
      </c>
      <c r="B980" s="6"/>
      <c r="C980" s="7">
        <v>0</v>
      </c>
      <c r="D980" s="6">
        <v>1</v>
      </c>
      <c r="E980" s="7">
        <v>1.5873015873015872E-2</v>
      </c>
      <c r="F980" s="6">
        <v>3</v>
      </c>
      <c r="G980" s="7">
        <v>4.7619047619047616E-2</v>
      </c>
      <c r="H980" s="6">
        <v>59</v>
      </c>
      <c r="I980" s="7">
        <v>0.93650793650793651</v>
      </c>
      <c r="J980" s="6"/>
      <c r="K980" s="7">
        <v>0</v>
      </c>
      <c r="L980" s="6">
        <v>63</v>
      </c>
      <c r="M980" s="7">
        <v>1</v>
      </c>
    </row>
    <row r="981" spans="1:13" x14ac:dyDescent="0.3">
      <c r="A981" s="5" t="s">
        <v>1989</v>
      </c>
      <c r="B981" s="6"/>
      <c r="C981" s="7">
        <v>0</v>
      </c>
      <c r="D981" s="6"/>
      <c r="E981" s="7">
        <v>0</v>
      </c>
      <c r="F981" s="6">
        <v>1</v>
      </c>
      <c r="G981" s="7">
        <v>0.25</v>
      </c>
      <c r="H981" s="6">
        <v>3</v>
      </c>
      <c r="I981" s="7">
        <v>0.75</v>
      </c>
      <c r="J981" s="6"/>
      <c r="K981" s="7">
        <v>0</v>
      </c>
      <c r="L981" s="6">
        <v>4</v>
      </c>
      <c r="M981" s="7">
        <v>1</v>
      </c>
    </row>
    <row r="982" spans="1:13" x14ac:dyDescent="0.3">
      <c r="A982" s="5" t="s">
        <v>1961</v>
      </c>
      <c r="B982" s="6"/>
      <c r="C982" s="7">
        <v>0</v>
      </c>
      <c r="D982" s="6"/>
      <c r="E982" s="7">
        <v>0</v>
      </c>
      <c r="F982" s="6">
        <v>1</v>
      </c>
      <c r="G982" s="7">
        <v>0.16666666666666666</v>
      </c>
      <c r="H982" s="6">
        <v>5</v>
      </c>
      <c r="I982" s="7">
        <v>0.83333333333333337</v>
      </c>
      <c r="J982" s="6"/>
      <c r="K982" s="7">
        <v>0</v>
      </c>
      <c r="L982" s="6">
        <v>6</v>
      </c>
      <c r="M982" s="7">
        <v>1</v>
      </c>
    </row>
    <row r="983" spans="1:13" x14ac:dyDescent="0.3">
      <c r="A983" s="5" t="s">
        <v>4086</v>
      </c>
      <c r="B983" s="6"/>
      <c r="C983" s="7" t="e">
        <v>#DIV/0!</v>
      </c>
      <c r="D983" s="6"/>
      <c r="E983" s="7" t="e">
        <v>#DIV/0!</v>
      </c>
      <c r="F983" s="6"/>
      <c r="G983" s="7" t="e">
        <v>#DIV/0!</v>
      </c>
      <c r="H983" s="6"/>
      <c r="I983" s="7" t="e">
        <v>#DIV/0!</v>
      </c>
      <c r="J983" s="6"/>
      <c r="K983" s="7" t="e">
        <v>#DIV/0!</v>
      </c>
      <c r="L983" s="6"/>
      <c r="M983" s="7" t="e">
        <v>#DIV/0!</v>
      </c>
    </row>
    <row r="984" spans="1:13" x14ac:dyDescent="0.3">
      <c r="A984" s="5" t="s">
        <v>3484</v>
      </c>
      <c r="B984" s="6"/>
      <c r="C984" s="7">
        <v>0</v>
      </c>
      <c r="D984" s="6"/>
      <c r="E984" s="7">
        <v>0</v>
      </c>
      <c r="F984" s="6">
        <v>4</v>
      </c>
      <c r="G984" s="7">
        <v>0.13333333333333333</v>
      </c>
      <c r="H984" s="6">
        <v>26</v>
      </c>
      <c r="I984" s="7">
        <v>0.8666666666666667</v>
      </c>
      <c r="J984" s="6"/>
      <c r="K984" s="7">
        <v>0</v>
      </c>
      <c r="L984" s="6">
        <v>30</v>
      </c>
      <c r="M984" s="7">
        <v>1</v>
      </c>
    </row>
    <row r="985" spans="1:13" x14ac:dyDescent="0.3">
      <c r="A985" s="5" t="s">
        <v>2756</v>
      </c>
      <c r="B985" s="6"/>
      <c r="C985" s="7">
        <v>0</v>
      </c>
      <c r="D985" s="6"/>
      <c r="E985" s="7">
        <v>0</v>
      </c>
      <c r="F985" s="6">
        <v>4</v>
      </c>
      <c r="G985" s="7">
        <v>0.10256410256410256</v>
      </c>
      <c r="H985" s="6">
        <v>35</v>
      </c>
      <c r="I985" s="7">
        <v>0.89743589743589747</v>
      </c>
      <c r="J985" s="6"/>
      <c r="K985" s="7">
        <v>0</v>
      </c>
      <c r="L985" s="6">
        <v>39</v>
      </c>
      <c r="M985" s="7">
        <v>1</v>
      </c>
    </row>
    <row r="986" spans="1:13" x14ac:dyDescent="0.3">
      <c r="A986" s="5" t="s">
        <v>345</v>
      </c>
      <c r="B986" s="6"/>
      <c r="C986" s="7">
        <v>0</v>
      </c>
      <c r="D986" s="6"/>
      <c r="E986" s="7">
        <v>0</v>
      </c>
      <c r="F986" s="6">
        <v>2</v>
      </c>
      <c r="G986" s="7">
        <v>0.13333333333333333</v>
      </c>
      <c r="H986" s="6">
        <v>13</v>
      </c>
      <c r="I986" s="7">
        <v>0.8666666666666667</v>
      </c>
      <c r="J986" s="6"/>
      <c r="K986" s="7">
        <v>0</v>
      </c>
      <c r="L986" s="6">
        <v>15</v>
      </c>
      <c r="M986" s="7">
        <v>1</v>
      </c>
    </row>
    <row r="987" spans="1:13" x14ac:dyDescent="0.3">
      <c r="A987" s="5" t="s">
        <v>1555</v>
      </c>
      <c r="B987" s="6"/>
      <c r="C987" s="7">
        <v>0</v>
      </c>
      <c r="D987" s="6"/>
      <c r="E987" s="7">
        <v>0</v>
      </c>
      <c r="F987" s="6"/>
      <c r="G987" s="7">
        <v>0</v>
      </c>
      <c r="H987" s="6">
        <v>4</v>
      </c>
      <c r="I987" s="7">
        <v>1</v>
      </c>
      <c r="J987" s="6"/>
      <c r="K987" s="7">
        <v>0</v>
      </c>
      <c r="L987" s="6">
        <v>4</v>
      </c>
      <c r="M987" s="7">
        <v>1</v>
      </c>
    </row>
    <row r="988" spans="1:13" x14ac:dyDescent="0.3">
      <c r="A988" s="5" t="s">
        <v>5268</v>
      </c>
      <c r="B988" s="6">
        <v>1</v>
      </c>
      <c r="C988" s="7">
        <v>3.4965034965034965E-3</v>
      </c>
      <c r="D988" s="6">
        <v>5</v>
      </c>
      <c r="E988" s="7">
        <v>1.7482517482517484E-2</v>
      </c>
      <c r="F988" s="6">
        <v>22</v>
      </c>
      <c r="G988" s="7">
        <v>7.6923076923076927E-2</v>
      </c>
      <c r="H988" s="6">
        <v>258</v>
      </c>
      <c r="I988" s="7">
        <v>0.90209790209790208</v>
      </c>
      <c r="J988" s="6"/>
      <c r="K988" s="7">
        <v>0</v>
      </c>
      <c r="L988" s="6">
        <v>286</v>
      </c>
      <c r="M988" s="7">
        <v>1</v>
      </c>
    </row>
    <row r="991" spans="1:13" x14ac:dyDescent="0.3">
      <c r="A991" t="s">
        <v>5356</v>
      </c>
    </row>
    <row r="992" spans="1:13" x14ac:dyDescent="0.3">
      <c r="B992" s="4" t="s">
        <v>5269</v>
      </c>
    </row>
    <row r="993" spans="1:13" x14ac:dyDescent="0.3">
      <c r="B993" t="s">
        <v>1647</v>
      </c>
      <c r="D993" t="s">
        <v>1526</v>
      </c>
      <c r="F993" t="s">
        <v>370</v>
      </c>
      <c r="H993" t="s">
        <v>371</v>
      </c>
      <c r="J993" t="s">
        <v>5270</v>
      </c>
      <c r="L993" t="s">
        <v>5272</v>
      </c>
      <c r="M993" t="s">
        <v>5273</v>
      </c>
    </row>
    <row r="994" spans="1:13" x14ac:dyDescent="0.3">
      <c r="A994" s="4" t="s">
        <v>5267</v>
      </c>
      <c r="B994" t="s">
        <v>5271</v>
      </c>
      <c r="C994" t="s">
        <v>5274</v>
      </c>
      <c r="D994" t="s">
        <v>5271</v>
      </c>
      <c r="E994" t="s">
        <v>5274</v>
      </c>
      <c r="F994" t="s">
        <v>5271</v>
      </c>
      <c r="G994" t="s">
        <v>5274</v>
      </c>
      <c r="H994" t="s">
        <v>5271</v>
      </c>
      <c r="I994" t="s">
        <v>5274</v>
      </c>
      <c r="J994" t="s">
        <v>5271</v>
      </c>
      <c r="K994" t="s">
        <v>5274</v>
      </c>
    </row>
    <row r="995" spans="1:13" x14ac:dyDescent="0.3">
      <c r="A995" s="5" t="s">
        <v>2914</v>
      </c>
      <c r="B995" s="6"/>
      <c r="C995" s="7">
        <v>0</v>
      </c>
      <c r="D995" s="6">
        <v>1</v>
      </c>
      <c r="E995" s="7">
        <v>2.2727272727272728E-2</v>
      </c>
      <c r="F995" s="6">
        <v>2</v>
      </c>
      <c r="G995" s="7">
        <v>4.5454545454545456E-2</v>
      </c>
      <c r="H995" s="6">
        <v>41</v>
      </c>
      <c r="I995" s="7">
        <v>0.93181818181818177</v>
      </c>
      <c r="J995" s="6"/>
      <c r="K995" s="7">
        <v>0</v>
      </c>
      <c r="L995" s="6">
        <v>44</v>
      </c>
      <c r="M995" s="7">
        <v>1</v>
      </c>
    </row>
    <row r="996" spans="1:13" x14ac:dyDescent="0.3">
      <c r="A996" s="5" t="s">
        <v>2066</v>
      </c>
      <c r="B996" s="6"/>
      <c r="C996" s="7">
        <v>0</v>
      </c>
      <c r="D996" s="6"/>
      <c r="E996" s="7">
        <v>0</v>
      </c>
      <c r="F996" s="6"/>
      <c r="G996" s="7">
        <v>0</v>
      </c>
      <c r="H996" s="6">
        <v>29</v>
      </c>
      <c r="I996" s="7">
        <v>1</v>
      </c>
      <c r="J996" s="6"/>
      <c r="K996" s="7">
        <v>0</v>
      </c>
      <c r="L996" s="6">
        <v>29</v>
      </c>
      <c r="M996" s="7">
        <v>1</v>
      </c>
    </row>
    <row r="997" spans="1:13" x14ac:dyDescent="0.3">
      <c r="A997" s="5" t="s">
        <v>2033</v>
      </c>
      <c r="B997" s="6"/>
      <c r="C997" s="7">
        <v>0</v>
      </c>
      <c r="D997" s="6">
        <v>1</v>
      </c>
      <c r="E997" s="7">
        <v>2.6315789473684209E-2</v>
      </c>
      <c r="F997" s="6">
        <v>1</v>
      </c>
      <c r="G997" s="7">
        <v>2.6315789473684209E-2</v>
      </c>
      <c r="H997" s="6">
        <v>36</v>
      </c>
      <c r="I997" s="7">
        <v>0.94736842105263153</v>
      </c>
      <c r="J997" s="6"/>
      <c r="K997" s="7">
        <v>0</v>
      </c>
      <c r="L997" s="6">
        <v>38</v>
      </c>
      <c r="M997" s="7">
        <v>1</v>
      </c>
    </row>
    <row r="998" spans="1:13" x14ac:dyDescent="0.3">
      <c r="A998" s="5" t="s">
        <v>2545</v>
      </c>
      <c r="B998" s="6"/>
      <c r="C998" s="7">
        <v>0</v>
      </c>
      <c r="D998" s="6"/>
      <c r="E998" s="7">
        <v>0</v>
      </c>
      <c r="F998" s="6">
        <v>1</v>
      </c>
      <c r="G998" s="7">
        <v>8.3333333333333329E-2</v>
      </c>
      <c r="H998" s="6">
        <v>11</v>
      </c>
      <c r="I998" s="7">
        <v>0.91666666666666663</v>
      </c>
      <c r="J998" s="6"/>
      <c r="K998" s="7">
        <v>0</v>
      </c>
      <c r="L998" s="6">
        <v>12</v>
      </c>
      <c r="M998" s="7">
        <v>1</v>
      </c>
    </row>
    <row r="999" spans="1:13" x14ac:dyDescent="0.3">
      <c r="A999" s="5" t="s">
        <v>2489</v>
      </c>
      <c r="B999" s="6"/>
      <c r="C999" s="7">
        <v>0</v>
      </c>
      <c r="D999" s="6"/>
      <c r="E999" s="7">
        <v>0</v>
      </c>
      <c r="F999" s="6"/>
      <c r="G999" s="7">
        <v>0</v>
      </c>
      <c r="H999" s="6">
        <v>2</v>
      </c>
      <c r="I999" s="7">
        <v>1</v>
      </c>
      <c r="J999" s="6"/>
      <c r="K999" s="7">
        <v>0</v>
      </c>
      <c r="L999" s="6">
        <v>2</v>
      </c>
      <c r="M999" s="7">
        <v>1</v>
      </c>
    </row>
    <row r="1000" spans="1:13" x14ac:dyDescent="0.3">
      <c r="A1000" s="5" t="s">
        <v>845</v>
      </c>
      <c r="B1000" s="6">
        <v>1</v>
      </c>
      <c r="C1000" s="7">
        <v>1.5873015873015872E-2</v>
      </c>
      <c r="D1000" s="6"/>
      <c r="E1000" s="7">
        <v>0</v>
      </c>
      <c r="F1000" s="6">
        <v>6</v>
      </c>
      <c r="G1000" s="7">
        <v>9.5238095238095233E-2</v>
      </c>
      <c r="H1000" s="6">
        <v>56</v>
      </c>
      <c r="I1000" s="7">
        <v>0.88888888888888884</v>
      </c>
      <c r="J1000" s="6"/>
      <c r="K1000" s="7">
        <v>0</v>
      </c>
      <c r="L1000" s="6">
        <v>63</v>
      </c>
      <c r="M1000" s="7">
        <v>1</v>
      </c>
    </row>
    <row r="1001" spans="1:13" x14ac:dyDescent="0.3">
      <c r="A1001" s="5" t="s">
        <v>1989</v>
      </c>
      <c r="B1001" s="6"/>
      <c r="C1001" s="7">
        <v>0</v>
      </c>
      <c r="D1001" s="6"/>
      <c r="E1001" s="7">
        <v>0</v>
      </c>
      <c r="F1001" s="6"/>
      <c r="G1001" s="7">
        <v>0</v>
      </c>
      <c r="H1001" s="6">
        <v>4</v>
      </c>
      <c r="I1001" s="7">
        <v>1</v>
      </c>
      <c r="J1001" s="6"/>
      <c r="K1001" s="7">
        <v>0</v>
      </c>
      <c r="L1001" s="6">
        <v>4</v>
      </c>
      <c r="M1001" s="7">
        <v>1</v>
      </c>
    </row>
    <row r="1002" spans="1:13" x14ac:dyDescent="0.3">
      <c r="A1002" s="5" t="s">
        <v>1961</v>
      </c>
      <c r="B1002" s="6"/>
      <c r="C1002" s="7">
        <v>0</v>
      </c>
      <c r="D1002" s="6"/>
      <c r="E1002" s="7">
        <v>0</v>
      </c>
      <c r="F1002" s="6"/>
      <c r="G1002" s="7">
        <v>0</v>
      </c>
      <c r="H1002" s="6">
        <v>6</v>
      </c>
      <c r="I1002" s="7">
        <v>1</v>
      </c>
      <c r="J1002" s="6"/>
      <c r="K1002" s="7">
        <v>0</v>
      </c>
      <c r="L1002" s="6">
        <v>6</v>
      </c>
      <c r="M1002" s="7">
        <v>1</v>
      </c>
    </row>
    <row r="1003" spans="1:13" x14ac:dyDescent="0.3">
      <c r="A1003" s="5" t="s">
        <v>4086</v>
      </c>
      <c r="B1003" s="6"/>
      <c r="C1003" s="7" t="e">
        <v>#DIV/0!</v>
      </c>
      <c r="D1003" s="6"/>
      <c r="E1003" s="7" t="e">
        <v>#DIV/0!</v>
      </c>
      <c r="F1003" s="6"/>
      <c r="G1003" s="7" t="e">
        <v>#DIV/0!</v>
      </c>
      <c r="H1003" s="6"/>
      <c r="I1003" s="7" t="e">
        <v>#DIV/0!</v>
      </c>
      <c r="J1003" s="6"/>
      <c r="K1003" s="7" t="e">
        <v>#DIV/0!</v>
      </c>
      <c r="L1003" s="6"/>
      <c r="M1003" s="7" t="e">
        <v>#DIV/0!</v>
      </c>
    </row>
    <row r="1004" spans="1:13" x14ac:dyDescent="0.3">
      <c r="A1004" s="5" t="s">
        <v>3484</v>
      </c>
      <c r="B1004" s="6"/>
      <c r="C1004" s="7">
        <v>0</v>
      </c>
      <c r="D1004" s="6"/>
      <c r="E1004" s="7">
        <v>0</v>
      </c>
      <c r="F1004" s="6">
        <v>2</v>
      </c>
      <c r="G1004" s="7">
        <v>6.6666666666666666E-2</v>
      </c>
      <c r="H1004" s="6">
        <v>28</v>
      </c>
      <c r="I1004" s="7">
        <v>0.93333333333333335</v>
      </c>
      <c r="J1004" s="6"/>
      <c r="K1004" s="7">
        <v>0</v>
      </c>
      <c r="L1004" s="6">
        <v>30</v>
      </c>
      <c r="M1004" s="7">
        <v>1</v>
      </c>
    </row>
    <row r="1005" spans="1:13" x14ac:dyDescent="0.3">
      <c r="A1005" s="5" t="s">
        <v>2756</v>
      </c>
      <c r="B1005" s="6"/>
      <c r="C1005" s="7">
        <v>0</v>
      </c>
      <c r="D1005" s="6"/>
      <c r="E1005" s="7">
        <v>0</v>
      </c>
      <c r="F1005" s="6">
        <v>4</v>
      </c>
      <c r="G1005" s="7">
        <v>0.10256410256410256</v>
      </c>
      <c r="H1005" s="6">
        <v>35</v>
      </c>
      <c r="I1005" s="7">
        <v>0.89743589743589747</v>
      </c>
      <c r="J1005" s="6"/>
      <c r="K1005" s="7">
        <v>0</v>
      </c>
      <c r="L1005" s="6">
        <v>39</v>
      </c>
      <c r="M1005" s="7">
        <v>1</v>
      </c>
    </row>
    <row r="1006" spans="1:13" x14ac:dyDescent="0.3">
      <c r="A1006" s="5" t="s">
        <v>345</v>
      </c>
      <c r="B1006" s="6"/>
      <c r="C1006" s="7">
        <v>0</v>
      </c>
      <c r="D1006" s="6"/>
      <c r="E1006" s="7">
        <v>0</v>
      </c>
      <c r="F1006" s="6"/>
      <c r="G1006" s="7">
        <v>0</v>
      </c>
      <c r="H1006" s="6">
        <v>15</v>
      </c>
      <c r="I1006" s="7">
        <v>1</v>
      </c>
      <c r="J1006" s="6"/>
      <c r="K1006" s="7">
        <v>0</v>
      </c>
      <c r="L1006" s="6">
        <v>15</v>
      </c>
      <c r="M1006" s="7">
        <v>1</v>
      </c>
    </row>
    <row r="1007" spans="1:13" x14ac:dyDescent="0.3">
      <c r="A1007" s="5" t="s">
        <v>1555</v>
      </c>
      <c r="B1007" s="6"/>
      <c r="C1007" s="7">
        <v>0</v>
      </c>
      <c r="D1007" s="6"/>
      <c r="E1007" s="7">
        <v>0</v>
      </c>
      <c r="F1007" s="6"/>
      <c r="G1007" s="7">
        <v>0</v>
      </c>
      <c r="H1007" s="6">
        <v>4</v>
      </c>
      <c r="I1007" s="7">
        <v>1</v>
      </c>
      <c r="J1007" s="6"/>
      <c r="K1007" s="7">
        <v>0</v>
      </c>
      <c r="L1007" s="6">
        <v>4</v>
      </c>
      <c r="M1007" s="7">
        <v>1</v>
      </c>
    </row>
    <row r="1008" spans="1:13" x14ac:dyDescent="0.3">
      <c r="A1008" s="5" t="s">
        <v>5268</v>
      </c>
      <c r="B1008" s="6">
        <v>1</v>
      </c>
      <c r="C1008" s="7">
        <v>3.4965034965034965E-3</v>
      </c>
      <c r="D1008" s="6">
        <v>2</v>
      </c>
      <c r="E1008" s="7">
        <v>6.993006993006993E-3</v>
      </c>
      <c r="F1008" s="6">
        <v>16</v>
      </c>
      <c r="G1008" s="7">
        <v>5.5944055944055944E-2</v>
      </c>
      <c r="H1008" s="6">
        <v>267</v>
      </c>
      <c r="I1008" s="7">
        <v>0.93356643356643354</v>
      </c>
      <c r="J1008" s="6"/>
      <c r="K1008" s="7">
        <v>0</v>
      </c>
      <c r="L1008" s="6">
        <v>286</v>
      </c>
      <c r="M1008" s="7">
        <v>1</v>
      </c>
    </row>
    <row r="1011" spans="1:15" x14ac:dyDescent="0.3">
      <c r="A1011" t="s">
        <v>5357</v>
      </c>
    </row>
    <row r="1012" spans="1:15" x14ac:dyDescent="0.3">
      <c r="B1012" s="4" t="s">
        <v>5269</v>
      </c>
    </row>
    <row r="1013" spans="1:15" x14ac:dyDescent="0.3">
      <c r="B1013" t="s">
        <v>4092</v>
      </c>
      <c r="D1013" t="s">
        <v>797</v>
      </c>
      <c r="F1013" t="s">
        <v>934</v>
      </c>
      <c r="H1013" t="s">
        <v>493</v>
      </c>
      <c r="J1013" t="s">
        <v>372</v>
      </c>
      <c r="L1013" t="s">
        <v>5270</v>
      </c>
      <c r="N1013" t="s">
        <v>5272</v>
      </c>
      <c r="O1013" t="s">
        <v>5273</v>
      </c>
    </row>
    <row r="1014" spans="1:15" x14ac:dyDescent="0.3">
      <c r="A1014" s="4" t="s">
        <v>5267</v>
      </c>
      <c r="B1014" t="s">
        <v>5271</v>
      </c>
      <c r="C1014" t="s">
        <v>5274</v>
      </c>
      <c r="D1014" t="s">
        <v>5271</v>
      </c>
      <c r="E1014" t="s">
        <v>5274</v>
      </c>
      <c r="F1014" t="s">
        <v>5271</v>
      </c>
      <c r="G1014" t="s">
        <v>5274</v>
      </c>
      <c r="H1014" t="s">
        <v>5271</v>
      </c>
      <c r="I1014" t="s">
        <v>5274</v>
      </c>
      <c r="J1014" t="s">
        <v>5271</v>
      </c>
      <c r="K1014" t="s">
        <v>5274</v>
      </c>
      <c r="L1014" t="s">
        <v>5271</v>
      </c>
      <c r="M1014" t="s">
        <v>5274</v>
      </c>
    </row>
    <row r="1015" spans="1:15" x14ac:dyDescent="0.3">
      <c r="A1015" s="5" t="s">
        <v>2914</v>
      </c>
      <c r="B1015" s="6">
        <v>1</v>
      </c>
      <c r="C1015" s="7">
        <v>9.0909090909090912E-2</v>
      </c>
      <c r="D1015" s="6">
        <v>3</v>
      </c>
      <c r="E1015" s="7">
        <v>0.27272727272727271</v>
      </c>
      <c r="F1015" s="6">
        <v>1</v>
      </c>
      <c r="G1015" s="7">
        <v>9.0909090909090912E-2</v>
      </c>
      <c r="H1015" s="6">
        <v>3</v>
      </c>
      <c r="I1015" s="7">
        <v>0.27272727272727271</v>
      </c>
      <c r="J1015" s="6">
        <v>3</v>
      </c>
      <c r="K1015" s="7">
        <v>0.27272727272727271</v>
      </c>
      <c r="L1015" s="6"/>
      <c r="M1015" s="7">
        <v>0</v>
      </c>
      <c r="N1015" s="6">
        <v>11</v>
      </c>
      <c r="O1015" s="7">
        <v>1</v>
      </c>
    </row>
    <row r="1016" spans="1:15" x14ac:dyDescent="0.3">
      <c r="A1016" s="5" t="s">
        <v>2066</v>
      </c>
      <c r="B1016" s="6"/>
      <c r="C1016" s="7">
        <v>0</v>
      </c>
      <c r="D1016" s="6">
        <v>3</v>
      </c>
      <c r="E1016" s="7">
        <v>0.33333333333333331</v>
      </c>
      <c r="F1016" s="6">
        <v>1</v>
      </c>
      <c r="G1016" s="7">
        <v>0.1111111111111111</v>
      </c>
      <c r="H1016" s="6">
        <v>3</v>
      </c>
      <c r="I1016" s="7">
        <v>0.33333333333333331</v>
      </c>
      <c r="J1016" s="6">
        <v>2</v>
      </c>
      <c r="K1016" s="7">
        <v>0.22222222222222221</v>
      </c>
      <c r="L1016" s="6"/>
      <c r="M1016" s="7">
        <v>0</v>
      </c>
      <c r="N1016" s="6">
        <v>9</v>
      </c>
      <c r="O1016" s="7">
        <v>1</v>
      </c>
    </row>
    <row r="1017" spans="1:15" x14ac:dyDescent="0.3">
      <c r="A1017" s="5" t="s">
        <v>2033</v>
      </c>
      <c r="B1017" s="6"/>
      <c r="C1017" s="7">
        <v>0</v>
      </c>
      <c r="D1017" s="6">
        <v>2</v>
      </c>
      <c r="E1017" s="7">
        <v>0.13333333333333333</v>
      </c>
      <c r="F1017" s="6">
        <v>5</v>
      </c>
      <c r="G1017" s="7">
        <v>0.33333333333333331</v>
      </c>
      <c r="H1017" s="6">
        <v>1</v>
      </c>
      <c r="I1017" s="7">
        <v>6.6666666666666666E-2</v>
      </c>
      <c r="J1017" s="6">
        <v>7</v>
      </c>
      <c r="K1017" s="7">
        <v>0.46666666666666667</v>
      </c>
      <c r="L1017" s="6"/>
      <c r="M1017" s="7">
        <v>0</v>
      </c>
      <c r="N1017" s="6">
        <v>15</v>
      </c>
      <c r="O1017" s="7">
        <v>1</v>
      </c>
    </row>
    <row r="1018" spans="1:15" x14ac:dyDescent="0.3">
      <c r="A1018" s="5" t="s">
        <v>2545</v>
      </c>
      <c r="B1018" s="6"/>
      <c r="C1018" s="7">
        <v>0</v>
      </c>
      <c r="D1018" s="6"/>
      <c r="E1018" s="7">
        <v>0</v>
      </c>
      <c r="F1018" s="6">
        <v>4</v>
      </c>
      <c r="G1018" s="7">
        <v>0.44444444444444442</v>
      </c>
      <c r="H1018" s="6">
        <v>1</v>
      </c>
      <c r="I1018" s="7">
        <v>0.1111111111111111</v>
      </c>
      <c r="J1018" s="6">
        <v>4</v>
      </c>
      <c r="K1018" s="7">
        <v>0.44444444444444442</v>
      </c>
      <c r="L1018" s="6"/>
      <c r="M1018" s="7">
        <v>0</v>
      </c>
      <c r="N1018" s="6">
        <v>9</v>
      </c>
      <c r="O1018" s="7">
        <v>1</v>
      </c>
    </row>
    <row r="1019" spans="1:15" x14ac:dyDescent="0.3">
      <c r="A1019" s="5" t="s">
        <v>2489</v>
      </c>
      <c r="B1019" s="6"/>
      <c r="C1019" s="7">
        <v>0</v>
      </c>
      <c r="D1019" s="6">
        <v>2</v>
      </c>
      <c r="E1019" s="7">
        <v>0.4</v>
      </c>
      <c r="F1019" s="6">
        <v>2</v>
      </c>
      <c r="G1019" s="7">
        <v>0.4</v>
      </c>
      <c r="H1019" s="6">
        <v>1</v>
      </c>
      <c r="I1019" s="7">
        <v>0.2</v>
      </c>
      <c r="J1019" s="6"/>
      <c r="K1019" s="7">
        <v>0</v>
      </c>
      <c r="L1019" s="6"/>
      <c r="M1019" s="7">
        <v>0</v>
      </c>
      <c r="N1019" s="6">
        <v>5</v>
      </c>
      <c r="O1019" s="7">
        <v>1</v>
      </c>
    </row>
    <row r="1020" spans="1:15" x14ac:dyDescent="0.3">
      <c r="A1020" s="5" t="s">
        <v>845</v>
      </c>
      <c r="B1020" s="6"/>
      <c r="C1020" s="7">
        <v>0</v>
      </c>
      <c r="D1020" s="6">
        <v>3</v>
      </c>
      <c r="E1020" s="7">
        <v>0.16666666666666666</v>
      </c>
      <c r="F1020" s="6">
        <v>3</v>
      </c>
      <c r="G1020" s="7">
        <v>0.16666666666666666</v>
      </c>
      <c r="H1020" s="6">
        <v>7</v>
      </c>
      <c r="I1020" s="7">
        <v>0.3888888888888889</v>
      </c>
      <c r="J1020" s="6">
        <v>5</v>
      </c>
      <c r="K1020" s="7">
        <v>0.27777777777777779</v>
      </c>
      <c r="L1020" s="6"/>
      <c r="M1020" s="7">
        <v>0</v>
      </c>
      <c r="N1020" s="6">
        <v>18</v>
      </c>
      <c r="O1020" s="7">
        <v>1</v>
      </c>
    </row>
    <row r="1021" spans="1:15" x14ac:dyDescent="0.3">
      <c r="A1021" s="5" t="s">
        <v>1989</v>
      </c>
      <c r="B1021" s="6"/>
      <c r="C1021" s="7">
        <v>0</v>
      </c>
      <c r="D1021" s="6">
        <v>1</v>
      </c>
      <c r="E1021" s="7">
        <v>0.33333333333333331</v>
      </c>
      <c r="F1021" s="6">
        <v>1</v>
      </c>
      <c r="G1021" s="7">
        <v>0.33333333333333331</v>
      </c>
      <c r="H1021" s="6">
        <v>1</v>
      </c>
      <c r="I1021" s="7">
        <v>0.33333333333333331</v>
      </c>
      <c r="J1021" s="6"/>
      <c r="K1021" s="7">
        <v>0</v>
      </c>
      <c r="L1021" s="6"/>
      <c r="M1021" s="7">
        <v>0</v>
      </c>
      <c r="N1021" s="6">
        <v>3</v>
      </c>
      <c r="O1021" s="7">
        <v>1</v>
      </c>
    </row>
    <row r="1022" spans="1:15" x14ac:dyDescent="0.3">
      <c r="A1022" s="5" t="s">
        <v>1961</v>
      </c>
      <c r="B1022" s="6"/>
      <c r="C1022" s="7">
        <v>0</v>
      </c>
      <c r="D1022" s="6"/>
      <c r="E1022" s="7">
        <v>0</v>
      </c>
      <c r="F1022" s="6">
        <v>3</v>
      </c>
      <c r="G1022" s="7">
        <v>0.33333333333333331</v>
      </c>
      <c r="H1022" s="6">
        <v>2</v>
      </c>
      <c r="I1022" s="7">
        <v>0.22222222222222221</v>
      </c>
      <c r="J1022" s="6">
        <v>4</v>
      </c>
      <c r="K1022" s="7">
        <v>0.44444444444444442</v>
      </c>
      <c r="L1022" s="6"/>
      <c r="M1022" s="7">
        <v>0</v>
      </c>
      <c r="N1022" s="6">
        <v>9</v>
      </c>
      <c r="O1022" s="7">
        <v>1</v>
      </c>
    </row>
    <row r="1023" spans="1:15" x14ac:dyDescent="0.3">
      <c r="A1023" s="5" t="s">
        <v>4086</v>
      </c>
      <c r="B1023" s="6">
        <v>1</v>
      </c>
      <c r="C1023" s="7">
        <v>0.5</v>
      </c>
      <c r="D1023" s="6"/>
      <c r="E1023" s="7">
        <v>0</v>
      </c>
      <c r="F1023" s="6">
        <v>1</v>
      </c>
      <c r="G1023" s="7">
        <v>0.5</v>
      </c>
      <c r="H1023" s="6"/>
      <c r="I1023" s="7">
        <v>0</v>
      </c>
      <c r="J1023" s="6"/>
      <c r="K1023" s="7">
        <v>0</v>
      </c>
      <c r="L1023" s="6"/>
      <c r="M1023" s="7">
        <v>0</v>
      </c>
      <c r="N1023" s="6">
        <v>2</v>
      </c>
      <c r="O1023" s="7">
        <v>1</v>
      </c>
    </row>
    <row r="1024" spans="1:15" x14ac:dyDescent="0.3">
      <c r="A1024" s="5" t="s">
        <v>3484</v>
      </c>
      <c r="B1024" s="6"/>
      <c r="C1024" s="7">
        <v>0</v>
      </c>
      <c r="D1024" s="6">
        <v>2</v>
      </c>
      <c r="E1024" s="7">
        <v>0.2</v>
      </c>
      <c r="F1024" s="6">
        <v>2</v>
      </c>
      <c r="G1024" s="7">
        <v>0.2</v>
      </c>
      <c r="H1024" s="6">
        <v>3</v>
      </c>
      <c r="I1024" s="7">
        <v>0.3</v>
      </c>
      <c r="J1024" s="6">
        <v>3</v>
      </c>
      <c r="K1024" s="7">
        <v>0.3</v>
      </c>
      <c r="L1024" s="6"/>
      <c r="M1024" s="7">
        <v>0</v>
      </c>
      <c r="N1024" s="6">
        <v>10</v>
      </c>
      <c r="O1024" s="7">
        <v>1</v>
      </c>
    </row>
    <row r="1025" spans="1:15" x14ac:dyDescent="0.3">
      <c r="A1025" s="5" t="s">
        <v>2756</v>
      </c>
      <c r="B1025" s="6"/>
      <c r="C1025" s="7">
        <v>0</v>
      </c>
      <c r="D1025" s="6">
        <v>2</v>
      </c>
      <c r="E1025" s="7">
        <v>0.25</v>
      </c>
      <c r="F1025" s="6"/>
      <c r="G1025" s="7">
        <v>0</v>
      </c>
      <c r="H1025" s="6">
        <v>2</v>
      </c>
      <c r="I1025" s="7">
        <v>0.25</v>
      </c>
      <c r="J1025" s="6">
        <v>4</v>
      </c>
      <c r="K1025" s="7">
        <v>0.5</v>
      </c>
      <c r="L1025" s="6"/>
      <c r="M1025" s="7">
        <v>0</v>
      </c>
      <c r="N1025" s="6">
        <v>8</v>
      </c>
      <c r="O1025" s="7">
        <v>1</v>
      </c>
    </row>
    <row r="1026" spans="1:15" x14ac:dyDescent="0.3">
      <c r="A1026" s="5" t="s">
        <v>345</v>
      </c>
      <c r="B1026" s="6"/>
      <c r="C1026" s="7">
        <v>0</v>
      </c>
      <c r="D1026" s="6">
        <v>1</v>
      </c>
      <c r="E1026" s="7">
        <v>0.2</v>
      </c>
      <c r="F1026" s="6"/>
      <c r="G1026" s="7">
        <v>0</v>
      </c>
      <c r="H1026" s="6">
        <v>3</v>
      </c>
      <c r="I1026" s="7">
        <v>0.6</v>
      </c>
      <c r="J1026" s="6">
        <v>1</v>
      </c>
      <c r="K1026" s="7">
        <v>0.2</v>
      </c>
      <c r="L1026" s="6"/>
      <c r="M1026" s="7">
        <v>0</v>
      </c>
      <c r="N1026" s="6">
        <v>5</v>
      </c>
      <c r="O1026" s="7">
        <v>1</v>
      </c>
    </row>
    <row r="1027" spans="1:15" x14ac:dyDescent="0.3">
      <c r="A1027" s="5" t="s">
        <v>1555</v>
      </c>
      <c r="B1027" s="6"/>
      <c r="C1027" s="7">
        <v>0</v>
      </c>
      <c r="D1027" s="6"/>
      <c r="E1027" s="7">
        <v>0</v>
      </c>
      <c r="F1027" s="6">
        <v>2</v>
      </c>
      <c r="G1027" s="7">
        <v>1</v>
      </c>
      <c r="H1027" s="6"/>
      <c r="I1027" s="7">
        <v>0</v>
      </c>
      <c r="J1027" s="6"/>
      <c r="K1027" s="7">
        <v>0</v>
      </c>
      <c r="L1027" s="6"/>
      <c r="M1027" s="7">
        <v>0</v>
      </c>
      <c r="N1027" s="6">
        <v>2</v>
      </c>
      <c r="O1027" s="7">
        <v>1</v>
      </c>
    </row>
    <row r="1028" spans="1:15" x14ac:dyDescent="0.3">
      <c r="A1028" s="5" t="s">
        <v>5268</v>
      </c>
      <c r="B1028" s="6">
        <v>2</v>
      </c>
      <c r="C1028" s="7">
        <v>1.8867924528301886E-2</v>
      </c>
      <c r="D1028" s="6">
        <v>19</v>
      </c>
      <c r="E1028" s="7">
        <v>0.17924528301886791</v>
      </c>
      <c r="F1028" s="6">
        <v>25</v>
      </c>
      <c r="G1028" s="7">
        <v>0.23584905660377359</v>
      </c>
      <c r="H1028" s="6">
        <v>27</v>
      </c>
      <c r="I1028" s="7">
        <v>0.25471698113207547</v>
      </c>
      <c r="J1028" s="6">
        <v>33</v>
      </c>
      <c r="K1028" s="7">
        <v>0.31132075471698112</v>
      </c>
      <c r="L1028" s="6"/>
      <c r="M1028" s="7">
        <v>0</v>
      </c>
      <c r="N1028" s="6">
        <v>106</v>
      </c>
      <c r="O1028" s="7">
        <v>1</v>
      </c>
    </row>
    <row r="1031" spans="1:15" x14ac:dyDescent="0.3">
      <c r="A1031" t="s">
        <v>5358</v>
      </c>
    </row>
    <row r="1032" spans="1:15" x14ac:dyDescent="0.3">
      <c r="B1032" s="4" t="s">
        <v>5269</v>
      </c>
    </row>
    <row r="1033" spans="1:15" x14ac:dyDescent="0.3">
      <c r="B1033" t="s">
        <v>373</v>
      </c>
      <c r="D1033" t="s">
        <v>347</v>
      </c>
      <c r="F1033" t="s">
        <v>360</v>
      </c>
      <c r="H1033" t="s">
        <v>5270</v>
      </c>
      <c r="J1033" t="s">
        <v>5272</v>
      </c>
      <c r="K1033" t="s">
        <v>5273</v>
      </c>
    </row>
    <row r="1034" spans="1:15" x14ac:dyDescent="0.3">
      <c r="A1034" s="4" t="s">
        <v>5267</v>
      </c>
      <c r="B1034" t="s">
        <v>5271</v>
      </c>
      <c r="C1034" t="s">
        <v>5274</v>
      </c>
      <c r="D1034" t="s">
        <v>5271</v>
      </c>
      <c r="E1034" t="s">
        <v>5274</v>
      </c>
      <c r="F1034" t="s">
        <v>5271</v>
      </c>
      <c r="G1034" t="s">
        <v>5274</v>
      </c>
      <c r="H1034" t="s">
        <v>5271</v>
      </c>
      <c r="I1034" t="s">
        <v>5274</v>
      </c>
    </row>
    <row r="1035" spans="1:15" x14ac:dyDescent="0.3">
      <c r="A1035" s="5" t="s">
        <v>2914</v>
      </c>
      <c r="B1035" s="6">
        <v>3</v>
      </c>
      <c r="C1035" s="7">
        <v>0.27272727272727271</v>
      </c>
      <c r="D1035" s="6">
        <v>4</v>
      </c>
      <c r="E1035" s="7">
        <v>0.36363636363636365</v>
      </c>
      <c r="F1035" s="6">
        <v>4</v>
      </c>
      <c r="G1035" s="7">
        <v>0.36363636363636365</v>
      </c>
      <c r="H1035" s="6"/>
      <c r="I1035" s="7">
        <v>0</v>
      </c>
      <c r="J1035" s="6">
        <v>11</v>
      </c>
      <c r="K1035" s="7">
        <v>1</v>
      </c>
    </row>
    <row r="1036" spans="1:15" x14ac:dyDescent="0.3">
      <c r="A1036" s="5" t="s">
        <v>2066</v>
      </c>
      <c r="B1036" s="6"/>
      <c r="C1036" s="7">
        <v>0</v>
      </c>
      <c r="D1036" s="6">
        <v>1</v>
      </c>
      <c r="E1036" s="7">
        <v>0.1111111111111111</v>
      </c>
      <c r="F1036" s="6">
        <v>8</v>
      </c>
      <c r="G1036" s="7">
        <v>0.88888888888888884</v>
      </c>
      <c r="H1036" s="6"/>
      <c r="I1036" s="7">
        <v>0</v>
      </c>
      <c r="J1036" s="6">
        <v>9</v>
      </c>
      <c r="K1036" s="7">
        <v>1</v>
      </c>
    </row>
    <row r="1037" spans="1:15" x14ac:dyDescent="0.3">
      <c r="A1037" s="5" t="s">
        <v>2033</v>
      </c>
      <c r="B1037" s="6">
        <v>2</v>
      </c>
      <c r="C1037" s="7">
        <v>0.13333333333333333</v>
      </c>
      <c r="D1037" s="6">
        <v>4</v>
      </c>
      <c r="E1037" s="7">
        <v>0.26666666666666666</v>
      </c>
      <c r="F1037" s="6">
        <v>9</v>
      </c>
      <c r="G1037" s="7">
        <v>0.6</v>
      </c>
      <c r="H1037" s="6"/>
      <c r="I1037" s="7">
        <v>0</v>
      </c>
      <c r="J1037" s="6">
        <v>15</v>
      </c>
      <c r="K1037" s="7">
        <v>1</v>
      </c>
    </row>
    <row r="1038" spans="1:15" x14ac:dyDescent="0.3">
      <c r="A1038" s="5" t="s">
        <v>2545</v>
      </c>
      <c r="B1038" s="6"/>
      <c r="C1038" s="7">
        <v>0</v>
      </c>
      <c r="D1038" s="6">
        <v>2</v>
      </c>
      <c r="E1038" s="7">
        <v>0.22222222222222221</v>
      </c>
      <c r="F1038" s="6">
        <v>7</v>
      </c>
      <c r="G1038" s="7">
        <v>0.77777777777777779</v>
      </c>
      <c r="H1038" s="6"/>
      <c r="I1038" s="7">
        <v>0</v>
      </c>
      <c r="J1038" s="6">
        <v>9</v>
      </c>
      <c r="K1038" s="7">
        <v>1</v>
      </c>
    </row>
    <row r="1039" spans="1:15" x14ac:dyDescent="0.3">
      <c r="A1039" s="5" t="s">
        <v>2489</v>
      </c>
      <c r="B1039" s="6"/>
      <c r="C1039" s="7">
        <v>0</v>
      </c>
      <c r="D1039" s="6">
        <v>3</v>
      </c>
      <c r="E1039" s="7">
        <v>0.6</v>
      </c>
      <c r="F1039" s="6">
        <v>2</v>
      </c>
      <c r="G1039" s="7">
        <v>0.4</v>
      </c>
      <c r="H1039" s="6"/>
      <c r="I1039" s="7">
        <v>0</v>
      </c>
      <c r="J1039" s="6">
        <v>5</v>
      </c>
      <c r="K1039" s="7">
        <v>1</v>
      </c>
    </row>
    <row r="1040" spans="1:15" x14ac:dyDescent="0.3">
      <c r="A1040" s="5" t="s">
        <v>845</v>
      </c>
      <c r="B1040" s="6">
        <v>5</v>
      </c>
      <c r="C1040" s="7">
        <v>0.27777777777777779</v>
      </c>
      <c r="D1040" s="6">
        <v>1</v>
      </c>
      <c r="E1040" s="7">
        <v>5.5555555555555552E-2</v>
      </c>
      <c r="F1040" s="6">
        <v>12</v>
      </c>
      <c r="G1040" s="7">
        <v>0.66666666666666663</v>
      </c>
      <c r="H1040" s="6"/>
      <c r="I1040" s="7">
        <v>0</v>
      </c>
      <c r="J1040" s="6">
        <v>18</v>
      </c>
      <c r="K1040" s="7">
        <v>1</v>
      </c>
    </row>
    <row r="1041" spans="1:17" x14ac:dyDescent="0.3">
      <c r="A1041" s="5" t="s">
        <v>1989</v>
      </c>
      <c r="B1041" s="6">
        <v>2</v>
      </c>
      <c r="C1041" s="7">
        <v>0.66666666666666663</v>
      </c>
      <c r="D1041" s="6"/>
      <c r="E1041" s="7">
        <v>0</v>
      </c>
      <c r="F1041" s="6">
        <v>1</v>
      </c>
      <c r="G1041" s="7">
        <v>0.33333333333333331</v>
      </c>
      <c r="H1041" s="6"/>
      <c r="I1041" s="7">
        <v>0</v>
      </c>
      <c r="J1041" s="6">
        <v>3</v>
      </c>
      <c r="K1041" s="7">
        <v>1</v>
      </c>
    </row>
    <row r="1042" spans="1:17" x14ac:dyDescent="0.3">
      <c r="A1042" s="5" t="s">
        <v>1961</v>
      </c>
      <c r="B1042" s="6"/>
      <c r="C1042" s="7">
        <v>0</v>
      </c>
      <c r="D1042" s="6">
        <v>3</v>
      </c>
      <c r="E1042" s="7">
        <v>0.33333333333333331</v>
      </c>
      <c r="F1042" s="6">
        <v>6</v>
      </c>
      <c r="G1042" s="7">
        <v>0.66666666666666663</v>
      </c>
      <c r="H1042" s="6"/>
      <c r="I1042" s="7">
        <v>0</v>
      </c>
      <c r="J1042" s="6">
        <v>9</v>
      </c>
      <c r="K1042" s="7">
        <v>1</v>
      </c>
    </row>
    <row r="1043" spans="1:17" x14ac:dyDescent="0.3">
      <c r="A1043" s="5" t="s">
        <v>4086</v>
      </c>
      <c r="B1043" s="6"/>
      <c r="C1043" s="7">
        <v>0</v>
      </c>
      <c r="D1043" s="6"/>
      <c r="E1043" s="7">
        <v>0</v>
      </c>
      <c r="F1043" s="6">
        <v>2</v>
      </c>
      <c r="G1043" s="7">
        <v>1</v>
      </c>
      <c r="H1043" s="6"/>
      <c r="I1043" s="7">
        <v>0</v>
      </c>
      <c r="J1043" s="6">
        <v>2</v>
      </c>
      <c r="K1043" s="7">
        <v>1</v>
      </c>
    </row>
    <row r="1044" spans="1:17" x14ac:dyDescent="0.3">
      <c r="A1044" s="5" t="s">
        <v>3484</v>
      </c>
      <c r="B1044" s="6">
        <v>3</v>
      </c>
      <c r="C1044" s="7">
        <v>0.3</v>
      </c>
      <c r="D1044" s="6">
        <v>5</v>
      </c>
      <c r="E1044" s="7">
        <v>0.5</v>
      </c>
      <c r="F1044" s="6">
        <v>2</v>
      </c>
      <c r="G1044" s="7">
        <v>0.2</v>
      </c>
      <c r="H1044" s="6"/>
      <c r="I1044" s="7">
        <v>0</v>
      </c>
      <c r="J1044" s="6">
        <v>10</v>
      </c>
      <c r="K1044" s="7">
        <v>1</v>
      </c>
    </row>
    <row r="1045" spans="1:17" x14ac:dyDescent="0.3">
      <c r="A1045" s="5" t="s">
        <v>2756</v>
      </c>
      <c r="B1045" s="6">
        <v>3</v>
      </c>
      <c r="C1045" s="7">
        <v>0.375</v>
      </c>
      <c r="D1045" s="6"/>
      <c r="E1045" s="7">
        <v>0</v>
      </c>
      <c r="F1045" s="6">
        <v>5</v>
      </c>
      <c r="G1045" s="7">
        <v>0.625</v>
      </c>
      <c r="H1045" s="6"/>
      <c r="I1045" s="7">
        <v>0</v>
      </c>
      <c r="J1045" s="6">
        <v>8</v>
      </c>
      <c r="K1045" s="7">
        <v>1</v>
      </c>
    </row>
    <row r="1046" spans="1:17" x14ac:dyDescent="0.3">
      <c r="A1046" s="5" t="s">
        <v>345</v>
      </c>
      <c r="B1046" s="6">
        <v>1</v>
      </c>
      <c r="C1046" s="7">
        <v>0.2</v>
      </c>
      <c r="D1046" s="6">
        <v>3</v>
      </c>
      <c r="E1046" s="7">
        <v>0.6</v>
      </c>
      <c r="F1046" s="6">
        <v>1</v>
      </c>
      <c r="G1046" s="7">
        <v>0.2</v>
      </c>
      <c r="H1046" s="6"/>
      <c r="I1046" s="7">
        <v>0</v>
      </c>
      <c r="J1046" s="6">
        <v>5</v>
      </c>
      <c r="K1046" s="7">
        <v>1</v>
      </c>
    </row>
    <row r="1047" spans="1:17" x14ac:dyDescent="0.3">
      <c r="A1047" s="5" t="s">
        <v>1555</v>
      </c>
      <c r="B1047" s="6"/>
      <c r="C1047" s="7">
        <v>0</v>
      </c>
      <c r="D1047" s="6">
        <v>1</v>
      </c>
      <c r="E1047" s="7">
        <v>0.5</v>
      </c>
      <c r="F1047" s="6">
        <v>1</v>
      </c>
      <c r="G1047" s="7">
        <v>0.5</v>
      </c>
      <c r="H1047" s="6"/>
      <c r="I1047" s="7">
        <v>0</v>
      </c>
      <c r="J1047" s="6">
        <v>2</v>
      </c>
      <c r="K1047" s="7">
        <v>1</v>
      </c>
    </row>
    <row r="1048" spans="1:17" x14ac:dyDescent="0.3">
      <c r="A1048" s="5" t="s">
        <v>5268</v>
      </c>
      <c r="B1048" s="6">
        <v>19</v>
      </c>
      <c r="C1048" s="7">
        <v>0.17924528301886791</v>
      </c>
      <c r="D1048" s="6">
        <v>27</v>
      </c>
      <c r="E1048" s="7">
        <v>0.25471698113207547</v>
      </c>
      <c r="F1048" s="6">
        <v>60</v>
      </c>
      <c r="G1048" s="7">
        <v>0.56603773584905659</v>
      </c>
      <c r="H1048" s="6"/>
      <c r="I1048" s="7">
        <v>0</v>
      </c>
      <c r="J1048" s="6">
        <v>106</v>
      </c>
      <c r="K1048" s="7">
        <v>1</v>
      </c>
    </row>
    <row r="1051" spans="1:17" x14ac:dyDescent="0.3">
      <c r="A1051" t="s">
        <v>5359</v>
      </c>
    </row>
    <row r="1052" spans="1:17" x14ac:dyDescent="0.3">
      <c r="A1052" s="4" t="s">
        <v>5267</v>
      </c>
      <c r="B1052" t="s">
        <v>1077</v>
      </c>
      <c r="C1052" t="s">
        <v>373</v>
      </c>
      <c r="D1052" t="s">
        <v>2877</v>
      </c>
      <c r="E1052" t="s">
        <v>651</v>
      </c>
      <c r="F1052" t="s">
        <v>494</v>
      </c>
      <c r="G1052" t="s">
        <v>1592</v>
      </c>
      <c r="H1052" t="s">
        <v>798</v>
      </c>
      <c r="J1052" t="s">
        <v>5267</v>
      </c>
      <c r="K1052" t="s">
        <v>1077</v>
      </c>
      <c r="L1052" t="s">
        <v>373</v>
      </c>
      <c r="M1052" t="s">
        <v>2877</v>
      </c>
      <c r="N1052" t="s">
        <v>651</v>
      </c>
      <c r="O1052" t="s">
        <v>494</v>
      </c>
      <c r="P1052" t="s">
        <v>1592</v>
      </c>
      <c r="Q1052" t="s">
        <v>798</v>
      </c>
    </row>
    <row r="1053" spans="1:17" x14ac:dyDescent="0.3">
      <c r="A1053" s="5" t="s">
        <v>2914</v>
      </c>
      <c r="B1053" s="6"/>
      <c r="C1053" s="6"/>
      <c r="D1053" s="6"/>
      <c r="E1053" s="6"/>
      <c r="F1053" s="6"/>
      <c r="G1053" s="6">
        <v>3</v>
      </c>
      <c r="H1053" s="6">
        <v>4</v>
      </c>
      <c r="J1053" t="s">
        <v>2914</v>
      </c>
      <c r="P1053">
        <v>3</v>
      </c>
      <c r="Q1053">
        <v>4</v>
      </c>
    </row>
    <row r="1054" spans="1:17" x14ac:dyDescent="0.3">
      <c r="A1054" s="5" t="s">
        <v>2066</v>
      </c>
      <c r="B1054" s="6"/>
      <c r="C1054" s="6"/>
      <c r="D1054" s="6"/>
      <c r="E1054" s="6">
        <v>1</v>
      </c>
      <c r="F1054" s="6"/>
      <c r="G1054" s="6"/>
      <c r="H1054" s="6"/>
      <c r="J1054" t="s">
        <v>2066</v>
      </c>
      <c r="N1054">
        <v>1</v>
      </c>
    </row>
    <row r="1055" spans="1:17" x14ac:dyDescent="0.3">
      <c r="A1055" s="5" t="s">
        <v>2033</v>
      </c>
      <c r="B1055" s="6"/>
      <c r="C1055" s="6"/>
      <c r="D1055" s="6"/>
      <c r="E1055" s="6">
        <v>1</v>
      </c>
      <c r="F1055" s="6"/>
      <c r="G1055" s="6">
        <v>2</v>
      </c>
      <c r="H1055" s="6">
        <v>2</v>
      </c>
      <c r="J1055" t="s">
        <v>2033</v>
      </c>
      <c r="N1055">
        <v>1</v>
      </c>
      <c r="P1055">
        <v>2</v>
      </c>
      <c r="Q1055">
        <v>2</v>
      </c>
    </row>
    <row r="1056" spans="1:17" x14ac:dyDescent="0.3">
      <c r="A1056" s="5" t="s">
        <v>2545</v>
      </c>
      <c r="B1056" s="6"/>
      <c r="C1056" s="6"/>
      <c r="D1056" s="6"/>
      <c r="E1056" s="6"/>
      <c r="F1056" s="6">
        <v>2</v>
      </c>
      <c r="G1056" s="6"/>
      <c r="H1056" s="6"/>
      <c r="J1056" t="s">
        <v>2545</v>
      </c>
      <c r="O1056">
        <v>2</v>
      </c>
    </row>
    <row r="1057" spans="1:17" x14ac:dyDescent="0.3">
      <c r="A1057" s="5" t="s">
        <v>2489</v>
      </c>
      <c r="B1057" s="6"/>
      <c r="C1057" s="6"/>
      <c r="D1057" s="6"/>
      <c r="E1057" s="6"/>
      <c r="F1057" s="6"/>
      <c r="G1057" s="6"/>
      <c r="H1057" s="6">
        <v>3</v>
      </c>
      <c r="J1057" t="s">
        <v>2489</v>
      </c>
      <c r="Q1057">
        <v>3</v>
      </c>
    </row>
    <row r="1058" spans="1:17" x14ac:dyDescent="0.3">
      <c r="A1058" s="5" t="s">
        <v>845</v>
      </c>
      <c r="B1058" s="6"/>
      <c r="C1058" s="6"/>
      <c r="D1058" s="6"/>
      <c r="E1058" s="6"/>
      <c r="F1058" s="6"/>
      <c r="G1058" s="6"/>
      <c r="H1058" s="6">
        <v>1</v>
      </c>
      <c r="J1058" t="s">
        <v>845</v>
      </c>
      <c r="Q1058">
        <v>1</v>
      </c>
    </row>
    <row r="1059" spans="1:17" x14ac:dyDescent="0.3">
      <c r="A1059" s="5" t="s">
        <v>1989</v>
      </c>
      <c r="B1059" s="6"/>
      <c r="C1059" s="6"/>
      <c r="D1059" s="6"/>
      <c r="E1059" s="6"/>
      <c r="F1059" s="6"/>
      <c r="G1059" s="6"/>
      <c r="H1059" s="6"/>
      <c r="J1059" t="s">
        <v>1989</v>
      </c>
    </row>
    <row r="1060" spans="1:17" x14ac:dyDescent="0.3">
      <c r="A1060" s="5" t="s">
        <v>1961</v>
      </c>
      <c r="B1060" s="6"/>
      <c r="C1060" s="6">
        <v>1</v>
      </c>
      <c r="D1060" s="6"/>
      <c r="E1060" s="6"/>
      <c r="F1060" s="6">
        <v>2</v>
      </c>
      <c r="G1060" s="6"/>
      <c r="H1060" s="6"/>
      <c r="J1060" t="s">
        <v>1961</v>
      </c>
      <c r="L1060">
        <v>1</v>
      </c>
      <c r="O1060">
        <v>2</v>
      </c>
    </row>
    <row r="1061" spans="1:17" x14ac:dyDescent="0.3">
      <c r="A1061" s="5" t="s">
        <v>4086</v>
      </c>
      <c r="B1061" s="6"/>
      <c r="C1061" s="6"/>
      <c r="D1061" s="6"/>
      <c r="E1061" s="6"/>
      <c r="F1061" s="6"/>
      <c r="G1061" s="6"/>
      <c r="H1061" s="6"/>
      <c r="J1061" t="s">
        <v>4086</v>
      </c>
    </row>
    <row r="1062" spans="1:17" x14ac:dyDescent="0.3">
      <c r="A1062" s="5" t="s">
        <v>3484</v>
      </c>
      <c r="B1062" s="6">
        <v>1</v>
      </c>
      <c r="C1062" s="6">
        <v>1</v>
      </c>
      <c r="D1062" s="6"/>
      <c r="E1062" s="6">
        <v>1</v>
      </c>
      <c r="F1062" s="6"/>
      <c r="G1062" s="6">
        <v>3</v>
      </c>
      <c r="H1062" s="6">
        <v>3</v>
      </c>
      <c r="J1062" t="s">
        <v>3484</v>
      </c>
      <c r="K1062">
        <v>1</v>
      </c>
      <c r="L1062">
        <v>1</v>
      </c>
      <c r="N1062">
        <v>1</v>
      </c>
      <c r="P1062">
        <v>3</v>
      </c>
      <c r="Q1062">
        <v>3</v>
      </c>
    </row>
    <row r="1063" spans="1:17" x14ac:dyDescent="0.3">
      <c r="A1063" s="5" t="s">
        <v>2756</v>
      </c>
      <c r="B1063" s="6"/>
      <c r="C1063" s="6"/>
      <c r="D1063" s="6"/>
      <c r="E1063" s="6"/>
      <c r="F1063" s="6"/>
      <c r="G1063" s="6"/>
      <c r="H1063" s="6"/>
      <c r="J1063" t="s">
        <v>2756</v>
      </c>
    </row>
    <row r="1064" spans="1:17" x14ac:dyDescent="0.3">
      <c r="A1064" s="5" t="s">
        <v>345</v>
      </c>
      <c r="B1064" s="6"/>
      <c r="C1064" s="6"/>
      <c r="D1064" s="6"/>
      <c r="E1064" s="6"/>
      <c r="F1064" s="6">
        <v>2</v>
      </c>
      <c r="G1064" s="6"/>
      <c r="H1064" s="6">
        <v>1</v>
      </c>
      <c r="J1064" t="s">
        <v>345</v>
      </c>
      <c r="O1064">
        <v>2</v>
      </c>
      <c r="Q1064">
        <v>1</v>
      </c>
    </row>
    <row r="1065" spans="1:17" x14ac:dyDescent="0.3">
      <c r="A1065" s="5" t="s">
        <v>1555</v>
      </c>
      <c r="B1065" s="6"/>
      <c r="C1065" s="6"/>
      <c r="D1065" s="6"/>
      <c r="E1065" s="6"/>
      <c r="F1065" s="6"/>
      <c r="G1065" s="6">
        <v>1</v>
      </c>
      <c r="H1065" s="6"/>
      <c r="J1065" t="s">
        <v>1555</v>
      </c>
      <c r="P1065">
        <v>1</v>
      </c>
    </row>
    <row r="1066" spans="1:17" x14ac:dyDescent="0.3">
      <c r="A1066" s="5" t="s">
        <v>5268</v>
      </c>
      <c r="B1066" s="6">
        <v>1</v>
      </c>
      <c r="C1066" s="6">
        <v>2</v>
      </c>
      <c r="D1066" s="6"/>
      <c r="E1066" s="6">
        <v>3</v>
      </c>
      <c r="F1066" s="6">
        <v>6</v>
      </c>
      <c r="G1066" s="6">
        <v>9</v>
      </c>
      <c r="H1066" s="6">
        <v>14</v>
      </c>
      <c r="J1066" t="s">
        <v>5268</v>
      </c>
      <c r="K1066">
        <v>1</v>
      </c>
      <c r="L1066">
        <v>2</v>
      </c>
      <c r="N1066">
        <v>3</v>
      </c>
      <c r="O1066">
        <v>6</v>
      </c>
      <c r="P1066">
        <v>9</v>
      </c>
      <c r="Q1066">
        <v>14</v>
      </c>
    </row>
    <row r="1068" spans="1:17" x14ac:dyDescent="0.3">
      <c r="A1068" t="s">
        <v>5267</v>
      </c>
      <c r="B1068" t="s">
        <v>1077</v>
      </c>
      <c r="C1068" t="s">
        <v>373</v>
      </c>
      <c r="D1068" t="s">
        <v>2877</v>
      </c>
      <c r="E1068" t="s">
        <v>651</v>
      </c>
      <c r="F1068" t="s">
        <v>494</v>
      </c>
      <c r="G1068" t="s">
        <v>1592</v>
      </c>
      <c r="H1068" t="s">
        <v>798</v>
      </c>
    </row>
    <row r="1069" spans="1:17" x14ac:dyDescent="0.3">
      <c r="A1069" t="s">
        <v>2914</v>
      </c>
      <c r="B1069" s="8">
        <f>K1053/27</f>
        <v>0</v>
      </c>
      <c r="C1069" s="8">
        <f t="shared" ref="C1069:H1082" si="22">L1053/27</f>
        <v>0</v>
      </c>
      <c r="D1069" s="8">
        <f t="shared" si="22"/>
        <v>0</v>
      </c>
      <c r="E1069" s="8">
        <f t="shared" si="22"/>
        <v>0</v>
      </c>
      <c r="F1069" s="8">
        <f t="shared" si="22"/>
        <v>0</v>
      </c>
      <c r="G1069" s="8">
        <f t="shared" si="22"/>
        <v>0.1111111111111111</v>
      </c>
      <c r="H1069" s="8">
        <f t="shared" si="22"/>
        <v>0.14814814814814814</v>
      </c>
    </row>
    <row r="1070" spans="1:17" x14ac:dyDescent="0.3">
      <c r="A1070" t="s">
        <v>2066</v>
      </c>
      <c r="B1070" s="8">
        <f t="shared" ref="B1070:B1082" si="23">K1054/27</f>
        <v>0</v>
      </c>
      <c r="C1070" s="8">
        <f t="shared" si="22"/>
        <v>0</v>
      </c>
      <c r="D1070" s="8">
        <f t="shared" si="22"/>
        <v>0</v>
      </c>
      <c r="E1070" s="8">
        <f t="shared" si="22"/>
        <v>3.7037037037037035E-2</v>
      </c>
      <c r="F1070" s="8">
        <f t="shared" si="22"/>
        <v>0</v>
      </c>
      <c r="G1070" s="8">
        <f t="shared" si="22"/>
        <v>0</v>
      </c>
      <c r="H1070" s="8">
        <f t="shared" si="22"/>
        <v>0</v>
      </c>
    </row>
    <row r="1071" spans="1:17" x14ac:dyDescent="0.3">
      <c r="A1071" t="s">
        <v>2033</v>
      </c>
      <c r="B1071" s="8">
        <f t="shared" si="23"/>
        <v>0</v>
      </c>
      <c r="C1071" s="8">
        <f t="shared" si="22"/>
        <v>0</v>
      </c>
      <c r="D1071" s="8">
        <f t="shared" si="22"/>
        <v>0</v>
      </c>
      <c r="E1071" s="8">
        <f t="shared" si="22"/>
        <v>3.7037037037037035E-2</v>
      </c>
      <c r="F1071" s="8">
        <f t="shared" si="22"/>
        <v>0</v>
      </c>
      <c r="G1071" s="8">
        <f t="shared" si="22"/>
        <v>7.407407407407407E-2</v>
      </c>
      <c r="H1071" s="8">
        <f t="shared" si="22"/>
        <v>7.407407407407407E-2</v>
      </c>
    </row>
    <row r="1072" spans="1:17" x14ac:dyDescent="0.3">
      <c r="A1072" t="s">
        <v>2545</v>
      </c>
      <c r="B1072" s="8">
        <f t="shared" si="23"/>
        <v>0</v>
      </c>
      <c r="C1072" s="8">
        <f t="shared" si="22"/>
        <v>0</v>
      </c>
      <c r="D1072" s="8">
        <f t="shared" si="22"/>
        <v>0</v>
      </c>
      <c r="E1072" s="8">
        <f t="shared" si="22"/>
        <v>0</v>
      </c>
      <c r="F1072" s="8">
        <f t="shared" si="22"/>
        <v>7.407407407407407E-2</v>
      </c>
      <c r="G1072" s="8">
        <f t="shared" si="22"/>
        <v>0</v>
      </c>
      <c r="H1072" s="8">
        <f t="shared" si="22"/>
        <v>0</v>
      </c>
    </row>
    <row r="1073" spans="1:13" x14ac:dyDescent="0.3">
      <c r="A1073" t="s">
        <v>2489</v>
      </c>
      <c r="B1073" s="8">
        <f t="shared" si="23"/>
        <v>0</v>
      </c>
      <c r="C1073" s="8">
        <f t="shared" si="22"/>
        <v>0</v>
      </c>
      <c r="D1073" s="8">
        <f t="shared" si="22"/>
        <v>0</v>
      </c>
      <c r="E1073" s="8">
        <f t="shared" si="22"/>
        <v>0</v>
      </c>
      <c r="F1073" s="8">
        <f t="shared" si="22"/>
        <v>0</v>
      </c>
      <c r="G1073" s="8">
        <f t="shared" si="22"/>
        <v>0</v>
      </c>
      <c r="H1073" s="8">
        <f t="shared" si="22"/>
        <v>0.1111111111111111</v>
      </c>
    </row>
    <row r="1074" spans="1:13" x14ac:dyDescent="0.3">
      <c r="A1074" t="s">
        <v>845</v>
      </c>
      <c r="B1074" s="8">
        <f t="shared" si="23"/>
        <v>0</v>
      </c>
      <c r="C1074" s="8">
        <f t="shared" si="22"/>
        <v>0</v>
      </c>
      <c r="D1074" s="8">
        <f t="shared" si="22"/>
        <v>0</v>
      </c>
      <c r="E1074" s="8">
        <f t="shared" si="22"/>
        <v>0</v>
      </c>
      <c r="F1074" s="8">
        <f t="shared" si="22"/>
        <v>0</v>
      </c>
      <c r="G1074" s="8">
        <f t="shared" si="22"/>
        <v>0</v>
      </c>
      <c r="H1074" s="8">
        <f t="shared" si="22"/>
        <v>3.7037037037037035E-2</v>
      </c>
    </row>
    <row r="1075" spans="1:13" x14ac:dyDescent="0.3">
      <c r="A1075" t="s">
        <v>1989</v>
      </c>
      <c r="B1075" s="8">
        <f t="shared" si="23"/>
        <v>0</v>
      </c>
      <c r="C1075" s="8">
        <f t="shared" si="22"/>
        <v>0</v>
      </c>
      <c r="D1075" s="8">
        <f t="shared" si="22"/>
        <v>0</v>
      </c>
      <c r="E1075" s="8">
        <f t="shared" si="22"/>
        <v>0</v>
      </c>
      <c r="F1075" s="8">
        <f t="shared" si="22"/>
        <v>0</v>
      </c>
      <c r="G1075" s="8">
        <f t="shared" si="22"/>
        <v>0</v>
      </c>
      <c r="H1075" s="8">
        <f t="shared" si="22"/>
        <v>0</v>
      </c>
    </row>
    <row r="1076" spans="1:13" x14ac:dyDescent="0.3">
      <c r="A1076" t="s">
        <v>1961</v>
      </c>
      <c r="B1076" s="8">
        <f t="shared" si="23"/>
        <v>0</v>
      </c>
      <c r="C1076" s="8">
        <f t="shared" si="22"/>
        <v>3.7037037037037035E-2</v>
      </c>
      <c r="D1076" s="8">
        <f t="shared" si="22"/>
        <v>0</v>
      </c>
      <c r="E1076" s="8">
        <f t="shared" si="22"/>
        <v>0</v>
      </c>
      <c r="F1076" s="8">
        <f t="shared" si="22"/>
        <v>7.407407407407407E-2</v>
      </c>
      <c r="G1076" s="8">
        <f t="shared" si="22"/>
        <v>0</v>
      </c>
      <c r="H1076" s="8">
        <f t="shared" si="22"/>
        <v>0</v>
      </c>
    </row>
    <row r="1077" spans="1:13" x14ac:dyDescent="0.3">
      <c r="A1077" t="s">
        <v>4086</v>
      </c>
      <c r="B1077" s="8">
        <f t="shared" si="23"/>
        <v>0</v>
      </c>
      <c r="C1077" s="8">
        <f t="shared" si="22"/>
        <v>0</v>
      </c>
      <c r="D1077" s="8">
        <f t="shared" si="22"/>
        <v>0</v>
      </c>
      <c r="E1077" s="8">
        <f t="shared" si="22"/>
        <v>0</v>
      </c>
      <c r="F1077" s="8">
        <f t="shared" si="22"/>
        <v>0</v>
      </c>
      <c r="G1077" s="8">
        <f t="shared" si="22"/>
        <v>0</v>
      </c>
      <c r="H1077" s="8">
        <f t="shared" si="22"/>
        <v>0</v>
      </c>
    </row>
    <row r="1078" spans="1:13" x14ac:dyDescent="0.3">
      <c r="A1078" t="s">
        <v>3484</v>
      </c>
      <c r="B1078" s="8">
        <f t="shared" si="23"/>
        <v>3.7037037037037035E-2</v>
      </c>
      <c r="C1078" s="8">
        <f t="shared" si="22"/>
        <v>3.7037037037037035E-2</v>
      </c>
      <c r="D1078" s="8">
        <f t="shared" si="22"/>
        <v>0</v>
      </c>
      <c r="E1078" s="8">
        <f t="shared" si="22"/>
        <v>3.7037037037037035E-2</v>
      </c>
      <c r="F1078" s="8">
        <f t="shared" si="22"/>
        <v>0</v>
      </c>
      <c r="G1078" s="8">
        <f t="shared" si="22"/>
        <v>0.1111111111111111</v>
      </c>
      <c r="H1078" s="8">
        <f t="shared" si="22"/>
        <v>0.1111111111111111</v>
      </c>
    </row>
    <row r="1079" spans="1:13" x14ac:dyDescent="0.3">
      <c r="A1079" t="s">
        <v>2756</v>
      </c>
      <c r="B1079" s="8">
        <f t="shared" si="23"/>
        <v>0</v>
      </c>
      <c r="C1079" s="8">
        <f t="shared" si="22"/>
        <v>0</v>
      </c>
      <c r="D1079" s="8">
        <f t="shared" si="22"/>
        <v>0</v>
      </c>
      <c r="E1079" s="8">
        <f t="shared" si="22"/>
        <v>0</v>
      </c>
      <c r="F1079" s="8">
        <f t="shared" si="22"/>
        <v>0</v>
      </c>
      <c r="G1079" s="8">
        <f t="shared" si="22"/>
        <v>0</v>
      </c>
      <c r="H1079" s="8">
        <f t="shared" si="22"/>
        <v>0</v>
      </c>
    </row>
    <row r="1080" spans="1:13" x14ac:dyDescent="0.3">
      <c r="A1080" t="s">
        <v>345</v>
      </c>
      <c r="B1080" s="8">
        <f t="shared" si="23"/>
        <v>0</v>
      </c>
      <c r="C1080" s="8">
        <f t="shared" si="22"/>
        <v>0</v>
      </c>
      <c r="D1080" s="8">
        <f t="shared" si="22"/>
        <v>0</v>
      </c>
      <c r="E1080" s="8">
        <f t="shared" si="22"/>
        <v>0</v>
      </c>
      <c r="F1080" s="8">
        <f t="shared" si="22"/>
        <v>7.407407407407407E-2</v>
      </c>
      <c r="G1080" s="8">
        <f t="shared" si="22"/>
        <v>0</v>
      </c>
      <c r="H1080" s="8">
        <f t="shared" si="22"/>
        <v>3.7037037037037035E-2</v>
      </c>
    </row>
    <row r="1081" spans="1:13" x14ac:dyDescent="0.3">
      <c r="A1081" t="s">
        <v>1555</v>
      </c>
      <c r="B1081" s="8">
        <f t="shared" si="23"/>
        <v>0</v>
      </c>
      <c r="C1081" s="8">
        <f t="shared" si="22"/>
        <v>0</v>
      </c>
      <c r="D1081" s="8">
        <f t="shared" si="22"/>
        <v>0</v>
      </c>
      <c r="E1081" s="8">
        <f t="shared" si="22"/>
        <v>0</v>
      </c>
      <c r="F1081" s="8">
        <f t="shared" si="22"/>
        <v>0</v>
      </c>
      <c r="G1081" s="8">
        <f t="shared" si="22"/>
        <v>3.7037037037037035E-2</v>
      </c>
      <c r="H1081" s="8">
        <f t="shared" si="22"/>
        <v>0</v>
      </c>
    </row>
    <row r="1082" spans="1:13" x14ac:dyDescent="0.3">
      <c r="A1082" t="s">
        <v>5268</v>
      </c>
      <c r="B1082" s="8">
        <f t="shared" si="23"/>
        <v>3.7037037037037035E-2</v>
      </c>
      <c r="C1082" s="8">
        <f t="shared" si="22"/>
        <v>7.407407407407407E-2</v>
      </c>
      <c r="D1082" s="8">
        <f t="shared" si="22"/>
        <v>0</v>
      </c>
      <c r="E1082" s="8">
        <f t="shared" si="22"/>
        <v>0.1111111111111111</v>
      </c>
      <c r="F1082" s="8">
        <f t="shared" si="22"/>
        <v>0.22222222222222221</v>
      </c>
      <c r="G1082" s="8">
        <f t="shared" si="22"/>
        <v>0.33333333333333331</v>
      </c>
      <c r="H1082" s="8">
        <f t="shared" si="22"/>
        <v>0.51851851851851849</v>
      </c>
    </row>
    <row r="1085" spans="1:13" x14ac:dyDescent="0.3">
      <c r="A1085" t="s">
        <v>5360</v>
      </c>
    </row>
    <row r="1086" spans="1:13" x14ac:dyDescent="0.3">
      <c r="B1086" s="4" t="s">
        <v>5269</v>
      </c>
    </row>
    <row r="1087" spans="1:13" x14ac:dyDescent="0.3">
      <c r="B1087" t="s">
        <v>1107</v>
      </c>
      <c r="D1087" t="s">
        <v>347</v>
      </c>
      <c r="F1087" t="s">
        <v>374</v>
      </c>
      <c r="H1087" t="s">
        <v>1094</v>
      </c>
      <c r="J1087" t="s">
        <v>5270</v>
      </c>
      <c r="L1087" t="s">
        <v>5272</v>
      </c>
      <c r="M1087" t="s">
        <v>5273</v>
      </c>
    </row>
    <row r="1088" spans="1:13" x14ac:dyDescent="0.3">
      <c r="A1088" s="4" t="s">
        <v>5267</v>
      </c>
      <c r="B1088" t="s">
        <v>5271</v>
      </c>
      <c r="C1088" t="s">
        <v>5274</v>
      </c>
      <c r="D1088" t="s">
        <v>5271</v>
      </c>
      <c r="E1088" t="s">
        <v>5274</v>
      </c>
      <c r="F1088" t="s">
        <v>5271</v>
      </c>
      <c r="G1088" t="s">
        <v>5274</v>
      </c>
      <c r="H1088" t="s">
        <v>5271</v>
      </c>
      <c r="I1088" t="s">
        <v>5274</v>
      </c>
      <c r="J1088" t="s">
        <v>5271</v>
      </c>
      <c r="K1088" t="s">
        <v>5274</v>
      </c>
    </row>
    <row r="1089" spans="1:13" x14ac:dyDescent="0.3">
      <c r="A1089" s="5" t="s">
        <v>2914</v>
      </c>
      <c r="B1089" s="6">
        <v>2</v>
      </c>
      <c r="C1089" s="7">
        <v>0.18181818181818182</v>
      </c>
      <c r="D1089" s="6">
        <v>1</v>
      </c>
      <c r="E1089" s="7">
        <v>9.0909090909090912E-2</v>
      </c>
      <c r="F1089" s="6">
        <v>5</v>
      </c>
      <c r="G1089" s="7">
        <v>0.45454545454545453</v>
      </c>
      <c r="H1089" s="6">
        <v>3</v>
      </c>
      <c r="I1089" s="7">
        <v>0.27272727272727271</v>
      </c>
      <c r="J1089" s="6"/>
      <c r="K1089" s="7">
        <v>0</v>
      </c>
      <c r="L1089" s="6">
        <v>11</v>
      </c>
      <c r="M1089" s="7">
        <v>1</v>
      </c>
    </row>
    <row r="1090" spans="1:13" x14ac:dyDescent="0.3">
      <c r="A1090" s="5" t="s">
        <v>2066</v>
      </c>
      <c r="B1090" s="6"/>
      <c r="C1090" s="7">
        <v>0</v>
      </c>
      <c r="D1090" s="6">
        <v>1</v>
      </c>
      <c r="E1090" s="7">
        <v>0.1111111111111111</v>
      </c>
      <c r="F1090" s="6">
        <v>1</v>
      </c>
      <c r="G1090" s="7">
        <v>0.1111111111111111</v>
      </c>
      <c r="H1090" s="6">
        <v>7</v>
      </c>
      <c r="I1090" s="7">
        <v>0.77777777777777779</v>
      </c>
      <c r="J1090" s="6"/>
      <c r="K1090" s="7">
        <v>0</v>
      </c>
      <c r="L1090" s="6">
        <v>9</v>
      </c>
      <c r="M1090" s="7">
        <v>1</v>
      </c>
    </row>
    <row r="1091" spans="1:13" x14ac:dyDescent="0.3">
      <c r="A1091" s="5" t="s">
        <v>2033</v>
      </c>
      <c r="B1091" s="6"/>
      <c r="C1091" s="7">
        <v>0</v>
      </c>
      <c r="D1091" s="6"/>
      <c r="E1091" s="7">
        <v>0</v>
      </c>
      <c r="F1091" s="6">
        <v>2</v>
      </c>
      <c r="G1091" s="7">
        <v>0.13333333333333333</v>
      </c>
      <c r="H1091" s="6">
        <v>13</v>
      </c>
      <c r="I1091" s="7">
        <v>0.8666666666666667</v>
      </c>
      <c r="J1091" s="6"/>
      <c r="K1091" s="7">
        <v>0</v>
      </c>
      <c r="L1091" s="6">
        <v>15</v>
      </c>
      <c r="M1091" s="7">
        <v>1</v>
      </c>
    </row>
    <row r="1092" spans="1:13" x14ac:dyDescent="0.3">
      <c r="A1092" s="5" t="s">
        <v>2545</v>
      </c>
      <c r="B1092" s="6"/>
      <c r="C1092" s="7">
        <v>0</v>
      </c>
      <c r="D1092" s="6">
        <v>3</v>
      </c>
      <c r="E1092" s="7">
        <v>0.33333333333333331</v>
      </c>
      <c r="F1092" s="6">
        <v>3</v>
      </c>
      <c r="G1092" s="7">
        <v>0.33333333333333331</v>
      </c>
      <c r="H1092" s="6">
        <v>3</v>
      </c>
      <c r="I1092" s="7">
        <v>0.33333333333333331</v>
      </c>
      <c r="J1092" s="6"/>
      <c r="K1092" s="7">
        <v>0</v>
      </c>
      <c r="L1092" s="6">
        <v>9</v>
      </c>
      <c r="M1092" s="7">
        <v>1</v>
      </c>
    </row>
    <row r="1093" spans="1:13" x14ac:dyDescent="0.3">
      <c r="A1093" s="5" t="s">
        <v>2489</v>
      </c>
      <c r="B1093" s="6"/>
      <c r="C1093" s="7">
        <v>0</v>
      </c>
      <c r="D1093" s="6">
        <v>2</v>
      </c>
      <c r="E1093" s="7">
        <v>0.4</v>
      </c>
      <c r="F1093" s="6"/>
      <c r="G1093" s="7">
        <v>0</v>
      </c>
      <c r="H1093" s="6">
        <v>3</v>
      </c>
      <c r="I1093" s="7">
        <v>0.6</v>
      </c>
      <c r="J1093" s="6"/>
      <c r="K1093" s="7">
        <v>0</v>
      </c>
      <c r="L1093" s="6">
        <v>5</v>
      </c>
      <c r="M1093" s="7">
        <v>1</v>
      </c>
    </row>
    <row r="1094" spans="1:13" x14ac:dyDescent="0.3">
      <c r="A1094" s="5" t="s">
        <v>845</v>
      </c>
      <c r="B1094" s="6">
        <v>1</v>
      </c>
      <c r="C1094" s="7">
        <v>5.5555555555555552E-2</v>
      </c>
      <c r="D1094" s="6">
        <v>1</v>
      </c>
      <c r="E1094" s="7">
        <v>5.5555555555555552E-2</v>
      </c>
      <c r="F1094" s="6">
        <v>7</v>
      </c>
      <c r="G1094" s="7">
        <v>0.3888888888888889</v>
      </c>
      <c r="H1094" s="6">
        <v>9</v>
      </c>
      <c r="I1094" s="7">
        <v>0.5</v>
      </c>
      <c r="J1094" s="6"/>
      <c r="K1094" s="7">
        <v>0</v>
      </c>
      <c r="L1094" s="6">
        <v>18</v>
      </c>
      <c r="M1094" s="7">
        <v>1</v>
      </c>
    </row>
    <row r="1095" spans="1:13" x14ac:dyDescent="0.3">
      <c r="A1095" s="5" t="s">
        <v>1989</v>
      </c>
      <c r="B1095" s="6"/>
      <c r="C1095" s="7">
        <v>0</v>
      </c>
      <c r="D1095" s="6">
        <v>2</v>
      </c>
      <c r="E1095" s="7">
        <v>0.66666666666666663</v>
      </c>
      <c r="F1095" s="6">
        <v>1</v>
      </c>
      <c r="G1095" s="7">
        <v>0.33333333333333331</v>
      </c>
      <c r="H1095" s="6"/>
      <c r="I1095" s="7">
        <v>0</v>
      </c>
      <c r="J1095" s="6"/>
      <c r="K1095" s="7">
        <v>0</v>
      </c>
      <c r="L1095" s="6">
        <v>3</v>
      </c>
      <c r="M1095" s="7">
        <v>1</v>
      </c>
    </row>
    <row r="1096" spans="1:13" x14ac:dyDescent="0.3">
      <c r="A1096" s="5" t="s">
        <v>1961</v>
      </c>
      <c r="B1096" s="6"/>
      <c r="C1096" s="7">
        <v>0</v>
      </c>
      <c r="D1096" s="6"/>
      <c r="E1096" s="7">
        <v>0</v>
      </c>
      <c r="F1096" s="6">
        <v>4</v>
      </c>
      <c r="G1096" s="7">
        <v>0.44444444444444442</v>
      </c>
      <c r="H1096" s="6">
        <v>5</v>
      </c>
      <c r="I1096" s="7">
        <v>0.55555555555555558</v>
      </c>
      <c r="J1096" s="6"/>
      <c r="K1096" s="7">
        <v>0</v>
      </c>
      <c r="L1096" s="6">
        <v>9</v>
      </c>
      <c r="M1096" s="7">
        <v>1</v>
      </c>
    </row>
    <row r="1097" spans="1:13" x14ac:dyDescent="0.3">
      <c r="A1097" s="5" t="s">
        <v>4086</v>
      </c>
      <c r="B1097" s="6"/>
      <c r="C1097" s="7">
        <v>0</v>
      </c>
      <c r="D1097" s="6">
        <v>1</v>
      </c>
      <c r="E1097" s="7">
        <v>0.5</v>
      </c>
      <c r="F1097" s="6"/>
      <c r="G1097" s="7">
        <v>0</v>
      </c>
      <c r="H1097" s="6">
        <v>1</v>
      </c>
      <c r="I1097" s="7">
        <v>0.5</v>
      </c>
      <c r="J1097" s="6"/>
      <c r="K1097" s="7">
        <v>0</v>
      </c>
      <c r="L1097" s="6">
        <v>2</v>
      </c>
      <c r="M1097" s="7">
        <v>1</v>
      </c>
    </row>
    <row r="1098" spans="1:13" x14ac:dyDescent="0.3">
      <c r="A1098" s="5" t="s">
        <v>3484</v>
      </c>
      <c r="B1098" s="6"/>
      <c r="C1098" s="7">
        <v>0</v>
      </c>
      <c r="D1098" s="6">
        <v>2</v>
      </c>
      <c r="E1098" s="7">
        <v>0.2</v>
      </c>
      <c r="F1098" s="6">
        <v>3</v>
      </c>
      <c r="G1098" s="7">
        <v>0.3</v>
      </c>
      <c r="H1098" s="6">
        <v>5</v>
      </c>
      <c r="I1098" s="7">
        <v>0.5</v>
      </c>
      <c r="J1098" s="6"/>
      <c r="K1098" s="7">
        <v>0</v>
      </c>
      <c r="L1098" s="6">
        <v>10</v>
      </c>
      <c r="M1098" s="7">
        <v>1</v>
      </c>
    </row>
    <row r="1099" spans="1:13" x14ac:dyDescent="0.3">
      <c r="A1099" s="5" t="s">
        <v>2756</v>
      </c>
      <c r="B1099" s="6"/>
      <c r="C1099" s="7">
        <v>0</v>
      </c>
      <c r="D1099" s="6"/>
      <c r="E1099" s="7">
        <v>0</v>
      </c>
      <c r="F1099" s="6">
        <v>1</v>
      </c>
      <c r="G1099" s="7">
        <v>0.125</v>
      </c>
      <c r="H1099" s="6">
        <v>7</v>
      </c>
      <c r="I1099" s="7">
        <v>0.875</v>
      </c>
      <c r="J1099" s="6"/>
      <c r="K1099" s="7">
        <v>0</v>
      </c>
      <c r="L1099" s="6">
        <v>8</v>
      </c>
      <c r="M1099" s="7">
        <v>1</v>
      </c>
    </row>
    <row r="1100" spans="1:13" x14ac:dyDescent="0.3">
      <c r="A1100" s="5" t="s">
        <v>345</v>
      </c>
      <c r="B1100" s="6"/>
      <c r="C1100" s="7">
        <v>0</v>
      </c>
      <c r="D1100" s="6">
        <v>1</v>
      </c>
      <c r="E1100" s="7">
        <v>0.2</v>
      </c>
      <c r="F1100" s="6">
        <v>4</v>
      </c>
      <c r="G1100" s="7">
        <v>0.8</v>
      </c>
      <c r="H1100" s="6"/>
      <c r="I1100" s="7">
        <v>0</v>
      </c>
      <c r="J1100" s="6"/>
      <c r="K1100" s="7">
        <v>0</v>
      </c>
      <c r="L1100" s="6">
        <v>5</v>
      </c>
      <c r="M1100" s="7">
        <v>1</v>
      </c>
    </row>
    <row r="1101" spans="1:13" x14ac:dyDescent="0.3">
      <c r="A1101" s="5" t="s">
        <v>1555</v>
      </c>
      <c r="B1101" s="6"/>
      <c r="C1101" s="7">
        <v>0</v>
      </c>
      <c r="D1101" s="6"/>
      <c r="E1101" s="7">
        <v>0</v>
      </c>
      <c r="F1101" s="6"/>
      <c r="G1101" s="7">
        <v>0</v>
      </c>
      <c r="H1101" s="6">
        <v>2</v>
      </c>
      <c r="I1101" s="7">
        <v>1</v>
      </c>
      <c r="J1101" s="6"/>
      <c r="K1101" s="7">
        <v>0</v>
      </c>
      <c r="L1101" s="6">
        <v>2</v>
      </c>
      <c r="M1101" s="7">
        <v>1</v>
      </c>
    </row>
    <row r="1102" spans="1:13" x14ac:dyDescent="0.3">
      <c r="A1102" s="5" t="s">
        <v>5268</v>
      </c>
      <c r="B1102" s="6">
        <v>3</v>
      </c>
      <c r="C1102" s="7">
        <v>2.8301886792452831E-2</v>
      </c>
      <c r="D1102" s="6">
        <v>14</v>
      </c>
      <c r="E1102" s="7">
        <v>0.13207547169811321</v>
      </c>
      <c r="F1102" s="6">
        <v>31</v>
      </c>
      <c r="G1102" s="7">
        <v>0.29245283018867924</v>
      </c>
      <c r="H1102" s="6">
        <v>58</v>
      </c>
      <c r="I1102" s="7">
        <v>0.54716981132075471</v>
      </c>
      <c r="J1102" s="6"/>
      <c r="K1102" s="7">
        <v>0</v>
      </c>
      <c r="L1102" s="6">
        <v>106</v>
      </c>
      <c r="M1102" s="7">
        <v>1</v>
      </c>
    </row>
    <row r="1105" spans="1:7" x14ac:dyDescent="0.3">
      <c r="A1105" t="s">
        <v>5361</v>
      </c>
    </row>
    <row r="1106" spans="1:7" x14ac:dyDescent="0.3">
      <c r="B1106" s="4" t="s">
        <v>5269</v>
      </c>
    </row>
    <row r="1107" spans="1:7" x14ac:dyDescent="0.3">
      <c r="B1107" t="s">
        <v>347</v>
      </c>
      <c r="D1107" t="s">
        <v>5270</v>
      </c>
      <c r="F1107" t="s">
        <v>5272</v>
      </c>
      <c r="G1107" t="s">
        <v>5273</v>
      </c>
    </row>
    <row r="1108" spans="1:7" x14ac:dyDescent="0.3">
      <c r="A1108" s="4" t="s">
        <v>5267</v>
      </c>
      <c r="B1108" t="s">
        <v>5271</v>
      </c>
      <c r="C1108" t="s">
        <v>5274</v>
      </c>
      <c r="D1108" t="s">
        <v>5271</v>
      </c>
      <c r="E1108" t="s">
        <v>5274</v>
      </c>
    </row>
    <row r="1109" spans="1:7" x14ac:dyDescent="0.3">
      <c r="A1109" s="5" t="s">
        <v>2914</v>
      </c>
      <c r="B1109" s="6">
        <v>1</v>
      </c>
      <c r="C1109" s="7">
        <v>1</v>
      </c>
      <c r="D1109" s="6"/>
      <c r="E1109" s="7">
        <v>0</v>
      </c>
      <c r="F1109" s="6">
        <v>1</v>
      </c>
      <c r="G1109" s="7">
        <v>1</v>
      </c>
    </row>
    <row r="1110" spans="1:7" x14ac:dyDescent="0.3">
      <c r="A1110" s="5" t="s">
        <v>2066</v>
      </c>
      <c r="B1110" s="6">
        <v>1</v>
      </c>
      <c r="C1110" s="7">
        <v>1</v>
      </c>
      <c r="D1110" s="6"/>
      <c r="E1110" s="7">
        <v>0</v>
      </c>
      <c r="F1110" s="6">
        <v>1</v>
      </c>
      <c r="G1110" s="7">
        <v>1</v>
      </c>
    </row>
    <row r="1111" spans="1:7" x14ac:dyDescent="0.3">
      <c r="A1111" s="5" t="s">
        <v>2033</v>
      </c>
      <c r="B1111" s="6"/>
      <c r="C1111" s="7" t="e">
        <v>#DIV/0!</v>
      </c>
      <c r="D1111" s="6"/>
      <c r="E1111" s="7" t="e">
        <v>#DIV/0!</v>
      </c>
      <c r="F1111" s="6"/>
      <c r="G1111" s="7" t="e">
        <v>#DIV/0!</v>
      </c>
    </row>
    <row r="1112" spans="1:7" x14ac:dyDescent="0.3">
      <c r="A1112" s="5" t="s">
        <v>2545</v>
      </c>
      <c r="B1112" s="6">
        <v>3</v>
      </c>
      <c r="C1112" s="7">
        <v>1</v>
      </c>
      <c r="D1112" s="6"/>
      <c r="E1112" s="7">
        <v>0</v>
      </c>
      <c r="F1112" s="6">
        <v>3</v>
      </c>
      <c r="G1112" s="7">
        <v>1</v>
      </c>
    </row>
    <row r="1113" spans="1:7" x14ac:dyDescent="0.3">
      <c r="A1113" s="5" t="s">
        <v>2489</v>
      </c>
      <c r="B1113" s="6">
        <v>2</v>
      </c>
      <c r="C1113" s="7">
        <v>1</v>
      </c>
      <c r="D1113" s="6"/>
      <c r="E1113" s="7">
        <v>0</v>
      </c>
      <c r="F1113" s="6">
        <v>2</v>
      </c>
      <c r="G1113" s="7">
        <v>1</v>
      </c>
    </row>
    <row r="1114" spans="1:7" x14ac:dyDescent="0.3">
      <c r="A1114" s="5" t="s">
        <v>845</v>
      </c>
      <c r="B1114" s="6">
        <v>1</v>
      </c>
      <c r="C1114" s="7">
        <v>1</v>
      </c>
      <c r="D1114" s="6"/>
      <c r="E1114" s="7">
        <v>0</v>
      </c>
      <c r="F1114" s="6">
        <v>1</v>
      </c>
      <c r="G1114" s="7">
        <v>1</v>
      </c>
    </row>
    <row r="1115" spans="1:7" x14ac:dyDescent="0.3">
      <c r="A1115" s="5" t="s">
        <v>1989</v>
      </c>
      <c r="B1115" s="6">
        <v>2</v>
      </c>
      <c r="C1115" s="7">
        <v>1</v>
      </c>
      <c r="D1115" s="6"/>
      <c r="E1115" s="7">
        <v>0</v>
      </c>
      <c r="F1115" s="6">
        <v>2</v>
      </c>
      <c r="G1115" s="7">
        <v>1</v>
      </c>
    </row>
    <row r="1116" spans="1:7" x14ac:dyDescent="0.3">
      <c r="A1116" s="5" t="s">
        <v>1961</v>
      </c>
      <c r="B1116" s="6"/>
      <c r="C1116" s="7" t="e">
        <v>#DIV/0!</v>
      </c>
      <c r="D1116" s="6"/>
      <c r="E1116" s="7" t="e">
        <v>#DIV/0!</v>
      </c>
      <c r="F1116" s="6"/>
      <c r="G1116" s="7" t="e">
        <v>#DIV/0!</v>
      </c>
    </row>
    <row r="1117" spans="1:7" x14ac:dyDescent="0.3">
      <c r="A1117" s="5" t="s">
        <v>4086</v>
      </c>
      <c r="B1117" s="6">
        <v>1</v>
      </c>
      <c r="C1117" s="7">
        <v>1</v>
      </c>
      <c r="D1117" s="6"/>
      <c r="E1117" s="7">
        <v>0</v>
      </c>
      <c r="F1117" s="6">
        <v>1</v>
      </c>
      <c r="G1117" s="7">
        <v>1</v>
      </c>
    </row>
    <row r="1118" spans="1:7" x14ac:dyDescent="0.3">
      <c r="A1118" s="5" t="s">
        <v>3484</v>
      </c>
      <c r="B1118" s="6">
        <v>2</v>
      </c>
      <c r="C1118" s="7">
        <v>1</v>
      </c>
      <c r="D1118" s="6"/>
      <c r="E1118" s="7">
        <v>0</v>
      </c>
      <c r="F1118" s="6">
        <v>2</v>
      </c>
      <c r="G1118" s="7">
        <v>1</v>
      </c>
    </row>
    <row r="1119" spans="1:7" x14ac:dyDescent="0.3">
      <c r="A1119" s="5" t="s">
        <v>2756</v>
      </c>
      <c r="B1119" s="6"/>
      <c r="C1119" s="7" t="e">
        <v>#DIV/0!</v>
      </c>
      <c r="D1119" s="6"/>
      <c r="E1119" s="7" t="e">
        <v>#DIV/0!</v>
      </c>
      <c r="F1119" s="6"/>
      <c r="G1119" s="7" t="e">
        <v>#DIV/0!</v>
      </c>
    </row>
    <row r="1120" spans="1:7" x14ac:dyDescent="0.3">
      <c r="A1120" s="5" t="s">
        <v>345</v>
      </c>
      <c r="B1120" s="6">
        <v>1</v>
      </c>
      <c r="C1120" s="7">
        <v>1</v>
      </c>
      <c r="D1120" s="6"/>
      <c r="E1120" s="7">
        <v>0</v>
      </c>
      <c r="F1120" s="6">
        <v>1</v>
      </c>
      <c r="G1120" s="7">
        <v>1</v>
      </c>
    </row>
    <row r="1121" spans="1:18" x14ac:dyDescent="0.3">
      <c r="A1121" s="5" t="s">
        <v>1555</v>
      </c>
      <c r="B1121" s="6"/>
      <c r="C1121" s="7" t="e">
        <v>#DIV/0!</v>
      </c>
      <c r="D1121" s="6"/>
      <c r="E1121" s="7" t="e">
        <v>#DIV/0!</v>
      </c>
      <c r="F1121" s="6"/>
      <c r="G1121" s="7" t="e">
        <v>#DIV/0!</v>
      </c>
    </row>
    <row r="1122" spans="1:18" x14ac:dyDescent="0.3">
      <c r="A1122" s="5" t="s">
        <v>5268</v>
      </c>
      <c r="B1122" s="6">
        <v>14</v>
      </c>
      <c r="C1122" s="7">
        <v>1</v>
      </c>
      <c r="D1122" s="6"/>
      <c r="E1122" s="7">
        <v>0</v>
      </c>
      <c r="F1122" s="6">
        <v>14</v>
      </c>
      <c r="G1122" s="7">
        <v>1</v>
      </c>
    </row>
    <row r="1125" spans="1:18" s="14" customFormat="1" x14ac:dyDescent="0.3">
      <c r="A1125" s="14" t="s">
        <v>5362</v>
      </c>
    </row>
    <row r="1126" spans="1:18" x14ac:dyDescent="0.3">
      <c r="A1126" t="s">
        <v>5363</v>
      </c>
    </row>
    <row r="1127" spans="1:18" x14ac:dyDescent="0.3">
      <c r="A1127" s="4" t="s">
        <v>5267</v>
      </c>
      <c r="B1127" t="s">
        <v>1077</v>
      </c>
      <c r="C1127" t="s">
        <v>373</v>
      </c>
      <c r="D1127" t="s">
        <v>5371</v>
      </c>
      <c r="E1127" t="s">
        <v>5369</v>
      </c>
      <c r="F1127" t="s">
        <v>5368</v>
      </c>
      <c r="G1127" t="s">
        <v>460</v>
      </c>
      <c r="H1127" t="s">
        <v>5365</v>
      </c>
      <c r="I1127" t="s">
        <v>5370</v>
      </c>
      <c r="J1127" t="s">
        <v>5366</v>
      </c>
      <c r="K1127" t="s">
        <v>5367</v>
      </c>
      <c r="L1127" t="s">
        <v>5364</v>
      </c>
      <c r="M1127" t="s">
        <v>3333</v>
      </c>
      <c r="N1127" t="s">
        <v>1427</v>
      </c>
      <c r="O1127" t="s">
        <v>1600</v>
      </c>
      <c r="P1127" t="s">
        <v>1648</v>
      </c>
      <c r="Q1127" t="s">
        <v>528</v>
      </c>
      <c r="R1127" t="s">
        <v>1329</v>
      </c>
    </row>
    <row r="1128" spans="1:18" x14ac:dyDescent="0.3">
      <c r="A1128" s="5" t="s">
        <v>710</v>
      </c>
      <c r="B1128" s="6"/>
      <c r="C1128" s="6"/>
      <c r="D1128" s="6"/>
      <c r="E1128" s="6"/>
      <c r="F1128" s="6">
        <v>1</v>
      </c>
      <c r="G1128" s="6">
        <v>1</v>
      </c>
      <c r="H1128" s="6"/>
      <c r="I1128" s="6"/>
      <c r="J1128" s="6"/>
      <c r="K1128" s="6">
        <v>3</v>
      </c>
      <c r="L1128" s="6">
        <v>2</v>
      </c>
      <c r="M1128" s="6">
        <v>1</v>
      </c>
      <c r="N1128" s="6">
        <v>2</v>
      </c>
      <c r="O1128" s="6">
        <v>4</v>
      </c>
      <c r="P1128" s="6">
        <v>3</v>
      </c>
      <c r="Q1128" s="6">
        <v>3</v>
      </c>
      <c r="R1128" s="6"/>
    </row>
    <row r="1129" spans="1:18" x14ac:dyDescent="0.3">
      <c r="A1129" s="5" t="s">
        <v>2914</v>
      </c>
      <c r="B1129" s="6"/>
      <c r="C1129" s="6"/>
      <c r="D1129" s="6"/>
      <c r="E1129" s="6">
        <v>3</v>
      </c>
      <c r="F1129" s="6">
        <v>3</v>
      </c>
      <c r="G1129" s="6"/>
      <c r="H1129" s="6">
        <v>11</v>
      </c>
      <c r="I1129" s="6">
        <v>12</v>
      </c>
      <c r="J1129" s="6">
        <v>6</v>
      </c>
      <c r="K1129" s="6">
        <v>17</v>
      </c>
      <c r="L1129" s="6">
        <v>24</v>
      </c>
      <c r="M1129" s="6">
        <v>19</v>
      </c>
      <c r="N1129" s="6">
        <v>21</v>
      </c>
      <c r="O1129" s="6">
        <v>24</v>
      </c>
      <c r="P1129" s="6">
        <v>32</v>
      </c>
      <c r="Q1129" s="6">
        <v>10</v>
      </c>
      <c r="R1129" s="6">
        <v>49</v>
      </c>
    </row>
    <row r="1130" spans="1:18" x14ac:dyDescent="0.3">
      <c r="A1130" s="5" t="s">
        <v>2066</v>
      </c>
      <c r="B1130" s="6">
        <v>1</v>
      </c>
      <c r="C1130" s="6"/>
      <c r="D1130" s="6"/>
      <c r="E1130" s="6">
        <v>3</v>
      </c>
      <c r="F1130" s="6">
        <v>2</v>
      </c>
      <c r="G1130" s="6">
        <v>3</v>
      </c>
      <c r="H1130" s="6">
        <v>2</v>
      </c>
      <c r="I1130" s="6"/>
      <c r="J1130" s="6">
        <v>10</v>
      </c>
      <c r="K1130" s="6">
        <v>6</v>
      </c>
      <c r="L1130" s="6">
        <v>7</v>
      </c>
      <c r="M1130" s="6">
        <v>12</v>
      </c>
      <c r="N1130" s="6">
        <v>14</v>
      </c>
      <c r="O1130" s="6">
        <v>14</v>
      </c>
      <c r="P1130" s="6">
        <v>8</v>
      </c>
      <c r="Q1130" s="6">
        <v>17</v>
      </c>
      <c r="R1130" s="6">
        <v>18</v>
      </c>
    </row>
    <row r="1131" spans="1:18" x14ac:dyDescent="0.3">
      <c r="A1131" s="5" t="s">
        <v>2033</v>
      </c>
      <c r="B1131" s="6">
        <v>1</v>
      </c>
      <c r="C1131" s="6"/>
      <c r="D1131" s="6"/>
      <c r="E1131" s="6">
        <v>4</v>
      </c>
      <c r="F1131" s="6">
        <v>3</v>
      </c>
      <c r="G1131" s="6">
        <v>2</v>
      </c>
      <c r="H1131" s="6">
        <v>1</v>
      </c>
      <c r="I1131" s="6">
        <v>6</v>
      </c>
      <c r="J1131" s="6">
        <v>3</v>
      </c>
      <c r="K1131" s="6">
        <v>12</v>
      </c>
      <c r="L1131" s="6">
        <v>10</v>
      </c>
      <c r="M1131" s="6">
        <v>12</v>
      </c>
      <c r="N1131" s="6">
        <v>13</v>
      </c>
      <c r="O1131" s="6">
        <v>17</v>
      </c>
      <c r="P1131" s="6">
        <v>18</v>
      </c>
      <c r="Q1131" s="6">
        <v>23</v>
      </c>
      <c r="R1131" s="6">
        <v>23</v>
      </c>
    </row>
    <row r="1132" spans="1:18" x14ac:dyDescent="0.3">
      <c r="A1132" s="5" t="s">
        <v>2489</v>
      </c>
      <c r="B1132" s="6"/>
      <c r="C1132" s="6"/>
      <c r="D1132" s="6"/>
      <c r="E1132" s="6">
        <v>3</v>
      </c>
      <c r="F1132" s="6">
        <v>1</v>
      </c>
      <c r="G1132" s="6"/>
      <c r="H1132" s="6"/>
      <c r="I1132" s="6">
        <v>1</v>
      </c>
      <c r="J1132" s="6">
        <v>1</v>
      </c>
      <c r="K1132" s="6">
        <v>2</v>
      </c>
      <c r="L1132" s="6">
        <v>2</v>
      </c>
      <c r="M1132" s="6">
        <v>1</v>
      </c>
      <c r="N1132" s="6"/>
      <c r="O1132" s="6">
        <v>4</v>
      </c>
      <c r="P1132" s="6">
        <v>3</v>
      </c>
      <c r="Q1132" s="6">
        <v>5</v>
      </c>
      <c r="R1132" s="6">
        <v>4</v>
      </c>
    </row>
    <row r="1133" spans="1:18" x14ac:dyDescent="0.3">
      <c r="A1133" s="5" t="s">
        <v>845</v>
      </c>
      <c r="B1133" s="6"/>
      <c r="C1133" s="6">
        <v>5</v>
      </c>
      <c r="D1133" s="6">
        <v>1</v>
      </c>
      <c r="E1133" s="6">
        <v>5</v>
      </c>
      <c r="F1133" s="6">
        <v>14</v>
      </c>
      <c r="G1133" s="6">
        <v>15</v>
      </c>
      <c r="H1133" s="6">
        <v>8</v>
      </c>
      <c r="I1133" s="6">
        <v>5</v>
      </c>
      <c r="J1133" s="6">
        <v>10</v>
      </c>
      <c r="K1133" s="6">
        <v>8</v>
      </c>
      <c r="L1133" s="6">
        <v>10</v>
      </c>
      <c r="M1133" s="6">
        <v>18</v>
      </c>
      <c r="N1133" s="6">
        <v>20</v>
      </c>
      <c r="O1133" s="6">
        <v>12</v>
      </c>
      <c r="P1133" s="6">
        <v>23</v>
      </c>
      <c r="Q1133" s="6">
        <v>30</v>
      </c>
      <c r="R1133" s="6">
        <v>36</v>
      </c>
    </row>
    <row r="1134" spans="1:18" x14ac:dyDescent="0.3">
      <c r="A1134" s="5" t="s">
        <v>382</v>
      </c>
      <c r="B1134" s="6"/>
      <c r="C1134" s="6">
        <v>1</v>
      </c>
      <c r="D1134" s="6"/>
      <c r="E1134" s="6">
        <v>2</v>
      </c>
      <c r="F1134" s="6">
        <v>1</v>
      </c>
      <c r="G1134" s="6">
        <v>1</v>
      </c>
      <c r="H1134" s="6">
        <v>1</v>
      </c>
      <c r="I1134" s="6">
        <v>1</v>
      </c>
      <c r="J1134" s="6">
        <v>3</v>
      </c>
      <c r="K1134" s="6">
        <v>2</v>
      </c>
      <c r="L1134" s="6">
        <v>3</v>
      </c>
      <c r="M1134" s="6">
        <v>2</v>
      </c>
      <c r="N1134" s="6">
        <v>2</v>
      </c>
      <c r="O1134" s="6">
        <v>1</v>
      </c>
      <c r="P1134" s="6">
        <v>6</v>
      </c>
      <c r="Q1134" s="6">
        <v>11</v>
      </c>
      <c r="R1134" s="6">
        <v>3</v>
      </c>
    </row>
    <row r="1135" spans="1:18" x14ac:dyDescent="0.3">
      <c r="A1135" s="5" t="s">
        <v>1989</v>
      </c>
      <c r="B1135" s="6"/>
      <c r="C1135" s="6"/>
      <c r="D1135" s="6"/>
      <c r="E1135" s="6"/>
      <c r="F1135" s="6"/>
      <c r="G1135" s="6"/>
      <c r="H1135" s="6">
        <v>1</v>
      </c>
      <c r="I1135" s="6">
        <v>2</v>
      </c>
      <c r="J1135" s="6">
        <v>1</v>
      </c>
      <c r="K1135" s="6">
        <v>1</v>
      </c>
      <c r="L1135" s="6">
        <v>2</v>
      </c>
      <c r="M1135" s="6">
        <v>1</v>
      </c>
      <c r="N1135" s="6">
        <v>3</v>
      </c>
      <c r="O1135" s="6">
        <v>2</v>
      </c>
      <c r="P1135" s="6">
        <v>4</v>
      </c>
      <c r="Q1135" s="6">
        <v>1</v>
      </c>
      <c r="R1135" s="6">
        <v>4</v>
      </c>
    </row>
    <row r="1136" spans="1:18" x14ac:dyDescent="0.3">
      <c r="A1136" s="5" t="s">
        <v>4086</v>
      </c>
      <c r="B1136" s="6"/>
      <c r="C1136" s="6"/>
      <c r="D1136" s="6"/>
      <c r="E1136" s="6"/>
      <c r="F1136" s="6"/>
      <c r="G1136" s="6">
        <v>1</v>
      </c>
      <c r="H1136" s="6"/>
      <c r="I1136" s="6"/>
      <c r="J1136" s="6"/>
      <c r="K1136" s="6"/>
      <c r="L1136" s="6"/>
      <c r="M1136" s="6">
        <v>1</v>
      </c>
      <c r="N1136" s="6"/>
      <c r="O1136" s="6"/>
      <c r="P1136" s="6"/>
      <c r="Q1136" s="6"/>
      <c r="R1136" s="6">
        <v>1</v>
      </c>
    </row>
    <row r="1137" spans="1:18" x14ac:dyDescent="0.3">
      <c r="A1137" s="5" t="s">
        <v>3484</v>
      </c>
      <c r="B1137" s="6">
        <v>2</v>
      </c>
      <c r="C1137" s="6"/>
      <c r="D1137" s="6"/>
      <c r="E1137" s="6">
        <v>6</v>
      </c>
      <c r="F1137" s="6">
        <v>2</v>
      </c>
      <c r="G1137" s="6">
        <v>5</v>
      </c>
      <c r="H1137" s="6">
        <v>4</v>
      </c>
      <c r="I1137" s="6">
        <v>7</v>
      </c>
      <c r="J1137" s="6">
        <v>6</v>
      </c>
      <c r="K1137" s="6">
        <v>12</v>
      </c>
      <c r="L1137" s="6">
        <v>11</v>
      </c>
      <c r="M1137" s="6">
        <v>13</v>
      </c>
      <c r="N1137" s="6">
        <v>12</v>
      </c>
      <c r="O1137" s="6">
        <v>18</v>
      </c>
      <c r="P1137" s="6">
        <v>11</v>
      </c>
      <c r="Q1137" s="6">
        <v>14</v>
      </c>
      <c r="R1137" s="6">
        <v>7</v>
      </c>
    </row>
    <row r="1138" spans="1:18" x14ac:dyDescent="0.3">
      <c r="A1138" s="5" t="s">
        <v>2756</v>
      </c>
      <c r="B1138" s="6"/>
      <c r="C1138" s="6"/>
      <c r="D1138" s="6"/>
      <c r="E1138" s="6">
        <v>4</v>
      </c>
      <c r="F1138" s="6">
        <v>4</v>
      </c>
      <c r="G1138" s="6"/>
      <c r="H1138" s="6">
        <v>7</v>
      </c>
      <c r="I1138" s="6">
        <v>2</v>
      </c>
      <c r="J1138" s="6">
        <v>5</v>
      </c>
      <c r="K1138" s="6">
        <v>7</v>
      </c>
      <c r="L1138" s="6">
        <v>9</v>
      </c>
      <c r="M1138" s="6">
        <v>5</v>
      </c>
      <c r="N1138" s="6">
        <v>9</v>
      </c>
      <c r="O1138" s="6">
        <v>26</v>
      </c>
      <c r="P1138" s="6">
        <v>19</v>
      </c>
      <c r="Q1138" s="6">
        <v>35</v>
      </c>
      <c r="R1138" s="6">
        <v>19</v>
      </c>
    </row>
    <row r="1139" spans="1:18" x14ac:dyDescent="0.3">
      <c r="A1139" s="5" t="s">
        <v>1555</v>
      </c>
      <c r="B1139" s="6"/>
      <c r="C1139" s="6"/>
      <c r="D1139" s="6"/>
      <c r="E1139" s="6">
        <v>1</v>
      </c>
      <c r="F1139" s="6"/>
      <c r="G1139" s="6">
        <v>4</v>
      </c>
      <c r="H1139" s="6"/>
      <c r="I1139" s="6"/>
      <c r="J1139" s="6"/>
      <c r="K1139" s="6"/>
      <c r="L1139" s="6"/>
      <c r="M1139" s="6"/>
      <c r="N1139" s="6"/>
      <c r="O1139" s="6">
        <v>2</v>
      </c>
      <c r="P1139" s="6"/>
      <c r="Q1139" s="6"/>
      <c r="R1139" s="6"/>
    </row>
    <row r="1140" spans="1:18" x14ac:dyDescent="0.3">
      <c r="A1140" s="5" t="s">
        <v>5416</v>
      </c>
      <c r="B1140" s="6">
        <v>2</v>
      </c>
      <c r="C1140" s="6"/>
      <c r="D1140" s="6"/>
      <c r="E1140" s="6">
        <v>3</v>
      </c>
      <c r="F1140" s="6">
        <v>4</v>
      </c>
      <c r="G1140" s="6"/>
      <c r="H1140" s="6">
        <v>1</v>
      </c>
      <c r="I1140" s="6">
        <v>1</v>
      </c>
      <c r="J1140" s="6">
        <v>1</v>
      </c>
      <c r="K1140" s="6">
        <v>3</v>
      </c>
      <c r="L1140" s="6">
        <v>1</v>
      </c>
      <c r="M1140" s="6">
        <v>3</v>
      </c>
      <c r="N1140" s="6">
        <v>2</v>
      </c>
      <c r="O1140" s="6">
        <v>3</v>
      </c>
      <c r="P1140" s="6">
        <v>5</v>
      </c>
      <c r="Q1140" s="6">
        <v>7</v>
      </c>
      <c r="R1140" s="6">
        <v>5</v>
      </c>
    </row>
    <row r="1141" spans="1:18" x14ac:dyDescent="0.3">
      <c r="A1141" s="5" t="s">
        <v>5268</v>
      </c>
      <c r="B1141" s="6">
        <v>6</v>
      </c>
      <c r="C1141" s="6">
        <v>6</v>
      </c>
      <c r="D1141" s="6">
        <v>1</v>
      </c>
      <c r="E1141" s="6">
        <v>34</v>
      </c>
      <c r="F1141" s="6">
        <v>35</v>
      </c>
      <c r="G1141" s="6">
        <v>32</v>
      </c>
      <c r="H1141" s="6">
        <v>36</v>
      </c>
      <c r="I1141" s="6">
        <v>37</v>
      </c>
      <c r="J1141" s="6">
        <v>46</v>
      </c>
      <c r="K1141" s="6">
        <v>73</v>
      </c>
      <c r="L1141" s="6">
        <v>81</v>
      </c>
      <c r="M1141" s="6">
        <v>88</v>
      </c>
      <c r="N1141" s="6">
        <v>98</v>
      </c>
      <c r="O1141" s="6">
        <v>127</v>
      </c>
      <c r="P1141" s="6">
        <v>132</v>
      </c>
      <c r="Q1141" s="6">
        <v>156</v>
      </c>
      <c r="R1141" s="6">
        <v>169</v>
      </c>
    </row>
    <row r="1143" spans="1:18" x14ac:dyDescent="0.3">
      <c r="A1143" t="s">
        <v>5267</v>
      </c>
      <c r="B1143" t="s">
        <v>1077</v>
      </c>
      <c r="C1143" t="s">
        <v>373</v>
      </c>
      <c r="D1143" t="s">
        <v>5371</v>
      </c>
      <c r="E1143" t="s">
        <v>5369</v>
      </c>
      <c r="F1143" t="s">
        <v>5368</v>
      </c>
      <c r="G1143" t="s">
        <v>460</v>
      </c>
      <c r="H1143" t="s">
        <v>5365</v>
      </c>
      <c r="I1143" t="s">
        <v>5370</v>
      </c>
      <c r="J1143" t="s">
        <v>5366</v>
      </c>
      <c r="K1143" t="s">
        <v>5367</v>
      </c>
      <c r="L1143" t="s">
        <v>5364</v>
      </c>
      <c r="M1143" t="s">
        <v>3333</v>
      </c>
      <c r="N1143" t="s">
        <v>1427</v>
      </c>
      <c r="O1143" t="s">
        <v>1600</v>
      </c>
      <c r="P1143" t="s">
        <v>1648</v>
      </c>
      <c r="Q1143" t="s">
        <v>528</v>
      </c>
      <c r="R1143" t="s">
        <v>1329</v>
      </c>
    </row>
    <row r="1144" spans="1:18" x14ac:dyDescent="0.3">
      <c r="A1144" t="s">
        <v>710</v>
      </c>
      <c r="F1144">
        <v>1</v>
      </c>
      <c r="G1144">
        <v>1</v>
      </c>
      <c r="K1144">
        <v>3</v>
      </c>
      <c r="L1144">
        <v>2</v>
      </c>
      <c r="M1144">
        <v>1</v>
      </c>
      <c r="N1144">
        <v>2</v>
      </c>
      <c r="O1144">
        <v>4</v>
      </c>
      <c r="P1144">
        <v>3</v>
      </c>
      <c r="Q1144">
        <v>3</v>
      </c>
    </row>
    <row r="1145" spans="1:18" x14ac:dyDescent="0.3">
      <c r="A1145" t="s">
        <v>2914</v>
      </c>
      <c r="E1145">
        <v>3</v>
      </c>
      <c r="F1145">
        <v>3</v>
      </c>
      <c r="H1145">
        <v>11</v>
      </c>
      <c r="I1145">
        <v>12</v>
      </c>
      <c r="J1145">
        <v>6</v>
      </c>
      <c r="K1145">
        <v>17</v>
      </c>
      <c r="L1145">
        <v>24</v>
      </c>
      <c r="M1145">
        <v>19</v>
      </c>
      <c r="N1145">
        <v>21</v>
      </c>
      <c r="O1145">
        <v>24</v>
      </c>
      <c r="P1145">
        <v>32</v>
      </c>
      <c r="Q1145">
        <v>10</v>
      </c>
      <c r="R1145">
        <v>49</v>
      </c>
    </row>
    <row r="1146" spans="1:18" x14ac:dyDescent="0.3">
      <c r="A1146" t="s">
        <v>2066</v>
      </c>
      <c r="B1146">
        <v>1</v>
      </c>
      <c r="E1146">
        <v>3</v>
      </c>
      <c r="F1146">
        <v>2</v>
      </c>
      <c r="G1146">
        <v>3</v>
      </c>
      <c r="H1146">
        <v>2</v>
      </c>
      <c r="J1146">
        <v>10</v>
      </c>
      <c r="K1146">
        <v>6</v>
      </c>
      <c r="L1146">
        <v>7</v>
      </c>
      <c r="M1146">
        <v>12</v>
      </c>
      <c r="N1146">
        <v>14</v>
      </c>
      <c r="O1146">
        <v>14</v>
      </c>
      <c r="P1146">
        <v>8</v>
      </c>
      <c r="Q1146">
        <v>17</v>
      </c>
      <c r="R1146">
        <v>18</v>
      </c>
    </row>
    <row r="1147" spans="1:18" x14ac:dyDescent="0.3">
      <c r="A1147" t="s">
        <v>2033</v>
      </c>
      <c r="B1147">
        <v>1</v>
      </c>
      <c r="E1147">
        <v>4</v>
      </c>
      <c r="F1147">
        <v>3</v>
      </c>
      <c r="G1147">
        <v>2</v>
      </c>
      <c r="H1147">
        <v>1</v>
      </c>
      <c r="I1147">
        <v>6</v>
      </c>
      <c r="J1147">
        <v>3</v>
      </c>
      <c r="K1147">
        <v>12</v>
      </c>
      <c r="L1147">
        <v>10</v>
      </c>
      <c r="M1147">
        <v>12</v>
      </c>
      <c r="N1147">
        <v>13</v>
      </c>
      <c r="O1147">
        <v>17</v>
      </c>
      <c r="P1147">
        <v>18</v>
      </c>
      <c r="Q1147">
        <v>23</v>
      </c>
      <c r="R1147">
        <v>23</v>
      </c>
    </row>
    <row r="1148" spans="1:18" x14ac:dyDescent="0.3">
      <c r="A1148" t="s">
        <v>2489</v>
      </c>
      <c r="E1148">
        <v>3</v>
      </c>
      <c r="F1148">
        <v>1</v>
      </c>
      <c r="I1148">
        <v>1</v>
      </c>
      <c r="J1148">
        <v>1</v>
      </c>
      <c r="K1148">
        <v>2</v>
      </c>
      <c r="L1148">
        <v>2</v>
      </c>
      <c r="M1148">
        <v>1</v>
      </c>
      <c r="O1148">
        <v>4</v>
      </c>
      <c r="P1148">
        <v>3</v>
      </c>
      <c r="Q1148">
        <v>5</v>
      </c>
      <c r="R1148">
        <v>4</v>
      </c>
    </row>
    <row r="1149" spans="1:18" x14ac:dyDescent="0.3">
      <c r="A1149" t="s">
        <v>845</v>
      </c>
      <c r="C1149">
        <v>5</v>
      </c>
      <c r="D1149">
        <v>1</v>
      </c>
      <c r="E1149">
        <v>5</v>
      </c>
      <c r="F1149">
        <v>14</v>
      </c>
      <c r="G1149">
        <v>15</v>
      </c>
      <c r="H1149">
        <v>8</v>
      </c>
      <c r="I1149">
        <v>5</v>
      </c>
      <c r="J1149">
        <v>10</v>
      </c>
      <c r="K1149">
        <v>8</v>
      </c>
      <c r="L1149">
        <v>10</v>
      </c>
      <c r="M1149">
        <v>18</v>
      </c>
      <c r="N1149">
        <v>20</v>
      </c>
      <c r="O1149">
        <v>12</v>
      </c>
      <c r="P1149">
        <v>23</v>
      </c>
      <c r="Q1149">
        <v>30</v>
      </c>
      <c r="R1149">
        <v>36</v>
      </c>
    </row>
    <row r="1150" spans="1:18" x14ac:dyDescent="0.3">
      <c r="A1150" t="s">
        <v>382</v>
      </c>
      <c r="C1150">
        <v>1</v>
      </c>
      <c r="E1150">
        <v>2</v>
      </c>
      <c r="F1150">
        <v>1</v>
      </c>
      <c r="G1150">
        <v>1</v>
      </c>
      <c r="H1150">
        <v>1</v>
      </c>
      <c r="I1150">
        <v>1</v>
      </c>
      <c r="J1150">
        <v>3</v>
      </c>
      <c r="K1150">
        <v>2</v>
      </c>
      <c r="L1150">
        <v>3</v>
      </c>
      <c r="M1150">
        <v>2</v>
      </c>
      <c r="N1150">
        <v>2</v>
      </c>
      <c r="O1150">
        <v>1</v>
      </c>
      <c r="P1150">
        <v>6</v>
      </c>
      <c r="Q1150">
        <v>11</v>
      </c>
      <c r="R1150">
        <v>3</v>
      </c>
    </row>
    <row r="1151" spans="1:18" x14ac:dyDescent="0.3">
      <c r="A1151" t="s">
        <v>1989</v>
      </c>
      <c r="H1151">
        <v>1</v>
      </c>
      <c r="I1151">
        <v>2</v>
      </c>
      <c r="J1151">
        <v>1</v>
      </c>
      <c r="K1151">
        <v>1</v>
      </c>
      <c r="L1151">
        <v>2</v>
      </c>
      <c r="M1151">
        <v>1</v>
      </c>
      <c r="N1151">
        <v>3</v>
      </c>
      <c r="O1151">
        <v>2</v>
      </c>
      <c r="P1151">
        <v>4</v>
      </c>
      <c r="Q1151">
        <v>1</v>
      </c>
      <c r="R1151">
        <v>4</v>
      </c>
    </row>
    <row r="1152" spans="1:18" x14ac:dyDescent="0.3">
      <c r="A1152" t="s">
        <v>4086</v>
      </c>
      <c r="G1152">
        <v>1</v>
      </c>
      <c r="M1152">
        <v>1</v>
      </c>
      <c r="R1152">
        <v>1</v>
      </c>
    </row>
    <row r="1153" spans="1:18" x14ac:dyDescent="0.3">
      <c r="A1153" t="s">
        <v>3484</v>
      </c>
      <c r="B1153">
        <v>2</v>
      </c>
      <c r="E1153">
        <v>6</v>
      </c>
      <c r="F1153">
        <v>2</v>
      </c>
      <c r="G1153">
        <v>5</v>
      </c>
      <c r="H1153">
        <v>4</v>
      </c>
      <c r="I1153">
        <v>7</v>
      </c>
      <c r="J1153">
        <v>6</v>
      </c>
      <c r="K1153">
        <v>12</v>
      </c>
      <c r="L1153">
        <v>11</v>
      </c>
      <c r="M1153">
        <v>13</v>
      </c>
      <c r="N1153">
        <v>12</v>
      </c>
      <c r="O1153">
        <v>18</v>
      </c>
      <c r="P1153">
        <v>11</v>
      </c>
      <c r="Q1153">
        <v>14</v>
      </c>
      <c r="R1153">
        <v>7</v>
      </c>
    </row>
    <row r="1154" spans="1:18" x14ac:dyDescent="0.3">
      <c r="A1154" t="s">
        <v>2756</v>
      </c>
      <c r="E1154">
        <v>4</v>
      </c>
      <c r="F1154">
        <v>4</v>
      </c>
      <c r="H1154">
        <v>7</v>
      </c>
      <c r="I1154">
        <v>2</v>
      </c>
      <c r="J1154">
        <v>5</v>
      </c>
      <c r="K1154">
        <v>7</v>
      </c>
      <c r="L1154">
        <v>9</v>
      </c>
      <c r="M1154">
        <v>5</v>
      </c>
      <c r="N1154">
        <v>9</v>
      </c>
      <c r="O1154">
        <v>26</v>
      </c>
      <c r="P1154">
        <v>19</v>
      </c>
      <c r="Q1154">
        <v>35</v>
      </c>
      <c r="R1154">
        <v>19</v>
      </c>
    </row>
    <row r="1155" spans="1:18" x14ac:dyDescent="0.3">
      <c r="A1155" t="s">
        <v>1555</v>
      </c>
      <c r="E1155">
        <v>1</v>
      </c>
      <c r="G1155">
        <v>4</v>
      </c>
      <c r="O1155">
        <v>2</v>
      </c>
    </row>
    <row r="1156" spans="1:18" x14ac:dyDescent="0.3">
      <c r="A1156" t="s">
        <v>5416</v>
      </c>
      <c r="B1156">
        <v>2</v>
      </c>
      <c r="E1156">
        <v>3</v>
      </c>
      <c r="F1156">
        <v>4</v>
      </c>
      <c r="H1156">
        <v>1</v>
      </c>
      <c r="I1156">
        <v>1</v>
      </c>
      <c r="J1156">
        <v>1</v>
      </c>
      <c r="K1156">
        <v>3</v>
      </c>
      <c r="L1156">
        <v>1</v>
      </c>
      <c r="M1156">
        <v>3</v>
      </c>
      <c r="N1156">
        <v>2</v>
      </c>
      <c r="O1156">
        <v>3</v>
      </c>
      <c r="P1156">
        <v>5</v>
      </c>
      <c r="Q1156">
        <v>7</v>
      </c>
      <c r="R1156">
        <v>5</v>
      </c>
    </row>
    <row r="1157" spans="1:18" x14ac:dyDescent="0.3">
      <c r="A1157" t="s">
        <v>5268</v>
      </c>
      <c r="B1157">
        <v>6</v>
      </c>
      <c r="C1157">
        <v>6</v>
      </c>
      <c r="D1157">
        <v>1</v>
      </c>
      <c r="E1157">
        <v>34</v>
      </c>
      <c r="F1157">
        <v>35</v>
      </c>
      <c r="G1157">
        <v>32</v>
      </c>
      <c r="H1157">
        <v>36</v>
      </c>
      <c r="I1157">
        <v>37</v>
      </c>
      <c r="J1157">
        <v>46</v>
      </c>
      <c r="K1157">
        <v>73</v>
      </c>
      <c r="L1157">
        <v>81</v>
      </c>
      <c r="M1157">
        <v>88</v>
      </c>
      <c r="N1157">
        <v>98</v>
      </c>
      <c r="O1157">
        <v>127</v>
      </c>
      <c r="P1157">
        <v>132</v>
      </c>
      <c r="Q1157">
        <v>156</v>
      </c>
      <c r="R1157">
        <v>169</v>
      </c>
    </row>
    <row r="1159" spans="1:18" x14ac:dyDescent="0.3">
      <c r="A1159" t="s">
        <v>5267</v>
      </c>
      <c r="B1159" t="s">
        <v>1077</v>
      </c>
      <c r="C1159" t="s">
        <v>373</v>
      </c>
      <c r="D1159" t="s">
        <v>5371</v>
      </c>
      <c r="E1159" t="s">
        <v>5369</v>
      </c>
      <c r="F1159" t="s">
        <v>5368</v>
      </c>
      <c r="G1159" t="s">
        <v>460</v>
      </c>
      <c r="H1159" t="s">
        <v>5365</v>
      </c>
      <c r="I1159" t="s">
        <v>5370</v>
      </c>
      <c r="J1159" t="s">
        <v>5366</v>
      </c>
      <c r="K1159" t="s">
        <v>5367</v>
      </c>
      <c r="L1159" t="s">
        <v>5364</v>
      </c>
      <c r="M1159" t="s">
        <v>3333</v>
      </c>
      <c r="N1159" t="s">
        <v>1427</v>
      </c>
      <c r="O1159" t="s">
        <v>1600</v>
      </c>
      <c r="P1159" t="s">
        <v>1648</v>
      </c>
      <c r="Q1159" t="s">
        <v>528</v>
      </c>
      <c r="R1159" t="s">
        <v>1329</v>
      </c>
    </row>
    <row r="1160" spans="1:18" x14ac:dyDescent="0.3">
      <c r="A1160" t="s">
        <v>710</v>
      </c>
      <c r="B1160" s="8">
        <f>B1144/346</f>
        <v>0</v>
      </c>
      <c r="C1160" s="8">
        <f t="shared" ref="C1160:R1172" si="24">C1144/346</f>
        <v>0</v>
      </c>
      <c r="D1160" s="8">
        <f>D1144/346</f>
        <v>0</v>
      </c>
      <c r="E1160" s="8">
        <f t="shared" si="24"/>
        <v>0</v>
      </c>
      <c r="F1160" s="8">
        <f>F1144/346</f>
        <v>2.8901734104046241E-3</v>
      </c>
      <c r="G1160" s="8">
        <f t="shared" si="24"/>
        <v>2.8901734104046241E-3</v>
      </c>
      <c r="H1160" s="8">
        <f t="shared" si="24"/>
        <v>0</v>
      </c>
      <c r="I1160" s="8">
        <f t="shared" si="24"/>
        <v>0</v>
      </c>
      <c r="J1160" s="8">
        <f t="shared" si="24"/>
        <v>0</v>
      </c>
      <c r="K1160" s="8">
        <f t="shared" si="24"/>
        <v>8.670520231213872E-3</v>
      </c>
      <c r="L1160" s="8">
        <f t="shared" si="24"/>
        <v>5.7803468208092483E-3</v>
      </c>
      <c r="M1160" s="8">
        <f t="shared" si="24"/>
        <v>2.8901734104046241E-3</v>
      </c>
      <c r="N1160" s="8">
        <f t="shared" si="24"/>
        <v>5.7803468208092483E-3</v>
      </c>
      <c r="O1160" s="8">
        <f t="shared" si="24"/>
        <v>1.1560693641618497E-2</v>
      </c>
      <c r="P1160" s="8">
        <f t="shared" si="24"/>
        <v>8.670520231213872E-3</v>
      </c>
      <c r="Q1160" s="8">
        <f t="shared" si="24"/>
        <v>8.670520231213872E-3</v>
      </c>
      <c r="R1160" s="8">
        <f t="shared" si="24"/>
        <v>0</v>
      </c>
    </row>
    <row r="1161" spans="1:18" x14ac:dyDescent="0.3">
      <c r="A1161" t="s">
        <v>2914</v>
      </c>
      <c r="B1161" s="8">
        <f t="shared" ref="B1161:Q1172" si="25">B1145/346</f>
        <v>0</v>
      </c>
      <c r="C1161" s="8">
        <f t="shared" si="25"/>
        <v>0</v>
      </c>
      <c r="D1161" s="8">
        <f t="shared" si="25"/>
        <v>0</v>
      </c>
      <c r="E1161" s="8">
        <f t="shared" si="25"/>
        <v>8.670520231213872E-3</v>
      </c>
      <c r="F1161" s="8">
        <f t="shared" si="25"/>
        <v>8.670520231213872E-3</v>
      </c>
      <c r="G1161" s="8">
        <f t="shared" si="25"/>
        <v>0</v>
      </c>
      <c r="H1161" s="8">
        <f t="shared" si="25"/>
        <v>3.1791907514450865E-2</v>
      </c>
      <c r="I1161" s="8">
        <f t="shared" si="25"/>
        <v>3.4682080924855488E-2</v>
      </c>
      <c r="J1161" s="8">
        <f t="shared" si="25"/>
        <v>1.7341040462427744E-2</v>
      </c>
      <c r="K1161" s="8">
        <f t="shared" si="25"/>
        <v>4.9132947976878616E-2</v>
      </c>
      <c r="L1161" s="8">
        <f t="shared" si="25"/>
        <v>6.9364161849710976E-2</v>
      </c>
      <c r="M1161" s="8">
        <f t="shared" si="25"/>
        <v>5.4913294797687862E-2</v>
      </c>
      <c r="N1161" s="8">
        <f t="shared" si="25"/>
        <v>6.0693641618497107E-2</v>
      </c>
      <c r="O1161" s="8">
        <f t="shared" si="25"/>
        <v>6.9364161849710976E-2</v>
      </c>
      <c r="P1161" s="8">
        <f t="shared" si="25"/>
        <v>9.2485549132947972E-2</v>
      </c>
      <c r="Q1161" s="8">
        <f t="shared" si="25"/>
        <v>2.8901734104046242E-2</v>
      </c>
      <c r="R1161" s="8">
        <f t="shared" si="24"/>
        <v>0.1416184971098266</v>
      </c>
    </row>
    <row r="1162" spans="1:18" x14ac:dyDescent="0.3">
      <c r="A1162" t="s">
        <v>2066</v>
      </c>
      <c r="B1162" s="8">
        <f t="shared" si="25"/>
        <v>2.8901734104046241E-3</v>
      </c>
      <c r="C1162" s="8">
        <f t="shared" si="25"/>
        <v>0</v>
      </c>
      <c r="D1162" s="8">
        <f t="shared" si="25"/>
        <v>0</v>
      </c>
      <c r="E1162" s="8">
        <f t="shared" si="25"/>
        <v>8.670520231213872E-3</v>
      </c>
      <c r="F1162" s="8">
        <f t="shared" si="25"/>
        <v>5.7803468208092483E-3</v>
      </c>
      <c r="G1162" s="8">
        <f t="shared" si="25"/>
        <v>8.670520231213872E-3</v>
      </c>
      <c r="H1162" s="8">
        <f t="shared" si="25"/>
        <v>5.7803468208092483E-3</v>
      </c>
      <c r="I1162" s="8">
        <f t="shared" si="25"/>
        <v>0</v>
      </c>
      <c r="J1162" s="8">
        <f t="shared" si="25"/>
        <v>2.8901734104046242E-2</v>
      </c>
      <c r="K1162" s="8">
        <f t="shared" si="25"/>
        <v>1.7341040462427744E-2</v>
      </c>
      <c r="L1162" s="8">
        <f t="shared" si="25"/>
        <v>2.023121387283237E-2</v>
      </c>
      <c r="M1162" s="8">
        <f t="shared" si="25"/>
        <v>3.4682080924855488E-2</v>
      </c>
      <c r="N1162" s="8">
        <f t="shared" si="25"/>
        <v>4.046242774566474E-2</v>
      </c>
      <c r="O1162" s="8">
        <f t="shared" si="25"/>
        <v>4.046242774566474E-2</v>
      </c>
      <c r="P1162" s="8">
        <f t="shared" si="25"/>
        <v>2.3121387283236993E-2</v>
      </c>
      <c r="Q1162" s="8">
        <f t="shared" si="25"/>
        <v>4.9132947976878616E-2</v>
      </c>
      <c r="R1162" s="8">
        <f t="shared" si="24"/>
        <v>5.2023121387283239E-2</v>
      </c>
    </row>
    <row r="1163" spans="1:18" x14ac:dyDescent="0.3">
      <c r="A1163" t="s">
        <v>2033</v>
      </c>
      <c r="B1163" s="8">
        <f t="shared" si="25"/>
        <v>2.8901734104046241E-3</v>
      </c>
      <c r="C1163" s="8">
        <f t="shared" si="25"/>
        <v>0</v>
      </c>
      <c r="D1163" s="8">
        <f t="shared" si="25"/>
        <v>0</v>
      </c>
      <c r="E1163" s="8">
        <f t="shared" si="25"/>
        <v>1.1560693641618497E-2</v>
      </c>
      <c r="F1163" s="8">
        <f t="shared" si="25"/>
        <v>8.670520231213872E-3</v>
      </c>
      <c r="G1163" s="8">
        <f t="shared" si="25"/>
        <v>5.7803468208092483E-3</v>
      </c>
      <c r="H1163" s="8">
        <f t="shared" si="25"/>
        <v>2.8901734104046241E-3</v>
      </c>
      <c r="I1163" s="8">
        <f t="shared" si="25"/>
        <v>1.7341040462427744E-2</v>
      </c>
      <c r="J1163" s="8">
        <f t="shared" si="25"/>
        <v>8.670520231213872E-3</v>
      </c>
      <c r="K1163" s="8">
        <f t="shared" si="25"/>
        <v>3.4682080924855488E-2</v>
      </c>
      <c r="L1163" s="8">
        <f t="shared" si="25"/>
        <v>2.8901734104046242E-2</v>
      </c>
      <c r="M1163" s="8">
        <f t="shared" si="25"/>
        <v>3.4682080924855488E-2</v>
      </c>
      <c r="N1163" s="8">
        <f t="shared" si="25"/>
        <v>3.7572254335260118E-2</v>
      </c>
      <c r="O1163" s="8">
        <f t="shared" si="25"/>
        <v>4.9132947976878616E-2</v>
      </c>
      <c r="P1163" s="8">
        <f t="shared" si="25"/>
        <v>5.2023121387283239E-2</v>
      </c>
      <c r="Q1163" s="8">
        <f t="shared" si="25"/>
        <v>6.6473988439306353E-2</v>
      </c>
      <c r="R1163" s="8">
        <f t="shared" si="24"/>
        <v>6.6473988439306353E-2</v>
      </c>
    </row>
    <row r="1164" spans="1:18" x14ac:dyDescent="0.3">
      <c r="A1164" t="s">
        <v>2489</v>
      </c>
      <c r="B1164" s="8">
        <f t="shared" si="25"/>
        <v>0</v>
      </c>
      <c r="C1164" s="8">
        <f t="shared" si="25"/>
        <v>0</v>
      </c>
      <c r="D1164" s="8">
        <f t="shared" si="25"/>
        <v>0</v>
      </c>
      <c r="E1164" s="8">
        <f t="shared" si="25"/>
        <v>8.670520231213872E-3</v>
      </c>
      <c r="F1164" s="8">
        <f t="shared" si="25"/>
        <v>2.8901734104046241E-3</v>
      </c>
      <c r="G1164" s="8">
        <f t="shared" si="25"/>
        <v>0</v>
      </c>
      <c r="H1164" s="8">
        <f t="shared" si="25"/>
        <v>0</v>
      </c>
      <c r="I1164" s="8">
        <f t="shared" si="25"/>
        <v>2.8901734104046241E-3</v>
      </c>
      <c r="J1164" s="8">
        <f t="shared" si="25"/>
        <v>2.8901734104046241E-3</v>
      </c>
      <c r="K1164" s="8">
        <f t="shared" si="25"/>
        <v>5.7803468208092483E-3</v>
      </c>
      <c r="L1164" s="8">
        <f t="shared" si="25"/>
        <v>5.7803468208092483E-3</v>
      </c>
      <c r="M1164" s="8">
        <f t="shared" si="25"/>
        <v>2.8901734104046241E-3</v>
      </c>
      <c r="N1164" s="8">
        <f t="shared" si="25"/>
        <v>0</v>
      </c>
      <c r="O1164" s="8">
        <f t="shared" si="25"/>
        <v>1.1560693641618497E-2</v>
      </c>
      <c r="P1164" s="8">
        <f t="shared" si="25"/>
        <v>8.670520231213872E-3</v>
      </c>
      <c r="Q1164" s="8">
        <f t="shared" si="25"/>
        <v>1.4450867052023121E-2</v>
      </c>
      <c r="R1164" s="8">
        <f t="shared" si="24"/>
        <v>1.1560693641618497E-2</v>
      </c>
    </row>
    <row r="1165" spans="1:18" x14ac:dyDescent="0.3">
      <c r="A1165" t="s">
        <v>845</v>
      </c>
      <c r="B1165" s="8">
        <f t="shared" si="25"/>
        <v>0</v>
      </c>
      <c r="C1165" s="8">
        <f t="shared" si="25"/>
        <v>1.4450867052023121E-2</v>
      </c>
      <c r="D1165" s="8">
        <f t="shared" si="25"/>
        <v>2.8901734104046241E-3</v>
      </c>
      <c r="E1165" s="8">
        <f t="shared" si="25"/>
        <v>1.4450867052023121E-2</v>
      </c>
      <c r="F1165" s="8">
        <f t="shared" si="25"/>
        <v>4.046242774566474E-2</v>
      </c>
      <c r="G1165" s="8">
        <f t="shared" si="25"/>
        <v>4.3352601156069363E-2</v>
      </c>
      <c r="H1165" s="8">
        <f t="shared" si="25"/>
        <v>2.3121387283236993E-2</v>
      </c>
      <c r="I1165" s="8">
        <f t="shared" si="25"/>
        <v>1.4450867052023121E-2</v>
      </c>
      <c r="J1165" s="8">
        <f t="shared" si="25"/>
        <v>2.8901734104046242E-2</v>
      </c>
      <c r="K1165" s="8">
        <f t="shared" si="25"/>
        <v>2.3121387283236993E-2</v>
      </c>
      <c r="L1165" s="8">
        <f t="shared" si="25"/>
        <v>2.8901734104046242E-2</v>
      </c>
      <c r="M1165" s="8">
        <f t="shared" si="25"/>
        <v>5.2023121387283239E-2</v>
      </c>
      <c r="N1165" s="8">
        <f t="shared" si="25"/>
        <v>5.7803468208092484E-2</v>
      </c>
      <c r="O1165" s="8">
        <f t="shared" si="25"/>
        <v>3.4682080924855488E-2</v>
      </c>
      <c r="P1165" s="8">
        <f t="shared" si="25"/>
        <v>6.6473988439306353E-2</v>
      </c>
      <c r="Q1165" s="8">
        <f t="shared" si="25"/>
        <v>8.6705202312138727E-2</v>
      </c>
      <c r="R1165" s="8">
        <f t="shared" si="24"/>
        <v>0.10404624277456648</v>
      </c>
    </row>
    <row r="1166" spans="1:18" x14ac:dyDescent="0.3">
      <c r="A1166" t="s">
        <v>382</v>
      </c>
      <c r="B1166" s="8">
        <f t="shared" si="25"/>
        <v>0</v>
      </c>
      <c r="C1166" s="8">
        <f t="shared" si="25"/>
        <v>2.8901734104046241E-3</v>
      </c>
      <c r="D1166" s="8">
        <f t="shared" si="25"/>
        <v>0</v>
      </c>
      <c r="E1166" s="8">
        <f t="shared" si="25"/>
        <v>5.7803468208092483E-3</v>
      </c>
      <c r="F1166" s="8">
        <f t="shared" si="25"/>
        <v>2.8901734104046241E-3</v>
      </c>
      <c r="G1166" s="8">
        <f t="shared" si="25"/>
        <v>2.8901734104046241E-3</v>
      </c>
      <c r="H1166" s="8">
        <f t="shared" si="25"/>
        <v>2.8901734104046241E-3</v>
      </c>
      <c r="I1166" s="8">
        <f t="shared" si="25"/>
        <v>2.8901734104046241E-3</v>
      </c>
      <c r="J1166" s="8">
        <f t="shared" si="25"/>
        <v>8.670520231213872E-3</v>
      </c>
      <c r="K1166" s="8">
        <f t="shared" si="25"/>
        <v>5.7803468208092483E-3</v>
      </c>
      <c r="L1166" s="8">
        <f t="shared" si="25"/>
        <v>8.670520231213872E-3</v>
      </c>
      <c r="M1166" s="8">
        <f t="shared" si="25"/>
        <v>5.7803468208092483E-3</v>
      </c>
      <c r="N1166" s="8">
        <f t="shared" si="25"/>
        <v>5.7803468208092483E-3</v>
      </c>
      <c r="O1166" s="8">
        <f t="shared" si="25"/>
        <v>2.8901734104046241E-3</v>
      </c>
      <c r="P1166" s="8">
        <f t="shared" si="25"/>
        <v>1.7341040462427744E-2</v>
      </c>
      <c r="Q1166" s="8">
        <f t="shared" si="25"/>
        <v>3.1791907514450865E-2</v>
      </c>
      <c r="R1166" s="8">
        <f t="shared" si="24"/>
        <v>8.670520231213872E-3</v>
      </c>
    </row>
    <row r="1167" spans="1:18" x14ac:dyDescent="0.3">
      <c r="A1167" t="s">
        <v>1989</v>
      </c>
      <c r="B1167" s="8">
        <f t="shared" si="25"/>
        <v>0</v>
      </c>
      <c r="C1167" s="8">
        <f t="shared" si="25"/>
        <v>0</v>
      </c>
      <c r="D1167" s="8">
        <f t="shared" si="25"/>
        <v>0</v>
      </c>
      <c r="E1167" s="8">
        <f t="shared" si="25"/>
        <v>0</v>
      </c>
      <c r="F1167" s="8">
        <f t="shared" si="25"/>
        <v>0</v>
      </c>
      <c r="G1167" s="8">
        <f t="shared" si="25"/>
        <v>0</v>
      </c>
      <c r="H1167" s="8">
        <f t="shared" si="25"/>
        <v>2.8901734104046241E-3</v>
      </c>
      <c r="I1167" s="8">
        <f t="shared" si="25"/>
        <v>5.7803468208092483E-3</v>
      </c>
      <c r="J1167" s="8">
        <f t="shared" si="25"/>
        <v>2.8901734104046241E-3</v>
      </c>
      <c r="K1167" s="8">
        <f t="shared" si="25"/>
        <v>2.8901734104046241E-3</v>
      </c>
      <c r="L1167" s="8">
        <f t="shared" si="25"/>
        <v>5.7803468208092483E-3</v>
      </c>
      <c r="M1167" s="8">
        <f t="shared" si="25"/>
        <v>2.8901734104046241E-3</v>
      </c>
      <c r="N1167" s="8">
        <f t="shared" si="25"/>
        <v>8.670520231213872E-3</v>
      </c>
      <c r="O1167" s="8">
        <f t="shared" si="25"/>
        <v>5.7803468208092483E-3</v>
      </c>
      <c r="P1167" s="8">
        <f t="shared" si="25"/>
        <v>1.1560693641618497E-2</v>
      </c>
      <c r="Q1167" s="8">
        <f t="shared" si="25"/>
        <v>2.8901734104046241E-3</v>
      </c>
      <c r="R1167" s="8">
        <f t="shared" si="24"/>
        <v>1.1560693641618497E-2</v>
      </c>
    </row>
    <row r="1168" spans="1:18" x14ac:dyDescent="0.3">
      <c r="A1168" t="s">
        <v>4086</v>
      </c>
      <c r="B1168" s="8">
        <f t="shared" si="25"/>
        <v>0</v>
      </c>
      <c r="C1168" s="8">
        <f t="shared" si="25"/>
        <v>0</v>
      </c>
      <c r="D1168" s="8">
        <f t="shared" si="25"/>
        <v>0</v>
      </c>
      <c r="E1168" s="8">
        <f t="shared" si="25"/>
        <v>0</v>
      </c>
      <c r="F1168" s="8">
        <f t="shared" si="25"/>
        <v>0</v>
      </c>
      <c r="G1168" s="8">
        <f t="shared" si="25"/>
        <v>2.8901734104046241E-3</v>
      </c>
      <c r="H1168" s="8">
        <f t="shared" si="25"/>
        <v>0</v>
      </c>
      <c r="I1168" s="8">
        <f t="shared" si="25"/>
        <v>0</v>
      </c>
      <c r="J1168" s="8">
        <f t="shared" si="25"/>
        <v>0</v>
      </c>
      <c r="K1168" s="8">
        <f t="shared" si="25"/>
        <v>0</v>
      </c>
      <c r="L1168" s="8">
        <f t="shared" si="25"/>
        <v>0</v>
      </c>
      <c r="M1168" s="8">
        <f t="shared" si="25"/>
        <v>2.8901734104046241E-3</v>
      </c>
      <c r="N1168" s="8">
        <f t="shared" si="25"/>
        <v>0</v>
      </c>
      <c r="O1168" s="8">
        <f t="shared" si="25"/>
        <v>0</v>
      </c>
      <c r="P1168" s="8">
        <f t="shared" si="25"/>
        <v>0</v>
      </c>
      <c r="Q1168" s="8">
        <f t="shared" si="25"/>
        <v>0</v>
      </c>
      <c r="R1168" s="8">
        <f t="shared" si="24"/>
        <v>2.8901734104046241E-3</v>
      </c>
    </row>
    <row r="1169" spans="1:18" x14ac:dyDescent="0.3">
      <c r="A1169" t="s">
        <v>3484</v>
      </c>
      <c r="B1169" s="8">
        <f t="shared" si="25"/>
        <v>5.7803468208092483E-3</v>
      </c>
      <c r="C1169" s="8">
        <f t="shared" si="25"/>
        <v>0</v>
      </c>
      <c r="D1169" s="8">
        <f t="shared" si="25"/>
        <v>0</v>
      </c>
      <c r="E1169" s="8">
        <f t="shared" si="25"/>
        <v>1.7341040462427744E-2</v>
      </c>
      <c r="F1169" s="8">
        <f t="shared" si="25"/>
        <v>5.7803468208092483E-3</v>
      </c>
      <c r="G1169" s="8">
        <f t="shared" si="25"/>
        <v>1.4450867052023121E-2</v>
      </c>
      <c r="H1169" s="8">
        <f t="shared" si="25"/>
        <v>1.1560693641618497E-2</v>
      </c>
      <c r="I1169" s="8">
        <f t="shared" si="25"/>
        <v>2.023121387283237E-2</v>
      </c>
      <c r="J1169" s="8">
        <f t="shared" si="25"/>
        <v>1.7341040462427744E-2</v>
      </c>
      <c r="K1169" s="8">
        <f t="shared" si="25"/>
        <v>3.4682080924855488E-2</v>
      </c>
      <c r="L1169" s="8">
        <f t="shared" si="25"/>
        <v>3.1791907514450865E-2</v>
      </c>
      <c r="M1169" s="8">
        <f t="shared" si="25"/>
        <v>3.7572254335260118E-2</v>
      </c>
      <c r="N1169" s="8">
        <f t="shared" si="25"/>
        <v>3.4682080924855488E-2</v>
      </c>
      <c r="O1169" s="8">
        <f t="shared" si="25"/>
        <v>5.2023121387283239E-2</v>
      </c>
      <c r="P1169" s="8">
        <f t="shared" si="25"/>
        <v>3.1791907514450865E-2</v>
      </c>
      <c r="Q1169" s="8">
        <f t="shared" si="25"/>
        <v>4.046242774566474E-2</v>
      </c>
      <c r="R1169" s="8">
        <f t="shared" si="24"/>
        <v>2.023121387283237E-2</v>
      </c>
    </row>
    <row r="1170" spans="1:18" x14ac:dyDescent="0.3">
      <c r="A1170" t="s">
        <v>2756</v>
      </c>
      <c r="B1170" s="8">
        <f t="shared" si="25"/>
        <v>0</v>
      </c>
      <c r="C1170" s="8">
        <f t="shared" si="25"/>
        <v>0</v>
      </c>
      <c r="D1170" s="8">
        <f t="shared" si="25"/>
        <v>0</v>
      </c>
      <c r="E1170" s="8">
        <f t="shared" si="25"/>
        <v>1.1560693641618497E-2</v>
      </c>
      <c r="F1170" s="8">
        <f t="shared" si="25"/>
        <v>1.1560693641618497E-2</v>
      </c>
      <c r="G1170" s="8">
        <f t="shared" si="25"/>
        <v>0</v>
      </c>
      <c r="H1170" s="8">
        <f t="shared" si="25"/>
        <v>2.023121387283237E-2</v>
      </c>
      <c r="I1170" s="8">
        <f t="shared" si="25"/>
        <v>5.7803468208092483E-3</v>
      </c>
      <c r="J1170" s="8">
        <f t="shared" si="25"/>
        <v>1.4450867052023121E-2</v>
      </c>
      <c r="K1170" s="8">
        <f t="shared" si="25"/>
        <v>2.023121387283237E-2</v>
      </c>
      <c r="L1170" s="8">
        <f t="shared" si="25"/>
        <v>2.6011560693641619E-2</v>
      </c>
      <c r="M1170" s="8">
        <f t="shared" si="25"/>
        <v>1.4450867052023121E-2</v>
      </c>
      <c r="N1170" s="8">
        <f t="shared" si="25"/>
        <v>2.6011560693641619E-2</v>
      </c>
      <c r="O1170" s="8">
        <f t="shared" si="25"/>
        <v>7.5144508670520235E-2</v>
      </c>
      <c r="P1170" s="8">
        <f t="shared" si="25"/>
        <v>5.4913294797687862E-2</v>
      </c>
      <c r="Q1170" s="8">
        <f t="shared" si="25"/>
        <v>0.10115606936416185</v>
      </c>
      <c r="R1170" s="8">
        <f t="shared" si="24"/>
        <v>5.4913294797687862E-2</v>
      </c>
    </row>
    <row r="1171" spans="1:18" x14ac:dyDescent="0.3">
      <c r="A1171" t="s">
        <v>1555</v>
      </c>
      <c r="B1171" s="8">
        <f t="shared" si="25"/>
        <v>0</v>
      </c>
      <c r="C1171" s="8">
        <f t="shared" si="25"/>
        <v>0</v>
      </c>
      <c r="D1171" s="8">
        <f t="shared" si="25"/>
        <v>0</v>
      </c>
      <c r="E1171" s="8">
        <f t="shared" si="25"/>
        <v>2.8901734104046241E-3</v>
      </c>
      <c r="F1171" s="8">
        <f t="shared" si="25"/>
        <v>0</v>
      </c>
      <c r="G1171" s="8">
        <f t="shared" si="25"/>
        <v>1.1560693641618497E-2</v>
      </c>
      <c r="H1171" s="8">
        <f t="shared" si="25"/>
        <v>0</v>
      </c>
      <c r="I1171" s="8">
        <f t="shared" si="25"/>
        <v>0</v>
      </c>
      <c r="J1171" s="8">
        <f t="shared" si="25"/>
        <v>0</v>
      </c>
      <c r="K1171" s="8">
        <f t="shared" si="25"/>
        <v>0</v>
      </c>
      <c r="L1171" s="8">
        <f t="shared" si="25"/>
        <v>0</v>
      </c>
      <c r="M1171" s="8">
        <f t="shared" si="25"/>
        <v>0</v>
      </c>
      <c r="N1171" s="8">
        <f t="shared" si="25"/>
        <v>0</v>
      </c>
      <c r="O1171" s="8">
        <f t="shared" si="25"/>
        <v>5.7803468208092483E-3</v>
      </c>
      <c r="P1171" s="8">
        <f t="shared" si="25"/>
        <v>0</v>
      </c>
      <c r="Q1171" s="8">
        <f t="shared" si="25"/>
        <v>0</v>
      </c>
      <c r="R1171" s="8">
        <f t="shared" si="24"/>
        <v>0</v>
      </c>
    </row>
    <row r="1172" spans="1:18" x14ac:dyDescent="0.3">
      <c r="A1172" t="s">
        <v>5416</v>
      </c>
      <c r="B1172" s="8">
        <f t="shared" si="25"/>
        <v>5.7803468208092483E-3</v>
      </c>
      <c r="C1172" s="8">
        <f t="shared" si="25"/>
        <v>0</v>
      </c>
      <c r="D1172" s="8">
        <f t="shared" si="25"/>
        <v>0</v>
      </c>
      <c r="E1172" s="8">
        <f t="shared" si="25"/>
        <v>8.670520231213872E-3</v>
      </c>
      <c r="F1172" s="8">
        <f t="shared" si="25"/>
        <v>1.1560693641618497E-2</v>
      </c>
      <c r="G1172" s="8">
        <f t="shared" si="25"/>
        <v>0</v>
      </c>
      <c r="H1172" s="8">
        <f t="shared" si="25"/>
        <v>2.8901734104046241E-3</v>
      </c>
      <c r="I1172" s="8">
        <f t="shared" si="25"/>
        <v>2.8901734104046241E-3</v>
      </c>
      <c r="J1172" s="8">
        <f t="shared" si="25"/>
        <v>2.8901734104046241E-3</v>
      </c>
      <c r="K1172" s="8">
        <f t="shared" si="25"/>
        <v>8.670520231213872E-3</v>
      </c>
      <c r="L1172" s="8">
        <f t="shared" si="25"/>
        <v>2.8901734104046241E-3</v>
      </c>
      <c r="M1172" s="8">
        <f t="shared" si="25"/>
        <v>8.670520231213872E-3</v>
      </c>
      <c r="N1172" s="8">
        <f t="shared" si="25"/>
        <v>5.7803468208092483E-3</v>
      </c>
      <c r="O1172" s="8">
        <f t="shared" si="25"/>
        <v>8.670520231213872E-3</v>
      </c>
      <c r="P1172" s="8">
        <f t="shared" si="25"/>
        <v>1.4450867052023121E-2</v>
      </c>
      <c r="Q1172" s="8">
        <f t="shared" si="25"/>
        <v>2.023121387283237E-2</v>
      </c>
      <c r="R1172" s="8">
        <f t="shared" si="24"/>
        <v>1.4450867052023121E-2</v>
      </c>
    </row>
    <row r="1173" spans="1:18" x14ac:dyDescent="0.3">
      <c r="A1173" t="s">
        <v>5268</v>
      </c>
      <c r="B1173" s="8">
        <f>B1157/346</f>
        <v>1.7341040462427744E-2</v>
      </c>
      <c r="C1173" s="8">
        <f t="shared" ref="C1173:Q1173" si="26">C1157/346</f>
        <v>1.7341040462427744E-2</v>
      </c>
      <c r="D1173" s="8">
        <f t="shared" si="26"/>
        <v>2.8901734104046241E-3</v>
      </c>
      <c r="E1173" s="8">
        <f t="shared" si="26"/>
        <v>9.8265895953757232E-2</v>
      </c>
      <c r="F1173" s="8">
        <f t="shared" si="26"/>
        <v>0.10115606936416185</v>
      </c>
      <c r="G1173" s="8">
        <f t="shared" si="26"/>
        <v>9.2485549132947972E-2</v>
      </c>
      <c r="H1173" s="8">
        <f t="shared" si="26"/>
        <v>0.10404624277456648</v>
      </c>
      <c r="I1173" s="8">
        <f t="shared" si="26"/>
        <v>0.1069364161849711</v>
      </c>
      <c r="J1173" s="8">
        <f t="shared" si="26"/>
        <v>0.13294797687861271</v>
      </c>
      <c r="K1173" s="8">
        <f t="shared" si="26"/>
        <v>0.21098265895953758</v>
      </c>
      <c r="L1173" s="8">
        <f t="shared" si="26"/>
        <v>0.23410404624277456</v>
      </c>
      <c r="M1173" s="8">
        <f t="shared" si="26"/>
        <v>0.25433526011560692</v>
      </c>
      <c r="N1173" s="8">
        <f t="shared" si="26"/>
        <v>0.2832369942196532</v>
      </c>
      <c r="O1173" s="8">
        <f t="shared" si="26"/>
        <v>0.36705202312138729</v>
      </c>
      <c r="P1173" s="8">
        <f t="shared" si="26"/>
        <v>0.38150289017341038</v>
      </c>
      <c r="Q1173" s="8">
        <f t="shared" si="26"/>
        <v>0.45086705202312138</v>
      </c>
      <c r="R1173" s="8">
        <f>R1157/346</f>
        <v>0.48843930635838151</v>
      </c>
    </row>
    <row r="1175" spans="1:18" x14ac:dyDescent="0.3">
      <c r="A1175" t="s">
        <v>5372</v>
      </c>
    </row>
    <row r="1176" spans="1:18" x14ac:dyDescent="0.3">
      <c r="A1176" s="4" t="s">
        <v>5267</v>
      </c>
      <c r="B1176" t="s">
        <v>474</v>
      </c>
      <c r="C1176" t="s">
        <v>501</v>
      </c>
      <c r="D1176" t="s">
        <v>388</v>
      </c>
      <c r="E1176" t="s">
        <v>441</v>
      </c>
      <c r="G1176" t="s">
        <v>5267</v>
      </c>
      <c r="H1176" t="s">
        <v>474</v>
      </c>
      <c r="I1176" t="s">
        <v>501</v>
      </c>
      <c r="J1176" t="s">
        <v>388</v>
      </c>
      <c r="K1176" t="s">
        <v>441</v>
      </c>
      <c r="M1176" t="s">
        <v>5267</v>
      </c>
      <c r="N1176" t="s">
        <v>474</v>
      </c>
      <c r="O1176" t="s">
        <v>501</v>
      </c>
      <c r="P1176" t="s">
        <v>388</v>
      </c>
      <c r="Q1176" t="s">
        <v>441</v>
      </c>
    </row>
    <row r="1177" spans="1:18" x14ac:dyDescent="0.3">
      <c r="A1177" s="5" t="s">
        <v>710</v>
      </c>
      <c r="B1177" s="6">
        <v>2</v>
      </c>
      <c r="C1177" s="6">
        <v>2</v>
      </c>
      <c r="D1177" s="6"/>
      <c r="E1177" s="6">
        <v>1</v>
      </c>
      <c r="G1177" t="s">
        <v>710</v>
      </c>
      <c r="H1177">
        <v>2</v>
      </c>
      <c r="I1177">
        <v>2</v>
      </c>
      <c r="K1177">
        <v>1</v>
      </c>
      <c r="M1177" t="s">
        <v>710</v>
      </c>
      <c r="N1177" s="8">
        <f>H1177/308</f>
        <v>6.4935064935064939E-3</v>
      </c>
      <c r="O1177" s="8">
        <f t="shared" ref="O1177:Q1190" si="27">I1177/308</f>
        <v>6.4935064935064939E-3</v>
      </c>
      <c r="P1177" s="8">
        <f t="shared" si="27"/>
        <v>0</v>
      </c>
      <c r="Q1177" s="8">
        <f t="shared" si="27"/>
        <v>3.246753246753247E-3</v>
      </c>
    </row>
    <row r="1178" spans="1:18" x14ac:dyDescent="0.3">
      <c r="A1178" s="5" t="s">
        <v>2914</v>
      </c>
      <c r="B1178" s="6">
        <v>18</v>
      </c>
      <c r="C1178" s="6">
        <v>22</v>
      </c>
      <c r="D1178" s="6">
        <v>25</v>
      </c>
      <c r="E1178" s="6">
        <v>42</v>
      </c>
      <c r="G1178" t="s">
        <v>2914</v>
      </c>
      <c r="H1178">
        <v>18</v>
      </c>
      <c r="I1178">
        <v>22</v>
      </c>
      <c r="J1178">
        <v>25</v>
      </c>
      <c r="K1178">
        <v>42</v>
      </c>
      <c r="M1178" t="s">
        <v>2914</v>
      </c>
      <c r="N1178" s="8">
        <f t="shared" ref="N1178:N1190" si="28">H1178/308</f>
        <v>5.844155844155844E-2</v>
      </c>
      <c r="O1178" s="8">
        <f t="shared" si="27"/>
        <v>7.1428571428571425E-2</v>
      </c>
      <c r="P1178" s="8">
        <f t="shared" si="27"/>
        <v>8.1168831168831168E-2</v>
      </c>
      <c r="Q1178" s="8">
        <f t="shared" si="27"/>
        <v>0.13636363636363635</v>
      </c>
    </row>
    <row r="1179" spans="1:18" x14ac:dyDescent="0.3">
      <c r="A1179" s="5" t="s">
        <v>2066</v>
      </c>
      <c r="B1179" s="6">
        <v>4</v>
      </c>
      <c r="C1179" s="6">
        <v>11</v>
      </c>
      <c r="D1179" s="6">
        <v>19</v>
      </c>
      <c r="E1179" s="6">
        <v>16</v>
      </c>
      <c r="G1179" t="s">
        <v>2066</v>
      </c>
      <c r="H1179">
        <v>4</v>
      </c>
      <c r="I1179">
        <v>11</v>
      </c>
      <c r="J1179">
        <v>19</v>
      </c>
      <c r="K1179">
        <v>16</v>
      </c>
      <c r="M1179" t="s">
        <v>2066</v>
      </c>
      <c r="N1179" s="8">
        <f t="shared" si="28"/>
        <v>1.2987012987012988E-2</v>
      </c>
      <c r="O1179" s="8">
        <f t="shared" si="27"/>
        <v>3.5714285714285712E-2</v>
      </c>
      <c r="P1179" s="8">
        <f t="shared" si="27"/>
        <v>6.1688311688311688E-2</v>
      </c>
      <c r="Q1179" s="8">
        <f t="shared" si="27"/>
        <v>5.1948051948051951E-2</v>
      </c>
    </row>
    <row r="1180" spans="1:18" x14ac:dyDescent="0.3">
      <c r="A1180" s="5" t="s">
        <v>2033</v>
      </c>
      <c r="B1180" s="6">
        <v>4</v>
      </c>
      <c r="C1180" s="6">
        <v>25</v>
      </c>
      <c r="D1180" s="6">
        <v>18</v>
      </c>
      <c r="E1180" s="6">
        <v>28</v>
      </c>
      <c r="G1180" t="s">
        <v>2033</v>
      </c>
      <c r="H1180">
        <v>4</v>
      </c>
      <c r="I1180">
        <v>25</v>
      </c>
      <c r="J1180">
        <v>18</v>
      </c>
      <c r="K1180">
        <v>28</v>
      </c>
      <c r="M1180" t="s">
        <v>2033</v>
      </c>
      <c r="N1180" s="8">
        <f t="shared" si="28"/>
        <v>1.2987012987012988E-2</v>
      </c>
      <c r="O1180" s="8">
        <f t="shared" si="27"/>
        <v>8.1168831168831168E-2</v>
      </c>
      <c r="P1180" s="8">
        <f t="shared" si="27"/>
        <v>5.844155844155844E-2</v>
      </c>
      <c r="Q1180" s="8">
        <f t="shared" si="27"/>
        <v>9.0909090909090912E-2</v>
      </c>
    </row>
    <row r="1181" spans="1:18" x14ac:dyDescent="0.3">
      <c r="A1181" s="5" t="s">
        <v>2489</v>
      </c>
      <c r="B1181" s="6">
        <v>3</v>
      </c>
      <c r="C1181" s="6">
        <v>1</v>
      </c>
      <c r="D1181" s="6">
        <v>4</v>
      </c>
      <c r="E1181" s="6">
        <v>5</v>
      </c>
      <c r="G1181" t="s">
        <v>2489</v>
      </c>
      <c r="H1181">
        <v>3</v>
      </c>
      <c r="I1181">
        <v>1</v>
      </c>
      <c r="J1181">
        <v>4</v>
      </c>
      <c r="K1181">
        <v>5</v>
      </c>
      <c r="M1181" t="s">
        <v>2489</v>
      </c>
      <c r="N1181" s="8">
        <f t="shared" si="28"/>
        <v>9.74025974025974E-3</v>
      </c>
      <c r="O1181" s="8">
        <f t="shared" si="27"/>
        <v>3.246753246753247E-3</v>
      </c>
      <c r="P1181" s="8">
        <f t="shared" si="27"/>
        <v>1.2987012987012988E-2</v>
      </c>
      <c r="Q1181" s="8">
        <f t="shared" si="27"/>
        <v>1.6233766233766232E-2</v>
      </c>
    </row>
    <row r="1182" spans="1:18" x14ac:dyDescent="0.3">
      <c r="A1182" s="5" t="s">
        <v>845</v>
      </c>
      <c r="B1182" s="6">
        <v>10</v>
      </c>
      <c r="C1182" s="6">
        <v>17</v>
      </c>
      <c r="D1182" s="6">
        <v>29</v>
      </c>
      <c r="E1182" s="6">
        <v>34</v>
      </c>
      <c r="G1182" t="s">
        <v>845</v>
      </c>
      <c r="H1182">
        <v>10</v>
      </c>
      <c r="I1182">
        <v>17</v>
      </c>
      <c r="J1182">
        <v>29</v>
      </c>
      <c r="K1182">
        <v>34</v>
      </c>
      <c r="M1182" t="s">
        <v>845</v>
      </c>
      <c r="N1182" s="8">
        <f t="shared" si="28"/>
        <v>3.2467532467532464E-2</v>
      </c>
      <c r="O1182" s="8">
        <f t="shared" si="27"/>
        <v>5.5194805194805192E-2</v>
      </c>
      <c r="P1182" s="8">
        <f t="shared" si="27"/>
        <v>9.4155844155844159E-2</v>
      </c>
      <c r="Q1182" s="8">
        <f t="shared" si="27"/>
        <v>0.11038961038961038</v>
      </c>
    </row>
    <row r="1183" spans="1:18" x14ac:dyDescent="0.3">
      <c r="A1183" s="5" t="s">
        <v>382</v>
      </c>
      <c r="B1183" s="6">
        <v>3</v>
      </c>
      <c r="C1183" s="6">
        <v>8</v>
      </c>
      <c r="D1183" s="6">
        <v>6</v>
      </c>
      <c r="E1183" s="6">
        <v>4</v>
      </c>
      <c r="G1183" t="s">
        <v>382</v>
      </c>
      <c r="H1183">
        <v>3</v>
      </c>
      <c r="I1183">
        <v>8</v>
      </c>
      <c r="J1183">
        <v>6</v>
      </c>
      <c r="K1183">
        <v>4</v>
      </c>
      <c r="M1183" t="s">
        <v>382</v>
      </c>
      <c r="N1183" s="8">
        <f t="shared" si="28"/>
        <v>9.74025974025974E-3</v>
      </c>
      <c r="O1183" s="8">
        <f t="shared" si="27"/>
        <v>2.5974025974025976E-2</v>
      </c>
      <c r="P1183" s="8">
        <f t="shared" si="27"/>
        <v>1.948051948051948E-2</v>
      </c>
      <c r="Q1183" s="8">
        <f t="shared" si="27"/>
        <v>1.2987012987012988E-2</v>
      </c>
    </row>
    <row r="1184" spans="1:18" x14ac:dyDescent="0.3">
      <c r="A1184" s="5" t="s">
        <v>1989</v>
      </c>
      <c r="B1184" s="6">
        <v>1</v>
      </c>
      <c r="C1184" s="6">
        <v>1</v>
      </c>
      <c r="D1184" s="6">
        <v>2</v>
      </c>
      <c r="E1184" s="6">
        <v>5</v>
      </c>
      <c r="G1184" t="s">
        <v>1989</v>
      </c>
      <c r="H1184">
        <v>1</v>
      </c>
      <c r="I1184">
        <v>1</v>
      </c>
      <c r="J1184">
        <v>2</v>
      </c>
      <c r="K1184">
        <v>5</v>
      </c>
      <c r="M1184" t="s">
        <v>1989</v>
      </c>
      <c r="N1184" s="8">
        <f t="shared" si="28"/>
        <v>3.246753246753247E-3</v>
      </c>
      <c r="O1184" s="8">
        <f t="shared" si="27"/>
        <v>3.246753246753247E-3</v>
      </c>
      <c r="P1184" s="8">
        <f t="shared" si="27"/>
        <v>6.4935064935064939E-3</v>
      </c>
      <c r="Q1184" s="8">
        <f t="shared" si="27"/>
        <v>1.6233766233766232E-2</v>
      </c>
    </row>
    <row r="1185" spans="1:23" x14ac:dyDescent="0.3">
      <c r="A1185" s="5" t="s">
        <v>4086</v>
      </c>
      <c r="B1185" s="6"/>
      <c r="C1185" s="6">
        <v>1</v>
      </c>
      <c r="D1185" s="6">
        <v>1</v>
      </c>
      <c r="E1185" s="6"/>
      <c r="G1185" t="s">
        <v>4086</v>
      </c>
      <c r="I1185">
        <v>1</v>
      </c>
      <c r="J1185">
        <v>1</v>
      </c>
      <c r="M1185" t="s">
        <v>4086</v>
      </c>
      <c r="N1185" s="8">
        <f t="shared" si="28"/>
        <v>0</v>
      </c>
      <c r="O1185" s="8">
        <f t="shared" si="27"/>
        <v>3.246753246753247E-3</v>
      </c>
      <c r="P1185" s="8">
        <f t="shared" si="27"/>
        <v>3.246753246753247E-3</v>
      </c>
      <c r="Q1185" s="8">
        <f t="shared" si="27"/>
        <v>0</v>
      </c>
    </row>
    <row r="1186" spans="1:23" x14ac:dyDescent="0.3">
      <c r="A1186" s="5" t="s">
        <v>3484</v>
      </c>
      <c r="B1186" s="6">
        <v>10</v>
      </c>
      <c r="C1186" s="6">
        <v>10</v>
      </c>
      <c r="D1186" s="6">
        <v>10</v>
      </c>
      <c r="E1186" s="6">
        <v>16</v>
      </c>
      <c r="G1186" t="s">
        <v>3484</v>
      </c>
      <c r="H1186">
        <v>10</v>
      </c>
      <c r="I1186">
        <v>10</v>
      </c>
      <c r="J1186">
        <v>10</v>
      </c>
      <c r="K1186">
        <v>16</v>
      </c>
      <c r="M1186" t="s">
        <v>3484</v>
      </c>
      <c r="N1186" s="8">
        <f t="shared" si="28"/>
        <v>3.2467532467532464E-2</v>
      </c>
      <c r="O1186" s="8">
        <f t="shared" si="27"/>
        <v>3.2467532467532464E-2</v>
      </c>
      <c r="P1186" s="8">
        <f t="shared" si="27"/>
        <v>3.2467532467532464E-2</v>
      </c>
      <c r="Q1186" s="8">
        <f t="shared" si="27"/>
        <v>5.1948051948051951E-2</v>
      </c>
    </row>
    <row r="1187" spans="1:23" x14ac:dyDescent="0.3">
      <c r="A1187" s="5" t="s">
        <v>2756</v>
      </c>
      <c r="B1187" s="6">
        <v>10</v>
      </c>
      <c r="C1187" s="6">
        <v>19</v>
      </c>
      <c r="D1187" s="6">
        <v>21</v>
      </c>
      <c r="E1187" s="6">
        <v>15</v>
      </c>
      <c r="G1187" t="s">
        <v>2756</v>
      </c>
      <c r="H1187">
        <v>10</v>
      </c>
      <c r="I1187">
        <v>19</v>
      </c>
      <c r="J1187">
        <v>21</v>
      </c>
      <c r="K1187">
        <v>15</v>
      </c>
      <c r="M1187" t="s">
        <v>2756</v>
      </c>
      <c r="N1187" s="8">
        <f t="shared" si="28"/>
        <v>3.2467532467532464E-2</v>
      </c>
      <c r="O1187" s="8">
        <f t="shared" si="27"/>
        <v>6.1688311688311688E-2</v>
      </c>
      <c r="P1187" s="8">
        <f t="shared" si="27"/>
        <v>6.8181818181818177E-2</v>
      </c>
      <c r="Q1187" s="8">
        <f t="shared" si="27"/>
        <v>4.8701298701298704E-2</v>
      </c>
    </row>
    <row r="1188" spans="1:23" x14ac:dyDescent="0.3">
      <c r="A1188" s="5" t="s">
        <v>1555</v>
      </c>
      <c r="B1188" s="6">
        <v>1</v>
      </c>
      <c r="C1188" s="6">
        <v>1</v>
      </c>
      <c r="D1188" s="6"/>
      <c r="E1188" s="6">
        <v>1</v>
      </c>
      <c r="G1188" t="s">
        <v>1555</v>
      </c>
      <c r="H1188">
        <v>1</v>
      </c>
      <c r="I1188">
        <v>1</v>
      </c>
      <c r="K1188">
        <v>1</v>
      </c>
      <c r="M1188" t="s">
        <v>1555</v>
      </c>
      <c r="N1188" s="8">
        <f t="shared" si="28"/>
        <v>3.246753246753247E-3</v>
      </c>
      <c r="O1188" s="8">
        <f t="shared" si="27"/>
        <v>3.246753246753247E-3</v>
      </c>
      <c r="P1188" s="8">
        <f t="shared" si="27"/>
        <v>0</v>
      </c>
      <c r="Q1188" s="8">
        <f t="shared" si="27"/>
        <v>3.246753246753247E-3</v>
      </c>
    </row>
    <row r="1189" spans="1:23" x14ac:dyDescent="0.3">
      <c r="A1189" s="5" t="s">
        <v>5416</v>
      </c>
      <c r="B1189" s="6"/>
      <c r="C1189" s="6">
        <v>2</v>
      </c>
      <c r="D1189" s="6">
        <v>2</v>
      </c>
      <c r="E1189" s="6">
        <v>6</v>
      </c>
      <c r="G1189" t="s">
        <v>5416</v>
      </c>
      <c r="I1189">
        <v>2</v>
      </c>
      <c r="J1189">
        <v>2</v>
      </c>
      <c r="K1189">
        <v>6</v>
      </c>
      <c r="M1189" t="s">
        <v>5416</v>
      </c>
      <c r="N1189" s="8">
        <f t="shared" si="28"/>
        <v>0</v>
      </c>
      <c r="O1189" s="8">
        <f t="shared" si="27"/>
        <v>6.4935064935064939E-3</v>
      </c>
      <c r="P1189" s="8">
        <f t="shared" si="27"/>
        <v>6.4935064935064939E-3</v>
      </c>
      <c r="Q1189" s="8">
        <f t="shared" si="27"/>
        <v>1.948051948051948E-2</v>
      </c>
    </row>
    <row r="1190" spans="1:23" x14ac:dyDescent="0.3">
      <c r="A1190" s="5" t="s">
        <v>5268</v>
      </c>
      <c r="B1190" s="6">
        <v>66</v>
      </c>
      <c r="C1190" s="6">
        <v>120</v>
      </c>
      <c r="D1190" s="6">
        <v>137</v>
      </c>
      <c r="E1190" s="6">
        <v>173</v>
      </c>
      <c r="G1190" t="s">
        <v>5268</v>
      </c>
      <c r="H1190">
        <v>66</v>
      </c>
      <c r="I1190">
        <v>120</v>
      </c>
      <c r="J1190">
        <v>137</v>
      </c>
      <c r="K1190">
        <v>173</v>
      </c>
      <c r="M1190" t="s">
        <v>5268</v>
      </c>
      <c r="N1190" s="8">
        <f t="shared" si="28"/>
        <v>0.21428571428571427</v>
      </c>
      <c r="O1190" s="8">
        <f t="shared" si="27"/>
        <v>0.38961038961038963</v>
      </c>
      <c r="P1190" s="8">
        <f t="shared" si="27"/>
        <v>0.44480519480519481</v>
      </c>
      <c r="Q1190" s="8">
        <f t="shared" si="27"/>
        <v>0.56168831168831168</v>
      </c>
    </row>
    <row r="1192" spans="1:23" x14ac:dyDescent="0.3">
      <c r="A1192" t="s">
        <v>5373</v>
      </c>
    </row>
    <row r="1193" spans="1:23" x14ac:dyDescent="0.3">
      <c r="A1193" s="4" t="s">
        <v>5267</v>
      </c>
      <c r="B1193" t="s">
        <v>1077</v>
      </c>
      <c r="C1193" t="s">
        <v>5375</v>
      </c>
      <c r="D1193" t="s">
        <v>1063</v>
      </c>
      <c r="E1193" t="s">
        <v>5374</v>
      </c>
      <c r="F1193" t="s">
        <v>3601</v>
      </c>
      <c r="G1193" t="s">
        <v>1748</v>
      </c>
      <c r="H1193" t="s">
        <v>2822</v>
      </c>
      <c r="I1193" t="s">
        <v>503</v>
      </c>
      <c r="J1193" t="s">
        <v>634</v>
      </c>
      <c r="K1193" t="s">
        <v>443</v>
      </c>
      <c r="M1193" t="s">
        <v>5267</v>
      </c>
      <c r="N1193" t="s">
        <v>1077</v>
      </c>
      <c r="O1193" t="s">
        <v>5375</v>
      </c>
      <c r="P1193" t="s">
        <v>1063</v>
      </c>
      <c r="Q1193" t="s">
        <v>5374</v>
      </c>
      <c r="R1193" t="s">
        <v>3601</v>
      </c>
      <c r="S1193" t="s">
        <v>1748</v>
      </c>
      <c r="T1193" t="s">
        <v>2822</v>
      </c>
      <c r="U1193" t="s">
        <v>503</v>
      </c>
      <c r="V1193" t="s">
        <v>634</v>
      </c>
      <c r="W1193" t="s">
        <v>443</v>
      </c>
    </row>
    <row r="1194" spans="1:23" x14ac:dyDescent="0.3">
      <c r="A1194" s="5" t="s">
        <v>710</v>
      </c>
      <c r="B1194" s="6"/>
      <c r="C1194" s="6"/>
      <c r="D1194" s="6">
        <v>2</v>
      </c>
      <c r="E1194" s="6"/>
      <c r="F1194" s="6">
        <v>2</v>
      </c>
      <c r="G1194" s="6"/>
      <c r="H1194" s="6">
        <v>2</v>
      </c>
      <c r="I1194" s="6">
        <v>2</v>
      </c>
      <c r="J1194" s="6">
        <v>3</v>
      </c>
      <c r="K1194" s="6">
        <v>2</v>
      </c>
      <c r="M1194" t="s">
        <v>710</v>
      </c>
      <c r="P1194">
        <v>2</v>
      </c>
      <c r="R1194">
        <v>2</v>
      </c>
      <c r="T1194">
        <v>2</v>
      </c>
      <c r="U1194">
        <v>2</v>
      </c>
      <c r="V1194">
        <v>3</v>
      </c>
      <c r="W1194">
        <v>2</v>
      </c>
    </row>
    <row r="1195" spans="1:23" x14ac:dyDescent="0.3">
      <c r="A1195" s="5" t="s">
        <v>2914</v>
      </c>
      <c r="B1195" s="6">
        <v>1</v>
      </c>
      <c r="C1195" s="6"/>
      <c r="D1195" s="6">
        <v>1</v>
      </c>
      <c r="E1195" s="6">
        <v>12</v>
      </c>
      <c r="F1195" s="6">
        <v>7</v>
      </c>
      <c r="G1195" s="6">
        <v>21</v>
      </c>
      <c r="H1195" s="6">
        <v>7</v>
      </c>
      <c r="I1195" s="6">
        <v>27</v>
      </c>
      <c r="J1195" s="6">
        <v>31</v>
      </c>
      <c r="K1195" s="6">
        <v>35</v>
      </c>
      <c r="M1195" t="s">
        <v>2914</v>
      </c>
      <c r="N1195">
        <v>1</v>
      </c>
      <c r="P1195">
        <v>1</v>
      </c>
      <c r="Q1195">
        <v>12</v>
      </c>
      <c r="R1195">
        <v>7</v>
      </c>
      <c r="S1195">
        <v>21</v>
      </c>
      <c r="T1195">
        <v>7</v>
      </c>
      <c r="U1195">
        <v>27</v>
      </c>
      <c r="V1195">
        <v>31</v>
      </c>
      <c r="W1195">
        <v>35</v>
      </c>
    </row>
    <row r="1196" spans="1:23" x14ac:dyDescent="0.3">
      <c r="A1196" s="5" t="s">
        <v>2066</v>
      </c>
      <c r="B1196" s="6">
        <v>1</v>
      </c>
      <c r="C1196" s="6"/>
      <c r="D1196" s="6"/>
      <c r="E1196" s="6">
        <v>1</v>
      </c>
      <c r="F1196" s="6">
        <v>3</v>
      </c>
      <c r="G1196" s="6">
        <v>1</v>
      </c>
      <c r="H1196" s="6">
        <v>5</v>
      </c>
      <c r="I1196" s="6">
        <v>9</v>
      </c>
      <c r="J1196" s="6">
        <v>16</v>
      </c>
      <c r="K1196" s="6">
        <v>18</v>
      </c>
      <c r="M1196" t="s">
        <v>2066</v>
      </c>
      <c r="N1196">
        <v>1</v>
      </c>
      <c r="Q1196">
        <v>1</v>
      </c>
      <c r="R1196">
        <v>3</v>
      </c>
      <c r="S1196">
        <v>1</v>
      </c>
      <c r="T1196">
        <v>5</v>
      </c>
      <c r="U1196">
        <v>9</v>
      </c>
      <c r="V1196">
        <v>16</v>
      </c>
      <c r="W1196">
        <v>18</v>
      </c>
    </row>
    <row r="1197" spans="1:23" x14ac:dyDescent="0.3">
      <c r="A1197" s="5" t="s">
        <v>2033</v>
      </c>
      <c r="B1197" s="6">
        <v>3</v>
      </c>
      <c r="C1197" s="6"/>
      <c r="D1197" s="6">
        <v>7</v>
      </c>
      <c r="E1197" s="6"/>
      <c r="F1197" s="6">
        <v>7</v>
      </c>
      <c r="G1197" s="6"/>
      <c r="H1197" s="6">
        <v>13</v>
      </c>
      <c r="I1197" s="6">
        <v>9</v>
      </c>
      <c r="J1197" s="6">
        <v>23</v>
      </c>
      <c r="K1197" s="6">
        <v>31</v>
      </c>
      <c r="M1197" t="s">
        <v>2033</v>
      </c>
      <c r="N1197">
        <v>3</v>
      </c>
      <c r="P1197">
        <v>7</v>
      </c>
      <c r="R1197">
        <v>7</v>
      </c>
      <c r="T1197">
        <v>13</v>
      </c>
      <c r="U1197">
        <v>9</v>
      </c>
      <c r="V1197">
        <v>23</v>
      </c>
      <c r="W1197">
        <v>31</v>
      </c>
    </row>
    <row r="1198" spans="1:23" x14ac:dyDescent="0.3">
      <c r="A1198" s="5" t="s">
        <v>2489</v>
      </c>
      <c r="B1198" s="6"/>
      <c r="C1198" s="6"/>
      <c r="D1198" s="6"/>
      <c r="E1198" s="6"/>
      <c r="F1198" s="6"/>
      <c r="G1198" s="6"/>
      <c r="H1198" s="6">
        <v>3</v>
      </c>
      <c r="I1198" s="6">
        <v>1</v>
      </c>
      <c r="J1198" s="6">
        <v>5</v>
      </c>
      <c r="K1198" s="6">
        <v>7</v>
      </c>
      <c r="M1198" t="s">
        <v>2489</v>
      </c>
      <c r="T1198">
        <v>3</v>
      </c>
      <c r="U1198">
        <v>1</v>
      </c>
      <c r="V1198">
        <v>5</v>
      </c>
      <c r="W1198">
        <v>7</v>
      </c>
    </row>
    <row r="1199" spans="1:23" x14ac:dyDescent="0.3">
      <c r="A1199" s="5" t="s">
        <v>845</v>
      </c>
      <c r="B1199" s="6">
        <v>2</v>
      </c>
      <c r="C1199" s="6"/>
      <c r="D1199" s="6">
        <v>1</v>
      </c>
      <c r="E1199" s="6">
        <v>3</v>
      </c>
      <c r="F1199" s="6">
        <v>6</v>
      </c>
      <c r="G1199" s="6">
        <v>5</v>
      </c>
      <c r="H1199" s="6">
        <v>9</v>
      </c>
      <c r="I1199" s="6">
        <v>11</v>
      </c>
      <c r="J1199" s="6">
        <v>28</v>
      </c>
      <c r="K1199" s="6">
        <v>38</v>
      </c>
      <c r="M1199" t="s">
        <v>845</v>
      </c>
      <c r="N1199">
        <v>2</v>
      </c>
      <c r="P1199">
        <v>1</v>
      </c>
      <c r="Q1199">
        <v>3</v>
      </c>
      <c r="R1199">
        <v>6</v>
      </c>
      <c r="S1199">
        <v>5</v>
      </c>
      <c r="T1199">
        <v>9</v>
      </c>
      <c r="U1199">
        <v>11</v>
      </c>
      <c r="V1199">
        <v>28</v>
      </c>
      <c r="W1199">
        <v>38</v>
      </c>
    </row>
    <row r="1200" spans="1:23" x14ac:dyDescent="0.3">
      <c r="A1200" s="5" t="s">
        <v>382</v>
      </c>
      <c r="B1200" s="6"/>
      <c r="C1200" s="6"/>
      <c r="D1200" s="6"/>
      <c r="E1200" s="6">
        <v>1</v>
      </c>
      <c r="F1200" s="6">
        <v>1</v>
      </c>
      <c r="G1200" s="6">
        <v>2</v>
      </c>
      <c r="H1200" s="6"/>
      <c r="I1200" s="6">
        <v>8</v>
      </c>
      <c r="J1200" s="6">
        <v>6</v>
      </c>
      <c r="K1200" s="6">
        <v>9</v>
      </c>
      <c r="M1200" t="s">
        <v>382</v>
      </c>
      <c r="Q1200">
        <v>1</v>
      </c>
      <c r="R1200">
        <v>1</v>
      </c>
      <c r="S1200">
        <v>2</v>
      </c>
      <c r="U1200">
        <v>8</v>
      </c>
      <c r="V1200">
        <v>6</v>
      </c>
      <c r="W1200">
        <v>9</v>
      </c>
    </row>
    <row r="1201" spans="1:23" x14ac:dyDescent="0.3">
      <c r="A1201" s="5" t="s">
        <v>1989</v>
      </c>
      <c r="B1201" s="6"/>
      <c r="C1201" s="6"/>
      <c r="D1201" s="6"/>
      <c r="E1201" s="6">
        <v>1</v>
      </c>
      <c r="F1201" s="6"/>
      <c r="G1201" s="6">
        <v>3</v>
      </c>
      <c r="H1201" s="6"/>
      <c r="I1201" s="6"/>
      <c r="J1201" s="6">
        <v>6</v>
      </c>
      <c r="K1201" s="6">
        <v>5</v>
      </c>
      <c r="M1201" t="s">
        <v>1989</v>
      </c>
      <c r="Q1201">
        <v>1</v>
      </c>
      <c r="S1201">
        <v>3</v>
      </c>
      <c r="V1201">
        <v>6</v>
      </c>
      <c r="W1201">
        <v>5</v>
      </c>
    </row>
    <row r="1202" spans="1:23" x14ac:dyDescent="0.3">
      <c r="A1202" s="5" t="s">
        <v>4086</v>
      </c>
      <c r="B1202" s="6"/>
      <c r="C1202" s="6"/>
      <c r="D1202" s="6"/>
      <c r="E1202" s="6"/>
      <c r="F1202" s="6"/>
      <c r="G1202" s="6"/>
      <c r="H1202" s="6"/>
      <c r="I1202" s="6"/>
      <c r="J1202" s="6"/>
      <c r="K1202" s="6">
        <v>1</v>
      </c>
      <c r="M1202" t="s">
        <v>4086</v>
      </c>
      <c r="W1202">
        <v>1</v>
      </c>
    </row>
    <row r="1203" spans="1:23" x14ac:dyDescent="0.3">
      <c r="A1203" s="5" t="s">
        <v>3484</v>
      </c>
      <c r="B1203" s="6">
        <v>2</v>
      </c>
      <c r="C1203" s="6"/>
      <c r="D1203" s="6">
        <v>1</v>
      </c>
      <c r="E1203" s="6"/>
      <c r="F1203" s="6">
        <v>7</v>
      </c>
      <c r="G1203" s="6"/>
      <c r="H1203" s="6">
        <v>6</v>
      </c>
      <c r="I1203" s="6">
        <v>6</v>
      </c>
      <c r="J1203" s="6">
        <v>18</v>
      </c>
      <c r="K1203" s="6">
        <v>18</v>
      </c>
      <c r="M1203" t="s">
        <v>3484</v>
      </c>
      <c r="N1203">
        <v>2</v>
      </c>
      <c r="P1203">
        <v>1</v>
      </c>
      <c r="R1203">
        <v>7</v>
      </c>
      <c r="T1203">
        <v>6</v>
      </c>
      <c r="U1203">
        <v>6</v>
      </c>
      <c r="V1203">
        <v>18</v>
      </c>
      <c r="W1203">
        <v>18</v>
      </c>
    </row>
    <row r="1204" spans="1:23" x14ac:dyDescent="0.3">
      <c r="A1204" s="5" t="s">
        <v>2756</v>
      </c>
      <c r="B1204" s="6"/>
      <c r="C1204" s="6"/>
      <c r="D1204" s="6"/>
      <c r="E1204" s="6">
        <v>4</v>
      </c>
      <c r="F1204" s="6">
        <v>1</v>
      </c>
      <c r="G1204" s="6">
        <v>4</v>
      </c>
      <c r="H1204" s="6">
        <v>3</v>
      </c>
      <c r="I1204" s="6">
        <v>11</v>
      </c>
      <c r="J1204" s="6">
        <v>26</v>
      </c>
      <c r="K1204" s="6">
        <v>26</v>
      </c>
      <c r="M1204" t="s">
        <v>2756</v>
      </c>
      <c r="Q1204">
        <v>4</v>
      </c>
      <c r="R1204">
        <v>1</v>
      </c>
      <c r="S1204">
        <v>4</v>
      </c>
      <c r="T1204">
        <v>3</v>
      </c>
      <c r="U1204">
        <v>11</v>
      </c>
      <c r="V1204">
        <v>26</v>
      </c>
      <c r="W1204">
        <v>26</v>
      </c>
    </row>
    <row r="1205" spans="1:23" x14ac:dyDescent="0.3">
      <c r="A1205" s="5" t="s">
        <v>1555</v>
      </c>
      <c r="B1205" s="6"/>
      <c r="C1205" s="6"/>
      <c r="D1205" s="6">
        <v>1</v>
      </c>
      <c r="E1205" s="6"/>
      <c r="F1205" s="6"/>
      <c r="G1205" s="6"/>
      <c r="H1205" s="6">
        <v>1</v>
      </c>
      <c r="I1205" s="6">
        <v>1</v>
      </c>
      <c r="J1205" s="6">
        <v>1</v>
      </c>
      <c r="K1205" s="6"/>
      <c r="M1205" t="s">
        <v>1555</v>
      </c>
      <c r="P1205">
        <v>1</v>
      </c>
      <c r="T1205">
        <v>1</v>
      </c>
      <c r="U1205">
        <v>1</v>
      </c>
      <c r="V1205">
        <v>1</v>
      </c>
    </row>
    <row r="1206" spans="1:23" x14ac:dyDescent="0.3">
      <c r="A1206" s="5" t="s">
        <v>5416</v>
      </c>
      <c r="B1206" s="6"/>
      <c r="C1206" s="6"/>
      <c r="D1206" s="6">
        <v>2</v>
      </c>
      <c r="E1206" s="6">
        <v>1</v>
      </c>
      <c r="F1206" s="6">
        <v>1</v>
      </c>
      <c r="G1206" s="6">
        <v>2</v>
      </c>
      <c r="H1206" s="6">
        <v>3</v>
      </c>
      <c r="I1206" s="6">
        <v>4</v>
      </c>
      <c r="J1206" s="6">
        <v>3</v>
      </c>
      <c r="K1206" s="6">
        <v>9</v>
      </c>
      <c r="M1206" t="s">
        <v>5416</v>
      </c>
      <c r="P1206">
        <v>2</v>
      </c>
      <c r="Q1206">
        <v>1</v>
      </c>
      <c r="R1206">
        <v>1</v>
      </c>
      <c r="S1206">
        <v>2</v>
      </c>
      <c r="T1206">
        <v>3</v>
      </c>
      <c r="U1206">
        <v>4</v>
      </c>
      <c r="V1206">
        <v>3</v>
      </c>
      <c r="W1206">
        <v>9</v>
      </c>
    </row>
    <row r="1207" spans="1:23" x14ac:dyDescent="0.3">
      <c r="A1207" s="5" t="s">
        <v>5268</v>
      </c>
      <c r="B1207" s="6">
        <v>9</v>
      </c>
      <c r="C1207" s="6"/>
      <c r="D1207" s="6">
        <v>15</v>
      </c>
      <c r="E1207" s="6">
        <v>23</v>
      </c>
      <c r="F1207" s="6">
        <v>35</v>
      </c>
      <c r="G1207" s="6">
        <v>38</v>
      </c>
      <c r="H1207" s="6">
        <v>52</v>
      </c>
      <c r="I1207" s="6">
        <v>89</v>
      </c>
      <c r="J1207" s="6">
        <v>166</v>
      </c>
      <c r="K1207" s="6">
        <v>199</v>
      </c>
      <c r="M1207" t="s">
        <v>5268</v>
      </c>
      <c r="N1207">
        <v>9</v>
      </c>
      <c r="P1207">
        <v>15</v>
      </c>
      <c r="Q1207">
        <v>23</v>
      </c>
      <c r="R1207">
        <v>35</v>
      </c>
      <c r="S1207">
        <v>38</v>
      </c>
      <c r="T1207">
        <v>52</v>
      </c>
      <c r="U1207">
        <v>89</v>
      </c>
      <c r="V1207">
        <v>166</v>
      </c>
      <c r="W1207">
        <v>199</v>
      </c>
    </row>
    <row r="1209" spans="1:23" x14ac:dyDescent="0.3">
      <c r="A1209" t="s">
        <v>5267</v>
      </c>
      <c r="B1209" t="s">
        <v>1077</v>
      </c>
      <c r="C1209" t="s">
        <v>5375</v>
      </c>
      <c r="D1209" t="s">
        <v>1063</v>
      </c>
      <c r="E1209" t="s">
        <v>5374</v>
      </c>
      <c r="F1209" t="s">
        <v>3601</v>
      </c>
      <c r="G1209" t="s">
        <v>1748</v>
      </c>
      <c r="H1209" t="s">
        <v>2822</v>
      </c>
      <c r="I1209" t="s">
        <v>503</v>
      </c>
      <c r="J1209" t="s">
        <v>634</v>
      </c>
      <c r="K1209" t="s">
        <v>443</v>
      </c>
    </row>
    <row r="1210" spans="1:23" x14ac:dyDescent="0.3">
      <c r="A1210" t="s">
        <v>710</v>
      </c>
      <c r="B1210" s="8">
        <f>N1194/308</f>
        <v>0</v>
      </c>
      <c r="C1210" s="8">
        <f t="shared" ref="C1210:K1223" si="29">O1194/308</f>
        <v>0</v>
      </c>
      <c r="D1210" s="8">
        <f t="shared" si="29"/>
        <v>6.4935064935064939E-3</v>
      </c>
      <c r="E1210" s="8">
        <f t="shared" si="29"/>
        <v>0</v>
      </c>
      <c r="F1210" s="8">
        <f t="shared" si="29"/>
        <v>6.4935064935064939E-3</v>
      </c>
      <c r="G1210" s="8">
        <f t="shared" si="29"/>
        <v>0</v>
      </c>
      <c r="H1210" s="8">
        <f t="shared" si="29"/>
        <v>6.4935064935064939E-3</v>
      </c>
      <c r="I1210" s="8">
        <f t="shared" si="29"/>
        <v>6.4935064935064939E-3</v>
      </c>
      <c r="J1210" s="8">
        <f t="shared" si="29"/>
        <v>9.74025974025974E-3</v>
      </c>
      <c r="K1210" s="8">
        <f t="shared" si="29"/>
        <v>6.4935064935064939E-3</v>
      </c>
    </row>
    <row r="1211" spans="1:23" x14ac:dyDescent="0.3">
      <c r="A1211" t="s">
        <v>2914</v>
      </c>
      <c r="B1211" s="8">
        <f t="shared" ref="B1211:B1223" si="30">N1195/308</f>
        <v>3.246753246753247E-3</v>
      </c>
      <c r="C1211" s="8">
        <f t="shared" si="29"/>
        <v>0</v>
      </c>
      <c r="D1211" s="8">
        <f t="shared" si="29"/>
        <v>3.246753246753247E-3</v>
      </c>
      <c r="E1211" s="8">
        <f t="shared" si="29"/>
        <v>3.896103896103896E-2</v>
      </c>
      <c r="F1211" s="8">
        <f t="shared" si="29"/>
        <v>2.2727272727272728E-2</v>
      </c>
      <c r="G1211" s="8">
        <f t="shared" si="29"/>
        <v>6.8181818181818177E-2</v>
      </c>
      <c r="H1211" s="8">
        <f t="shared" si="29"/>
        <v>2.2727272727272728E-2</v>
      </c>
      <c r="I1211" s="8">
        <f t="shared" si="29"/>
        <v>8.7662337662337664E-2</v>
      </c>
      <c r="J1211" s="8">
        <f t="shared" si="29"/>
        <v>0.10064935064935066</v>
      </c>
      <c r="K1211" s="8">
        <f t="shared" si="29"/>
        <v>0.11363636363636363</v>
      </c>
    </row>
    <row r="1212" spans="1:23" x14ac:dyDescent="0.3">
      <c r="A1212" t="s">
        <v>2066</v>
      </c>
      <c r="B1212" s="8">
        <f t="shared" si="30"/>
        <v>3.246753246753247E-3</v>
      </c>
      <c r="C1212" s="8">
        <f t="shared" si="29"/>
        <v>0</v>
      </c>
      <c r="D1212" s="8">
        <f t="shared" si="29"/>
        <v>0</v>
      </c>
      <c r="E1212" s="8">
        <f t="shared" si="29"/>
        <v>3.246753246753247E-3</v>
      </c>
      <c r="F1212" s="8">
        <f t="shared" si="29"/>
        <v>9.74025974025974E-3</v>
      </c>
      <c r="G1212" s="8">
        <f t="shared" si="29"/>
        <v>3.246753246753247E-3</v>
      </c>
      <c r="H1212" s="8">
        <f t="shared" si="29"/>
        <v>1.6233766233766232E-2</v>
      </c>
      <c r="I1212" s="8">
        <f t="shared" si="29"/>
        <v>2.922077922077922E-2</v>
      </c>
      <c r="J1212" s="8">
        <f t="shared" si="29"/>
        <v>5.1948051948051951E-2</v>
      </c>
      <c r="K1212" s="8">
        <f t="shared" si="29"/>
        <v>5.844155844155844E-2</v>
      </c>
    </row>
    <row r="1213" spans="1:23" x14ac:dyDescent="0.3">
      <c r="A1213" t="s">
        <v>2033</v>
      </c>
      <c r="B1213" s="8">
        <f t="shared" si="30"/>
        <v>9.74025974025974E-3</v>
      </c>
      <c r="C1213" s="8">
        <f t="shared" si="29"/>
        <v>0</v>
      </c>
      <c r="D1213" s="8">
        <f t="shared" si="29"/>
        <v>2.2727272727272728E-2</v>
      </c>
      <c r="E1213" s="8">
        <f t="shared" si="29"/>
        <v>0</v>
      </c>
      <c r="F1213" s="8">
        <f t="shared" si="29"/>
        <v>2.2727272727272728E-2</v>
      </c>
      <c r="G1213" s="8">
        <f t="shared" si="29"/>
        <v>0</v>
      </c>
      <c r="H1213" s="8">
        <f t="shared" si="29"/>
        <v>4.2207792207792208E-2</v>
      </c>
      <c r="I1213" s="8">
        <f t="shared" si="29"/>
        <v>2.922077922077922E-2</v>
      </c>
      <c r="J1213" s="8">
        <f t="shared" si="29"/>
        <v>7.4675324675324672E-2</v>
      </c>
      <c r="K1213" s="8">
        <f t="shared" si="29"/>
        <v>0.10064935064935066</v>
      </c>
    </row>
    <row r="1214" spans="1:23" x14ac:dyDescent="0.3">
      <c r="A1214" t="s">
        <v>2489</v>
      </c>
      <c r="B1214" s="8">
        <f t="shared" si="30"/>
        <v>0</v>
      </c>
      <c r="C1214" s="8">
        <f t="shared" si="29"/>
        <v>0</v>
      </c>
      <c r="D1214" s="8">
        <f t="shared" si="29"/>
        <v>0</v>
      </c>
      <c r="E1214" s="8">
        <f t="shared" si="29"/>
        <v>0</v>
      </c>
      <c r="F1214" s="8">
        <f t="shared" si="29"/>
        <v>0</v>
      </c>
      <c r="G1214" s="8">
        <f t="shared" si="29"/>
        <v>0</v>
      </c>
      <c r="H1214" s="8">
        <f t="shared" si="29"/>
        <v>9.74025974025974E-3</v>
      </c>
      <c r="I1214" s="8">
        <f t="shared" si="29"/>
        <v>3.246753246753247E-3</v>
      </c>
      <c r="J1214" s="8">
        <f t="shared" si="29"/>
        <v>1.6233766233766232E-2</v>
      </c>
      <c r="K1214" s="8">
        <f t="shared" si="29"/>
        <v>2.2727272727272728E-2</v>
      </c>
    </row>
    <row r="1215" spans="1:23" x14ac:dyDescent="0.3">
      <c r="A1215" t="s">
        <v>845</v>
      </c>
      <c r="B1215" s="8">
        <f t="shared" si="30"/>
        <v>6.4935064935064939E-3</v>
      </c>
      <c r="C1215" s="8">
        <f t="shared" si="29"/>
        <v>0</v>
      </c>
      <c r="D1215" s="8">
        <f t="shared" si="29"/>
        <v>3.246753246753247E-3</v>
      </c>
      <c r="E1215" s="8">
        <f t="shared" si="29"/>
        <v>9.74025974025974E-3</v>
      </c>
      <c r="F1215" s="8">
        <f t="shared" si="29"/>
        <v>1.948051948051948E-2</v>
      </c>
      <c r="G1215" s="8">
        <f t="shared" si="29"/>
        <v>1.6233766233766232E-2</v>
      </c>
      <c r="H1215" s="8">
        <f t="shared" si="29"/>
        <v>2.922077922077922E-2</v>
      </c>
      <c r="I1215" s="8">
        <f t="shared" si="29"/>
        <v>3.5714285714285712E-2</v>
      </c>
      <c r="J1215" s="8">
        <f t="shared" si="29"/>
        <v>9.0909090909090912E-2</v>
      </c>
      <c r="K1215" s="8">
        <f t="shared" si="29"/>
        <v>0.12337662337662338</v>
      </c>
    </row>
    <row r="1216" spans="1:23" x14ac:dyDescent="0.3">
      <c r="A1216" t="s">
        <v>382</v>
      </c>
      <c r="B1216" s="8">
        <f t="shared" si="30"/>
        <v>0</v>
      </c>
      <c r="C1216" s="8">
        <f t="shared" si="29"/>
        <v>0</v>
      </c>
      <c r="D1216" s="8">
        <f t="shared" si="29"/>
        <v>0</v>
      </c>
      <c r="E1216" s="8">
        <f t="shared" si="29"/>
        <v>3.246753246753247E-3</v>
      </c>
      <c r="F1216" s="8">
        <f t="shared" si="29"/>
        <v>3.246753246753247E-3</v>
      </c>
      <c r="G1216" s="8">
        <f t="shared" si="29"/>
        <v>6.4935064935064939E-3</v>
      </c>
      <c r="H1216" s="8">
        <f t="shared" si="29"/>
        <v>0</v>
      </c>
      <c r="I1216" s="8">
        <f t="shared" si="29"/>
        <v>2.5974025974025976E-2</v>
      </c>
      <c r="J1216" s="8">
        <f t="shared" si="29"/>
        <v>1.948051948051948E-2</v>
      </c>
      <c r="K1216" s="8">
        <f t="shared" si="29"/>
        <v>2.922077922077922E-2</v>
      </c>
    </row>
    <row r="1217" spans="1:19" x14ac:dyDescent="0.3">
      <c r="A1217" t="s">
        <v>1989</v>
      </c>
      <c r="B1217" s="8">
        <f t="shared" si="30"/>
        <v>0</v>
      </c>
      <c r="C1217" s="8">
        <f t="shared" si="29"/>
        <v>0</v>
      </c>
      <c r="D1217" s="8">
        <f t="shared" si="29"/>
        <v>0</v>
      </c>
      <c r="E1217" s="8">
        <f t="shared" si="29"/>
        <v>3.246753246753247E-3</v>
      </c>
      <c r="F1217" s="8">
        <f t="shared" si="29"/>
        <v>0</v>
      </c>
      <c r="G1217" s="8">
        <f t="shared" si="29"/>
        <v>9.74025974025974E-3</v>
      </c>
      <c r="H1217" s="8">
        <f t="shared" si="29"/>
        <v>0</v>
      </c>
      <c r="I1217" s="8">
        <f t="shared" si="29"/>
        <v>0</v>
      </c>
      <c r="J1217" s="8">
        <f t="shared" si="29"/>
        <v>1.948051948051948E-2</v>
      </c>
      <c r="K1217" s="8">
        <f t="shared" si="29"/>
        <v>1.6233766233766232E-2</v>
      </c>
    </row>
    <row r="1218" spans="1:19" x14ac:dyDescent="0.3">
      <c r="A1218" t="s">
        <v>4086</v>
      </c>
      <c r="B1218" s="8">
        <f t="shared" si="30"/>
        <v>0</v>
      </c>
      <c r="C1218" s="8">
        <f t="shared" si="29"/>
        <v>0</v>
      </c>
      <c r="D1218" s="8">
        <f t="shared" si="29"/>
        <v>0</v>
      </c>
      <c r="E1218" s="8">
        <f t="shared" si="29"/>
        <v>0</v>
      </c>
      <c r="F1218" s="8">
        <f t="shared" si="29"/>
        <v>0</v>
      </c>
      <c r="G1218" s="8">
        <f t="shared" si="29"/>
        <v>0</v>
      </c>
      <c r="H1218" s="8">
        <f t="shared" si="29"/>
        <v>0</v>
      </c>
      <c r="I1218" s="8">
        <f t="shared" si="29"/>
        <v>0</v>
      </c>
      <c r="J1218" s="8">
        <f t="shared" si="29"/>
        <v>0</v>
      </c>
      <c r="K1218" s="8">
        <f t="shared" si="29"/>
        <v>3.246753246753247E-3</v>
      </c>
    </row>
    <row r="1219" spans="1:19" x14ac:dyDescent="0.3">
      <c r="A1219" t="s">
        <v>3484</v>
      </c>
      <c r="B1219" s="8">
        <f t="shared" si="30"/>
        <v>6.4935064935064939E-3</v>
      </c>
      <c r="C1219" s="8">
        <f t="shared" si="29"/>
        <v>0</v>
      </c>
      <c r="D1219" s="8">
        <f t="shared" si="29"/>
        <v>3.246753246753247E-3</v>
      </c>
      <c r="E1219" s="8">
        <f t="shared" si="29"/>
        <v>0</v>
      </c>
      <c r="F1219" s="8">
        <f t="shared" si="29"/>
        <v>2.2727272727272728E-2</v>
      </c>
      <c r="G1219" s="8">
        <f t="shared" si="29"/>
        <v>0</v>
      </c>
      <c r="H1219" s="8">
        <f t="shared" si="29"/>
        <v>1.948051948051948E-2</v>
      </c>
      <c r="I1219" s="8">
        <f t="shared" si="29"/>
        <v>1.948051948051948E-2</v>
      </c>
      <c r="J1219" s="8">
        <f t="shared" si="29"/>
        <v>5.844155844155844E-2</v>
      </c>
      <c r="K1219" s="8">
        <f t="shared" si="29"/>
        <v>5.844155844155844E-2</v>
      </c>
    </row>
    <row r="1220" spans="1:19" x14ac:dyDescent="0.3">
      <c r="A1220" t="s">
        <v>2756</v>
      </c>
      <c r="B1220" s="8">
        <f t="shared" si="30"/>
        <v>0</v>
      </c>
      <c r="C1220" s="8">
        <f t="shared" si="29"/>
        <v>0</v>
      </c>
      <c r="D1220" s="8">
        <f t="shared" si="29"/>
        <v>0</v>
      </c>
      <c r="E1220" s="8">
        <f t="shared" si="29"/>
        <v>1.2987012987012988E-2</v>
      </c>
      <c r="F1220" s="8">
        <f t="shared" si="29"/>
        <v>3.246753246753247E-3</v>
      </c>
      <c r="G1220" s="8">
        <f t="shared" si="29"/>
        <v>1.2987012987012988E-2</v>
      </c>
      <c r="H1220" s="8">
        <f t="shared" si="29"/>
        <v>9.74025974025974E-3</v>
      </c>
      <c r="I1220" s="8">
        <f t="shared" si="29"/>
        <v>3.5714285714285712E-2</v>
      </c>
      <c r="J1220" s="8">
        <f t="shared" si="29"/>
        <v>8.4415584415584416E-2</v>
      </c>
      <c r="K1220" s="8">
        <f t="shared" si="29"/>
        <v>8.4415584415584416E-2</v>
      </c>
    </row>
    <row r="1221" spans="1:19" x14ac:dyDescent="0.3">
      <c r="A1221" t="s">
        <v>1555</v>
      </c>
      <c r="B1221" s="8">
        <f t="shared" si="30"/>
        <v>0</v>
      </c>
      <c r="C1221" s="8">
        <f t="shared" si="29"/>
        <v>0</v>
      </c>
      <c r="D1221" s="8">
        <f t="shared" si="29"/>
        <v>3.246753246753247E-3</v>
      </c>
      <c r="E1221" s="8">
        <f t="shared" si="29"/>
        <v>0</v>
      </c>
      <c r="F1221" s="8">
        <f t="shared" si="29"/>
        <v>0</v>
      </c>
      <c r="G1221" s="8">
        <f t="shared" si="29"/>
        <v>0</v>
      </c>
      <c r="H1221" s="8">
        <f t="shared" si="29"/>
        <v>3.246753246753247E-3</v>
      </c>
      <c r="I1221" s="8">
        <f t="shared" si="29"/>
        <v>3.246753246753247E-3</v>
      </c>
      <c r="J1221" s="8">
        <f t="shared" si="29"/>
        <v>3.246753246753247E-3</v>
      </c>
      <c r="K1221" s="8">
        <f t="shared" si="29"/>
        <v>0</v>
      </c>
    </row>
    <row r="1222" spans="1:19" x14ac:dyDescent="0.3">
      <c r="A1222" t="s">
        <v>5416</v>
      </c>
      <c r="B1222" s="8">
        <f t="shared" si="30"/>
        <v>0</v>
      </c>
      <c r="C1222" s="8">
        <f t="shared" si="29"/>
        <v>0</v>
      </c>
      <c r="D1222" s="8">
        <f t="shared" si="29"/>
        <v>6.4935064935064939E-3</v>
      </c>
      <c r="E1222" s="8">
        <f t="shared" si="29"/>
        <v>3.246753246753247E-3</v>
      </c>
      <c r="F1222" s="8">
        <f t="shared" si="29"/>
        <v>3.246753246753247E-3</v>
      </c>
      <c r="G1222" s="8">
        <f t="shared" si="29"/>
        <v>6.4935064935064939E-3</v>
      </c>
      <c r="H1222" s="8">
        <f t="shared" si="29"/>
        <v>9.74025974025974E-3</v>
      </c>
      <c r="I1222" s="8">
        <f t="shared" si="29"/>
        <v>1.2987012987012988E-2</v>
      </c>
      <c r="J1222" s="8">
        <f t="shared" si="29"/>
        <v>9.74025974025974E-3</v>
      </c>
      <c r="K1222" s="8">
        <f t="shared" si="29"/>
        <v>2.922077922077922E-2</v>
      </c>
    </row>
    <row r="1223" spans="1:19" x14ac:dyDescent="0.3">
      <c r="A1223" t="s">
        <v>5268</v>
      </c>
      <c r="B1223" s="8">
        <f t="shared" si="30"/>
        <v>2.922077922077922E-2</v>
      </c>
      <c r="C1223" s="8">
        <f t="shared" si="29"/>
        <v>0</v>
      </c>
      <c r="D1223" s="8">
        <f t="shared" si="29"/>
        <v>4.8701298701298704E-2</v>
      </c>
      <c r="E1223" s="8">
        <f t="shared" si="29"/>
        <v>7.4675324675324672E-2</v>
      </c>
      <c r="F1223" s="8">
        <f t="shared" si="29"/>
        <v>0.11363636363636363</v>
      </c>
      <c r="G1223" s="8">
        <f t="shared" si="29"/>
        <v>0.12337662337662338</v>
      </c>
      <c r="H1223" s="8">
        <f t="shared" si="29"/>
        <v>0.16883116883116883</v>
      </c>
      <c r="I1223" s="8">
        <f t="shared" si="29"/>
        <v>0.28896103896103897</v>
      </c>
      <c r="J1223" s="8">
        <f t="shared" si="29"/>
        <v>0.53896103896103897</v>
      </c>
      <c r="K1223" s="8">
        <f t="shared" si="29"/>
        <v>0.64610389610389607</v>
      </c>
    </row>
    <row r="1225" spans="1:19" x14ac:dyDescent="0.3">
      <c r="A1225" t="s">
        <v>5376</v>
      </c>
    </row>
    <row r="1226" spans="1:19" x14ac:dyDescent="0.3">
      <c r="A1226" s="4" t="s">
        <v>5267</v>
      </c>
      <c r="B1226" t="s">
        <v>1077</v>
      </c>
      <c r="C1226" t="s">
        <v>373</v>
      </c>
      <c r="D1226" t="s">
        <v>590</v>
      </c>
      <c r="E1226" t="s">
        <v>1123</v>
      </c>
      <c r="F1226" t="s">
        <v>444</v>
      </c>
      <c r="G1226" t="s">
        <v>1193</v>
      </c>
      <c r="H1226" t="s">
        <v>461</v>
      </c>
      <c r="I1226" t="s">
        <v>516</v>
      </c>
      <c r="K1226" t="s">
        <v>5267</v>
      </c>
      <c r="L1226" t="s">
        <v>1077</v>
      </c>
      <c r="M1226" t="s">
        <v>373</v>
      </c>
      <c r="N1226" t="s">
        <v>590</v>
      </c>
      <c r="O1226" t="s">
        <v>1123</v>
      </c>
      <c r="P1226" t="s">
        <v>444</v>
      </c>
      <c r="Q1226" t="s">
        <v>1193</v>
      </c>
      <c r="R1226" t="s">
        <v>461</v>
      </c>
      <c r="S1226" t="s">
        <v>516</v>
      </c>
    </row>
    <row r="1227" spans="1:19" x14ac:dyDescent="0.3">
      <c r="A1227" s="5" t="s">
        <v>710</v>
      </c>
      <c r="B1227" s="6"/>
      <c r="C1227" s="6"/>
      <c r="D1227" s="6"/>
      <c r="E1227" s="6"/>
      <c r="F1227" s="6"/>
      <c r="G1227" s="6"/>
      <c r="H1227" s="6">
        <v>5</v>
      </c>
      <c r="I1227" s="6">
        <v>2</v>
      </c>
      <c r="K1227" t="s">
        <v>710</v>
      </c>
      <c r="R1227">
        <v>5</v>
      </c>
      <c r="S1227">
        <v>2</v>
      </c>
    </row>
    <row r="1228" spans="1:19" x14ac:dyDescent="0.3">
      <c r="A1228" s="5" t="s">
        <v>2914</v>
      </c>
      <c r="B1228" s="6"/>
      <c r="C1228" s="6">
        <v>9</v>
      </c>
      <c r="D1228" s="6"/>
      <c r="E1228" s="6">
        <v>12</v>
      </c>
      <c r="F1228" s="6">
        <v>8</v>
      </c>
      <c r="G1228" s="6">
        <v>4</v>
      </c>
      <c r="H1228" s="6">
        <v>26</v>
      </c>
      <c r="I1228" s="6">
        <v>2</v>
      </c>
      <c r="K1228" t="s">
        <v>2914</v>
      </c>
      <c r="M1228">
        <v>9</v>
      </c>
      <c r="O1228">
        <v>12</v>
      </c>
      <c r="P1228">
        <v>8</v>
      </c>
      <c r="Q1228">
        <v>4</v>
      </c>
      <c r="R1228">
        <v>26</v>
      </c>
      <c r="S1228">
        <v>2</v>
      </c>
    </row>
    <row r="1229" spans="1:19" x14ac:dyDescent="0.3">
      <c r="A1229" s="5" t="s">
        <v>2066</v>
      </c>
      <c r="B1229" s="6">
        <v>1</v>
      </c>
      <c r="C1229" s="6">
        <v>4</v>
      </c>
      <c r="D1229" s="6">
        <v>2</v>
      </c>
      <c r="E1229" s="6">
        <v>3</v>
      </c>
      <c r="F1229" s="6">
        <v>4</v>
      </c>
      <c r="G1229" s="6">
        <v>6</v>
      </c>
      <c r="H1229" s="6">
        <v>14</v>
      </c>
      <c r="I1229" s="6">
        <v>18</v>
      </c>
      <c r="K1229" t="s">
        <v>2066</v>
      </c>
      <c r="L1229">
        <v>1</v>
      </c>
      <c r="M1229">
        <v>4</v>
      </c>
      <c r="N1229">
        <v>2</v>
      </c>
      <c r="O1229">
        <v>3</v>
      </c>
      <c r="P1229">
        <v>4</v>
      </c>
      <c r="Q1229">
        <v>6</v>
      </c>
      <c r="R1229">
        <v>14</v>
      </c>
      <c r="S1229">
        <v>18</v>
      </c>
    </row>
    <row r="1230" spans="1:19" x14ac:dyDescent="0.3">
      <c r="A1230" s="5" t="s">
        <v>2033</v>
      </c>
      <c r="B1230" s="6">
        <v>5</v>
      </c>
      <c r="C1230" s="6">
        <v>8</v>
      </c>
      <c r="D1230" s="6">
        <v>6</v>
      </c>
      <c r="E1230" s="6">
        <v>1</v>
      </c>
      <c r="F1230" s="6">
        <v>1</v>
      </c>
      <c r="G1230" s="6">
        <v>16</v>
      </c>
      <c r="H1230" s="6">
        <v>16</v>
      </c>
      <c r="I1230" s="6">
        <v>18</v>
      </c>
      <c r="K1230" t="s">
        <v>2033</v>
      </c>
      <c r="L1230">
        <v>5</v>
      </c>
      <c r="M1230">
        <v>8</v>
      </c>
      <c r="N1230">
        <v>6</v>
      </c>
      <c r="O1230">
        <v>1</v>
      </c>
      <c r="P1230">
        <v>1</v>
      </c>
      <c r="Q1230">
        <v>16</v>
      </c>
      <c r="R1230">
        <v>16</v>
      </c>
      <c r="S1230">
        <v>18</v>
      </c>
    </row>
    <row r="1231" spans="1:19" x14ac:dyDescent="0.3">
      <c r="A1231" s="5" t="s">
        <v>2489</v>
      </c>
      <c r="B1231" s="6"/>
      <c r="C1231" s="6"/>
      <c r="D1231" s="6">
        <v>2</v>
      </c>
      <c r="E1231" s="6"/>
      <c r="F1231" s="6">
        <v>1</v>
      </c>
      <c r="G1231" s="6">
        <v>2</v>
      </c>
      <c r="H1231" s="6"/>
      <c r="I1231" s="6">
        <v>4</v>
      </c>
      <c r="K1231" t="s">
        <v>2489</v>
      </c>
      <c r="N1231">
        <v>2</v>
      </c>
      <c r="P1231">
        <v>1</v>
      </c>
      <c r="Q1231">
        <v>2</v>
      </c>
      <c r="S1231">
        <v>4</v>
      </c>
    </row>
    <row r="1232" spans="1:19" x14ac:dyDescent="0.3">
      <c r="A1232" s="5" t="s">
        <v>845</v>
      </c>
      <c r="B1232" s="6">
        <v>4</v>
      </c>
      <c r="C1232" s="6">
        <v>24</v>
      </c>
      <c r="D1232" s="6">
        <v>7</v>
      </c>
      <c r="E1232" s="6">
        <v>8</v>
      </c>
      <c r="F1232" s="6">
        <v>9</v>
      </c>
      <c r="G1232" s="6">
        <v>10</v>
      </c>
      <c r="H1232" s="6">
        <v>13</v>
      </c>
      <c r="I1232" s="6">
        <v>20</v>
      </c>
      <c r="K1232" t="s">
        <v>845</v>
      </c>
      <c r="L1232">
        <v>4</v>
      </c>
      <c r="M1232">
        <v>24</v>
      </c>
      <c r="N1232">
        <v>7</v>
      </c>
      <c r="O1232">
        <v>8</v>
      </c>
      <c r="P1232">
        <v>9</v>
      </c>
      <c r="Q1232">
        <v>10</v>
      </c>
      <c r="R1232">
        <v>13</v>
      </c>
      <c r="S1232">
        <v>20</v>
      </c>
    </row>
    <row r="1233" spans="1:19" x14ac:dyDescent="0.3">
      <c r="A1233" s="5" t="s">
        <v>382</v>
      </c>
      <c r="B1233" s="6"/>
      <c r="C1233" s="6">
        <v>1</v>
      </c>
      <c r="D1233" s="6">
        <v>3</v>
      </c>
      <c r="E1233" s="6"/>
      <c r="F1233" s="6">
        <v>5</v>
      </c>
      <c r="G1233" s="6">
        <v>2</v>
      </c>
      <c r="H1233" s="6">
        <v>6</v>
      </c>
      <c r="I1233" s="6">
        <v>5</v>
      </c>
      <c r="K1233" t="s">
        <v>382</v>
      </c>
      <c r="M1233">
        <v>1</v>
      </c>
      <c r="N1233">
        <v>3</v>
      </c>
      <c r="P1233">
        <v>5</v>
      </c>
      <c r="Q1233">
        <v>2</v>
      </c>
      <c r="R1233">
        <v>6</v>
      </c>
      <c r="S1233">
        <v>5</v>
      </c>
    </row>
    <row r="1234" spans="1:19" x14ac:dyDescent="0.3">
      <c r="A1234" s="5" t="s">
        <v>1989</v>
      </c>
      <c r="B1234" s="6"/>
      <c r="C1234" s="6"/>
      <c r="D1234" s="6"/>
      <c r="E1234" s="6">
        <v>1</v>
      </c>
      <c r="F1234" s="6"/>
      <c r="G1234" s="6"/>
      <c r="H1234" s="6">
        <v>2</v>
      </c>
      <c r="I1234" s="6">
        <v>3</v>
      </c>
      <c r="K1234" t="s">
        <v>1989</v>
      </c>
      <c r="O1234">
        <v>1</v>
      </c>
      <c r="R1234">
        <v>2</v>
      </c>
      <c r="S1234">
        <v>3</v>
      </c>
    </row>
    <row r="1235" spans="1:19" x14ac:dyDescent="0.3">
      <c r="A1235" s="5" t="s">
        <v>4086</v>
      </c>
      <c r="B1235" s="6"/>
      <c r="C1235" s="6"/>
      <c r="D1235" s="6"/>
      <c r="E1235" s="6"/>
      <c r="F1235" s="6">
        <v>1</v>
      </c>
      <c r="G1235" s="6"/>
      <c r="H1235" s="6">
        <v>1</v>
      </c>
      <c r="I1235" s="6"/>
      <c r="K1235" t="s">
        <v>4086</v>
      </c>
      <c r="P1235">
        <v>1</v>
      </c>
      <c r="R1235">
        <v>1</v>
      </c>
    </row>
    <row r="1236" spans="1:19" x14ac:dyDescent="0.3">
      <c r="A1236" s="5" t="s">
        <v>3484</v>
      </c>
      <c r="B1236" s="6"/>
      <c r="C1236" s="6">
        <v>4</v>
      </c>
      <c r="D1236" s="6">
        <v>2</v>
      </c>
      <c r="E1236" s="6">
        <v>3</v>
      </c>
      <c r="F1236" s="6">
        <v>3</v>
      </c>
      <c r="G1236" s="6">
        <v>12</v>
      </c>
      <c r="H1236" s="6">
        <v>13</v>
      </c>
      <c r="I1236" s="6">
        <v>21</v>
      </c>
      <c r="K1236" t="s">
        <v>3484</v>
      </c>
      <c r="M1236">
        <v>4</v>
      </c>
      <c r="N1236">
        <v>2</v>
      </c>
      <c r="O1236">
        <v>3</v>
      </c>
      <c r="P1236">
        <v>3</v>
      </c>
      <c r="Q1236">
        <v>12</v>
      </c>
      <c r="R1236">
        <v>13</v>
      </c>
      <c r="S1236">
        <v>21</v>
      </c>
    </row>
    <row r="1237" spans="1:19" x14ac:dyDescent="0.3">
      <c r="A1237" s="5" t="s">
        <v>2756</v>
      </c>
      <c r="B1237" s="6"/>
      <c r="C1237" s="6">
        <v>4</v>
      </c>
      <c r="D1237" s="6">
        <v>4</v>
      </c>
      <c r="E1237" s="6"/>
      <c r="F1237" s="6">
        <v>6</v>
      </c>
      <c r="G1237" s="6">
        <v>12</v>
      </c>
      <c r="H1237" s="6">
        <v>10</v>
      </c>
      <c r="I1237" s="6">
        <v>24</v>
      </c>
      <c r="K1237" t="s">
        <v>2756</v>
      </c>
      <c r="M1237">
        <v>4</v>
      </c>
      <c r="N1237">
        <v>4</v>
      </c>
      <c r="P1237">
        <v>6</v>
      </c>
      <c r="Q1237">
        <v>12</v>
      </c>
      <c r="R1237">
        <v>10</v>
      </c>
      <c r="S1237">
        <v>24</v>
      </c>
    </row>
    <row r="1238" spans="1:19" x14ac:dyDescent="0.3">
      <c r="A1238" s="5" t="s">
        <v>1555</v>
      </c>
      <c r="B1238" s="6"/>
      <c r="C1238" s="6">
        <v>2</v>
      </c>
      <c r="D1238" s="6">
        <v>2</v>
      </c>
      <c r="E1238" s="6">
        <v>2</v>
      </c>
      <c r="F1238" s="6"/>
      <c r="G1238" s="6"/>
      <c r="H1238" s="6"/>
      <c r="I1238" s="6">
        <v>2</v>
      </c>
      <c r="K1238" t="s">
        <v>1555</v>
      </c>
      <c r="M1238">
        <v>2</v>
      </c>
      <c r="N1238">
        <v>2</v>
      </c>
      <c r="O1238">
        <v>2</v>
      </c>
      <c r="S1238">
        <v>2</v>
      </c>
    </row>
    <row r="1239" spans="1:19" x14ac:dyDescent="0.3">
      <c r="A1239" s="5" t="s">
        <v>5416</v>
      </c>
      <c r="B1239" s="6">
        <v>1</v>
      </c>
      <c r="C1239" s="6"/>
      <c r="D1239" s="6">
        <v>1</v>
      </c>
      <c r="E1239" s="6"/>
      <c r="F1239" s="6"/>
      <c r="G1239" s="6">
        <v>2</v>
      </c>
      <c r="H1239" s="6">
        <v>5</v>
      </c>
      <c r="I1239" s="6">
        <v>6</v>
      </c>
      <c r="K1239" t="s">
        <v>5416</v>
      </c>
      <c r="L1239">
        <v>1</v>
      </c>
      <c r="N1239">
        <v>1</v>
      </c>
      <c r="Q1239">
        <v>2</v>
      </c>
      <c r="R1239">
        <v>5</v>
      </c>
      <c r="S1239">
        <v>6</v>
      </c>
    </row>
    <row r="1240" spans="1:19" x14ac:dyDescent="0.3">
      <c r="A1240" s="5" t="s">
        <v>5268</v>
      </c>
      <c r="B1240" s="6">
        <v>11</v>
      </c>
      <c r="C1240" s="6">
        <v>56</v>
      </c>
      <c r="D1240" s="6">
        <v>29</v>
      </c>
      <c r="E1240" s="6">
        <v>30</v>
      </c>
      <c r="F1240" s="6">
        <v>38</v>
      </c>
      <c r="G1240" s="6">
        <v>66</v>
      </c>
      <c r="H1240" s="6">
        <v>111</v>
      </c>
      <c r="I1240" s="6">
        <v>125</v>
      </c>
      <c r="K1240" t="s">
        <v>5268</v>
      </c>
      <c r="L1240">
        <v>11</v>
      </c>
      <c r="M1240">
        <v>56</v>
      </c>
      <c r="N1240">
        <v>29</v>
      </c>
      <c r="O1240">
        <v>30</v>
      </c>
      <c r="P1240">
        <v>38</v>
      </c>
      <c r="Q1240">
        <v>66</v>
      </c>
      <c r="R1240">
        <v>111</v>
      </c>
      <c r="S1240">
        <v>125</v>
      </c>
    </row>
    <row r="1241" spans="1:19" x14ac:dyDescent="0.3">
      <c r="A1241" s="5"/>
      <c r="B1241" s="6"/>
      <c r="C1241" s="6"/>
      <c r="D1241" s="6"/>
      <c r="E1241" s="6"/>
      <c r="F1241" s="6"/>
      <c r="G1241" s="6"/>
      <c r="H1241" s="6"/>
      <c r="I1241" s="6"/>
    </row>
    <row r="1242" spans="1:19" x14ac:dyDescent="0.3">
      <c r="A1242" t="s">
        <v>5267</v>
      </c>
      <c r="B1242" t="s">
        <v>1077</v>
      </c>
      <c r="C1242" t="s">
        <v>373</v>
      </c>
      <c r="D1242" t="s">
        <v>590</v>
      </c>
      <c r="E1242" t="s">
        <v>1123</v>
      </c>
      <c r="F1242" t="s">
        <v>444</v>
      </c>
      <c r="G1242" t="s">
        <v>1193</v>
      </c>
      <c r="H1242" t="s">
        <v>461</v>
      </c>
      <c r="I1242" t="s">
        <v>516</v>
      </c>
    </row>
    <row r="1243" spans="1:19" x14ac:dyDescent="0.3">
      <c r="A1243" t="s">
        <v>710</v>
      </c>
      <c r="B1243" s="8">
        <f>L1227/346</f>
        <v>0</v>
      </c>
      <c r="C1243" s="8">
        <f t="shared" ref="C1243:I1256" si="31">M1227/346</f>
        <v>0</v>
      </c>
      <c r="D1243" s="8">
        <f t="shared" si="31"/>
        <v>0</v>
      </c>
      <c r="E1243" s="8">
        <f t="shared" si="31"/>
        <v>0</v>
      </c>
      <c r="F1243" s="8">
        <f t="shared" si="31"/>
        <v>0</v>
      </c>
      <c r="G1243" s="8">
        <f t="shared" si="31"/>
        <v>0</v>
      </c>
      <c r="H1243" s="8">
        <f t="shared" si="31"/>
        <v>1.4450867052023121E-2</v>
      </c>
      <c r="I1243" s="8">
        <f t="shared" si="31"/>
        <v>5.7803468208092483E-3</v>
      </c>
    </row>
    <row r="1244" spans="1:19" x14ac:dyDescent="0.3">
      <c r="A1244" t="s">
        <v>2914</v>
      </c>
      <c r="B1244" s="8">
        <f t="shared" ref="B1244:B1256" si="32">L1228/346</f>
        <v>0</v>
      </c>
      <c r="C1244" s="8">
        <f t="shared" si="31"/>
        <v>2.6011560693641619E-2</v>
      </c>
      <c r="D1244" s="8">
        <f t="shared" si="31"/>
        <v>0</v>
      </c>
      <c r="E1244" s="8">
        <f t="shared" si="31"/>
        <v>3.4682080924855488E-2</v>
      </c>
      <c r="F1244" s="8">
        <f t="shared" si="31"/>
        <v>2.3121387283236993E-2</v>
      </c>
      <c r="G1244" s="8">
        <f t="shared" si="31"/>
        <v>1.1560693641618497E-2</v>
      </c>
      <c r="H1244" s="8">
        <f t="shared" si="31"/>
        <v>7.5144508670520235E-2</v>
      </c>
      <c r="I1244" s="8">
        <f t="shared" si="31"/>
        <v>5.7803468208092483E-3</v>
      </c>
    </row>
    <row r="1245" spans="1:19" x14ac:dyDescent="0.3">
      <c r="A1245" t="s">
        <v>2066</v>
      </c>
      <c r="B1245" s="8">
        <f t="shared" si="32"/>
        <v>2.8901734104046241E-3</v>
      </c>
      <c r="C1245" s="8">
        <f t="shared" si="31"/>
        <v>1.1560693641618497E-2</v>
      </c>
      <c r="D1245" s="8">
        <f t="shared" si="31"/>
        <v>5.7803468208092483E-3</v>
      </c>
      <c r="E1245" s="8">
        <f t="shared" si="31"/>
        <v>8.670520231213872E-3</v>
      </c>
      <c r="F1245" s="8">
        <f t="shared" si="31"/>
        <v>1.1560693641618497E-2</v>
      </c>
      <c r="G1245" s="8">
        <f t="shared" si="31"/>
        <v>1.7341040462427744E-2</v>
      </c>
      <c r="H1245" s="8">
        <f t="shared" si="31"/>
        <v>4.046242774566474E-2</v>
      </c>
      <c r="I1245" s="8">
        <f t="shared" si="31"/>
        <v>5.2023121387283239E-2</v>
      </c>
    </row>
    <row r="1246" spans="1:19" x14ac:dyDescent="0.3">
      <c r="A1246" t="s">
        <v>2033</v>
      </c>
      <c r="B1246" s="8">
        <f t="shared" si="32"/>
        <v>1.4450867052023121E-2</v>
      </c>
      <c r="C1246" s="8">
        <f t="shared" si="31"/>
        <v>2.3121387283236993E-2</v>
      </c>
      <c r="D1246" s="8">
        <f t="shared" si="31"/>
        <v>1.7341040462427744E-2</v>
      </c>
      <c r="E1246" s="8">
        <f t="shared" si="31"/>
        <v>2.8901734104046241E-3</v>
      </c>
      <c r="F1246" s="8">
        <f t="shared" si="31"/>
        <v>2.8901734104046241E-3</v>
      </c>
      <c r="G1246" s="8">
        <f t="shared" si="31"/>
        <v>4.6242774566473986E-2</v>
      </c>
      <c r="H1246" s="8">
        <f t="shared" si="31"/>
        <v>4.6242774566473986E-2</v>
      </c>
      <c r="I1246" s="8">
        <f t="shared" si="31"/>
        <v>5.2023121387283239E-2</v>
      </c>
    </row>
    <row r="1247" spans="1:19" x14ac:dyDescent="0.3">
      <c r="A1247" t="s">
        <v>2489</v>
      </c>
      <c r="B1247" s="8">
        <f t="shared" si="32"/>
        <v>0</v>
      </c>
      <c r="C1247" s="8">
        <f t="shared" si="31"/>
        <v>0</v>
      </c>
      <c r="D1247" s="8">
        <f t="shared" si="31"/>
        <v>5.7803468208092483E-3</v>
      </c>
      <c r="E1247" s="8">
        <f t="shared" si="31"/>
        <v>0</v>
      </c>
      <c r="F1247" s="8">
        <f t="shared" si="31"/>
        <v>2.8901734104046241E-3</v>
      </c>
      <c r="G1247" s="8">
        <f t="shared" si="31"/>
        <v>5.7803468208092483E-3</v>
      </c>
      <c r="H1247" s="8">
        <f t="shared" si="31"/>
        <v>0</v>
      </c>
      <c r="I1247" s="8">
        <f t="shared" si="31"/>
        <v>1.1560693641618497E-2</v>
      </c>
    </row>
    <row r="1248" spans="1:19" x14ac:dyDescent="0.3">
      <c r="A1248" t="s">
        <v>845</v>
      </c>
      <c r="B1248" s="8">
        <f t="shared" si="32"/>
        <v>1.1560693641618497E-2</v>
      </c>
      <c r="C1248" s="8">
        <f t="shared" si="31"/>
        <v>6.9364161849710976E-2</v>
      </c>
      <c r="D1248" s="8">
        <f t="shared" si="31"/>
        <v>2.023121387283237E-2</v>
      </c>
      <c r="E1248" s="8">
        <f t="shared" si="31"/>
        <v>2.3121387283236993E-2</v>
      </c>
      <c r="F1248" s="8">
        <f t="shared" si="31"/>
        <v>2.6011560693641619E-2</v>
      </c>
      <c r="G1248" s="8">
        <f t="shared" si="31"/>
        <v>2.8901734104046242E-2</v>
      </c>
      <c r="H1248" s="8">
        <f t="shared" si="31"/>
        <v>3.7572254335260118E-2</v>
      </c>
      <c r="I1248" s="8">
        <f t="shared" si="31"/>
        <v>5.7803468208092484E-2</v>
      </c>
    </row>
    <row r="1249" spans="1:11" x14ac:dyDescent="0.3">
      <c r="A1249" t="s">
        <v>382</v>
      </c>
      <c r="B1249" s="8">
        <f t="shared" si="32"/>
        <v>0</v>
      </c>
      <c r="C1249" s="8">
        <f t="shared" si="31"/>
        <v>2.8901734104046241E-3</v>
      </c>
      <c r="D1249" s="8">
        <f t="shared" si="31"/>
        <v>8.670520231213872E-3</v>
      </c>
      <c r="E1249" s="8">
        <f t="shared" si="31"/>
        <v>0</v>
      </c>
      <c r="F1249" s="8">
        <f t="shared" si="31"/>
        <v>1.4450867052023121E-2</v>
      </c>
      <c r="G1249" s="8">
        <f t="shared" si="31"/>
        <v>5.7803468208092483E-3</v>
      </c>
      <c r="H1249" s="8">
        <f t="shared" si="31"/>
        <v>1.7341040462427744E-2</v>
      </c>
      <c r="I1249" s="8">
        <f t="shared" si="31"/>
        <v>1.4450867052023121E-2</v>
      </c>
    </row>
    <row r="1250" spans="1:11" x14ac:dyDescent="0.3">
      <c r="A1250" t="s">
        <v>1989</v>
      </c>
      <c r="B1250" s="8">
        <f t="shared" si="32"/>
        <v>0</v>
      </c>
      <c r="C1250" s="8">
        <f t="shared" si="31"/>
        <v>0</v>
      </c>
      <c r="D1250" s="8">
        <f t="shared" si="31"/>
        <v>0</v>
      </c>
      <c r="E1250" s="8">
        <f t="shared" si="31"/>
        <v>2.8901734104046241E-3</v>
      </c>
      <c r="F1250" s="8">
        <f t="shared" si="31"/>
        <v>0</v>
      </c>
      <c r="G1250" s="8">
        <f t="shared" si="31"/>
        <v>0</v>
      </c>
      <c r="H1250" s="8">
        <f t="shared" si="31"/>
        <v>5.7803468208092483E-3</v>
      </c>
      <c r="I1250" s="8">
        <f t="shared" si="31"/>
        <v>8.670520231213872E-3</v>
      </c>
    </row>
    <row r="1251" spans="1:11" x14ac:dyDescent="0.3">
      <c r="A1251" t="s">
        <v>4086</v>
      </c>
      <c r="B1251" s="8">
        <f t="shared" si="32"/>
        <v>0</v>
      </c>
      <c r="C1251" s="8">
        <f t="shared" si="31"/>
        <v>0</v>
      </c>
      <c r="D1251" s="8">
        <f t="shared" si="31"/>
        <v>0</v>
      </c>
      <c r="E1251" s="8">
        <f t="shared" si="31"/>
        <v>0</v>
      </c>
      <c r="F1251" s="8">
        <f t="shared" si="31"/>
        <v>2.8901734104046241E-3</v>
      </c>
      <c r="G1251" s="8">
        <f t="shared" si="31"/>
        <v>0</v>
      </c>
      <c r="H1251" s="8">
        <f t="shared" si="31"/>
        <v>2.8901734104046241E-3</v>
      </c>
      <c r="I1251" s="8">
        <f t="shared" si="31"/>
        <v>0</v>
      </c>
    </row>
    <row r="1252" spans="1:11" x14ac:dyDescent="0.3">
      <c r="A1252" t="s">
        <v>3484</v>
      </c>
      <c r="B1252" s="8">
        <f t="shared" si="32"/>
        <v>0</v>
      </c>
      <c r="C1252" s="8">
        <f t="shared" si="31"/>
        <v>1.1560693641618497E-2</v>
      </c>
      <c r="D1252" s="8">
        <f t="shared" si="31"/>
        <v>5.7803468208092483E-3</v>
      </c>
      <c r="E1252" s="8">
        <f t="shared" si="31"/>
        <v>8.670520231213872E-3</v>
      </c>
      <c r="F1252" s="8">
        <f t="shared" si="31"/>
        <v>8.670520231213872E-3</v>
      </c>
      <c r="G1252" s="8">
        <f t="shared" si="31"/>
        <v>3.4682080924855488E-2</v>
      </c>
      <c r="H1252" s="8">
        <f t="shared" si="31"/>
        <v>3.7572254335260118E-2</v>
      </c>
      <c r="I1252" s="8">
        <f t="shared" si="31"/>
        <v>6.0693641618497107E-2</v>
      </c>
    </row>
    <row r="1253" spans="1:11" x14ac:dyDescent="0.3">
      <c r="A1253" t="s">
        <v>2756</v>
      </c>
      <c r="B1253" s="8">
        <f t="shared" si="32"/>
        <v>0</v>
      </c>
      <c r="C1253" s="8">
        <f t="shared" si="31"/>
        <v>1.1560693641618497E-2</v>
      </c>
      <c r="D1253" s="8">
        <f t="shared" si="31"/>
        <v>1.1560693641618497E-2</v>
      </c>
      <c r="E1253" s="8">
        <f t="shared" si="31"/>
        <v>0</v>
      </c>
      <c r="F1253" s="8">
        <f t="shared" si="31"/>
        <v>1.7341040462427744E-2</v>
      </c>
      <c r="G1253" s="8">
        <f t="shared" si="31"/>
        <v>3.4682080924855488E-2</v>
      </c>
      <c r="H1253" s="8">
        <f t="shared" si="31"/>
        <v>2.8901734104046242E-2</v>
      </c>
      <c r="I1253" s="8">
        <f t="shared" si="31"/>
        <v>6.9364161849710976E-2</v>
      </c>
    </row>
    <row r="1254" spans="1:11" x14ac:dyDescent="0.3">
      <c r="A1254" t="s">
        <v>1555</v>
      </c>
      <c r="B1254" s="8">
        <f t="shared" si="32"/>
        <v>0</v>
      </c>
      <c r="C1254" s="8">
        <f t="shared" si="31"/>
        <v>5.7803468208092483E-3</v>
      </c>
      <c r="D1254" s="8">
        <f t="shared" si="31"/>
        <v>5.7803468208092483E-3</v>
      </c>
      <c r="E1254" s="8">
        <f t="shared" si="31"/>
        <v>5.7803468208092483E-3</v>
      </c>
      <c r="F1254" s="8">
        <f t="shared" si="31"/>
        <v>0</v>
      </c>
      <c r="G1254" s="8">
        <f t="shared" si="31"/>
        <v>0</v>
      </c>
      <c r="H1254" s="8">
        <f t="shared" si="31"/>
        <v>0</v>
      </c>
      <c r="I1254" s="8">
        <f t="shared" si="31"/>
        <v>5.7803468208092483E-3</v>
      </c>
    </row>
    <row r="1255" spans="1:11" x14ac:dyDescent="0.3">
      <c r="A1255" t="s">
        <v>5416</v>
      </c>
      <c r="B1255" s="8">
        <f t="shared" si="32"/>
        <v>2.8901734104046241E-3</v>
      </c>
      <c r="C1255" s="8">
        <f t="shared" si="31"/>
        <v>0</v>
      </c>
      <c r="D1255" s="8">
        <f t="shared" si="31"/>
        <v>2.8901734104046241E-3</v>
      </c>
      <c r="E1255" s="8">
        <f t="shared" si="31"/>
        <v>0</v>
      </c>
      <c r="F1255" s="8">
        <f t="shared" si="31"/>
        <v>0</v>
      </c>
      <c r="G1255" s="8">
        <f t="shared" si="31"/>
        <v>5.7803468208092483E-3</v>
      </c>
      <c r="H1255" s="8">
        <f t="shared" si="31"/>
        <v>1.4450867052023121E-2</v>
      </c>
      <c r="I1255" s="8">
        <f t="shared" si="31"/>
        <v>1.7341040462427744E-2</v>
      </c>
    </row>
    <row r="1256" spans="1:11" x14ac:dyDescent="0.3">
      <c r="A1256" t="s">
        <v>5268</v>
      </c>
      <c r="B1256" s="8">
        <f t="shared" si="32"/>
        <v>3.1791907514450865E-2</v>
      </c>
      <c r="C1256" s="8">
        <f t="shared" si="31"/>
        <v>0.16184971098265896</v>
      </c>
      <c r="D1256" s="8">
        <f t="shared" si="31"/>
        <v>8.3815028901734104E-2</v>
      </c>
      <c r="E1256" s="8">
        <f t="shared" si="31"/>
        <v>8.6705202312138727E-2</v>
      </c>
      <c r="F1256" s="8">
        <f t="shared" si="31"/>
        <v>0.10982658959537572</v>
      </c>
      <c r="G1256" s="8">
        <f t="shared" si="31"/>
        <v>0.19075144508670519</v>
      </c>
      <c r="H1256" s="8">
        <f t="shared" si="31"/>
        <v>0.32080924855491327</v>
      </c>
      <c r="I1256" s="8">
        <f t="shared" si="31"/>
        <v>0.36127167630057805</v>
      </c>
    </row>
    <row r="1258" spans="1:11" x14ac:dyDescent="0.3">
      <c r="A1258" t="s">
        <v>5377</v>
      </c>
    </row>
    <row r="1259" spans="1:11" x14ac:dyDescent="0.3">
      <c r="B1259" s="4" t="s">
        <v>5269</v>
      </c>
    </row>
    <row r="1260" spans="1:11" x14ac:dyDescent="0.3">
      <c r="B1260" t="s">
        <v>360</v>
      </c>
      <c r="D1260" t="s">
        <v>445</v>
      </c>
      <c r="F1260" t="s">
        <v>347</v>
      </c>
      <c r="H1260" t="s">
        <v>5270</v>
      </c>
      <c r="J1260" t="s">
        <v>5272</v>
      </c>
      <c r="K1260" t="s">
        <v>5273</v>
      </c>
    </row>
    <row r="1261" spans="1:11" x14ac:dyDescent="0.3">
      <c r="A1261" s="4" t="s">
        <v>5267</v>
      </c>
      <c r="B1261" t="s">
        <v>5271</v>
      </c>
      <c r="C1261" t="s">
        <v>5274</v>
      </c>
      <c r="D1261" t="s">
        <v>5271</v>
      </c>
      <c r="E1261" t="s">
        <v>5274</v>
      </c>
      <c r="F1261" t="s">
        <v>5271</v>
      </c>
      <c r="G1261" t="s">
        <v>5274</v>
      </c>
      <c r="H1261" t="s">
        <v>5271</v>
      </c>
      <c r="I1261" t="s">
        <v>5274</v>
      </c>
    </row>
    <row r="1262" spans="1:11" x14ac:dyDescent="0.3">
      <c r="A1262" s="5" t="s">
        <v>710</v>
      </c>
      <c r="B1262" s="6"/>
      <c r="C1262" s="7">
        <v>0</v>
      </c>
      <c r="D1262" s="6">
        <v>1</v>
      </c>
      <c r="E1262" s="7">
        <v>0.2</v>
      </c>
      <c r="F1262" s="6">
        <v>4</v>
      </c>
      <c r="G1262" s="7">
        <v>0.8</v>
      </c>
      <c r="H1262" s="6"/>
      <c r="I1262" s="7">
        <v>0</v>
      </c>
      <c r="J1262" s="6">
        <v>5</v>
      </c>
      <c r="K1262" s="7">
        <v>1</v>
      </c>
    </row>
    <row r="1263" spans="1:11" x14ac:dyDescent="0.3">
      <c r="A1263" s="5" t="s">
        <v>2914</v>
      </c>
      <c r="B1263" s="6">
        <v>1</v>
      </c>
      <c r="C1263" s="7">
        <v>1.7543859649122806E-2</v>
      </c>
      <c r="D1263" s="6">
        <v>18</v>
      </c>
      <c r="E1263" s="7">
        <v>0.31578947368421051</v>
      </c>
      <c r="F1263" s="6">
        <v>38</v>
      </c>
      <c r="G1263" s="7">
        <v>0.66666666666666663</v>
      </c>
      <c r="H1263" s="6"/>
      <c r="I1263" s="7">
        <v>0</v>
      </c>
      <c r="J1263" s="6">
        <v>57</v>
      </c>
      <c r="K1263" s="7">
        <v>1</v>
      </c>
    </row>
    <row r="1264" spans="1:11" x14ac:dyDescent="0.3">
      <c r="A1264" s="5" t="s">
        <v>2066</v>
      </c>
      <c r="B1264" s="6">
        <v>2</v>
      </c>
      <c r="C1264" s="7">
        <v>5.5555555555555552E-2</v>
      </c>
      <c r="D1264" s="6">
        <v>8</v>
      </c>
      <c r="E1264" s="7">
        <v>0.22222222222222221</v>
      </c>
      <c r="F1264" s="6">
        <v>26</v>
      </c>
      <c r="G1264" s="7">
        <v>0.72222222222222221</v>
      </c>
      <c r="H1264" s="6"/>
      <c r="I1264" s="7">
        <v>0</v>
      </c>
      <c r="J1264" s="6">
        <v>36</v>
      </c>
      <c r="K1264" s="7">
        <v>1</v>
      </c>
    </row>
    <row r="1265" spans="1:17" x14ac:dyDescent="0.3">
      <c r="A1265" s="5" t="s">
        <v>2033</v>
      </c>
      <c r="B1265" s="6">
        <v>4</v>
      </c>
      <c r="C1265" s="7">
        <v>8.5106382978723402E-2</v>
      </c>
      <c r="D1265" s="6">
        <v>9</v>
      </c>
      <c r="E1265" s="7">
        <v>0.19148936170212766</v>
      </c>
      <c r="F1265" s="6">
        <v>34</v>
      </c>
      <c r="G1265" s="7">
        <v>0.72340425531914898</v>
      </c>
      <c r="H1265" s="6"/>
      <c r="I1265" s="7">
        <v>0</v>
      </c>
      <c r="J1265" s="6">
        <v>47</v>
      </c>
      <c r="K1265" s="7">
        <v>1</v>
      </c>
    </row>
    <row r="1266" spans="1:17" x14ac:dyDescent="0.3">
      <c r="A1266" s="5" t="s">
        <v>2489</v>
      </c>
      <c r="B1266" s="6">
        <v>1</v>
      </c>
      <c r="C1266" s="7">
        <v>0.14285714285714285</v>
      </c>
      <c r="D1266" s="6">
        <v>1</v>
      </c>
      <c r="E1266" s="7">
        <v>0.14285714285714285</v>
      </c>
      <c r="F1266" s="6">
        <v>5</v>
      </c>
      <c r="G1266" s="7">
        <v>0.7142857142857143</v>
      </c>
      <c r="H1266" s="6"/>
      <c r="I1266" s="7">
        <v>0</v>
      </c>
      <c r="J1266" s="6">
        <v>7</v>
      </c>
      <c r="K1266" s="7">
        <v>1</v>
      </c>
    </row>
    <row r="1267" spans="1:17" x14ac:dyDescent="0.3">
      <c r="A1267" s="5" t="s">
        <v>845</v>
      </c>
      <c r="B1267" s="6">
        <v>9</v>
      </c>
      <c r="C1267" s="7">
        <v>0.11688311688311688</v>
      </c>
      <c r="D1267" s="6">
        <v>29</v>
      </c>
      <c r="E1267" s="7">
        <v>0.37662337662337664</v>
      </c>
      <c r="F1267" s="6">
        <v>39</v>
      </c>
      <c r="G1267" s="7">
        <v>0.50649350649350644</v>
      </c>
      <c r="H1267" s="6"/>
      <c r="I1267" s="7">
        <v>0</v>
      </c>
      <c r="J1267" s="6">
        <v>77</v>
      </c>
      <c r="K1267" s="7">
        <v>1</v>
      </c>
    </row>
    <row r="1268" spans="1:17" x14ac:dyDescent="0.3">
      <c r="A1268" s="5" t="s">
        <v>382</v>
      </c>
      <c r="B1268" s="6"/>
      <c r="C1268" s="7">
        <v>0</v>
      </c>
      <c r="D1268" s="6">
        <v>4</v>
      </c>
      <c r="E1268" s="7">
        <v>0.26666666666666666</v>
      </c>
      <c r="F1268" s="6">
        <v>11</v>
      </c>
      <c r="G1268" s="7">
        <v>0.73333333333333328</v>
      </c>
      <c r="H1268" s="6"/>
      <c r="I1268" s="7">
        <v>0</v>
      </c>
      <c r="J1268" s="6">
        <v>15</v>
      </c>
      <c r="K1268" s="7">
        <v>1</v>
      </c>
    </row>
    <row r="1269" spans="1:17" x14ac:dyDescent="0.3">
      <c r="A1269" s="5" t="s">
        <v>1989</v>
      </c>
      <c r="B1269" s="6">
        <v>1</v>
      </c>
      <c r="C1269" s="7">
        <v>0.16666666666666666</v>
      </c>
      <c r="D1269" s="6"/>
      <c r="E1269" s="7">
        <v>0</v>
      </c>
      <c r="F1269" s="6">
        <v>5</v>
      </c>
      <c r="G1269" s="7">
        <v>0.83333333333333337</v>
      </c>
      <c r="H1269" s="6"/>
      <c r="I1269" s="7">
        <v>0</v>
      </c>
      <c r="J1269" s="6">
        <v>6</v>
      </c>
      <c r="K1269" s="7">
        <v>1</v>
      </c>
    </row>
    <row r="1270" spans="1:17" x14ac:dyDescent="0.3">
      <c r="A1270" s="5" t="s">
        <v>4086</v>
      </c>
      <c r="B1270" s="6"/>
      <c r="C1270" s="7">
        <v>0</v>
      </c>
      <c r="D1270" s="6"/>
      <c r="E1270" s="7">
        <v>0</v>
      </c>
      <c r="F1270" s="6">
        <v>2</v>
      </c>
      <c r="G1270" s="7">
        <v>1</v>
      </c>
      <c r="H1270" s="6"/>
      <c r="I1270" s="7">
        <v>0</v>
      </c>
      <c r="J1270" s="6">
        <v>2</v>
      </c>
      <c r="K1270" s="7">
        <v>1</v>
      </c>
    </row>
    <row r="1271" spans="1:17" x14ac:dyDescent="0.3">
      <c r="A1271" s="5" t="s">
        <v>3484</v>
      </c>
      <c r="B1271" s="6">
        <v>5</v>
      </c>
      <c r="C1271" s="7">
        <v>0.1388888888888889</v>
      </c>
      <c r="D1271" s="6">
        <v>6</v>
      </c>
      <c r="E1271" s="7">
        <v>0.16666666666666666</v>
      </c>
      <c r="F1271" s="6">
        <v>25</v>
      </c>
      <c r="G1271" s="7">
        <v>0.69444444444444442</v>
      </c>
      <c r="H1271" s="6"/>
      <c r="I1271" s="7">
        <v>0</v>
      </c>
      <c r="J1271" s="6">
        <v>36</v>
      </c>
      <c r="K1271" s="7">
        <v>1</v>
      </c>
    </row>
    <row r="1272" spans="1:17" x14ac:dyDescent="0.3">
      <c r="A1272" s="5" t="s">
        <v>2756</v>
      </c>
      <c r="B1272" s="6"/>
      <c r="C1272" s="7">
        <v>0</v>
      </c>
      <c r="D1272" s="6">
        <v>11</v>
      </c>
      <c r="E1272" s="7">
        <v>0.2558139534883721</v>
      </c>
      <c r="F1272" s="6">
        <v>32</v>
      </c>
      <c r="G1272" s="7">
        <v>0.7441860465116279</v>
      </c>
      <c r="H1272" s="6"/>
      <c r="I1272" s="7">
        <v>0</v>
      </c>
      <c r="J1272" s="6">
        <v>43</v>
      </c>
      <c r="K1272" s="7">
        <v>1</v>
      </c>
    </row>
    <row r="1273" spans="1:17" x14ac:dyDescent="0.3">
      <c r="A1273" s="5" t="s">
        <v>1555</v>
      </c>
      <c r="B1273" s="6"/>
      <c r="C1273" s="7">
        <v>0</v>
      </c>
      <c r="D1273" s="6">
        <v>2</v>
      </c>
      <c r="E1273" s="7">
        <v>0.33333333333333331</v>
      </c>
      <c r="F1273" s="6">
        <v>4</v>
      </c>
      <c r="G1273" s="7">
        <v>0.66666666666666663</v>
      </c>
      <c r="H1273" s="6"/>
      <c r="I1273" s="7">
        <v>0</v>
      </c>
      <c r="J1273" s="6">
        <v>6</v>
      </c>
      <c r="K1273" s="7">
        <v>1</v>
      </c>
    </row>
    <row r="1274" spans="1:17" x14ac:dyDescent="0.3">
      <c r="A1274" s="5" t="s">
        <v>5268</v>
      </c>
      <c r="B1274" s="6">
        <v>23</v>
      </c>
      <c r="C1274" s="7">
        <v>6.8249258160237386E-2</v>
      </c>
      <c r="D1274" s="6">
        <v>89</v>
      </c>
      <c r="E1274" s="7">
        <v>0.26409495548961426</v>
      </c>
      <c r="F1274" s="6">
        <v>225</v>
      </c>
      <c r="G1274" s="7">
        <v>0.66765578635014833</v>
      </c>
      <c r="H1274" s="6"/>
      <c r="I1274" s="7">
        <v>0</v>
      </c>
      <c r="J1274" s="6">
        <v>337</v>
      </c>
      <c r="K1274" s="7">
        <v>1</v>
      </c>
    </row>
    <row r="1277" spans="1:17" s="15" customFormat="1" x14ac:dyDescent="0.3">
      <c r="A1277" s="16" t="s">
        <v>5378</v>
      </c>
    </row>
    <row r="1278" spans="1:17" x14ac:dyDescent="0.3">
      <c r="A1278" t="s">
        <v>5379</v>
      </c>
    </row>
    <row r="1279" spans="1:17" x14ac:dyDescent="0.3">
      <c r="A1279" s="4" t="s">
        <v>5267</v>
      </c>
      <c r="B1279" t="s">
        <v>1077</v>
      </c>
      <c r="C1279" t="s">
        <v>373</v>
      </c>
      <c r="D1279" t="s">
        <v>416</v>
      </c>
      <c r="E1279" t="s">
        <v>462</v>
      </c>
      <c r="F1279" t="s">
        <v>394</v>
      </c>
      <c r="G1279" t="s">
        <v>504</v>
      </c>
      <c r="H1279" t="s">
        <v>446</v>
      </c>
      <c r="J1279" t="s">
        <v>5267</v>
      </c>
      <c r="K1279" t="s">
        <v>1077</v>
      </c>
      <c r="L1279" t="s">
        <v>373</v>
      </c>
      <c r="M1279" t="s">
        <v>416</v>
      </c>
      <c r="N1279" t="s">
        <v>462</v>
      </c>
      <c r="O1279" t="s">
        <v>394</v>
      </c>
      <c r="P1279" t="s">
        <v>504</v>
      </c>
      <c r="Q1279" t="s">
        <v>446</v>
      </c>
    </row>
    <row r="1280" spans="1:17" x14ac:dyDescent="0.3">
      <c r="A1280" s="5" t="s">
        <v>710</v>
      </c>
      <c r="B1280" s="6"/>
      <c r="C1280" s="6"/>
      <c r="D1280" s="6">
        <v>5</v>
      </c>
      <c r="E1280" s="6"/>
      <c r="F1280" s="6"/>
      <c r="G1280" s="6"/>
      <c r="H1280" s="6"/>
      <c r="J1280" t="s">
        <v>710</v>
      </c>
      <c r="M1280">
        <v>5</v>
      </c>
    </row>
    <row r="1281" spans="1:17" x14ac:dyDescent="0.3">
      <c r="A1281" s="5" t="s">
        <v>2914</v>
      </c>
      <c r="B1281" s="6"/>
      <c r="C1281" s="6">
        <v>2</v>
      </c>
      <c r="D1281" s="6">
        <v>27</v>
      </c>
      <c r="E1281" s="6">
        <v>5</v>
      </c>
      <c r="F1281" s="6">
        <v>23</v>
      </c>
      <c r="G1281" s="6">
        <v>19</v>
      </c>
      <c r="H1281" s="6">
        <v>19</v>
      </c>
      <c r="J1281" t="s">
        <v>2914</v>
      </c>
      <c r="L1281">
        <v>2</v>
      </c>
      <c r="M1281">
        <v>27</v>
      </c>
      <c r="N1281">
        <v>5</v>
      </c>
      <c r="O1281">
        <v>23</v>
      </c>
      <c r="P1281">
        <v>19</v>
      </c>
      <c r="Q1281">
        <v>19</v>
      </c>
    </row>
    <row r="1282" spans="1:17" x14ac:dyDescent="0.3">
      <c r="A1282" s="5" t="s">
        <v>2066</v>
      </c>
      <c r="B1282" s="6"/>
      <c r="C1282" s="6">
        <v>2</v>
      </c>
      <c r="D1282" s="6">
        <v>8</v>
      </c>
      <c r="E1282" s="6">
        <v>14</v>
      </c>
      <c r="F1282" s="6">
        <v>11</v>
      </c>
      <c r="G1282" s="6">
        <v>8</v>
      </c>
      <c r="H1282" s="6">
        <v>16</v>
      </c>
      <c r="J1282" t="s">
        <v>2066</v>
      </c>
      <c r="L1282">
        <v>2</v>
      </c>
      <c r="M1282">
        <v>8</v>
      </c>
      <c r="N1282">
        <v>14</v>
      </c>
      <c r="O1282">
        <v>11</v>
      </c>
      <c r="P1282">
        <v>8</v>
      </c>
      <c r="Q1282">
        <v>16</v>
      </c>
    </row>
    <row r="1283" spans="1:17" x14ac:dyDescent="0.3">
      <c r="A1283" s="5" t="s">
        <v>2033</v>
      </c>
      <c r="B1283" s="6">
        <v>2</v>
      </c>
      <c r="C1283" s="6">
        <v>1</v>
      </c>
      <c r="D1283" s="6">
        <v>4</v>
      </c>
      <c r="E1283" s="6">
        <v>17</v>
      </c>
      <c r="F1283" s="6">
        <v>16</v>
      </c>
      <c r="G1283" s="6">
        <v>26</v>
      </c>
      <c r="H1283" s="6">
        <v>32</v>
      </c>
      <c r="J1283" t="s">
        <v>2033</v>
      </c>
      <c r="K1283">
        <v>2</v>
      </c>
      <c r="L1283">
        <v>1</v>
      </c>
      <c r="M1283">
        <v>4</v>
      </c>
      <c r="N1283">
        <v>17</v>
      </c>
      <c r="O1283">
        <v>16</v>
      </c>
      <c r="P1283">
        <v>26</v>
      </c>
      <c r="Q1283">
        <v>32</v>
      </c>
    </row>
    <row r="1284" spans="1:17" x14ac:dyDescent="0.3">
      <c r="A1284" s="5" t="s">
        <v>2489</v>
      </c>
      <c r="B1284" s="6"/>
      <c r="C1284" s="6"/>
      <c r="D1284" s="6">
        <v>4</v>
      </c>
      <c r="E1284" s="6">
        <v>2</v>
      </c>
      <c r="F1284" s="6">
        <v>3</v>
      </c>
      <c r="G1284" s="6">
        <v>2</v>
      </c>
      <c r="H1284" s="6">
        <v>1</v>
      </c>
      <c r="J1284" t="s">
        <v>2489</v>
      </c>
      <c r="M1284">
        <v>4</v>
      </c>
      <c r="N1284">
        <v>2</v>
      </c>
      <c r="O1284">
        <v>3</v>
      </c>
      <c r="P1284">
        <v>2</v>
      </c>
      <c r="Q1284">
        <v>1</v>
      </c>
    </row>
    <row r="1285" spans="1:17" x14ac:dyDescent="0.3">
      <c r="A1285" s="5" t="s">
        <v>845</v>
      </c>
      <c r="B1285" s="6">
        <v>1</v>
      </c>
      <c r="C1285" s="6">
        <v>18</v>
      </c>
      <c r="D1285" s="6">
        <v>18</v>
      </c>
      <c r="E1285" s="6">
        <v>16</v>
      </c>
      <c r="F1285" s="6">
        <v>16</v>
      </c>
      <c r="G1285" s="6">
        <v>18</v>
      </c>
      <c r="H1285" s="6">
        <v>21</v>
      </c>
      <c r="J1285" t="s">
        <v>845</v>
      </c>
      <c r="K1285">
        <v>1</v>
      </c>
      <c r="L1285">
        <v>18</v>
      </c>
      <c r="M1285">
        <v>18</v>
      </c>
      <c r="N1285">
        <v>16</v>
      </c>
      <c r="O1285">
        <v>16</v>
      </c>
      <c r="P1285">
        <v>18</v>
      </c>
      <c r="Q1285">
        <v>21</v>
      </c>
    </row>
    <row r="1286" spans="1:17" x14ac:dyDescent="0.3">
      <c r="A1286" s="5" t="s">
        <v>382</v>
      </c>
      <c r="B1286" s="6"/>
      <c r="C1286" s="6">
        <v>3</v>
      </c>
      <c r="D1286" s="6">
        <v>3</v>
      </c>
      <c r="E1286" s="6">
        <v>2</v>
      </c>
      <c r="F1286" s="6">
        <v>2</v>
      </c>
      <c r="G1286" s="6">
        <v>5</v>
      </c>
      <c r="H1286" s="6">
        <v>6</v>
      </c>
      <c r="J1286" t="s">
        <v>382</v>
      </c>
      <c r="L1286">
        <v>3</v>
      </c>
      <c r="M1286">
        <v>3</v>
      </c>
      <c r="N1286">
        <v>2</v>
      </c>
      <c r="O1286">
        <v>2</v>
      </c>
      <c r="P1286">
        <v>5</v>
      </c>
      <c r="Q1286">
        <v>6</v>
      </c>
    </row>
    <row r="1287" spans="1:17" x14ac:dyDescent="0.3">
      <c r="A1287" s="5" t="s">
        <v>1989</v>
      </c>
      <c r="B1287" s="6"/>
      <c r="C1287" s="6">
        <v>2</v>
      </c>
      <c r="D1287" s="6"/>
      <c r="E1287" s="6"/>
      <c r="F1287" s="6">
        <v>1</v>
      </c>
      <c r="G1287" s="6">
        <v>3</v>
      </c>
      <c r="H1287" s="6">
        <v>2</v>
      </c>
      <c r="J1287" t="s">
        <v>1989</v>
      </c>
      <c r="L1287">
        <v>2</v>
      </c>
      <c r="O1287">
        <v>1</v>
      </c>
      <c r="P1287">
        <v>3</v>
      </c>
      <c r="Q1287">
        <v>2</v>
      </c>
    </row>
    <row r="1288" spans="1:17" x14ac:dyDescent="0.3">
      <c r="A1288" s="5" t="s">
        <v>4086</v>
      </c>
      <c r="B1288" s="6"/>
      <c r="C1288" s="6"/>
      <c r="D1288" s="6"/>
      <c r="E1288" s="6">
        <v>1</v>
      </c>
      <c r="F1288" s="6">
        <v>1</v>
      </c>
      <c r="G1288" s="6">
        <v>1</v>
      </c>
      <c r="H1288" s="6">
        <v>2</v>
      </c>
      <c r="J1288" t="s">
        <v>4086</v>
      </c>
      <c r="N1288">
        <v>1</v>
      </c>
      <c r="O1288">
        <v>1</v>
      </c>
      <c r="P1288">
        <v>1</v>
      </c>
      <c r="Q1288">
        <v>2</v>
      </c>
    </row>
    <row r="1289" spans="1:17" x14ac:dyDescent="0.3">
      <c r="A1289" s="5" t="s">
        <v>3484</v>
      </c>
      <c r="B1289" s="6"/>
      <c r="C1289" s="6">
        <v>7</v>
      </c>
      <c r="D1289" s="6">
        <v>1</v>
      </c>
      <c r="E1289" s="6">
        <v>8</v>
      </c>
      <c r="F1289" s="6">
        <v>20</v>
      </c>
      <c r="G1289" s="6">
        <v>24</v>
      </c>
      <c r="H1289" s="6">
        <v>15</v>
      </c>
      <c r="J1289" t="s">
        <v>3484</v>
      </c>
      <c r="L1289">
        <v>7</v>
      </c>
      <c r="M1289">
        <v>1</v>
      </c>
      <c r="N1289">
        <v>8</v>
      </c>
      <c r="O1289">
        <v>20</v>
      </c>
      <c r="P1289">
        <v>24</v>
      </c>
      <c r="Q1289">
        <v>15</v>
      </c>
    </row>
    <row r="1290" spans="1:17" x14ac:dyDescent="0.3">
      <c r="A1290" s="5" t="s">
        <v>2756</v>
      </c>
      <c r="B1290" s="6"/>
      <c r="C1290" s="6">
        <v>3</v>
      </c>
      <c r="D1290" s="6">
        <v>4</v>
      </c>
      <c r="E1290" s="6">
        <v>23</v>
      </c>
      <c r="F1290" s="6">
        <v>8</v>
      </c>
      <c r="G1290" s="6">
        <v>19</v>
      </c>
      <c r="H1290" s="6">
        <v>24</v>
      </c>
      <c r="J1290" t="s">
        <v>2756</v>
      </c>
      <c r="L1290">
        <v>3</v>
      </c>
      <c r="M1290">
        <v>4</v>
      </c>
      <c r="N1290">
        <v>23</v>
      </c>
      <c r="O1290">
        <v>8</v>
      </c>
      <c r="P1290">
        <v>19</v>
      </c>
      <c r="Q1290">
        <v>24</v>
      </c>
    </row>
    <row r="1291" spans="1:17" x14ac:dyDescent="0.3">
      <c r="A1291" s="5" t="s">
        <v>1555</v>
      </c>
      <c r="B1291" s="6"/>
      <c r="C1291" s="6"/>
      <c r="D1291" s="6">
        <v>4</v>
      </c>
      <c r="E1291" s="6"/>
      <c r="F1291" s="6">
        <v>2</v>
      </c>
      <c r="G1291" s="6">
        <v>2</v>
      </c>
      <c r="H1291" s="6">
        <v>2</v>
      </c>
      <c r="J1291" t="s">
        <v>1555</v>
      </c>
      <c r="M1291">
        <v>4</v>
      </c>
      <c r="O1291">
        <v>2</v>
      </c>
      <c r="P1291">
        <v>2</v>
      </c>
      <c r="Q1291">
        <v>2</v>
      </c>
    </row>
    <row r="1292" spans="1:17" x14ac:dyDescent="0.3">
      <c r="A1292" s="5" t="s">
        <v>5416</v>
      </c>
      <c r="B1292" s="6"/>
      <c r="C1292" s="6">
        <v>1</v>
      </c>
      <c r="D1292" s="6">
        <v>1</v>
      </c>
      <c r="E1292" s="6">
        <v>1</v>
      </c>
      <c r="F1292" s="6">
        <v>4</v>
      </c>
      <c r="G1292" s="6">
        <v>7</v>
      </c>
      <c r="H1292" s="6">
        <v>2</v>
      </c>
      <c r="J1292" t="s">
        <v>5416</v>
      </c>
      <c r="L1292">
        <v>1</v>
      </c>
      <c r="M1292">
        <v>1</v>
      </c>
      <c r="N1292">
        <v>1</v>
      </c>
      <c r="O1292">
        <v>4</v>
      </c>
      <c r="P1292">
        <v>7</v>
      </c>
      <c r="Q1292">
        <v>2</v>
      </c>
    </row>
    <row r="1293" spans="1:17" x14ac:dyDescent="0.3">
      <c r="A1293" s="5" t="s">
        <v>5268</v>
      </c>
      <c r="B1293" s="6">
        <v>3</v>
      </c>
      <c r="C1293" s="6">
        <v>39</v>
      </c>
      <c r="D1293" s="6">
        <v>79</v>
      </c>
      <c r="E1293" s="6">
        <v>89</v>
      </c>
      <c r="F1293" s="6">
        <v>107</v>
      </c>
      <c r="G1293" s="6">
        <v>134</v>
      </c>
      <c r="H1293" s="6">
        <v>142</v>
      </c>
      <c r="J1293" t="s">
        <v>5268</v>
      </c>
      <c r="K1293">
        <v>3</v>
      </c>
      <c r="L1293">
        <v>39</v>
      </c>
      <c r="M1293">
        <v>79</v>
      </c>
      <c r="N1293">
        <v>89</v>
      </c>
      <c r="O1293">
        <v>107</v>
      </c>
      <c r="P1293">
        <v>134</v>
      </c>
      <c r="Q1293">
        <v>142</v>
      </c>
    </row>
    <row r="1295" spans="1:17" x14ac:dyDescent="0.3">
      <c r="A1295" t="s">
        <v>5267</v>
      </c>
      <c r="B1295" t="s">
        <v>1077</v>
      </c>
      <c r="C1295" t="s">
        <v>373</v>
      </c>
      <c r="D1295" t="s">
        <v>416</v>
      </c>
      <c r="E1295" t="s">
        <v>462</v>
      </c>
      <c r="F1295" t="s">
        <v>394</v>
      </c>
      <c r="G1295" t="s">
        <v>504</v>
      </c>
      <c r="H1295" t="s">
        <v>446</v>
      </c>
    </row>
    <row r="1296" spans="1:17" x14ac:dyDescent="0.3">
      <c r="A1296" t="s">
        <v>710</v>
      </c>
      <c r="B1296" s="8">
        <f>K1280/346</f>
        <v>0</v>
      </c>
      <c r="C1296" s="8">
        <f t="shared" ref="C1296:H1309" si="33">L1280/346</f>
        <v>0</v>
      </c>
      <c r="D1296" s="8">
        <f t="shared" si="33"/>
        <v>1.4450867052023121E-2</v>
      </c>
      <c r="E1296" s="8">
        <f t="shared" si="33"/>
        <v>0</v>
      </c>
      <c r="F1296" s="8">
        <f t="shared" si="33"/>
        <v>0</v>
      </c>
      <c r="G1296" s="8">
        <f t="shared" si="33"/>
        <v>0</v>
      </c>
      <c r="H1296" s="8">
        <f t="shared" si="33"/>
        <v>0</v>
      </c>
      <c r="I1296" s="8"/>
    </row>
    <row r="1297" spans="1:17" x14ac:dyDescent="0.3">
      <c r="A1297" t="s">
        <v>2914</v>
      </c>
      <c r="B1297" s="8">
        <f t="shared" ref="B1297:B1309" si="34">K1281/346</f>
        <v>0</v>
      </c>
      <c r="C1297" s="8">
        <f t="shared" si="33"/>
        <v>5.7803468208092483E-3</v>
      </c>
      <c r="D1297" s="8">
        <f t="shared" si="33"/>
        <v>7.8034682080924858E-2</v>
      </c>
      <c r="E1297" s="8">
        <f t="shared" si="33"/>
        <v>1.4450867052023121E-2</v>
      </c>
      <c r="F1297" s="8">
        <f t="shared" si="33"/>
        <v>6.6473988439306353E-2</v>
      </c>
      <c r="G1297" s="8">
        <f t="shared" si="33"/>
        <v>5.4913294797687862E-2</v>
      </c>
      <c r="H1297" s="8">
        <f t="shared" si="33"/>
        <v>5.4913294797687862E-2</v>
      </c>
      <c r="I1297" s="8"/>
    </row>
    <row r="1298" spans="1:17" x14ac:dyDescent="0.3">
      <c r="A1298" t="s">
        <v>2066</v>
      </c>
      <c r="B1298" s="8">
        <f t="shared" si="34"/>
        <v>0</v>
      </c>
      <c r="C1298" s="8">
        <f t="shared" si="33"/>
        <v>5.7803468208092483E-3</v>
      </c>
      <c r="D1298" s="8">
        <f t="shared" si="33"/>
        <v>2.3121387283236993E-2</v>
      </c>
      <c r="E1298" s="8">
        <f t="shared" si="33"/>
        <v>4.046242774566474E-2</v>
      </c>
      <c r="F1298" s="8">
        <f t="shared" si="33"/>
        <v>3.1791907514450865E-2</v>
      </c>
      <c r="G1298" s="8">
        <f t="shared" si="33"/>
        <v>2.3121387283236993E-2</v>
      </c>
      <c r="H1298" s="8">
        <f t="shared" si="33"/>
        <v>4.6242774566473986E-2</v>
      </c>
    </row>
    <row r="1299" spans="1:17" x14ac:dyDescent="0.3">
      <c r="A1299" t="s">
        <v>2033</v>
      </c>
      <c r="B1299" s="8">
        <f t="shared" si="34"/>
        <v>5.7803468208092483E-3</v>
      </c>
      <c r="C1299" s="8">
        <f t="shared" si="33"/>
        <v>2.8901734104046241E-3</v>
      </c>
      <c r="D1299" s="8">
        <f t="shared" si="33"/>
        <v>1.1560693641618497E-2</v>
      </c>
      <c r="E1299" s="8">
        <f t="shared" si="33"/>
        <v>4.9132947976878616E-2</v>
      </c>
      <c r="F1299" s="8">
        <f t="shared" si="33"/>
        <v>4.6242774566473986E-2</v>
      </c>
      <c r="G1299" s="8">
        <f t="shared" si="33"/>
        <v>7.5144508670520235E-2</v>
      </c>
      <c r="H1299" s="8">
        <f t="shared" si="33"/>
        <v>9.2485549132947972E-2</v>
      </c>
    </row>
    <row r="1300" spans="1:17" x14ac:dyDescent="0.3">
      <c r="A1300" t="s">
        <v>2489</v>
      </c>
      <c r="B1300" s="8">
        <f t="shared" si="34"/>
        <v>0</v>
      </c>
      <c r="C1300" s="8">
        <f t="shared" si="33"/>
        <v>0</v>
      </c>
      <c r="D1300" s="8">
        <f t="shared" si="33"/>
        <v>1.1560693641618497E-2</v>
      </c>
      <c r="E1300" s="8">
        <f t="shared" si="33"/>
        <v>5.7803468208092483E-3</v>
      </c>
      <c r="F1300" s="8">
        <f t="shared" si="33"/>
        <v>8.670520231213872E-3</v>
      </c>
      <c r="G1300" s="8">
        <f t="shared" si="33"/>
        <v>5.7803468208092483E-3</v>
      </c>
      <c r="H1300" s="8">
        <f t="shared" si="33"/>
        <v>2.8901734104046241E-3</v>
      </c>
    </row>
    <row r="1301" spans="1:17" x14ac:dyDescent="0.3">
      <c r="A1301" t="s">
        <v>845</v>
      </c>
      <c r="B1301" s="8">
        <f t="shared" si="34"/>
        <v>2.8901734104046241E-3</v>
      </c>
      <c r="C1301" s="8">
        <f t="shared" si="33"/>
        <v>5.2023121387283239E-2</v>
      </c>
      <c r="D1301" s="8">
        <f t="shared" si="33"/>
        <v>5.2023121387283239E-2</v>
      </c>
      <c r="E1301" s="8">
        <f t="shared" si="33"/>
        <v>4.6242774566473986E-2</v>
      </c>
      <c r="F1301" s="8">
        <f t="shared" si="33"/>
        <v>4.6242774566473986E-2</v>
      </c>
      <c r="G1301" s="8">
        <f t="shared" si="33"/>
        <v>5.2023121387283239E-2</v>
      </c>
      <c r="H1301" s="8">
        <f t="shared" si="33"/>
        <v>6.0693641618497107E-2</v>
      </c>
    </row>
    <row r="1302" spans="1:17" x14ac:dyDescent="0.3">
      <c r="A1302" t="s">
        <v>382</v>
      </c>
      <c r="B1302" s="8">
        <f t="shared" si="34"/>
        <v>0</v>
      </c>
      <c r="C1302" s="8">
        <f t="shared" si="33"/>
        <v>8.670520231213872E-3</v>
      </c>
      <c r="D1302" s="8">
        <f t="shared" si="33"/>
        <v>8.670520231213872E-3</v>
      </c>
      <c r="E1302" s="8">
        <f t="shared" si="33"/>
        <v>5.7803468208092483E-3</v>
      </c>
      <c r="F1302" s="8">
        <f t="shared" si="33"/>
        <v>5.7803468208092483E-3</v>
      </c>
      <c r="G1302" s="8">
        <f t="shared" si="33"/>
        <v>1.4450867052023121E-2</v>
      </c>
      <c r="H1302" s="8">
        <f t="shared" si="33"/>
        <v>1.7341040462427744E-2</v>
      </c>
    </row>
    <row r="1303" spans="1:17" x14ac:dyDescent="0.3">
      <c r="A1303" t="s">
        <v>1989</v>
      </c>
      <c r="B1303" s="8">
        <f t="shared" si="34"/>
        <v>0</v>
      </c>
      <c r="C1303" s="8">
        <f t="shared" si="33"/>
        <v>5.7803468208092483E-3</v>
      </c>
      <c r="D1303" s="8">
        <f t="shared" si="33"/>
        <v>0</v>
      </c>
      <c r="E1303" s="8">
        <f t="shared" si="33"/>
        <v>0</v>
      </c>
      <c r="F1303" s="8">
        <f t="shared" si="33"/>
        <v>2.8901734104046241E-3</v>
      </c>
      <c r="G1303" s="8">
        <f t="shared" si="33"/>
        <v>8.670520231213872E-3</v>
      </c>
      <c r="H1303" s="8">
        <f t="shared" si="33"/>
        <v>5.7803468208092483E-3</v>
      </c>
    </row>
    <row r="1304" spans="1:17" x14ac:dyDescent="0.3">
      <c r="A1304" t="s">
        <v>4086</v>
      </c>
      <c r="B1304" s="8">
        <f t="shared" si="34"/>
        <v>0</v>
      </c>
      <c r="C1304" s="8">
        <f t="shared" si="33"/>
        <v>0</v>
      </c>
      <c r="D1304" s="8">
        <f t="shared" si="33"/>
        <v>0</v>
      </c>
      <c r="E1304" s="8">
        <f t="shared" si="33"/>
        <v>2.8901734104046241E-3</v>
      </c>
      <c r="F1304" s="8">
        <f t="shared" si="33"/>
        <v>2.8901734104046241E-3</v>
      </c>
      <c r="G1304" s="8">
        <f t="shared" si="33"/>
        <v>2.8901734104046241E-3</v>
      </c>
      <c r="H1304" s="8">
        <f t="shared" si="33"/>
        <v>5.7803468208092483E-3</v>
      </c>
    </row>
    <row r="1305" spans="1:17" x14ac:dyDescent="0.3">
      <c r="A1305" t="s">
        <v>3484</v>
      </c>
      <c r="B1305" s="8">
        <f t="shared" si="34"/>
        <v>0</v>
      </c>
      <c r="C1305" s="8">
        <f t="shared" si="33"/>
        <v>2.023121387283237E-2</v>
      </c>
      <c r="D1305" s="8">
        <f t="shared" si="33"/>
        <v>2.8901734104046241E-3</v>
      </c>
      <c r="E1305" s="8">
        <f t="shared" si="33"/>
        <v>2.3121387283236993E-2</v>
      </c>
      <c r="F1305" s="8">
        <f t="shared" si="33"/>
        <v>5.7803468208092484E-2</v>
      </c>
      <c r="G1305" s="8">
        <f t="shared" si="33"/>
        <v>6.9364161849710976E-2</v>
      </c>
      <c r="H1305" s="8">
        <f t="shared" si="33"/>
        <v>4.3352601156069363E-2</v>
      </c>
    </row>
    <row r="1306" spans="1:17" x14ac:dyDescent="0.3">
      <c r="A1306" t="s">
        <v>2756</v>
      </c>
      <c r="B1306" s="8">
        <f t="shared" si="34"/>
        <v>0</v>
      </c>
      <c r="C1306" s="8">
        <f t="shared" si="33"/>
        <v>8.670520231213872E-3</v>
      </c>
      <c r="D1306" s="8">
        <f t="shared" si="33"/>
        <v>1.1560693641618497E-2</v>
      </c>
      <c r="E1306" s="8">
        <f t="shared" si="33"/>
        <v>6.6473988439306353E-2</v>
      </c>
      <c r="F1306" s="8">
        <f t="shared" si="33"/>
        <v>2.3121387283236993E-2</v>
      </c>
      <c r="G1306" s="8">
        <f t="shared" si="33"/>
        <v>5.4913294797687862E-2</v>
      </c>
      <c r="H1306" s="8">
        <f t="shared" si="33"/>
        <v>6.9364161849710976E-2</v>
      </c>
    </row>
    <row r="1307" spans="1:17" x14ac:dyDescent="0.3">
      <c r="A1307" t="s">
        <v>1555</v>
      </c>
      <c r="B1307" s="8">
        <f t="shared" si="34"/>
        <v>0</v>
      </c>
      <c r="C1307" s="8">
        <f t="shared" si="33"/>
        <v>0</v>
      </c>
      <c r="D1307" s="8">
        <f t="shared" si="33"/>
        <v>1.1560693641618497E-2</v>
      </c>
      <c r="E1307" s="8">
        <f t="shared" si="33"/>
        <v>0</v>
      </c>
      <c r="F1307" s="8">
        <f t="shared" si="33"/>
        <v>5.7803468208092483E-3</v>
      </c>
      <c r="G1307" s="8">
        <f t="shared" si="33"/>
        <v>5.7803468208092483E-3</v>
      </c>
      <c r="H1307" s="8">
        <f t="shared" si="33"/>
        <v>5.7803468208092483E-3</v>
      </c>
    </row>
    <row r="1308" spans="1:17" x14ac:dyDescent="0.3">
      <c r="A1308" t="s">
        <v>5416</v>
      </c>
      <c r="B1308" s="8">
        <f t="shared" si="34"/>
        <v>0</v>
      </c>
      <c r="C1308" s="8">
        <f t="shared" si="33"/>
        <v>2.8901734104046241E-3</v>
      </c>
      <c r="D1308" s="8">
        <f t="shared" si="33"/>
        <v>2.8901734104046241E-3</v>
      </c>
      <c r="E1308" s="8">
        <f t="shared" si="33"/>
        <v>2.8901734104046241E-3</v>
      </c>
      <c r="F1308" s="8">
        <f t="shared" si="33"/>
        <v>1.1560693641618497E-2</v>
      </c>
      <c r="G1308" s="8">
        <f t="shared" si="33"/>
        <v>2.023121387283237E-2</v>
      </c>
      <c r="H1308" s="8">
        <f t="shared" si="33"/>
        <v>5.7803468208092483E-3</v>
      </c>
    </row>
    <row r="1309" spans="1:17" x14ac:dyDescent="0.3">
      <c r="A1309" t="s">
        <v>5268</v>
      </c>
      <c r="B1309" s="8">
        <f t="shared" si="34"/>
        <v>8.670520231213872E-3</v>
      </c>
      <c r="C1309" s="8">
        <f t="shared" si="33"/>
        <v>0.11271676300578035</v>
      </c>
      <c r="D1309" s="8">
        <f t="shared" si="33"/>
        <v>0.22832369942196531</v>
      </c>
      <c r="E1309" s="8">
        <f t="shared" si="33"/>
        <v>0.25722543352601157</v>
      </c>
      <c r="F1309" s="8">
        <f t="shared" si="33"/>
        <v>0.30924855491329478</v>
      </c>
      <c r="G1309" s="8">
        <f t="shared" si="33"/>
        <v>0.38728323699421963</v>
      </c>
      <c r="H1309" s="8">
        <f t="shared" si="33"/>
        <v>0.41040462427745666</v>
      </c>
    </row>
    <row r="1311" spans="1:17" x14ac:dyDescent="0.3">
      <c r="A1311" t="s">
        <v>5380</v>
      </c>
    </row>
    <row r="1312" spans="1:17" x14ac:dyDescent="0.3">
      <c r="A1312" s="4" t="s">
        <v>5267</v>
      </c>
      <c r="B1312" t="s">
        <v>1077</v>
      </c>
      <c r="C1312" t="s">
        <v>373</v>
      </c>
      <c r="D1312" t="s">
        <v>462</v>
      </c>
      <c r="E1312" t="s">
        <v>416</v>
      </c>
      <c r="F1312" t="s">
        <v>394</v>
      </c>
      <c r="G1312" t="s">
        <v>504</v>
      </c>
      <c r="H1312" t="s">
        <v>446</v>
      </c>
      <c r="J1312" t="s">
        <v>5267</v>
      </c>
      <c r="K1312" t="s">
        <v>1077</v>
      </c>
      <c r="L1312" t="s">
        <v>373</v>
      </c>
      <c r="M1312" t="s">
        <v>462</v>
      </c>
      <c r="N1312" t="s">
        <v>416</v>
      </c>
      <c r="O1312" t="s">
        <v>394</v>
      </c>
      <c r="P1312" t="s">
        <v>504</v>
      </c>
      <c r="Q1312" t="s">
        <v>446</v>
      </c>
    </row>
    <row r="1313" spans="1:17" x14ac:dyDescent="0.3">
      <c r="A1313" s="5" t="s">
        <v>710</v>
      </c>
      <c r="B1313" s="6"/>
      <c r="C1313" s="6"/>
      <c r="D1313" s="6">
        <v>2</v>
      </c>
      <c r="E1313" s="6">
        <v>3</v>
      </c>
      <c r="F1313" s="6"/>
      <c r="G1313" s="6">
        <v>1</v>
      </c>
      <c r="H1313" s="6">
        <v>1</v>
      </c>
      <c r="J1313" t="s">
        <v>710</v>
      </c>
      <c r="M1313">
        <v>2</v>
      </c>
      <c r="N1313">
        <v>3</v>
      </c>
      <c r="P1313">
        <v>1</v>
      </c>
      <c r="Q1313">
        <v>1</v>
      </c>
    </row>
    <row r="1314" spans="1:17" x14ac:dyDescent="0.3">
      <c r="A1314" s="5" t="s">
        <v>2914</v>
      </c>
      <c r="B1314" s="6"/>
      <c r="C1314" s="6">
        <v>4</v>
      </c>
      <c r="D1314" s="6">
        <v>6</v>
      </c>
      <c r="E1314" s="6">
        <v>25</v>
      </c>
      <c r="F1314" s="6">
        <v>23</v>
      </c>
      <c r="G1314" s="6">
        <v>17</v>
      </c>
      <c r="H1314" s="6">
        <v>16</v>
      </c>
      <c r="J1314" t="s">
        <v>2914</v>
      </c>
      <c r="L1314">
        <v>4</v>
      </c>
      <c r="M1314">
        <v>6</v>
      </c>
      <c r="N1314">
        <v>25</v>
      </c>
      <c r="O1314">
        <v>23</v>
      </c>
      <c r="P1314">
        <v>17</v>
      </c>
      <c r="Q1314">
        <v>16</v>
      </c>
    </row>
    <row r="1315" spans="1:17" x14ac:dyDescent="0.3">
      <c r="A1315" s="5" t="s">
        <v>2066</v>
      </c>
      <c r="B1315" s="6"/>
      <c r="C1315" s="6">
        <v>5</v>
      </c>
      <c r="D1315" s="6">
        <v>11</v>
      </c>
      <c r="E1315" s="6">
        <v>4</v>
      </c>
      <c r="F1315" s="6">
        <v>10</v>
      </c>
      <c r="G1315" s="6">
        <v>14</v>
      </c>
      <c r="H1315" s="6">
        <v>24</v>
      </c>
      <c r="J1315" t="s">
        <v>2066</v>
      </c>
      <c r="L1315">
        <v>5</v>
      </c>
      <c r="M1315">
        <v>11</v>
      </c>
      <c r="N1315">
        <v>4</v>
      </c>
      <c r="O1315">
        <v>10</v>
      </c>
      <c r="P1315">
        <v>14</v>
      </c>
      <c r="Q1315">
        <v>24</v>
      </c>
    </row>
    <row r="1316" spans="1:17" x14ac:dyDescent="0.3">
      <c r="A1316" s="5" t="s">
        <v>2033</v>
      </c>
      <c r="B1316" s="6"/>
      <c r="C1316" s="6">
        <v>5</v>
      </c>
      <c r="D1316" s="6">
        <v>10</v>
      </c>
      <c r="E1316" s="6">
        <v>5</v>
      </c>
      <c r="F1316" s="6">
        <v>19</v>
      </c>
      <c r="G1316" s="6">
        <v>27</v>
      </c>
      <c r="H1316" s="6">
        <v>35</v>
      </c>
      <c r="J1316" t="s">
        <v>2033</v>
      </c>
      <c r="L1316">
        <v>5</v>
      </c>
      <c r="M1316">
        <v>10</v>
      </c>
      <c r="N1316">
        <v>5</v>
      </c>
      <c r="O1316">
        <v>19</v>
      </c>
      <c r="P1316">
        <v>27</v>
      </c>
      <c r="Q1316">
        <v>35</v>
      </c>
    </row>
    <row r="1317" spans="1:17" x14ac:dyDescent="0.3">
      <c r="A1317" s="5" t="s">
        <v>2489</v>
      </c>
      <c r="B1317" s="6"/>
      <c r="C1317" s="6"/>
      <c r="D1317" s="6">
        <v>2</v>
      </c>
      <c r="E1317" s="6">
        <v>4</v>
      </c>
      <c r="F1317" s="6">
        <v>2</v>
      </c>
      <c r="G1317" s="6">
        <v>2</v>
      </c>
      <c r="H1317" s="6">
        <v>1</v>
      </c>
      <c r="J1317" t="s">
        <v>2489</v>
      </c>
      <c r="M1317">
        <v>2</v>
      </c>
      <c r="N1317">
        <v>4</v>
      </c>
      <c r="O1317">
        <v>2</v>
      </c>
      <c r="P1317">
        <v>2</v>
      </c>
      <c r="Q1317">
        <v>1</v>
      </c>
    </row>
    <row r="1318" spans="1:17" x14ac:dyDescent="0.3">
      <c r="A1318" s="5" t="s">
        <v>845</v>
      </c>
      <c r="B1318" s="6"/>
      <c r="C1318" s="6">
        <v>27</v>
      </c>
      <c r="D1318" s="6">
        <v>7</v>
      </c>
      <c r="E1318" s="6">
        <v>17</v>
      </c>
      <c r="F1318" s="6">
        <v>17</v>
      </c>
      <c r="G1318" s="6">
        <v>19</v>
      </c>
      <c r="H1318" s="6">
        <v>20</v>
      </c>
      <c r="J1318" t="s">
        <v>845</v>
      </c>
      <c r="L1318">
        <v>27</v>
      </c>
      <c r="M1318">
        <v>7</v>
      </c>
      <c r="N1318">
        <v>17</v>
      </c>
      <c r="O1318">
        <v>17</v>
      </c>
      <c r="P1318">
        <v>19</v>
      </c>
      <c r="Q1318">
        <v>20</v>
      </c>
    </row>
    <row r="1319" spans="1:17" x14ac:dyDescent="0.3">
      <c r="A1319" s="5" t="s">
        <v>382</v>
      </c>
      <c r="B1319" s="6"/>
      <c r="C1319" s="6">
        <v>5</v>
      </c>
      <c r="D1319" s="6"/>
      <c r="E1319" s="6">
        <v>4</v>
      </c>
      <c r="F1319" s="6">
        <v>2</v>
      </c>
      <c r="G1319" s="6">
        <v>1</v>
      </c>
      <c r="H1319" s="6">
        <v>3</v>
      </c>
      <c r="J1319" t="s">
        <v>382</v>
      </c>
      <c r="L1319">
        <v>5</v>
      </c>
      <c r="N1319">
        <v>4</v>
      </c>
      <c r="O1319">
        <v>2</v>
      </c>
      <c r="P1319">
        <v>1</v>
      </c>
      <c r="Q1319">
        <v>3</v>
      </c>
    </row>
    <row r="1320" spans="1:17" x14ac:dyDescent="0.3">
      <c r="A1320" s="5" t="s">
        <v>1989</v>
      </c>
      <c r="B1320" s="6"/>
      <c r="C1320" s="6">
        <v>2</v>
      </c>
      <c r="D1320" s="6"/>
      <c r="E1320" s="6"/>
      <c r="F1320" s="6"/>
      <c r="G1320" s="6"/>
      <c r="H1320" s="6">
        <v>4</v>
      </c>
      <c r="J1320" t="s">
        <v>1989</v>
      </c>
      <c r="L1320">
        <v>2</v>
      </c>
      <c r="Q1320">
        <v>4</v>
      </c>
    </row>
    <row r="1321" spans="1:17" x14ac:dyDescent="0.3">
      <c r="A1321" s="5" t="s">
        <v>4086</v>
      </c>
      <c r="B1321" s="6"/>
      <c r="C1321" s="6"/>
      <c r="D1321" s="6">
        <v>1</v>
      </c>
      <c r="E1321" s="6"/>
      <c r="F1321" s="6">
        <v>1</v>
      </c>
      <c r="G1321" s="6">
        <v>1</v>
      </c>
      <c r="H1321" s="6">
        <v>1</v>
      </c>
      <c r="J1321" t="s">
        <v>4086</v>
      </c>
      <c r="M1321">
        <v>1</v>
      </c>
      <c r="O1321">
        <v>1</v>
      </c>
      <c r="P1321">
        <v>1</v>
      </c>
      <c r="Q1321">
        <v>1</v>
      </c>
    </row>
    <row r="1322" spans="1:17" x14ac:dyDescent="0.3">
      <c r="A1322" s="5" t="s">
        <v>3484</v>
      </c>
      <c r="B1322" s="6"/>
      <c r="C1322" s="6">
        <v>5</v>
      </c>
      <c r="D1322" s="6">
        <v>5</v>
      </c>
      <c r="E1322" s="6">
        <v>2</v>
      </c>
      <c r="F1322" s="6">
        <v>18</v>
      </c>
      <c r="G1322" s="6">
        <v>22</v>
      </c>
      <c r="H1322" s="6">
        <v>20</v>
      </c>
      <c r="J1322" t="s">
        <v>3484</v>
      </c>
      <c r="L1322">
        <v>5</v>
      </c>
      <c r="M1322">
        <v>5</v>
      </c>
      <c r="N1322">
        <v>2</v>
      </c>
      <c r="O1322">
        <v>18</v>
      </c>
      <c r="P1322">
        <v>22</v>
      </c>
      <c r="Q1322">
        <v>20</v>
      </c>
    </row>
    <row r="1323" spans="1:17" x14ac:dyDescent="0.3">
      <c r="A1323" s="5" t="s">
        <v>2756</v>
      </c>
      <c r="B1323" s="6"/>
      <c r="C1323" s="6">
        <v>2</v>
      </c>
      <c r="D1323" s="6">
        <v>17</v>
      </c>
      <c r="E1323" s="6">
        <v>4</v>
      </c>
      <c r="F1323" s="6">
        <v>13</v>
      </c>
      <c r="G1323" s="6">
        <v>23</v>
      </c>
      <c r="H1323" s="6">
        <v>27</v>
      </c>
      <c r="J1323" t="s">
        <v>2756</v>
      </c>
      <c r="L1323">
        <v>2</v>
      </c>
      <c r="M1323">
        <v>17</v>
      </c>
      <c r="N1323">
        <v>4</v>
      </c>
      <c r="O1323">
        <v>13</v>
      </c>
      <c r="P1323">
        <v>23</v>
      </c>
      <c r="Q1323">
        <v>27</v>
      </c>
    </row>
    <row r="1324" spans="1:17" x14ac:dyDescent="0.3">
      <c r="A1324" s="5" t="s">
        <v>1555</v>
      </c>
      <c r="B1324" s="6"/>
      <c r="C1324" s="6"/>
      <c r="D1324" s="6">
        <v>1</v>
      </c>
      <c r="E1324" s="6">
        <v>5</v>
      </c>
      <c r="F1324" s="6">
        <v>1</v>
      </c>
      <c r="G1324" s="6">
        <v>1</v>
      </c>
      <c r="H1324" s="6">
        <v>1</v>
      </c>
      <c r="J1324" t="s">
        <v>1555</v>
      </c>
      <c r="M1324">
        <v>1</v>
      </c>
      <c r="N1324">
        <v>5</v>
      </c>
      <c r="O1324">
        <v>1</v>
      </c>
      <c r="P1324">
        <v>1</v>
      </c>
      <c r="Q1324">
        <v>1</v>
      </c>
    </row>
    <row r="1325" spans="1:17" x14ac:dyDescent="0.3">
      <c r="A1325" s="5" t="s">
        <v>5416</v>
      </c>
      <c r="B1325" s="6"/>
      <c r="C1325" s="6">
        <v>1</v>
      </c>
      <c r="D1325" s="6">
        <v>1</v>
      </c>
      <c r="E1325" s="6">
        <v>1</v>
      </c>
      <c r="F1325" s="6">
        <v>5</v>
      </c>
      <c r="G1325" s="6">
        <v>7</v>
      </c>
      <c r="H1325" s="6">
        <v>2</v>
      </c>
      <c r="J1325" t="s">
        <v>5416</v>
      </c>
      <c r="L1325">
        <v>1</v>
      </c>
      <c r="M1325">
        <v>1</v>
      </c>
      <c r="N1325">
        <v>1</v>
      </c>
      <c r="O1325">
        <v>5</v>
      </c>
      <c r="P1325">
        <v>7</v>
      </c>
      <c r="Q1325">
        <v>2</v>
      </c>
    </row>
    <row r="1326" spans="1:17" x14ac:dyDescent="0.3">
      <c r="A1326" s="5" t="s">
        <v>5268</v>
      </c>
      <c r="B1326" s="6"/>
      <c r="C1326" s="6">
        <v>56</v>
      </c>
      <c r="D1326" s="6">
        <v>63</v>
      </c>
      <c r="E1326" s="6">
        <v>74</v>
      </c>
      <c r="F1326" s="6">
        <v>111</v>
      </c>
      <c r="G1326" s="6">
        <v>135</v>
      </c>
      <c r="H1326" s="6">
        <v>155</v>
      </c>
      <c r="J1326" t="s">
        <v>5268</v>
      </c>
      <c r="L1326">
        <v>56</v>
      </c>
      <c r="M1326">
        <v>63</v>
      </c>
      <c r="N1326">
        <v>74</v>
      </c>
      <c r="O1326">
        <v>111</v>
      </c>
      <c r="P1326">
        <v>135</v>
      </c>
      <c r="Q1326">
        <v>155</v>
      </c>
    </row>
    <row r="1328" spans="1:17" x14ac:dyDescent="0.3">
      <c r="A1328" t="s">
        <v>5267</v>
      </c>
      <c r="B1328" t="s">
        <v>1077</v>
      </c>
      <c r="C1328" t="s">
        <v>373</v>
      </c>
      <c r="D1328" t="s">
        <v>462</v>
      </c>
      <c r="E1328" t="s">
        <v>416</v>
      </c>
      <c r="F1328" t="s">
        <v>394</v>
      </c>
      <c r="G1328" t="s">
        <v>504</v>
      </c>
      <c r="H1328" t="s">
        <v>446</v>
      </c>
    </row>
    <row r="1329" spans="1:8" x14ac:dyDescent="0.3">
      <c r="A1329" t="s">
        <v>710</v>
      </c>
      <c r="B1329" s="8">
        <f>K1313/346</f>
        <v>0</v>
      </c>
      <c r="C1329" s="8">
        <f t="shared" ref="C1329:H1342" si="35">L1313/346</f>
        <v>0</v>
      </c>
      <c r="D1329" s="8">
        <f t="shared" si="35"/>
        <v>5.7803468208092483E-3</v>
      </c>
      <c r="E1329" s="8">
        <f t="shared" si="35"/>
        <v>8.670520231213872E-3</v>
      </c>
      <c r="F1329" s="8">
        <f t="shared" si="35"/>
        <v>0</v>
      </c>
      <c r="G1329" s="8">
        <f t="shared" si="35"/>
        <v>2.8901734104046241E-3</v>
      </c>
      <c r="H1329" s="8">
        <f t="shared" si="35"/>
        <v>2.8901734104046241E-3</v>
      </c>
    </row>
    <row r="1330" spans="1:8" x14ac:dyDescent="0.3">
      <c r="A1330" t="s">
        <v>2914</v>
      </c>
      <c r="B1330" s="8">
        <f t="shared" ref="B1330:B1342" si="36">K1314/346</f>
        <v>0</v>
      </c>
      <c r="C1330" s="8">
        <f t="shared" si="35"/>
        <v>1.1560693641618497E-2</v>
      </c>
      <c r="D1330" s="8">
        <f t="shared" si="35"/>
        <v>1.7341040462427744E-2</v>
      </c>
      <c r="E1330" s="8">
        <f t="shared" si="35"/>
        <v>7.2254335260115612E-2</v>
      </c>
      <c r="F1330" s="8">
        <f t="shared" si="35"/>
        <v>6.6473988439306353E-2</v>
      </c>
      <c r="G1330" s="8">
        <f t="shared" si="35"/>
        <v>4.9132947976878616E-2</v>
      </c>
      <c r="H1330" s="8">
        <f t="shared" si="35"/>
        <v>4.6242774566473986E-2</v>
      </c>
    </row>
    <row r="1331" spans="1:8" x14ac:dyDescent="0.3">
      <c r="A1331" t="s">
        <v>2066</v>
      </c>
      <c r="B1331" s="8">
        <f t="shared" si="36"/>
        <v>0</v>
      </c>
      <c r="C1331" s="8">
        <f t="shared" si="35"/>
        <v>1.4450867052023121E-2</v>
      </c>
      <c r="D1331" s="8">
        <f t="shared" si="35"/>
        <v>3.1791907514450865E-2</v>
      </c>
      <c r="E1331" s="8">
        <f t="shared" si="35"/>
        <v>1.1560693641618497E-2</v>
      </c>
      <c r="F1331" s="8">
        <f t="shared" si="35"/>
        <v>2.8901734104046242E-2</v>
      </c>
      <c r="G1331" s="8">
        <f t="shared" si="35"/>
        <v>4.046242774566474E-2</v>
      </c>
      <c r="H1331" s="8">
        <f t="shared" si="35"/>
        <v>6.9364161849710976E-2</v>
      </c>
    </row>
    <row r="1332" spans="1:8" x14ac:dyDescent="0.3">
      <c r="A1332" t="s">
        <v>2033</v>
      </c>
      <c r="B1332" s="8">
        <f t="shared" si="36"/>
        <v>0</v>
      </c>
      <c r="C1332" s="8">
        <f t="shared" si="35"/>
        <v>1.4450867052023121E-2</v>
      </c>
      <c r="D1332" s="8">
        <f t="shared" si="35"/>
        <v>2.8901734104046242E-2</v>
      </c>
      <c r="E1332" s="8">
        <f t="shared" si="35"/>
        <v>1.4450867052023121E-2</v>
      </c>
      <c r="F1332" s="8">
        <f t="shared" si="35"/>
        <v>5.4913294797687862E-2</v>
      </c>
      <c r="G1332" s="8">
        <f t="shared" si="35"/>
        <v>7.8034682080924858E-2</v>
      </c>
      <c r="H1332" s="8">
        <f t="shared" si="35"/>
        <v>0.10115606936416185</v>
      </c>
    </row>
    <row r="1333" spans="1:8" x14ac:dyDescent="0.3">
      <c r="A1333" t="s">
        <v>2489</v>
      </c>
      <c r="B1333" s="8">
        <f t="shared" si="36"/>
        <v>0</v>
      </c>
      <c r="C1333" s="8">
        <f t="shared" si="35"/>
        <v>0</v>
      </c>
      <c r="D1333" s="8">
        <f t="shared" si="35"/>
        <v>5.7803468208092483E-3</v>
      </c>
      <c r="E1333" s="8">
        <f t="shared" si="35"/>
        <v>1.1560693641618497E-2</v>
      </c>
      <c r="F1333" s="8">
        <f t="shared" si="35"/>
        <v>5.7803468208092483E-3</v>
      </c>
      <c r="G1333" s="8">
        <f t="shared" si="35"/>
        <v>5.7803468208092483E-3</v>
      </c>
      <c r="H1333" s="8">
        <f t="shared" si="35"/>
        <v>2.8901734104046241E-3</v>
      </c>
    </row>
    <row r="1334" spans="1:8" x14ac:dyDescent="0.3">
      <c r="A1334" t="s">
        <v>845</v>
      </c>
      <c r="B1334" s="8">
        <f t="shared" si="36"/>
        <v>0</v>
      </c>
      <c r="C1334" s="8">
        <f t="shared" si="35"/>
        <v>7.8034682080924858E-2</v>
      </c>
      <c r="D1334" s="8">
        <f t="shared" si="35"/>
        <v>2.023121387283237E-2</v>
      </c>
      <c r="E1334" s="8">
        <f t="shared" si="35"/>
        <v>4.9132947976878616E-2</v>
      </c>
      <c r="F1334" s="8">
        <f t="shared" si="35"/>
        <v>4.9132947976878616E-2</v>
      </c>
      <c r="G1334" s="8">
        <f t="shared" si="35"/>
        <v>5.4913294797687862E-2</v>
      </c>
      <c r="H1334" s="8">
        <f t="shared" si="35"/>
        <v>5.7803468208092484E-2</v>
      </c>
    </row>
    <row r="1335" spans="1:8" x14ac:dyDescent="0.3">
      <c r="A1335" t="s">
        <v>382</v>
      </c>
      <c r="B1335" s="8">
        <f t="shared" si="36"/>
        <v>0</v>
      </c>
      <c r="C1335" s="8">
        <f t="shared" si="35"/>
        <v>1.4450867052023121E-2</v>
      </c>
      <c r="D1335" s="8">
        <f t="shared" si="35"/>
        <v>0</v>
      </c>
      <c r="E1335" s="8">
        <f t="shared" si="35"/>
        <v>1.1560693641618497E-2</v>
      </c>
      <c r="F1335" s="8">
        <f t="shared" si="35"/>
        <v>5.7803468208092483E-3</v>
      </c>
      <c r="G1335" s="8">
        <f t="shared" si="35"/>
        <v>2.8901734104046241E-3</v>
      </c>
      <c r="H1335" s="8">
        <f t="shared" si="35"/>
        <v>8.670520231213872E-3</v>
      </c>
    </row>
    <row r="1336" spans="1:8" x14ac:dyDescent="0.3">
      <c r="A1336" t="s">
        <v>1989</v>
      </c>
      <c r="B1336" s="8">
        <f t="shared" si="36"/>
        <v>0</v>
      </c>
      <c r="C1336" s="8">
        <f t="shared" si="35"/>
        <v>5.7803468208092483E-3</v>
      </c>
      <c r="D1336" s="8">
        <f t="shared" si="35"/>
        <v>0</v>
      </c>
      <c r="E1336" s="8">
        <f t="shared" si="35"/>
        <v>0</v>
      </c>
      <c r="F1336" s="8">
        <f t="shared" si="35"/>
        <v>0</v>
      </c>
      <c r="G1336" s="8">
        <f t="shared" si="35"/>
        <v>0</v>
      </c>
      <c r="H1336" s="8">
        <f t="shared" si="35"/>
        <v>1.1560693641618497E-2</v>
      </c>
    </row>
    <row r="1337" spans="1:8" x14ac:dyDescent="0.3">
      <c r="A1337" t="s">
        <v>4086</v>
      </c>
      <c r="B1337" s="8">
        <f t="shared" si="36"/>
        <v>0</v>
      </c>
      <c r="C1337" s="8">
        <f t="shared" si="35"/>
        <v>0</v>
      </c>
      <c r="D1337" s="8">
        <f t="shared" si="35"/>
        <v>2.8901734104046241E-3</v>
      </c>
      <c r="E1337" s="8">
        <f t="shared" si="35"/>
        <v>0</v>
      </c>
      <c r="F1337" s="8">
        <f t="shared" si="35"/>
        <v>2.8901734104046241E-3</v>
      </c>
      <c r="G1337" s="8">
        <f t="shared" si="35"/>
        <v>2.8901734104046241E-3</v>
      </c>
      <c r="H1337" s="8">
        <f t="shared" si="35"/>
        <v>2.8901734104046241E-3</v>
      </c>
    </row>
    <row r="1338" spans="1:8" x14ac:dyDescent="0.3">
      <c r="A1338" t="s">
        <v>3484</v>
      </c>
      <c r="B1338" s="8">
        <f t="shared" si="36"/>
        <v>0</v>
      </c>
      <c r="C1338" s="8">
        <f t="shared" si="35"/>
        <v>1.4450867052023121E-2</v>
      </c>
      <c r="D1338" s="8">
        <f t="shared" si="35"/>
        <v>1.4450867052023121E-2</v>
      </c>
      <c r="E1338" s="8">
        <f t="shared" si="35"/>
        <v>5.7803468208092483E-3</v>
      </c>
      <c r="F1338" s="8">
        <f t="shared" si="35"/>
        <v>5.2023121387283239E-2</v>
      </c>
      <c r="G1338" s="8">
        <f t="shared" si="35"/>
        <v>6.358381502890173E-2</v>
      </c>
      <c r="H1338" s="8">
        <f t="shared" si="35"/>
        <v>5.7803468208092484E-2</v>
      </c>
    </row>
    <row r="1339" spans="1:8" x14ac:dyDescent="0.3">
      <c r="A1339" t="s">
        <v>2756</v>
      </c>
      <c r="B1339" s="8">
        <f t="shared" si="36"/>
        <v>0</v>
      </c>
      <c r="C1339" s="8">
        <f t="shared" si="35"/>
        <v>5.7803468208092483E-3</v>
      </c>
      <c r="D1339" s="8">
        <f t="shared" si="35"/>
        <v>4.9132947976878616E-2</v>
      </c>
      <c r="E1339" s="8">
        <f t="shared" si="35"/>
        <v>1.1560693641618497E-2</v>
      </c>
      <c r="F1339" s="8">
        <f t="shared" si="35"/>
        <v>3.7572254335260118E-2</v>
      </c>
      <c r="G1339" s="8">
        <f t="shared" si="35"/>
        <v>6.6473988439306353E-2</v>
      </c>
      <c r="H1339" s="8">
        <f t="shared" si="35"/>
        <v>7.8034682080924858E-2</v>
      </c>
    </row>
    <row r="1340" spans="1:8" x14ac:dyDescent="0.3">
      <c r="A1340" t="s">
        <v>1555</v>
      </c>
      <c r="B1340" s="8">
        <f t="shared" si="36"/>
        <v>0</v>
      </c>
      <c r="C1340" s="8">
        <f t="shared" si="35"/>
        <v>0</v>
      </c>
      <c r="D1340" s="8">
        <f t="shared" si="35"/>
        <v>2.8901734104046241E-3</v>
      </c>
      <c r="E1340" s="8">
        <f t="shared" si="35"/>
        <v>1.4450867052023121E-2</v>
      </c>
      <c r="F1340" s="8">
        <f t="shared" si="35"/>
        <v>2.8901734104046241E-3</v>
      </c>
      <c r="G1340" s="8">
        <f t="shared" si="35"/>
        <v>2.8901734104046241E-3</v>
      </c>
      <c r="H1340" s="8">
        <f t="shared" si="35"/>
        <v>2.8901734104046241E-3</v>
      </c>
    </row>
    <row r="1341" spans="1:8" x14ac:dyDescent="0.3">
      <c r="A1341" t="s">
        <v>5416</v>
      </c>
      <c r="B1341" s="8">
        <f t="shared" si="36"/>
        <v>0</v>
      </c>
      <c r="C1341" s="8">
        <f t="shared" si="35"/>
        <v>2.8901734104046241E-3</v>
      </c>
      <c r="D1341" s="8">
        <f t="shared" si="35"/>
        <v>2.8901734104046241E-3</v>
      </c>
      <c r="E1341" s="8">
        <f t="shared" si="35"/>
        <v>2.8901734104046241E-3</v>
      </c>
      <c r="F1341" s="8">
        <f t="shared" si="35"/>
        <v>1.4450867052023121E-2</v>
      </c>
      <c r="G1341" s="8">
        <f t="shared" si="35"/>
        <v>2.023121387283237E-2</v>
      </c>
      <c r="H1341" s="8">
        <f t="shared" si="35"/>
        <v>5.7803468208092483E-3</v>
      </c>
    </row>
    <row r="1342" spans="1:8" x14ac:dyDescent="0.3">
      <c r="A1342" t="s">
        <v>5268</v>
      </c>
      <c r="B1342" s="8">
        <f t="shared" si="36"/>
        <v>0</v>
      </c>
      <c r="C1342" s="8">
        <f t="shared" si="35"/>
        <v>0.16184971098265896</v>
      </c>
      <c r="D1342" s="8">
        <f t="shared" si="35"/>
        <v>0.18208092485549132</v>
      </c>
      <c r="E1342" s="8">
        <f t="shared" si="35"/>
        <v>0.2138728323699422</v>
      </c>
      <c r="F1342" s="8">
        <f t="shared" si="35"/>
        <v>0.32080924855491327</v>
      </c>
      <c r="G1342" s="8">
        <f t="shared" si="35"/>
        <v>0.39017341040462428</v>
      </c>
      <c r="H1342" s="8">
        <f t="shared" si="35"/>
        <v>0.44797687861271679</v>
      </c>
    </row>
    <row r="1344" spans="1:8" x14ac:dyDescent="0.3">
      <c r="A1344" t="s">
        <v>5381</v>
      </c>
    </row>
    <row r="1345" spans="1:9" x14ac:dyDescent="0.3">
      <c r="B1345" s="4" t="s">
        <v>5269</v>
      </c>
    </row>
    <row r="1346" spans="1:9" x14ac:dyDescent="0.3">
      <c r="B1346" t="s">
        <v>360</v>
      </c>
      <c r="D1346" t="s">
        <v>347</v>
      </c>
      <c r="F1346" t="s">
        <v>5270</v>
      </c>
      <c r="H1346" t="s">
        <v>5272</v>
      </c>
      <c r="I1346" t="s">
        <v>5273</v>
      </c>
    </row>
    <row r="1347" spans="1:9" x14ac:dyDescent="0.3">
      <c r="A1347" s="4" t="s">
        <v>5267</v>
      </c>
      <c r="B1347" t="s">
        <v>5271</v>
      </c>
      <c r="C1347" t="s">
        <v>5274</v>
      </c>
      <c r="D1347" t="s">
        <v>5271</v>
      </c>
      <c r="E1347" t="s">
        <v>5274</v>
      </c>
      <c r="F1347" t="s">
        <v>5271</v>
      </c>
      <c r="G1347" t="s">
        <v>5274</v>
      </c>
    </row>
    <row r="1348" spans="1:9" x14ac:dyDescent="0.3">
      <c r="A1348" s="5" t="s">
        <v>710</v>
      </c>
      <c r="B1348" s="6">
        <v>1</v>
      </c>
      <c r="C1348" s="7">
        <v>0.2</v>
      </c>
      <c r="D1348" s="6">
        <v>4</v>
      </c>
      <c r="E1348" s="7">
        <v>0.8</v>
      </c>
      <c r="F1348" s="6"/>
      <c r="G1348" s="7">
        <v>0</v>
      </c>
      <c r="H1348" s="6">
        <v>5</v>
      </c>
      <c r="I1348" s="7">
        <v>1</v>
      </c>
    </row>
    <row r="1349" spans="1:9" x14ac:dyDescent="0.3">
      <c r="A1349" s="5" t="s">
        <v>2914</v>
      </c>
      <c r="B1349" s="6">
        <v>38</v>
      </c>
      <c r="C1349" s="7">
        <v>0.66666666666666663</v>
      </c>
      <c r="D1349" s="6">
        <v>19</v>
      </c>
      <c r="E1349" s="7">
        <v>0.33333333333333331</v>
      </c>
      <c r="F1349" s="6"/>
      <c r="G1349" s="7">
        <v>0</v>
      </c>
      <c r="H1349" s="6">
        <v>57</v>
      </c>
      <c r="I1349" s="7">
        <v>1</v>
      </c>
    </row>
    <row r="1350" spans="1:9" x14ac:dyDescent="0.3">
      <c r="A1350" s="5" t="s">
        <v>2066</v>
      </c>
      <c r="B1350" s="6">
        <v>16</v>
      </c>
      <c r="C1350" s="7">
        <v>0.44444444444444442</v>
      </c>
      <c r="D1350" s="6">
        <v>20</v>
      </c>
      <c r="E1350" s="7">
        <v>0.55555555555555558</v>
      </c>
      <c r="F1350" s="6"/>
      <c r="G1350" s="7">
        <v>0</v>
      </c>
      <c r="H1350" s="6">
        <v>36</v>
      </c>
      <c r="I1350" s="7">
        <v>1</v>
      </c>
    </row>
    <row r="1351" spans="1:9" x14ac:dyDescent="0.3">
      <c r="A1351" s="5" t="s">
        <v>2033</v>
      </c>
      <c r="B1351" s="6">
        <v>28</v>
      </c>
      <c r="C1351" s="7">
        <v>0.5957446808510638</v>
      </c>
      <c r="D1351" s="6">
        <v>19</v>
      </c>
      <c r="E1351" s="7">
        <v>0.40425531914893614</v>
      </c>
      <c r="F1351" s="6"/>
      <c r="G1351" s="7">
        <v>0</v>
      </c>
      <c r="H1351" s="6">
        <v>47</v>
      </c>
      <c r="I1351" s="7">
        <v>1</v>
      </c>
    </row>
    <row r="1352" spans="1:9" x14ac:dyDescent="0.3">
      <c r="A1352" s="5" t="s">
        <v>2489</v>
      </c>
      <c r="B1352" s="6">
        <v>5</v>
      </c>
      <c r="C1352" s="7">
        <v>0.7142857142857143</v>
      </c>
      <c r="D1352" s="6">
        <v>2</v>
      </c>
      <c r="E1352" s="7">
        <v>0.2857142857142857</v>
      </c>
      <c r="F1352" s="6"/>
      <c r="G1352" s="7">
        <v>0</v>
      </c>
      <c r="H1352" s="6">
        <v>7</v>
      </c>
      <c r="I1352" s="7">
        <v>1</v>
      </c>
    </row>
    <row r="1353" spans="1:9" x14ac:dyDescent="0.3">
      <c r="A1353" s="5" t="s">
        <v>845</v>
      </c>
      <c r="B1353" s="6">
        <v>24</v>
      </c>
      <c r="C1353" s="7">
        <v>0.31168831168831168</v>
      </c>
      <c r="D1353" s="6">
        <v>53</v>
      </c>
      <c r="E1353" s="7">
        <v>0.68831168831168832</v>
      </c>
      <c r="F1353" s="6"/>
      <c r="G1353" s="7">
        <v>0</v>
      </c>
      <c r="H1353" s="6">
        <v>77</v>
      </c>
      <c r="I1353" s="7">
        <v>1</v>
      </c>
    </row>
    <row r="1354" spans="1:9" x14ac:dyDescent="0.3">
      <c r="A1354" s="5" t="s">
        <v>382</v>
      </c>
      <c r="B1354" s="6">
        <v>5</v>
      </c>
      <c r="C1354" s="7">
        <v>0.33333333333333331</v>
      </c>
      <c r="D1354" s="6">
        <v>10</v>
      </c>
      <c r="E1354" s="7">
        <v>0.66666666666666663</v>
      </c>
      <c r="F1354" s="6"/>
      <c r="G1354" s="7">
        <v>0</v>
      </c>
      <c r="H1354" s="6">
        <v>15</v>
      </c>
      <c r="I1354" s="7">
        <v>1</v>
      </c>
    </row>
    <row r="1355" spans="1:9" x14ac:dyDescent="0.3">
      <c r="A1355" s="5" t="s">
        <v>1989</v>
      </c>
      <c r="B1355" s="6">
        <v>1</v>
      </c>
      <c r="C1355" s="7">
        <v>0.16666666666666666</v>
      </c>
      <c r="D1355" s="6">
        <v>5</v>
      </c>
      <c r="E1355" s="7">
        <v>0.83333333333333337</v>
      </c>
      <c r="F1355" s="6"/>
      <c r="G1355" s="7">
        <v>0</v>
      </c>
      <c r="H1355" s="6">
        <v>6</v>
      </c>
      <c r="I1355" s="7">
        <v>1</v>
      </c>
    </row>
    <row r="1356" spans="1:9" x14ac:dyDescent="0.3">
      <c r="A1356" s="5" t="s">
        <v>4086</v>
      </c>
      <c r="B1356" s="6">
        <v>1</v>
      </c>
      <c r="C1356" s="7">
        <v>0.5</v>
      </c>
      <c r="D1356" s="6">
        <v>1</v>
      </c>
      <c r="E1356" s="7">
        <v>0.5</v>
      </c>
      <c r="F1356" s="6"/>
      <c r="G1356" s="7">
        <v>0</v>
      </c>
      <c r="H1356" s="6">
        <v>2</v>
      </c>
      <c r="I1356" s="7">
        <v>1</v>
      </c>
    </row>
    <row r="1357" spans="1:9" x14ac:dyDescent="0.3">
      <c r="A1357" s="5" t="s">
        <v>3484</v>
      </c>
      <c r="B1357" s="6">
        <v>16</v>
      </c>
      <c r="C1357" s="7">
        <v>0.44444444444444442</v>
      </c>
      <c r="D1357" s="6">
        <v>20</v>
      </c>
      <c r="E1357" s="7">
        <v>0.55555555555555558</v>
      </c>
      <c r="F1357" s="6"/>
      <c r="G1357" s="7">
        <v>0</v>
      </c>
      <c r="H1357" s="6">
        <v>36</v>
      </c>
      <c r="I1357" s="7">
        <v>1</v>
      </c>
    </row>
    <row r="1358" spans="1:9" x14ac:dyDescent="0.3">
      <c r="A1358" s="5" t="s">
        <v>2756</v>
      </c>
      <c r="B1358" s="6">
        <v>18</v>
      </c>
      <c r="C1358" s="7">
        <v>0.41860465116279072</v>
      </c>
      <c r="D1358" s="6">
        <v>25</v>
      </c>
      <c r="E1358" s="7">
        <v>0.58139534883720934</v>
      </c>
      <c r="F1358" s="6"/>
      <c r="G1358" s="7">
        <v>0</v>
      </c>
      <c r="H1358" s="6">
        <v>43</v>
      </c>
      <c r="I1358" s="7">
        <v>1</v>
      </c>
    </row>
    <row r="1359" spans="1:9" x14ac:dyDescent="0.3">
      <c r="A1359" s="5" t="s">
        <v>1555</v>
      </c>
      <c r="B1359" s="6"/>
      <c r="C1359" s="7">
        <v>0</v>
      </c>
      <c r="D1359" s="6">
        <v>6</v>
      </c>
      <c r="E1359" s="7">
        <v>1</v>
      </c>
      <c r="F1359" s="6"/>
      <c r="G1359" s="7">
        <v>0</v>
      </c>
      <c r="H1359" s="6">
        <v>6</v>
      </c>
      <c r="I1359" s="7">
        <v>1</v>
      </c>
    </row>
    <row r="1360" spans="1:9" x14ac:dyDescent="0.3">
      <c r="A1360" s="5" t="s">
        <v>5268</v>
      </c>
      <c r="B1360" s="6">
        <v>153</v>
      </c>
      <c r="C1360" s="7">
        <v>0.45400593471810091</v>
      </c>
      <c r="D1360" s="6">
        <v>184</v>
      </c>
      <c r="E1360" s="7">
        <v>0.54599406528189909</v>
      </c>
      <c r="F1360" s="6"/>
      <c r="G1360" s="7">
        <v>0</v>
      </c>
      <c r="H1360" s="6">
        <v>337</v>
      </c>
      <c r="I1360" s="7">
        <v>1</v>
      </c>
    </row>
    <row r="1364" spans="1:18" s="17" customFormat="1" x14ac:dyDescent="0.3">
      <c r="A1364" s="18" t="s">
        <v>5382</v>
      </c>
    </row>
    <row r="1365" spans="1:18" x14ac:dyDescent="0.3">
      <c r="A1365" t="s">
        <v>5383</v>
      </c>
    </row>
    <row r="1366" spans="1:18" x14ac:dyDescent="0.3">
      <c r="A1366" s="4" t="s">
        <v>5267</v>
      </c>
      <c r="B1366" t="s">
        <v>1077</v>
      </c>
      <c r="C1366" t="s">
        <v>373</v>
      </c>
      <c r="D1366" t="s">
        <v>5389</v>
      </c>
      <c r="E1366" t="s">
        <v>562</v>
      </c>
      <c r="F1366" t="s">
        <v>5384</v>
      </c>
      <c r="G1366" t="s">
        <v>5390</v>
      </c>
      <c r="H1366" t="s">
        <v>5388</v>
      </c>
      <c r="I1366" t="s">
        <v>5385</v>
      </c>
      <c r="J1366" t="s">
        <v>5386</v>
      </c>
      <c r="K1366" t="s">
        <v>5387</v>
      </c>
      <c r="L1366" t="s">
        <v>3491</v>
      </c>
      <c r="M1366" t="s">
        <v>2198</v>
      </c>
      <c r="N1366" t="s">
        <v>3494</v>
      </c>
      <c r="O1366" t="s">
        <v>2476</v>
      </c>
      <c r="P1366" t="s">
        <v>1850</v>
      </c>
      <c r="Q1366" t="s">
        <v>449</v>
      </c>
      <c r="R1366" t="s">
        <v>466</v>
      </c>
    </row>
    <row r="1367" spans="1:18" x14ac:dyDescent="0.3">
      <c r="A1367" s="5" t="s">
        <v>710</v>
      </c>
      <c r="B1367" s="6"/>
      <c r="C1367" s="6"/>
      <c r="D1367" s="6"/>
      <c r="E1367" s="6"/>
      <c r="F1367" s="6">
        <v>1</v>
      </c>
      <c r="G1367" s="6">
        <v>4</v>
      </c>
      <c r="H1367" s="6"/>
      <c r="I1367" s="6"/>
      <c r="J1367" s="6">
        <v>1</v>
      </c>
      <c r="K1367" s="6"/>
      <c r="L1367" s="6">
        <v>5</v>
      </c>
      <c r="M1367" s="6"/>
      <c r="N1367" s="6">
        <v>2</v>
      </c>
      <c r="O1367" s="6">
        <v>2</v>
      </c>
      <c r="P1367" s="6">
        <v>2</v>
      </c>
      <c r="Q1367" s="6">
        <v>3</v>
      </c>
      <c r="R1367" s="6">
        <v>1</v>
      </c>
    </row>
    <row r="1368" spans="1:18" x14ac:dyDescent="0.3">
      <c r="A1368" s="5" t="s">
        <v>2914</v>
      </c>
      <c r="B1368" s="6"/>
      <c r="C1368" s="6"/>
      <c r="D1368" s="6"/>
      <c r="E1368" s="6"/>
      <c r="F1368" s="6">
        <v>11</v>
      </c>
      <c r="G1368" s="6">
        <v>13</v>
      </c>
      <c r="H1368" s="6">
        <v>9</v>
      </c>
      <c r="I1368" s="6">
        <v>10</v>
      </c>
      <c r="J1368" s="6">
        <v>14</v>
      </c>
      <c r="K1368" s="6">
        <v>21</v>
      </c>
      <c r="L1368" s="6">
        <v>17</v>
      </c>
      <c r="M1368" s="6">
        <v>15</v>
      </c>
      <c r="N1368" s="6">
        <v>33</v>
      </c>
      <c r="O1368" s="6">
        <v>24</v>
      </c>
      <c r="P1368" s="6">
        <v>36</v>
      </c>
      <c r="Q1368" s="6">
        <v>40</v>
      </c>
      <c r="R1368" s="6">
        <v>44</v>
      </c>
    </row>
    <row r="1369" spans="1:18" x14ac:dyDescent="0.3">
      <c r="A1369" s="5" t="s">
        <v>2066</v>
      </c>
      <c r="B1369" s="6"/>
      <c r="C1369" s="6"/>
      <c r="D1369" s="6"/>
      <c r="E1369" s="6">
        <v>1</v>
      </c>
      <c r="F1369" s="6">
        <v>2</v>
      </c>
      <c r="G1369" s="6">
        <v>2</v>
      </c>
      <c r="H1369" s="6">
        <v>3</v>
      </c>
      <c r="I1369" s="6">
        <v>1</v>
      </c>
      <c r="J1369" s="6">
        <v>12</v>
      </c>
      <c r="K1369" s="6">
        <v>8</v>
      </c>
      <c r="L1369" s="6">
        <v>9</v>
      </c>
      <c r="M1369" s="6">
        <v>10</v>
      </c>
      <c r="N1369" s="6">
        <v>2</v>
      </c>
      <c r="O1369" s="6">
        <v>5</v>
      </c>
      <c r="P1369" s="6">
        <v>10</v>
      </c>
      <c r="Q1369" s="6">
        <v>23</v>
      </c>
      <c r="R1369" s="6">
        <v>12</v>
      </c>
    </row>
    <row r="1370" spans="1:18" x14ac:dyDescent="0.3">
      <c r="A1370" s="5" t="s">
        <v>2033</v>
      </c>
      <c r="B1370" s="6">
        <v>5</v>
      </c>
      <c r="C1370" s="6"/>
      <c r="D1370" s="6"/>
      <c r="E1370" s="6">
        <v>4</v>
      </c>
      <c r="F1370" s="6"/>
      <c r="G1370" s="6">
        <v>2</v>
      </c>
      <c r="H1370" s="6">
        <v>6</v>
      </c>
      <c r="I1370" s="6">
        <v>6</v>
      </c>
      <c r="J1370" s="6">
        <v>6</v>
      </c>
      <c r="K1370" s="6">
        <v>15</v>
      </c>
      <c r="L1370" s="6">
        <v>5</v>
      </c>
      <c r="M1370" s="6">
        <v>4</v>
      </c>
      <c r="N1370" s="6">
        <v>8</v>
      </c>
      <c r="O1370" s="6">
        <v>15</v>
      </c>
      <c r="P1370" s="6">
        <v>3</v>
      </c>
      <c r="Q1370" s="6">
        <v>17</v>
      </c>
      <c r="R1370" s="6">
        <v>34</v>
      </c>
    </row>
    <row r="1371" spans="1:18" x14ac:dyDescent="0.3">
      <c r="A1371" s="5" t="s">
        <v>2489</v>
      </c>
      <c r="B1371" s="6"/>
      <c r="C1371" s="6"/>
      <c r="D1371" s="6"/>
      <c r="E1371" s="6"/>
      <c r="F1371" s="6"/>
      <c r="G1371" s="6">
        <v>1</v>
      </c>
      <c r="H1371" s="6"/>
      <c r="I1371" s="6">
        <v>1</v>
      </c>
      <c r="J1371" s="6"/>
      <c r="K1371" s="6">
        <v>1</v>
      </c>
      <c r="L1371" s="6">
        <v>2</v>
      </c>
      <c r="M1371" s="6">
        <v>1</v>
      </c>
      <c r="N1371" s="6">
        <v>4</v>
      </c>
      <c r="O1371" s="6"/>
      <c r="P1371" s="6">
        <v>3</v>
      </c>
      <c r="Q1371" s="6">
        <v>7</v>
      </c>
      <c r="R1371" s="6">
        <v>7</v>
      </c>
    </row>
    <row r="1372" spans="1:18" x14ac:dyDescent="0.3">
      <c r="A1372" s="5" t="s">
        <v>845</v>
      </c>
      <c r="B1372" s="6">
        <v>1</v>
      </c>
      <c r="C1372" s="6">
        <v>10</v>
      </c>
      <c r="D1372" s="6">
        <v>4</v>
      </c>
      <c r="E1372" s="6">
        <v>4</v>
      </c>
      <c r="F1372" s="6">
        <v>12</v>
      </c>
      <c r="G1372" s="6">
        <v>5</v>
      </c>
      <c r="H1372" s="6">
        <v>11</v>
      </c>
      <c r="I1372" s="6">
        <v>14</v>
      </c>
      <c r="J1372" s="6">
        <v>10</v>
      </c>
      <c r="K1372" s="6">
        <v>14</v>
      </c>
      <c r="L1372" s="6">
        <v>13</v>
      </c>
      <c r="M1372" s="6">
        <v>22</v>
      </c>
      <c r="N1372" s="6">
        <v>20</v>
      </c>
      <c r="O1372" s="6">
        <v>20</v>
      </c>
      <c r="P1372" s="6">
        <v>29</v>
      </c>
      <c r="Q1372" s="6">
        <v>29</v>
      </c>
      <c r="R1372" s="6">
        <v>44</v>
      </c>
    </row>
    <row r="1373" spans="1:18" x14ac:dyDescent="0.3">
      <c r="A1373" s="5" t="s">
        <v>382</v>
      </c>
      <c r="B1373" s="6"/>
      <c r="C1373" s="6">
        <v>1</v>
      </c>
      <c r="D1373" s="6"/>
      <c r="E1373" s="6">
        <v>1</v>
      </c>
      <c r="F1373" s="6">
        <v>5</v>
      </c>
      <c r="G1373" s="6"/>
      <c r="H1373" s="6">
        <v>1</v>
      </c>
      <c r="I1373" s="6">
        <v>3</v>
      </c>
      <c r="J1373" s="6">
        <v>5</v>
      </c>
      <c r="K1373" s="6">
        <v>1</v>
      </c>
      <c r="L1373" s="6">
        <v>3</v>
      </c>
      <c r="M1373" s="6">
        <v>2</v>
      </c>
      <c r="N1373" s="6">
        <v>1</v>
      </c>
      <c r="O1373" s="6">
        <v>2</v>
      </c>
      <c r="P1373" s="6">
        <v>2</v>
      </c>
      <c r="Q1373" s="6">
        <v>8</v>
      </c>
      <c r="R1373" s="6">
        <v>9</v>
      </c>
    </row>
    <row r="1374" spans="1:18" x14ac:dyDescent="0.3">
      <c r="A1374" s="5" t="s">
        <v>1989</v>
      </c>
      <c r="B1374" s="6"/>
      <c r="C1374" s="6"/>
      <c r="D1374" s="6"/>
      <c r="E1374" s="6"/>
      <c r="F1374" s="6"/>
      <c r="G1374" s="6">
        <v>2</v>
      </c>
      <c r="H1374" s="6"/>
      <c r="I1374" s="6"/>
      <c r="J1374" s="6">
        <v>1</v>
      </c>
      <c r="K1374" s="6">
        <v>1</v>
      </c>
      <c r="L1374" s="6">
        <v>1</v>
      </c>
      <c r="M1374" s="6">
        <v>6</v>
      </c>
      <c r="N1374" s="6">
        <v>5</v>
      </c>
      <c r="O1374" s="6">
        <v>3</v>
      </c>
      <c r="P1374" s="6"/>
      <c r="Q1374" s="6">
        <v>1</v>
      </c>
      <c r="R1374" s="6">
        <v>5</v>
      </c>
    </row>
    <row r="1375" spans="1:18" x14ac:dyDescent="0.3">
      <c r="A1375" s="5" t="s">
        <v>4086</v>
      </c>
      <c r="B1375" s="6"/>
      <c r="C1375" s="6"/>
      <c r="D1375" s="6"/>
      <c r="E1375" s="6"/>
      <c r="F1375" s="6"/>
      <c r="G1375" s="6"/>
      <c r="H1375" s="6"/>
      <c r="I1375" s="6"/>
      <c r="J1375" s="6"/>
      <c r="K1375" s="6"/>
      <c r="L1375" s="6">
        <v>2</v>
      </c>
      <c r="M1375" s="6"/>
      <c r="N1375" s="6"/>
      <c r="O1375" s="6">
        <v>1</v>
      </c>
      <c r="P1375" s="6"/>
      <c r="Q1375" s="6">
        <v>2</v>
      </c>
      <c r="R1375" s="6"/>
    </row>
    <row r="1376" spans="1:18" x14ac:dyDescent="0.3">
      <c r="A1376" s="5" t="s">
        <v>3484</v>
      </c>
      <c r="B1376" s="6"/>
      <c r="C1376" s="6">
        <v>2</v>
      </c>
      <c r="D1376" s="6">
        <v>1</v>
      </c>
      <c r="E1376" s="6">
        <v>1</v>
      </c>
      <c r="F1376" s="6">
        <v>2</v>
      </c>
      <c r="G1376" s="6">
        <v>7</v>
      </c>
      <c r="H1376" s="6">
        <v>4</v>
      </c>
      <c r="I1376" s="6">
        <v>3</v>
      </c>
      <c r="J1376" s="6">
        <v>5</v>
      </c>
      <c r="K1376" s="6">
        <v>11</v>
      </c>
      <c r="L1376" s="6">
        <v>14</v>
      </c>
      <c r="M1376" s="6">
        <v>9</v>
      </c>
      <c r="N1376" s="6">
        <v>6</v>
      </c>
      <c r="O1376" s="6">
        <v>9</v>
      </c>
      <c r="P1376" s="6">
        <v>14</v>
      </c>
      <c r="Q1376" s="6">
        <v>21</v>
      </c>
      <c r="R1376" s="6">
        <v>15</v>
      </c>
    </row>
    <row r="1377" spans="1:18" x14ac:dyDescent="0.3">
      <c r="A1377" s="5" t="s">
        <v>2756</v>
      </c>
      <c r="B1377" s="6"/>
      <c r="C1377" s="6"/>
      <c r="D1377" s="6"/>
      <c r="E1377" s="6">
        <v>1</v>
      </c>
      <c r="F1377" s="6"/>
      <c r="G1377" s="6">
        <v>1</v>
      </c>
      <c r="H1377" s="6">
        <v>3</v>
      </c>
      <c r="I1377" s="6">
        <v>3</v>
      </c>
      <c r="J1377" s="6">
        <v>15</v>
      </c>
      <c r="K1377" s="6">
        <v>4</v>
      </c>
      <c r="L1377" s="6">
        <v>9</v>
      </c>
      <c r="M1377" s="6">
        <v>17</v>
      </c>
      <c r="N1377" s="6">
        <v>2</v>
      </c>
      <c r="O1377" s="6">
        <v>16</v>
      </c>
      <c r="P1377" s="6">
        <v>18</v>
      </c>
      <c r="Q1377" s="6">
        <v>29</v>
      </c>
      <c r="R1377" s="6">
        <v>17</v>
      </c>
    </row>
    <row r="1378" spans="1:18" x14ac:dyDescent="0.3">
      <c r="A1378" s="5" t="s">
        <v>1555</v>
      </c>
      <c r="B1378" s="6"/>
      <c r="C1378" s="6">
        <v>2</v>
      </c>
      <c r="D1378" s="6"/>
      <c r="E1378" s="6"/>
      <c r="F1378" s="6"/>
      <c r="G1378" s="6"/>
      <c r="H1378" s="6"/>
      <c r="I1378" s="6"/>
      <c r="J1378" s="6"/>
      <c r="K1378" s="6"/>
      <c r="L1378" s="6">
        <v>1</v>
      </c>
      <c r="M1378" s="6">
        <v>1</v>
      </c>
      <c r="N1378" s="6">
        <v>3</v>
      </c>
      <c r="O1378" s="6"/>
      <c r="P1378" s="6">
        <v>3</v>
      </c>
      <c r="Q1378" s="6">
        <v>4</v>
      </c>
      <c r="R1378" s="6">
        <v>1</v>
      </c>
    </row>
    <row r="1379" spans="1:18" x14ac:dyDescent="0.3">
      <c r="A1379" s="5" t="s">
        <v>5416</v>
      </c>
      <c r="B1379" s="6"/>
      <c r="C1379" s="6"/>
      <c r="D1379" s="6">
        <v>1</v>
      </c>
      <c r="E1379" s="6"/>
      <c r="F1379" s="6">
        <v>2</v>
      </c>
      <c r="G1379" s="6">
        <v>3</v>
      </c>
      <c r="H1379" s="6">
        <v>3</v>
      </c>
      <c r="I1379" s="6">
        <v>5</v>
      </c>
      <c r="J1379" s="6">
        <v>4</v>
      </c>
      <c r="K1379" s="6">
        <v>3</v>
      </c>
      <c r="L1379" s="6">
        <v>3</v>
      </c>
      <c r="M1379" s="6">
        <v>6</v>
      </c>
      <c r="N1379" s="6">
        <v>4</v>
      </c>
      <c r="O1379" s="6">
        <v>8</v>
      </c>
      <c r="P1379" s="6">
        <v>4</v>
      </c>
      <c r="Q1379" s="6">
        <v>9</v>
      </c>
      <c r="R1379" s="6">
        <v>6</v>
      </c>
    </row>
    <row r="1380" spans="1:18" x14ac:dyDescent="0.3">
      <c r="A1380" s="5" t="s">
        <v>5268</v>
      </c>
      <c r="B1380" s="6">
        <v>6</v>
      </c>
      <c r="C1380" s="6">
        <v>15</v>
      </c>
      <c r="D1380" s="6">
        <v>6</v>
      </c>
      <c r="E1380" s="6">
        <v>12</v>
      </c>
      <c r="F1380" s="6">
        <v>35</v>
      </c>
      <c r="G1380" s="6">
        <v>40</v>
      </c>
      <c r="H1380" s="6">
        <v>40</v>
      </c>
      <c r="I1380" s="6">
        <v>46</v>
      </c>
      <c r="J1380" s="6">
        <v>73</v>
      </c>
      <c r="K1380" s="6">
        <v>79</v>
      </c>
      <c r="L1380" s="6">
        <v>84</v>
      </c>
      <c r="M1380" s="6">
        <v>93</v>
      </c>
      <c r="N1380" s="6">
        <v>90</v>
      </c>
      <c r="O1380" s="6">
        <v>105</v>
      </c>
      <c r="P1380" s="6">
        <v>124</v>
      </c>
      <c r="Q1380" s="6">
        <v>193</v>
      </c>
      <c r="R1380" s="6">
        <v>195</v>
      </c>
    </row>
    <row r="1382" spans="1:18" x14ac:dyDescent="0.3">
      <c r="A1382" t="s">
        <v>5267</v>
      </c>
      <c r="B1382" t="s">
        <v>1077</v>
      </c>
      <c r="C1382" t="s">
        <v>373</v>
      </c>
      <c r="D1382" t="s">
        <v>5389</v>
      </c>
      <c r="E1382" t="s">
        <v>562</v>
      </c>
      <c r="F1382" t="s">
        <v>5384</v>
      </c>
      <c r="G1382" t="s">
        <v>5390</v>
      </c>
      <c r="H1382" t="s">
        <v>5388</v>
      </c>
      <c r="I1382" t="s">
        <v>5385</v>
      </c>
      <c r="J1382" t="s">
        <v>5386</v>
      </c>
      <c r="K1382" t="s">
        <v>5387</v>
      </c>
      <c r="L1382" t="s">
        <v>3491</v>
      </c>
      <c r="M1382" t="s">
        <v>2198</v>
      </c>
      <c r="N1382" t="s">
        <v>3494</v>
      </c>
      <c r="O1382" t="s">
        <v>2476</v>
      </c>
      <c r="P1382" t="s">
        <v>1850</v>
      </c>
      <c r="Q1382" t="s">
        <v>449</v>
      </c>
      <c r="R1382" t="s">
        <v>466</v>
      </c>
    </row>
    <row r="1383" spans="1:18" x14ac:dyDescent="0.3">
      <c r="A1383" t="s">
        <v>710</v>
      </c>
      <c r="F1383">
        <v>1</v>
      </c>
      <c r="G1383">
        <v>4</v>
      </c>
      <c r="J1383">
        <v>1</v>
      </c>
      <c r="L1383">
        <v>5</v>
      </c>
      <c r="N1383">
        <v>2</v>
      </c>
      <c r="O1383">
        <v>2</v>
      </c>
      <c r="P1383">
        <v>2</v>
      </c>
      <c r="Q1383">
        <v>3</v>
      </c>
      <c r="R1383">
        <v>1</v>
      </c>
    </row>
    <row r="1384" spans="1:18" x14ac:dyDescent="0.3">
      <c r="A1384" t="s">
        <v>2914</v>
      </c>
      <c r="F1384">
        <v>11</v>
      </c>
      <c r="G1384">
        <v>13</v>
      </c>
      <c r="H1384">
        <v>9</v>
      </c>
      <c r="I1384">
        <v>10</v>
      </c>
      <c r="J1384">
        <v>14</v>
      </c>
      <c r="K1384">
        <v>21</v>
      </c>
      <c r="L1384">
        <v>17</v>
      </c>
      <c r="M1384">
        <v>15</v>
      </c>
      <c r="N1384">
        <v>33</v>
      </c>
      <c r="O1384">
        <v>24</v>
      </c>
      <c r="P1384">
        <v>36</v>
      </c>
      <c r="Q1384">
        <v>40</v>
      </c>
      <c r="R1384">
        <v>44</v>
      </c>
    </row>
    <row r="1385" spans="1:18" x14ac:dyDescent="0.3">
      <c r="A1385" t="s">
        <v>2066</v>
      </c>
      <c r="E1385">
        <v>1</v>
      </c>
      <c r="F1385">
        <v>2</v>
      </c>
      <c r="G1385">
        <v>2</v>
      </c>
      <c r="H1385">
        <v>3</v>
      </c>
      <c r="I1385">
        <v>1</v>
      </c>
      <c r="J1385">
        <v>12</v>
      </c>
      <c r="K1385">
        <v>8</v>
      </c>
      <c r="L1385">
        <v>9</v>
      </c>
      <c r="M1385">
        <v>10</v>
      </c>
      <c r="N1385">
        <v>2</v>
      </c>
      <c r="O1385">
        <v>5</v>
      </c>
      <c r="P1385">
        <v>10</v>
      </c>
      <c r="Q1385">
        <v>23</v>
      </c>
      <c r="R1385">
        <v>12</v>
      </c>
    </row>
    <row r="1386" spans="1:18" x14ac:dyDescent="0.3">
      <c r="A1386" t="s">
        <v>2033</v>
      </c>
      <c r="B1386">
        <v>5</v>
      </c>
      <c r="E1386">
        <v>4</v>
      </c>
      <c r="G1386">
        <v>2</v>
      </c>
      <c r="H1386">
        <v>6</v>
      </c>
      <c r="I1386">
        <v>6</v>
      </c>
      <c r="J1386">
        <v>6</v>
      </c>
      <c r="K1386">
        <v>15</v>
      </c>
      <c r="L1386">
        <v>5</v>
      </c>
      <c r="M1386">
        <v>4</v>
      </c>
      <c r="N1386">
        <v>8</v>
      </c>
      <c r="O1386">
        <v>15</v>
      </c>
      <c r="P1386">
        <v>3</v>
      </c>
      <c r="Q1386">
        <v>17</v>
      </c>
      <c r="R1386">
        <v>34</v>
      </c>
    </row>
    <row r="1387" spans="1:18" x14ac:dyDescent="0.3">
      <c r="A1387" t="s">
        <v>2489</v>
      </c>
      <c r="G1387">
        <v>1</v>
      </c>
      <c r="I1387">
        <v>1</v>
      </c>
      <c r="K1387">
        <v>1</v>
      </c>
      <c r="L1387">
        <v>2</v>
      </c>
      <c r="M1387">
        <v>1</v>
      </c>
      <c r="N1387">
        <v>4</v>
      </c>
      <c r="P1387">
        <v>3</v>
      </c>
      <c r="Q1387">
        <v>7</v>
      </c>
      <c r="R1387">
        <v>7</v>
      </c>
    </row>
    <row r="1388" spans="1:18" x14ac:dyDescent="0.3">
      <c r="A1388" t="s">
        <v>845</v>
      </c>
      <c r="B1388">
        <v>1</v>
      </c>
      <c r="C1388">
        <v>10</v>
      </c>
      <c r="D1388">
        <v>4</v>
      </c>
      <c r="E1388">
        <v>4</v>
      </c>
      <c r="F1388">
        <v>12</v>
      </c>
      <c r="G1388">
        <v>5</v>
      </c>
      <c r="H1388">
        <v>11</v>
      </c>
      <c r="I1388">
        <v>14</v>
      </c>
      <c r="J1388">
        <v>10</v>
      </c>
      <c r="K1388">
        <v>14</v>
      </c>
      <c r="L1388">
        <v>13</v>
      </c>
      <c r="M1388">
        <v>22</v>
      </c>
      <c r="N1388">
        <v>20</v>
      </c>
      <c r="O1388">
        <v>20</v>
      </c>
      <c r="P1388">
        <v>29</v>
      </c>
      <c r="Q1388">
        <v>29</v>
      </c>
      <c r="R1388">
        <v>44</v>
      </c>
    </row>
    <row r="1389" spans="1:18" x14ac:dyDescent="0.3">
      <c r="A1389" t="s">
        <v>382</v>
      </c>
      <c r="C1389">
        <v>1</v>
      </c>
      <c r="E1389">
        <v>1</v>
      </c>
      <c r="F1389">
        <v>5</v>
      </c>
      <c r="H1389">
        <v>1</v>
      </c>
      <c r="I1389">
        <v>3</v>
      </c>
      <c r="J1389">
        <v>5</v>
      </c>
      <c r="K1389">
        <v>1</v>
      </c>
      <c r="L1389">
        <v>3</v>
      </c>
      <c r="M1389">
        <v>2</v>
      </c>
      <c r="N1389">
        <v>1</v>
      </c>
      <c r="O1389">
        <v>2</v>
      </c>
      <c r="P1389">
        <v>2</v>
      </c>
      <c r="Q1389">
        <v>8</v>
      </c>
      <c r="R1389">
        <v>9</v>
      </c>
    </row>
    <row r="1390" spans="1:18" x14ac:dyDescent="0.3">
      <c r="A1390" t="s">
        <v>1989</v>
      </c>
      <c r="G1390">
        <v>2</v>
      </c>
      <c r="J1390">
        <v>1</v>
      </c>
      <c r="K1390">
        <v>1</v>
      </c>
      <c r="L1390">
        <v>1</v>
      </c>
      <c r="M1390">
        <v>6</v>
      </c>
      <c r="N1390">
        <v>5</v>
      </c>
      <c r="O1390">
        <v>3</v>
      </c>
      <c r="Q1390">
        <v>1</v>
      </c>
      <c r="R1390">
        <v>5</v>
      </c>
    </row>
    <row r="1391" spans="1:18" x14ac:dyDescent="0.3">
      <c r="A1391" t="s">
        <v>4086</v>
      </c>
      <c r="L1391">
        <v>2</v>
      </c>
      <c r="O1391">
        <v>1</v>
      </c>
      <c r="Q1391">
        <v>2</v>
      </c>
    </row>
    <row r="1392" spans="1:18" x14ac:dyDescent="0.3">
      <c r="A1392" t="s">
        <v>3484</v>
      </c>
      <c r="C1392">
        <v>2</v>
      </c>
      <c r="D1392">
        <v>1</v>
      </c>
      <c r="E1392">
        <v>1</v>
      </c>
      <c r="F1392">
        <v>2</v>
      </c>
      <c r="G1392">
        <v>7</v>
      </c>
      <c r="H1392">
        <v>4</v>
      </c>
      <c r="I1392">
        <v>3</v>
      </c>
      <c r="J1392">
        <v>5</v>
      </c>
      <c r="K1392">
        <v>11</v>
      </c>
      <c r="L1392">
        <v>14</v>
      </c>
      <c r="M1392">
        <v>9</v>
      </c>
      <c r="N1392">
        <v>6</v>
      </c>
      <c r="O1392">
        <v>9</v>
      </c>
      <c r="P1392">
        <v>14</v>
      </c>
      <c r="Q1392">
        <v>21</v>
      </c>
      <c r="R1392">
        <v>15</v>
      </c>
    </row>
    <row r="1393" spans="1:18" x14ac:dyDescent="0.3">
      <c r="A1393" t="s">
        <v>2756</v>
      </c>
      <c r="E1393">
        <v>1</v>
      </c>
      <c r="G1393">
        <v>1</v>
      </c>
      <c r="H1393">
        <v>3</v>
      </c>
      <c r="I1393">
        <v>3</v>
      </c>
      <c r="J1393">
        <v>15</v>
      </c>
      <c r="K1393">
        <v>4</v>
      </c>
      <c r="L1393">
        <v>9</v>
      </c>
      <c r="M1393">
        <v>17</v>
      </c>
      <c r="N1393">
        <v>2</v>
      </c>
      <c r="O1393">
        <v>16</v>
      </c>
      <c r="P1393">
        <v>18</v>
      </c>
      <c r="Q1393">
        <v>29</v>
      </c>
      <c r="R1393">
        <v>17</v>
      </c>
    </row>
    <row r="1394" spans="1:18" x14ac:dyDescent="0.3">
      <c r="A1394" t="s">
        <v>1555</v>
      </c>
      <c r="C1394">
        <v>2</v>
      </c>
      <c r="L1394">
        <v>1</v>
      </c>
      <c r="M1394">
        <v>1</v>
      </c>
      <c r="N1394">
        <v>3</v>
      </c>
      <c r="P1394">
        <v>3</v>
      </c>
      <c r="Q1394">
        <v>4</v>
      </c>
      <c r="R1394">
        <v>1</v>
      </c>
    </row>
    <row r="1395" spans="1:18" x14ac:dyDescent="0.3">
      <c r="A1395" t="s">
        <v>5416</v>
      </c>
      <c r="D1395">
        <v>1</v>
      </c>
      <c r="F1395">
        <v>2</v>
      </c>
      <c r="G1395">
        <v>3</v>
      </c>
      <c r="H1395">
        <v>3</v>
      </c>
      <c r="I1395">
        <v>5</v>
      </c>
      <c r="J1395">
        <v>4</v>
      </c>
      <c r="K1395">
        <v>3</v>
      </c>
      <c r="L1395">
        <v>3</v>
      </c>
      <c r="M1395">
        <v>6</v>
      </c>
      <c r="N1395">
        <v>4</v>
      </c>
      <c r="O1395">
        <v>8</v>
      </c>
      <c r="P1395">
        <v>4</v>
      </c>
      <c r="Q1395">
        <v>9</v>
      </c>
      <c r="R1395">
        <v>6</v>
      </c>
    </row>
    <row r="1396" spans="1:18" x14ac:dyDescent="0.3">
      <c r="A1396" t="s">
        <v>5268</v>
      </c>
      <c r="B1396">
        <v>6</v>
      </c>
      <c r="C1396">
        <v>15</v>
      </c>
      <c r="D1396">
        <v>6</v>
      </c>
      <c r="E1396">
        <v>12</v>
      </c>
      <c r="F1396">
        <v>35</v>
      </c>
      <c r="G1396">
        <v>40</v>
      </c>
      <c r="H1396">
        <v>40</v>
      </c>
      <c r="I1396">
        <v>46</v>
      </c>
      <c r="J1396">
        <v>73</v>
      </c>
      <c r="K1396">
        <v>79</v>
      </c>
      <c r="L1396">
        <v>84</v>
      </c>
      <c r="M1396">
        <v>93</v>
      </c>
      <c r="N1396">
        <v>90</v>
      </c>
      <c r="O1396">
        <v>105</v>
      </c>
      <c r="P1396">
        <v>124</v>
      </c>
      <c r="Q1396">
        <v>193</v>
      </c>
      <c r="R1396">
        <v>195</v>
      </c>
    </row>
    <row r="1398" spans="1:18" x14ac:dyDescent="0.3">
      <c r="A1398" t="s">
        <v>5267</v>
      </c>
      <c r="B1398" t="s">
        <v>1077</v>
      </c>
      <c r="C1398" t="s">
        <v>373</v>
      </c>
      <c r="D1398" t="s">
        <v>5389</v>
      </c>
      <c r="E1398" t="s">
        <v>562</v>
      </c>
      <c r="F1398" t="s">
        <v>5384</v>
      </c>
      <c r="G1398" t="s">
        <v>5390</v>
      </c>
      <c r="H1398" t="s">
        <v>5388</v>
      </c>
      <c r="I1398" t="s">
        <v>5385</v>
      </c>
      <c r="J1398" t="s">
        <v>5386</v>
      </c>
      <c r="K1398" t="s">
        <v>5387</v>
      </c>
      <c r="L1398" t="s">
        <v>3491</v>
      </c>
      <c r="M1398" t="s">
        <v>2198</v>
      </c>
      <c r="N1398" t="s">
        <v>3494</v>
      </c>
      <c r="O1398" t="s">
        <v>2476</v>
      </c>
      <c r="P1398" t="s">
        <v>1850</v>
      </c>
      <c r="Q1398" t="s">
        <v>449</v>
      </c>
      <c r="R1398" t="s">
        <v>466</v>
      </c>
    </row>
    <row r="1399" spans="1:18" x14ac:dyDescent="0.3">
      <c r="A1399" t="s">
        <v>710</v>
      </c>
      <c r="B1399" s="8">
        <f>B1383/346</f>
        <v>0</v>
      </c>
      <c r="C1399" s="8">
        <f t="shared" ref="C1399:R1412" si="37">C1383/346</f>
        <v>0</v>
      </c>
      <c r="D1399" s="8">
        <f t="shared" si="37"/>
        <v>0</v>
      </c>
      <c r="E1399" s="8">
        <f t="shared" si="37"/>
        <v>0</v>
      </c>
      <c r="F1399" s="8">
        <f t="shared" si="37"/>
        <v>2.8901734104046241E-3</v>
      </c>
      <c r="G1399" s="8">
        <f t="shared" si="37"/>
        <v>1.1560693641618497E-2</v>
      </c>
      <c r="H1399" s="8">
        <f t="shared" si="37"/>
        <v>0</v>
      </c>
      <c r="I1399" s="8">
        <f t="shared" si="37"/>
        <v>0</v>
      </c>
      <c r="J1399" s="8">
        <f t="shared" si="37"/>
        <v>2.8901734104046241E-3</v>
      </c>
      <c r="K1399" s="8">
        <f t="shared" si="37"/>
        <v>0</v>
      </c>
      <c r="L1399" s="8">
        <f t="shared" si="37"/>
        <v>1.4450867052023121E-2</v>
      </c>
      <c r="M1399" s="8">
        <f t="shared" si="37"/>
        <v>0</v>
      </c>
      <c r="N1399" s="8">
        <f t="shared" si="37"/>
        <v>5.7803468208092483E-3</v>
      </c>
      <c r="O1399" s="8">
        <f t="shared" si="37"/>
        <v>5.7803468208092483E-3</v>
      </c>
      <c r="P1399" s="8">
        <f t="shared" si="37"/>
        <v>5.7803468208092483E-3</v>
      </c>
      <c r="Q1399" s="8">
        <f t="shared" si="37"/>
        <v>8.670520231213872E-3</v>
      </c>
      <c r="R1399" s="8">
        <f t="shared" si="37"/>
        <v>2.8901734104046241E-3</v>
      </c>
    </row>
    <row r="1400" spans="1:18" x14ac:dyDescent="0.3">
      <c r="A1400" t="s">
        <v>2914</v>
      </c>
      <c r="B1400" s="8">
        <f t="shared" ref="B1400:Q1412" si="38">B1384/346</f>
        <v>0</v>
      </c>
      <c r="C1400" s="8">
        <f t="shared" si="38"/>
        <v>0</v>
      </c>
      <c r="D1400" s="8">
        <f t="shared" si="38"/>
        <v>0</v>
      </c>
      <c r="E1400" s="8">
        <f t="shared" si="38"/>
        <v>0</v>
      </c>
      <c r="F1400" s="8">
        <f t="shared" si="38"/>
        <v>3.1791907514450865E-2</v>
      </c>
      <c r="G1400" s="8">
        <f t="shared" si="38"/>
        <v>3.7572254335260118E-2</v>
      </c>
      <c r="H1400" s="8">
        <f t="shared" si="38"/>
        <v>2.6011560693641619E-2</v>
      </c>
      <c r="I1400" s="8">
        <f t="shared" si="38"/>
        <v>2.8901734104046242E-2</v>
      </c>
      <c r="J1400" s="8">
        <f t="shared" si="38"/>
        <v>4.046242774566474E-2</v>
      </c>
      <c r="K1400" s="8">
        <f t="shared" si="38"/>
        <v>6.0693641618497107E-2</v>
      </c>
      <c r="L1400" s="8">
        <f t="shared" si="38"/>
        <v>4.9132947976878616E-2</v>
      </c>
      <c r="M1400" s="8">
        <f t="shared" si="38"/>
        <v>4.3352601156069363E-2</v>
      </c>
      <c r="N1400" s="8">
        <f t="shared" si="38"/>
        <v>9.5375722543352595E-2</v>
      </c>
      <c r="O1400" s="8">
        <f t="shared" si="38"/>
        <v>6.9364161849710976E-2</v>
      </c>
      <c r="P1400" s="8">
        <f t="shared" si="38"/>
        <v>0.10404624277456648</v>
      </c>
      <c r="Q1400" s="8">
        <f t="shared" si="38"/>
        <v>0.11560693641618497</v>
      </c>
      <c r="R1400" s="8">
        <f t="shared" si="37"/>
        <v>0.12716763005780346</v>
      </c>
    </row>
    <row r="1401" spans="1:18" x14ac:dyDescent="0.3">
      <c r="A1401" t="s">
        <v>2066</v>
      </c>
      <c r="B1401" s="8">
        <f t="shared" si="38"/>
        <v>0</v>
      </c>
      <c r="C1401" s="8">
        <f t="shared" si="38"/>
        <v>0</v>
      </c>
      <c r="D1401" s="8">
        <f t="shared" si="38"/>
        <v>0</v>
      </c>
      <c r="E1401" s="8">
        <f t="shared" si="38"/>
        <v>2.8901734104046241E-3</v>
      </c>
      <c r="F1401" s="8">
        <f t="shared" si="38"/>
        <v>5.7803468208092483E-3</v>
      </c>
      <c r="G1401" s="8">
        <f t="shared" si="38"/>
        <v>5.7803468208092483E-3</v>
      </c>
      <c r="H1401" s="8">
        <f t="shared" si="38"/>
        <v>8.670520231213872E-3</v>
      </c>
      <c r="I1401" s="8">
        <f t="shared" si="38"/>
        <v>2.8901734104046241E-3</v>
      </c>
      <c r="J1401" s="8">
        <f t="shared" si="38"/>
        <v>3.4682080924855488E-2</v>
      </c>
      <c r="K1401" s="8">
        <f t="shared" si="38"/>
        <v>2.3121387283236993E-2</v>
      </c>
      <c r="L1401" s="8">
        <f t="shared" si="38"/>
        <v>2.6011560693641619E-2</v>
      </c>
      <c r="M1401" s="8">
        <f t="shared" si="38"/>
        <v>2.8901734104046242E-2</v>
      </c>
      <c r="N1401" s="8">
        <f t="shared" si="38"/>
        <v>5.7803468208092483E-3</v>
      </c>
      <c r="O1401" s="8">
        <f t="shared" si="38"/>
        <v>1.4450867052023121E-2</v>
      </c>
      <c r="P1401" s="8">
        <f t="shared" si="38"/>
        <v>2.8901734104046242E-2</v>
      </c>
      <c r="Q1401" s="8">
        <f t="shared" si="38"/>
        <v>6.6473988439306353E-2</v>
      </c>
      <c r="R1401" s="8">
        <f t="shared" si="37"/>
        <v>3.4682080924855488E-2</v>
      </c>
    </row>
    <row r="1402" spans="1:18" x14ac:dyDescent="0.3">
      <c r="A1402" t="s">
        <v>2033</v>
      </c>
      <c r="B1402" s="8">
        <f t="shared" si="38"/>
        <v>1.4450867052023121E-2</v>
      </c>
      <c r="C1402" s="8">
        <f t="shared" si="38"/>
        <v>0</v>
      </c>
      <c r="D1402" s="8">
        <f t="shared" si="38"/>
        <v>0</v>
      </c>
      <c r="E1402" s="8">
        <f t="shared" si="38"/>
        <v>1.1560693641618497E-2</v>
      </c>
      <c r="F1402" s="8">
        <f t="shared" si="38"/>
        <v>0</v>
      </c>
      <c r="G1402" s="8">
        <f t="shared" si="38"/>
        <v>5.7803468208092483E-3</v>
      </c>
      <c r="H1402" s="8">
        <f t="shared" si="38"/>
        <v>1.7341040462427744E-2</v>
      </c>
      <c r="I1402" s="8">
        <f t="shared" si="38"/>
        <v>1.7341040462427744E-2</v>
      </c>
      <c r="J1402" s="8">
        <f t="shared" si="38"/>
        <v>1.7341040462427744E-2</v>
      </c>
      <c r="K1402" s="8">
        <f t="shared" si="38"/>
        <v>4.3352601156069363E-2</v>
      </c>
      <c r="L1402" s="8">
        <f t="shared" si="38"/>
        <v>1.4450867052023121E-2</v>
      </c>
      <c r="M1402" s="8">
        <f t="shared" si="38"/>
        <v>1.1560693641618497E-2</v>
      </c>
      <c r="N1402" s="8">
        <f t="shared" si="38"/>
        <v>2.3121387283236993E-2</v>
      </c>
      <c r="O1402" s="8">
        <f t="shared" si="38"/>
        <v>4.3352601156069363E-2</v>
      </c>
      <c r="P1402" s="8">
        <f t="shared" si="38"/>
        <v>8.670520231213872E-3</v>
      </c>
      <c r="Q1402" s="8">
        <f t="shared" si="38"/>
        <v>4.9132947976878616E-2</v>
      </c>
      <c r="R1402" s="8">
        <f t="shared" si="37"/>
        <v>9.8265895953757232E-2</v>
      </c>
    </row>
    <row r="1403" spans="1:18" x14ac:dyDescent="0.3">
      <c r="A1403" t="s">
        <v>2489</v>
      </c>
      <c r="B1403" s="8">
        <f t="shared" si="38"/>
        <v>0</v>
      </c>
      <c r="C1403" s="8">
        <f t="shared" si="38"/>
        <v>0</v>
      </c>
      <c r="D1403" s="8">
        <f t="shared" si="38"/>
        <v>0</v>
      </c>
      <c r="E1403" s="8">
        <f t="shared" si="38"/>
        <v>0</v>
      </c>
      <c r="F1403" s="8">
        <f t="shared" si="38"/>
        <v>0</v>
      </c>
      <c r="G1403" s="8">
        <f t="shared" si="38"/>
        <v>2.8901734104046241E-3</v>
      </c>
      <c r="H1403" s="8">
        <f t="shared" si="38"/>
        <v>0</v>
      </c>
      <c r="I1403" s="8">
        <f t="shared" si="38"/>
        <v>2.8901734104046241E-3</v>
      </c>
      <c r="J1403" s="8">
        <f t="shared" si="38"/>
        <v>0</v>
      </c>
      <c r="K1403" s="8">
        <f t="shared" si="38"/>
        <v>2.8901734104046241E-3</v>
      </c>
      <c r="L1403" s="8">
        <f t="shared" si="38"/>
        <v>5.7803468208092483E-3</v>
      </c>
      <c r="M1403" s="8">
        <f t="shared" si="38"/>
        <v>2.8901734104046241E-3</v>
      </c>
      <c r="N1403" s="8">
        <f t="shared" si="38"/>
        <v>1.1560693641618497E-2</v>
      </c>
      <c r="O1403" s="8">
        <f t="shared" si="38"/>
        <v>0</v>
      </c>
      <c r="P1403" s="8">
        <f t="shared" si="38"/>
        <v>8.670520231213872E-3</v>
      </c>
      <c r="Q1403" s="8">
        <f t="shared" si="38"/>
        <v>2.023121387283237E-2</v>
      </c>
      <c r="R1403" s="8">
        <f t="shared" si="37"/>
        <v>2.023121387283237E-2</v>
      </c>
    </row>
    <row r="1404" spans="1:18" x14ac:dyDescent="0.3">
      <c r="A1404" t="s">
        <v>845</v>
      </c>
      <c r="B1404" s="8">
        <f t="shared" si="38"/>
        <v>2.8901734104046241E-3</v>
      </c>
      <c r="C1404" s="8">
        <f t="shared" si="38"/>
        <v>2.8901734104046242E-2</v>
      </c>
      <c r="D1404" s="8">
        <f t="shared" si="38"/>
        <v>1.1560693641618497E-2</v>
      </c>
      <c r="E1404" s="8">
        <f t="shared" si="38"/>
        <v>1.1560693641618497E-2</v>
      </c>
      <c r="F1404" s="8">
        <f t="shared" si="38"/>
        <v>3.4682080924855488E-2</v>
      </c>
      <c r="G1404" s="8">
        <f t="shared" si="38"/>
        <v>1.4450867052023121E-2</v>
      </c>
      <c r="H1404" s="8">
        <f t="shared" si="38"/>
        <v>3.1791907514450865E-2</v>
      </c>
      <c r="I1404" s="8">
        <f t="shared" si="38"/>
        <v>4.046242774566474E-2</v>
      </c>
      <c r="J1404" s="8">
        <f t="shared" si="38"/>
        <v>2.8901734104046242E-2</v>
      </c>
      <c r="K1404" s="8">
        <f t="shared" si="38"/>
        <v>4.046242774566474E-2</v>
      </c>
      <c r="L1404" s="8">
        <f t="shared" si="38"/>
        <v>3.7572254335260118E-2</v>
      </c>
      <c r="M1404" s="8">
        <f t="shared" si="38"/>
        <v>6.358381502890173E-2</v>
      </c>
      <c r="N1404" s="8">
        <f t="shared" si="38"/>
        <v>5.7803468208092484E-2</v>
      </c>
      <c r="O1404" s="8">
        <f t="shared" si="38"/>
        <v>5.7803468208092484E-2</v>
      </c>
      <c r="P1404" s="8">
        <f t="shared" si="38"/>
        <v>8.3815028901734104E-2</v>
      </c>
      <c r="Q1404" s="8">
        <f t="shared" si="38"/>
        <v>8.3815028901734104E-2</v>
      </c>
      <c r="R1404" s="8">
        <f t="shared" si="37"/>
        <v>0.12716763005780346</v>
      </c>
    </row>
    <row r="1405" spans="1:18" x14ac:dyDescent="0.3">
      <c r="A1405" t="s">
        <v>382</v>
      </c>
      <c r="B1405" s="8">
        <f t="shared" si="38"/>
        <v>0</v>
      </c>
      <c r="C1405" s="8">
        <f t="shared" si="38"/>
        <v>2.8901734104046241E-3</v>
      </c>
      <c r="D1405" s="8">
        <f t="shared" si="38"/>
        <v>0</v>
      </c>
      <c r="E1405" s="8">
        <f t="shared" si="38"/>
        <v>2.8901734104046241E-3</v>
      </c>
      <c r="F1405" s="8">
        <f t="shared" si="38"/>
        <v>1.4450867052023121E-2</v>
      </c>
      <c r="G1405" s="8">
        <f t="shared" si="38"/>
        <v>0</v>
      </c>
      <c r="H1405" s="8">
        <f t="shared" si="38"/>
        <v>2.8901734104046241E-3</v>
      </c>
      <c r="I1405" s="8">
        <f t="shared" si="38"/>
        <v>8.670520231213872E-3</v>
      </c>
      <c r="J1405" s="8">
        <f t="shared" si="38"/>
        <v>1.4450867052023121E-2</v>
      </c>
      <c r="K1405" s="8">
        <f t="shared" si="38"/>
        <v>2.8901734104046241E-3</v>
      </c>
      <c r="L1405" s="8">
        <f t="shared" si="38"/>
        <v>8.670520231213872E-3</v>
      </c>
      <c r="M1405" s="8">
        <f t="shared" si="38"/>
        <v>5.7803468208092483E-3</v>
      </c>
      <c r="N1405" s="8">
        <f t="shared" si="38"/>
        <v>2.8901734104046241E-3</v>
      </c>
      <c r="O1405" s="8">
        <f t="shared" si="38"/>
        <v>5.7803468208092483E-3</v>
      </c>
      <c r="P1405" s="8">
        <f t="shared" si="38"/>
        <v>5.7803468208092483E-3</v>
      </c>
      <c r="Q1405" s="8">
        <f t="shared" si="38"/>
        <v>2.3121387283236993E-2</v>
      </c>
      <c r="R1405" s="8">
        <f t="shared" si="37"/>
        <v>2.6011560693641619E-2</v>
      </c>
    </row>
    <row r="1406" spans="1:18" x14ac:dyDescent="0.3">
      <c r="A1406" t="s">
        <v>1989</v>
      </c>
      <c r="B1406" s="8">
        <f t="shared" si="38"/>
        <v>0</v>
      </c>
      <c r="C1406" s="8">
        <f t="shared" si="38"/>
        <v>0</v>
      </c>
      <c r="D1406" s="8">
        <f t="shared" si="38"/>
        <v>0</v>
      </c>
      <c r="E1406" s="8">
        <f t="shared" si="38"/>
        <v>0</v>
      </c>
      <c r="F1406" s="8">
        <f t="shared" si="38"/>
        <v>0</v>
      </c>
      <c r="G1406" s="8">
        <f t="shared" si="38"/>
        <v>5.7803468208092483E-3</v>
      </c>
      <c r="H1406" s="8">
        <f t="shared" si="38"/>
        <v>0</v>
      </c>
      <c r="I1406" s="8">
        <f t="shared" si="38"/>
        <v>0</v>
      </c>
      <c r="J1406" s="8">
        <f t="shared" si="38"/>
        <v>2.8901734104046241E-3</v>
      </c>
      <c r="K1406" s="8">
        <f t="shared" si="38"/>
        <v>2.8901734104046241E-3</v>
      </c>
      <c r="L1406" s="8">
        <f t="shared" si="38"/>
        <v>2.8901734104046241E-3</v>
      </c>
      <c r="M1406" s="8">
        <f t="shared" si="38"/>
        <v>1.7341040462427744E-2</v>
      </c>
      <c r="N1406" s="8">
        <f t="shared" si="38"/>
        <v>1.4450867052023121E-2</v>
      </c>
      <c r="O1406" s="8">
        <f t="shared" si="38"/>
        <v>8.670520231213872E-3</v>
      </c>
      <c r="P1406" s="8">
        <f t="shared" si="38"/>
        <v>0</v>
      </c>
      <c r="Q1406" s="8">
        <f t="shared" si="38"/>
        <v>2.8901734104046241E-3</v>
      </c>
      <c r="R1406" s="8">
        <f t="shared" si="37"/>
        <v>1.4450867052023121E-2</v>
      </c>
    </row>
    <row r="1407" spans="1:18" x14ac:dyDescent="0.3">
      <c r="A1407" t="s">
        <v>4086</v>
      </c>
      <c r="B1407" s="8">
        <f t="shared" si="38"/>
        <v>0</v>
      </c>
      <c r="C1407" s="8">
        <f t="shared" si="38"/>
        <v>0</v>
      </c>
      <c r="D1407" s="8">
        <f t="shared" si="38"/>
        <v>0</v>
      </c>
      <c r="E1407" s="8">
        <f t="shared" si="38"/>
        <v>0</v>
      </c>
      <c r="F1407" s="8">
        <f t="shared" si="38"/>
        <v>0</v>
      </c>
      <c r="G1407" s="8">
        <f t="shared" si="38"/>
        <v>0</v>
      </c>
      <c r="H1407" s="8">
        <f t="shared" si="38"/>
        <v>0</v>
      </c>
      <c r="I1407" s="8">
        <f t="shared" si="38"/>
        <v>0</v>
      </c>
      <c r="J1407" s="8">
        <f t="shared" si="38"/>
        <v>0</v>
      </c>
      <c r="K1407" s="8">
        <f t="shared" si="38"/>
        <v>0</v>
      </c>
      <c r="L1407" s="8">
        <f t="shared" si="38"/>
        <v>5.7803468208092483E-3</v>
      </c>
      <c r="M1407" s="8">
        <f t="shared" si="38"/>
        <v>0</v>
      </c>
      <c r="N1407" s="8">
        <f t="shared" si="38"/>
        <v>0</v>
      </c>
      <c r="O1407" s="8">
        <f t="shared" si="38"/>
        <v>2.8901734104046241E-3</v>
      </c>
      <c r="P1407" s="8">
        <f t="shared" si="38"/>
        <v>0</v>
      </c>
      <c r="Q1407" s="8">
        <f t="shared" si="38"/>
        <v>5.7803468208092483E-3</v>
      </c>
      <c r="R1407" s="8">
        <f t="shared" si="37"/>
        <v>0</v>
      </c>
    </row>
    <row r="1408" spans="1:18" x14ac:dyDescent="0.3">
      <c r="A1408" t="s">
        <v>3484</v>
      </c>
      <c r="B1408" s="8">
        <f t="shared" si="38"/>
        <v>0</v>
      </c>
      <c r="C1408" s="8">
        <f t="shared" si="38"/>
        <v>5.7803468208092483E-3</v>
      </c>
      <c r="D1408" s="8">
        <f t="shared" si="38"/>
        <v>2.8901734104046241E-3</v>
      </c>
      <c r="E1408" s="8">
        <f t="shared" si="38"/>
        <v>2.8901734104046241E-3</v>
      </c>
      <c r="F1408" s="8">
        <f t="shared" si="38"/>
        <v>5.7803468208092483E-3</v>
      </c>
      <c r="G1408" s="8">
        <f t="shared" si="38"/>
        <v>2.023121387283237E-2</v>
      </c>
      <c r="H1408" s="8">
        <f t="shared" si="38"/>
        <v>1.1560693641618497E-2</v>
      </c>
      <c r="I1408" s="8">
        <f t="shared" si="38"/>
        <v>8.670520231213872E-3</v>
      </c>
      <c r="J1408" s="8">
        <f t="shared" si="38"/>
        <v>1.4450867052023121E-2</v>
      </c>
      <c r="K1408" s="8">
        <f t="shared" si="38"/>
        <v>3.1791907514450865E-2</v>
      </c>
      <c r="L1408" s="8">
        <f t="shared" si="38"/>
        <v>4.046242774566474E-2</v>
      </c>
      <c r="M1408" s="8">
        <f t="shared" si="38"/>
        <v>2.6011560693641619E-2</v>
      </c>
      <c r="N1408" s="8">
        <f t="shared" si="38"/>
        <v>1.7341040462427744E-2</v>
      </c>
      <c r="O1408" s="8">
        <f t="shared" si="38"/>
        <v>2.6011560693641619E-2</v>
      </c>
      <c r="P1408" s="8">
        <f t="shared" si="38"/>
        <v>4.046242774566474E-2</v>
      </c>
      <c r="Q1408" s="8">
        <f t="shared" si="38"/>
        <v>6.0693641618497107E-2</v>
      </c>
      <c r="R1408" s="8">
        <f t="shared" si="37"/>
        <v>4.3352601156069363E-2</v>
      </c>
    </row>
    <row r="1409" spans="1:18" x14ac:dyDescent="0.3">
      <c r="A1409" t="s">
        <v>2756</v>
      </c>
      <c r="B1409" s="8">
        <f t="shared" si="38"/>
        <v>0</v>
      </c>
      <c r="C1409" s="8">
        <f t="shared" si="38"/>
        <v>0</v>
      </c>
      <c r="D1409" s="8">
        <f t="shared" si="38"/>
        <v>0</v>
      </c>
      <c r="E1409" s="8">
        <f t="shared" si="38"/>
        <v>2.8901734104046241E-3</v>
      </c>
      <c r="F1409" s="8">
        <f t="shared" si="38"/>
        <v>0</v>
      </c>
      <c r="G1409" s="8">
        <f t="shared" si="38"/>
        <v>2.8901734104046241E-3</v>
      </c>
      <c r="H1409" s="8">
        <f t="shared" si="38"/>
        <v>8.670520231213872E-3</v>
      </c>
      <c r="I1409" s="8">
        <f t="shared" si="38"/>
        <v>8.670520231213872E-3</v>
      </c>
      <c r="J1409" s="8">
        <f t="shared" si="38"/>
        <v>4.3352601156069363E-2</v>
      </c>
      <c r="K1409" s="8">
        <f t="shared" si="38"/>
        <v>1.1560693641618497E-2</v>
      </c>
      <c r="L1409" s="8">
        <f t="shared" si="38"/>
        <v>2.6011560693641619E-2</v>
      </c>
      <c r="M1409" s="8">
        <f t="shared" si="38"/>
        <v>4.9132947976878616E-2</v>
      </c>
      <c r="N1409" s="8">
        <f t="shared" si="38"/>
        <v>5.7803468208092483E-3</v>
      </c>
      <c r="O1409" s="8">
        <f t="shared" si="38"/>
        <v>4.6242774566473986E-2</v>
      </c>
      <c r="P1409" s="8">
        <f t="shared" si="38"/>
        <v>5.2023121387283239E-2</v>
      </c>
      <c r="Q1409" s="8">
        <f t="shared" si="38"/>
        <v>8.3815028901734104E-2</v>
      </c>
      <c r="R1409" s="8">
        <f t="shared" si="37"/>
        <v>4.9132947976878616E-2</v>
      </c>
    </row>
    <row r="1410" spans="1:18" x14ac:dyDescent="0.3">
      <c r="A1410" t="s">
        <v>1555</v>
      </c>
      <c r="B1410" s="8">
        <f t="shared" si="38"/>
        <v>0</v>
      </c>
      <c r="C1410" s="8">
        <f t="shared" si="38"/>
        <v>5.7803468208092483E-3</v>
      </c>
      <c r="D1410" s="8">
        <f t="shared" si="38"/>
        <v>0</v>
      </c>
      <c r="E1410" s="8">
        <f t="shared" si="38"/>
        <v>0</v>
      </c>
      <c r="F1410" s="8">
        <f t="shared" si="38"/>
        <v>0</v>
      </c>
      <c r="G1410" s="8">
        <f t="shared" si="38"/>
        <v>0</v>
      </c>
      <c r="H1410" s="8">
        <f t="shared" si="38"/>
        <v>0</v>
      </c>
      <c r="I1410" s="8">
        <f t="shared" si="38"/>
        <v>0</v>
      </c>
      <c r="J1410" s="8">
        <f t="shared" si="38"/>
        <v>0</v>
      </c>
      <c r="K1410" s="8">
        <f t="shared" si="38"/>
        <v>0</v>
      </c>
      <c r="L1410" s="8">
        <f t="shared" si="38"/>
        <v>2.8901734104046241E-3</v>
      </c>
      <c r="M1410" s="8">
        <f t="shared" si="38"/>
        <v>2.8901734104046241E-3</v>
      </c>
      <c r="N1410" s="8">
        <f t="shared" si="38"/>
        <v>8.670520231213872E-3</v>
      </c>
      <c r="O1410" s="8">
        <f t="shared" si="38"/>
        <v>0</v>
      </c>
      <c r="P1410" s="8">
        <f t="shared" si="38"/>
        <v>8.670520231213872E-3</v>
      </c>
      <c r="Q1410" s="8">
        <f t="shared" si="38"/>
        <v>1.1560693641618497E-2</v>
      </c>
      <c r="R1410" s="8">
        <f t="shared" si="37"/>
        <v>2.8901734104046241E-3</v>
      </c>
    </row>
    <row r="1411" spans="1:18" x14ac:dyDescent="0.3">
      <c r="A1411" t="s">
        <v>5416</v>
      </c>
      <c r="B1411" s="8">
        <f t="shared" si="38"/>
        <v>0</v>
      </c>
      <c r="C1411" s="8">
        <f t="shared" si="38"/>
        <v>0</v>
      </c>
      <c r="D1411" s="8">
        <f t="shared" si="38"/>
        <v>2.8901734104046241E-3</v>
      </c>
      <c r="E1411" s="8">
        <f t="shared" si="38"/>
        <v>0</v>
      </c>
      <c r="F1411" s="8">
        <f t="shared" si="38"/>
        <v>5.7803468208092483E-3</v>
      </c>
      <c r="G1411" s="8">
        <f t="shared" si="38"/>
        <v>8.670520231213872E-3</v>
      </c>
      <c r="H1411" s="8">
        <f t="shared" si="38"/>
        <v>8.670520231213872E-3</v>
      </c>
      <c r="I1411" s="8">
        <f t="shared" si="38"/>
        <v>1.4450867052023121E-2</v>
      </c>
      <c r="J1411" s="8">
        <f t="shared" si="38"/>
        <v>1.1560693641618497E-2</v>
      </c>
      <c r="K1411" s="8">
        <f t="shared" si="38"/>
        <v>8.670520231213872E-3</v>
      </c>
      <c r="L1411" s="8">
        <f t="shared" si="38"/>
        <v>8.670520231213872E-3</v>
      </c>
      <c r="M1411" s="8">
        <f t="shared" si="38"/>
        <v>1.7341040462427744E-2</v>
      </c>
      <c r="N1411" s="8">
        <f t="shared" si="38"/>
        <v>1.1560693641618497E-2</v>
      </c>
      <c r="O1411" s="8">
        <f t="shared" si="38"/>
        <v>2.3121387283236993E-2</v>
      </c>
      <c r="P1411" s="8">
        <f t="shared" si="38"/>
        <v>1.1560693641618497E-2</v>
      </c>
      <c r="Q1411" s="8">
        <f t="shared" si="38"/>
        <v>2.6011560693641619E-2</v>
      </c>
      <c r="R1411" s="8">
        <f t="shared" si="37"/>
        <v>1.7341040462427744E-2</v>
      </c>
    </row>
    <row r="1412" spans="1:18" x14ac:dyDescent="0.3">
      <c r="A1412" t="s">
        <v>5268</v>
      </c>
      <c r="B1412" s="8">
        <f t="shared" si="38"/>
        <v>1.7341040462427744E-2</v>
      </c>
      <c r="C1412" s="8">
        <f t="shared" si="38"/>
        <v>4.3352601156069363E-2</v>
      </c>
      <c r="D1412" s="8">
        <f t="shared" si="38"/>
        <v>1.7341040462427744E-2</v>
      </c>
      <c r="E1412" s="8">
        <f t="shared" si="38"/>
        <v>3.4682080924855488E-2</v>
      </c>
      <c r="F1412" s="8">
        <f t="shared" si="38"/>
        <v>0.10115606936416185</v>
      </c>
      <c r="G1412" s="8">
        <f t="shared" si="38"/>
        <v>0.11560693641618497</v>
      </c>
      <c r="H1412" s="8">
        <f t="shared" si="38"/>
        <v>0.11560693641618497</v>
      </c>
      <c r="I1412" s="8">
        <f t="shared" si="38"/>
        <v>0.13294797687861271</v>
      </c>
      <c r="J1412" s="8">
        <f t="shared" si="38"/>
        <v>0.21098265895953758</v>
      </c>
      <c r="K1412" s="8">
        <f t="shared" si="38"/>
        <v>0.22832369942196531</v>
      </c>
      <c r="L1412" s="8">
        <f t="shared" si="38"/>
        <v>0.24277456647398843</v>
      </c>
      <c r="M1412" s="8">
        <f t="shared" si="38"/>
        <v>0.26878612716763006</v>
      </c>
      <c r="N1412" s="8">
        <f t="shared" si="38"/>
        <v>0.26011560693641617</v>
      </c>
      <c r="O1412" s="8">
        <f t="shared" si="38"/>
        <v>0.30346820809248554</v>
      </c>
      <c r="P1412" s="8">
        <f t="shared" si="38"/>
        <v>0.3583815028901734</v>
      </c>
      <c r="Q1412" s="8">
        <f t="shared" si="38"/>
        <v>0.55780346820809246</v>
      </c>
      <c r="R1412" s="8">
        <f t="shared" si="37"/>
        <v>0.56358381502890176</v>
      </c>
    </row>
    <row r="1414" spans="1:18" x14ac:dyDescent="0.3">
      <c r="A1414" t="s">
        <v>5391</v>
      </c>
    </row>
    <row r="1415" spans="1:18" x14ac:dyDescent="0.3">
      <c r="A1415" s="4" t="s">
        <v>5267</v>
      </c>
      <c r="B1415" t="s">
        <v>1077</v>
      </c>
      <c r="C1415" t="s">
        <v>373</v>
      </c>
      <c r="D1415" t="s">
        <v>5392</v>
      </c>
      <c r="E1415" t="s">
        <v>5393</v>
      </c>
      <c r="F1415" t="s">
        <v>5394</v>
      </c>
      <c r="G1415" t="s">
        <v>2477</v>
      </c>
      <c r="H1415" t="s">
        <v>1627</v>
      </c>
      <c r="I1415" t="s">
        <v>2183</v>
      </c>
      <c r="J1415" t="s">
        <v>593</v>
      </c>
      <c r="K1415" t="s">
        <v>507</v>
      </c>
      <c r="L1415" t="s">
        <v>2299</v>
      </c>
      <c r="M1415" t="s">
        <v>1097</v>
      </c>
      <c r="N1415" t="s">
        <v>450</v>
      </c>
    </row>
    <row r="1416" spans="1:18" x14ac:dyDescent="0.3">
      <c r="A1416" s="5" t="s">
        <v>710</v>
      </c>
      <c r="B1416" s="6"/>
      <c r="C1416" s="6"/>
      <c r="D1416" s="6"/>
      <c r="E1416" s="6"/>
      <c r="F1416" s="6">
        <v>3</v>
      </c>
      <c r="G1416" s="6">
        <v>1</v>
      </c>
      <c r="H1416" s="6"/>
      <c r="I1416" s="6"/>
      <c r="J1416" s="6">
        <v>2</v>
      </c>
      <c r="K1416" s="6">
        <v>1</v>
      </c>
      <c r="L1416" s="6">
        <v>2</v>
      </c>
      <c r="M1416" s="6"/>
      <c r="N1416" s="6">
        <v>5</v>
      </c>
    </row>
    <row r="1417" spans="1:18" x14ac:dyDescent="0.3">
      <c r="A1417" s="5" t="s">
        <v>2914</v>
      </c>
      <c r="B1417" s="6"/>
      <c r="C1417" s="6"/>
      <c r="D1417" s="6"/>
      <c r="E1417" s="6">
        <v>1</v>
      </c>
      <c r="F1417" s="6"/>
      <c r="G1417" s="6"/>
      <c r="H1417" s="6">
        <v>5</v>
      </c>
      <c r="I1417" s="6">
        <v>23</v>
      </c>
      <c r="J1417" s="6">
        <v>22</v>
      </c>
      <c r="K1417" s="6">
        <v>12</v>
      </c>
      <c r="L1417" s="6">
        <v>31</v>
      </c>
      <c r="M1417" s="6">
        <v>28</v>
      </c>
      <c r="N1417" s="6">
        <v>47</v>
      </c>
    </row>
    <row r="1418" spans="1:18" x14ac:dyDescent="0.3">
      <c r="A1418" s="5" t="s">
        <v>2066</v>
      </c>
      <c r="B1418" s="6"/>
      <c r="C1418" s="6"/>
      <c r="D1418" s="6"/>
      <c r="E1418" s="6"/>
      <c r="F1418" s="6"/>
      <c r="G1418" s="6">
        <v>2</v>
      </c>
      <c r="H1418" s="6">
        <v>5</v>
      </c>
      <c r="I1418" s="6">
        <v>5</v>
      </c>
      <c r="J1418" s="6">
        <v>9</v>
      </c>
      <c r="K1418" s="6">
        <v>11</v>
      </c>
      <c r="L1418" s="6">
        <v>2</v>
      </c>
      <c r="M1418" s="6">
        <v>18</v>
      </c>
      <c r="N1418" s="6">
        <v>16</v>
      </c>
    </row>
    <row r="1419" spans="1:18" x14ac:dyDescent="0.3">
      <c r="A1419" s="5" t="s">
        <v>2033</v>
      </c>
      <c r="B1419" s="6"/>
      <c r="C1419" s="6">
        <v>3</v>
      </c>
      <c r="D1419" s="6">
        <v>1</v>
      </c>
      <c r="E1419" s="6"/>
      <c r="F1419" s="6">
        <v>1</v>
      </c>
      <c r="G1419" s="6">
        <v>5</v>
      </c>
      <c r="H1419" s="6">
        <v>3</v>
      </c>
      <c r="I1419" s="6">
        <v>7</v>
      </c>
      <c r="J1419" s="6">
        <v>1</v>
      </c>
      <c r="K1419" s="6">
        <v>14</v>
      </c>
      <c r="L1419" s="6">
        <v>9</v>
      </c>
      <c r="M1419" s="6">
        <v>12</v>
      </c>
      <c r="N1419" s="6">
        <v>34</v>
      </c>
    </row>
    <row r="1420" spans="1:18" x14ac:dyDescent="0.3">
      <c r="A1420" s="5" t="s">
        <v>2489</v>
      </c>
      <c r="B1420" s="6"/>
      <c r="C1420" s="6"/>
      <c r="D1420" s="6"/>
      <c r="E1420" s="6"/>
      <c r="F1420" s="6"/>
      <c r="G1420" s="6">
        <v>1</v>
      </c>
      <c r="H1420" s="6">
        <v>1</v>
      </c>
      <c r="I1420" s="6">
        <v>3</v>
      </c>
      <c r="J1420" s="6">
        <v>2</v>
      </c>
      <c r="K1420" s="6">
        <v>4</v>
      </c>
      <c r="L1420" s="6"/>
      <c r="M1420" s="6">
        <v>4</v>
      </c>
      <c r="N1420" s="6">
        <v>7</v>
      </c>
    </row>
    <row r="1421" spans="1:18" x14ac:dyDescent="0.3">
      <c r="A1421" s="5" t="s">
        <v>845</v>
      </c>
      <c r="B1421" s="6">
        <v>1</v>
      </c>
      <c r="C1421" s="6"/>
      <c r="D1421" s="6">
        <v>2</v>
      </c>
      <c r="E1421" s="6">
        <v>2</v>
      </c>
      <c r="F1421" s="6">
        <v>2</v>
      </c>
      <c r="G1421" s="6">
        <v>2</v>
      </c>
      <c r="H1421" s="6">
        <v>4</v>
      </c>
      <c r="I1421" s="6">
        <v>4</v>
      </c>
      <c r="J1421" s="6">
        <v>9</v>
      </c>
      <c r="K1421" s="6">
        <v>16</v>
      </c>
      <c r="L1421" s="6">
        <v>18</v>
      </c>
      <c r="M1421" s="6">
        <v>33</v>
      </c>
      <c r="N1421" s="6">
        <v>63</v>
      </c>
    </row>
    <row r="1422" spans="1:18" x14ac:dyDescent="0.3">
      <c r="A1422" s="5" t="s">
        <v>382</v>
      </c>
      <c r="B1422" s="6"/>
      <c r="C1422" s="6">
        <v>1</v>
      </c>
      <c r="D1422" s="6">
        <v>2</v>
      </c>
      <c r="E1422" s="6">
        <v>1</v>
      </c>
      <c r="F1422" s="6">
        <v>1</v>
      </c>
      <c r="G1422" s="6"/>
      <c r="H1422" s="6">
        <v>1</v>
      </c>
      <c r="I1422" s="6">
        <v>2</v>
      </c>
      <c r="J1422" s="6">
        <v>6</v>
      </c>
      <c r="K1422" s="6">
        <v>3</v>
      </c>
      <c r="L1422" s="6">
        <v>5</v>
      </c>
      <c r="M1422" s="6">
        <v>1</v>
      </c>
      <c r="N1422" s="6">
        <v>9</v>
      </c>
    </row>
    <row r="1423" spans="1:18" x14ac:dyDescent="0.3">
      <c r="A1423" s="5" t="s">
        <v>1989</v>
      </c>
      <c r="B1423" s="6"/>
      <c r="C1423" s="6"/>
      <c r="D1423" s="6"/>
      <c r="E1423" s="6"/>
      <c r="F1423" s="6"/>
      <c r="G1423" s="6"/>
      <c r="H1423" s="6"/>
      <c r="I1423" s="6">
        <v>3</v>
      </c>
      <c r="J1423" s="6">
        <v>1</v>
      </c>
      <c r="K1423" s="6">
        <v>1</v>
      </c>
      <c r="L1423" s="6"/>
      <c r="M1423" s="6"/>
      <c r="N1423" s="6">
        <v>6</v>
      </c>
    </row>
    <row r="1424" spans="1:18" x14ac:dyDescent="0.3">
      <c r="A1424" s="5" t="s">
        <v>4086</v>
      </c>
      <c r="B1424" s="6"/>
      <c r="C1424" s="6"/>
      <c r="D1424" s="6"/>
      <c r="E1424" s="6"/>
      <c r="F1424" s="6"/>
      <c r="G1424" s="6"/>
      <c r="H1424" s="6"/>
      <c r="I1424" s="6"/>
      <c r="J1424" s="6"/>
      <c r="K1424" s="6"/>
      <c r="L1424" s="6"/>
      <c r="M1424" s="6"/>
      <c r="N1424" s="6">
        <v>2</v>
      </c>
    </row>
    <row r="1425" spans="1:14" x14ac:dyDescent="0.3">
      <c r="A1425" s="5" t="s">
        <v>3484</v>
      </c>
      <c r="B1425" s="6"/>
      <c r="C1425" s="6">
        <v>3</v>
      </c>
      <c r="D1425" s="6"/>
      <c r="E1425" s="6">
        <v>3</v>
      </c>
      <c r="F1425" s="6">
        <v>5</v>
      </c>
      <c r="G1425" s="6">
        <v>3</v>
      </c>
      <c r="H1425" s="6">
        <v>2</v>
      </c>
      <c r="I1425" s="6">
        <v>3</v>
      </c>
      <c r="J1425" s="6">
        <v>3</v>
      </c>
      <c r="K1425" s="6">
        <v>5</v>
      </c>
      <c r="L1425" s="6">
        <v>5</v>
      </c>
      <c r="M1425" s="6">
        <v>14</v>
      </c>
      <c r="N1425" s="6">
        <v>23</v>
      </c>
    </row>
    <row r="1426" spans="1:14" x14ac:dyDescent="0.3">
      <c r="A1426" s="5" t="s">
        <v>2756</v>
      </c>
      <c r="B1426" s="6"/>
      <c r="C1426" s="6"/>
      <c r="D1426" s="6"/>
      <c r="E1426" s="6"/>
      <c r="F1426" s="6"/>
      <c r="G1426" s="6">
        <v>3</v>
      </c>
      <c r="H1426" s="6">
        <v>5</v>
      </c>
      <c r="I1426" s="6">
        <v>12</v>
      </c>
      <c r="J1426" s="6">
        <v>17</v>
      </c>
      <c r="K1426" s="6">
        <v>12</v>
      </c>
      <c r="L1426" s="6">
        <v>11</v>
      </c>
      <c r="M1426" s="6">
        <v>16</v>
      </c>
      <c r="N1426" s="6">
        <v>28</v>
      </c>
    </row>
    <row r="1427" spans="1:14" x14ac:dyDescent="0.3">
      <c r="A1427" s="5" t="s">
        <v>1555</v>
      </c>
      <c r="B1427" s="6"/>
      <c r="C1427" s="6"/>
      <c r="D1427" s="6"/>
      <c r="E1427" s="6"/>
      <c r="F1427" s="6"/>
      <c r="G1427" s="6"/>
      <c r="H1427" s="6"/>
      <c r="I1427" s="6"/>
      <c r="J1427" s="6">
        <v>1</v>
      </c>
      <c r="K1427" s="6"/>
      <c r="L1427" s="6"/>
      <c r="M1427" s="6">
        <v>1</v>
      </c>
      <c r="N1427" s="6">
        <v>6</v>
      </c>
    </row>
    <row r="1428" spans="1:14" x14ac:dyDescent="0.3">
      <c r="A1428" s="5" t="s">
        <v>5416</v>
      </c>
      <c r="B1428" s="6"/>
      <c r="C1428" s="6"/>
      <c r="D1428" s="6">
        <v>1</v>
      </c>
      <c r="E1428" s="6">
        <v>1</v>
      </c>
      <c r="F1428" s="6"/>
      <c r="G1428" s="6">
        <v>2</v>
      </c>
      <c r="H1428" s="6"/>
      <c r="I1428" s="6">
        <v>1</v>
      </c>
      <c r="J1428" s="6">
        <v>2</v>
      </c>
      <c r="K1428" s="6">
        <v>2</v>
      </c>
      <c r="L1428" s="6">
        <v>5</v>
      </c>
      <c r="M1428" s="6">
        <v>3</v>
      </c>
      <c r="N1428" s="6">
        <v>8</v>
      </c>
    </row>
    <row r="1429" spans="1:14" x14ac:dyDescent="0.3">
      <c r="A1429" s="5" t="s">
        <v>5268</v>
      </c>
      <c r="B1429" s="6">
        <v>1</v>
      </c>
      <c r="C1429" s="6">
        <v>7</v>
      </c>
      <c r="D1429" s="6">
        <v>6</v>
      </c>
      <c r="E1429" s="6">
        <v>8</v>
      </c>
      <c r="F1429" s="6">
        <v>12</v>
      </c>
      <c r="G1429" s="6">
        <v>19</v>
      </c>
      <c r="H1429" s="6">
        <v>26</v>
      </c>
      <c r="I1429" s="6">
        <v>63</v>
      </c>
      <c r="J1429" s="6">
        <v>75</v>
      </c>
      <c r="K1429" s="6">
        <v>81</v>
      </c>
      <c r="L1429" s="6">
        <v>88</v>
      </c>
      <c r="M1429" s="6">
        <v>130</v>
      </c>
      <c r="N1429" s="6">
        <v>254</v>
      </c>
    </row>
    <row r="1431" spans="1:14" x14ac:dyDescent="0.3">
      <c r="A1431" t="s">
        <v>5267</v>
      </c>
      <c r="B1431" t="s">
        <v>1077</v>
      </c>
      <c r="C1431" t="s">
        <v>373</v>
      </c>
      <c r="D1431" t="s">
        <v>5392</v>
      </c>
      <c r="E1431" t="s">
        <v>5393</v>
      </c>
      <c r="F1431" t="s">
        <v>5394</v>
      </c>
      <c r="G1431" t="s">
        <v>2477</v>
      </c>
      <c r="H1431" t="s">
        <v>1627</v>
      </c>
      <c r="I1431" t="s">
        <v>2183</v>
      </c>
      <c r="J1431" t="s">
        <v>593</v>
      </c>
      <c r="K1431" t="s">
        <v>507</v>
      </c>
      <c r="L1431" t="s">
        <v>2299</v>
      </c>
      <c r="M1431" t="s">
        <v>1097</v>
      </c>
      <c r="N1431" t="s">
        <v>450</v>
      </c>
    </row>
    <row r="1432" spans="1:14" x14ac:dyDescent="0.3">
      <c r="A1432" t="s">
        <v>710</v>
      </c>
      <c r="F1432">
        <v>3</v>
      </c>
      <c r="G1432">
        <v>1</v>
      </c>
      <c r="J1432">
        <v>2</v>
      </c>
      <c r="K1432">
        <v>1</v>
      </c>
      <c r="L1432">
        <v>2</v>
      </c>
      <c r="N1432">
        <v>5</v>
      </c>
    </row>
    <row r="1433" spans="1:14" x14ac:dyDescent="0.3">
      <c r="A1433" t="s">
        <v>2914</v>
      </c>
      <c r="E1433">
        <v>1</v>
      </c>
      <c r="H1433">
        <v>5</v>
      </c>
      <c r="I1433">
        <v>23</v>
      </c>
      <c r="J1433">
        <v>22</v>
      </c>
      <c r="K1433">
        <v>12</v>
      </c>
      <c r="L1433">
        <v>31</v>
      </c>
      <c r="M1433">
        <v>28</v>
      </c>
      <c r="N1433">
        <v>47</v>
      </c>
    </row>
    <row r="1434" spans="1:14" x14ac:dyDescent="0.3">
      <c r="A1434" t="s">
        <v>2066</v>
      </c>
      <c r="G1434">
        <v>2</v>
      </c>
      <c r="H1434">
        <v>5</v>
      </c>
      <c r="I1434">
        <v>5</v>
      </c>
      <c r="J1434">
        <v>9</v>
      </c>
      <c r="K1434">
        <v>11</v>
      </c>
      <c r="L1434">
        <v>2</v>
      </c>
      <c r="M1434">
        <v>18</v>
      </c>
      <c r="N1434">
        <v>16</v>
      </c>
    </row>
    <row r="1435" spans="1:14" x14ac:dyDescent="0.3">
      <c r="A1435" t="s">
        <v>2033</v>
      </c>
      <c r="C1435">
        <v>3</v>
      </c>
      <c r="D1435">
        <v>1</v>
      </c>
      <c r="F1435">
        <v>1</v>
      </c>
      <c r="G1435">
        <v>5</v>
      </c>
      <c r="H1435">
        <v>3</v>
      </c>
      <c r="I1435">
        <v>7</v>
      </c>
      <c r="J1435">
        <v>1</v>
      </c>
      <c r="K1435">
        <v>14</v>
      </c>
      <c r="L1435">
        <v>9</v>
      </c>
      <c r="M1435">
        <v>12</v>
      </c>
      <c r="N1435">
        <v>34</v>
      </c>
    </row>
    <row r="1436" spans="1:14" x14ac:dyDescent="0.3">
      <c r="A1436" t="s">
        <v>2489</v>
      </c>
      <c r="G1436">
        <v>1</v>
      </c>
      <c r="H1436">
        <v>1</v>
      </c>
      <c r="I1436">
        <v>3</v>
      </c>
      <c r="J1436">
        <v>2</v>
      </c>
      <c r="K1436">
        <v>4</v>
      </c>
      <c r="M1436">
        <v>4</v>
      </c>
      <c r="N1436">
        <v>7</v>
      </c>
    </row>
    <row r="1437" spans="1:14" x14ac:dyDescent="0.3">
      <c r="A1437" t="s">
        <v>845</v>
      </c>
      <c r="B1437">
        <v>1</v>
      </c>
      <c r="D1437">
        <v>2</v>
      </c>
      <c r="E1437">
        <v>2</v>
      </c>
      <c r="F1437">
        <v>2</v>
      </c>
      <c r="G1437">
        <v>2</v>
      </c>
      <c r="H1437">
        <v>4</v>
      </c>
      <c r="I1437">
        <v>4</v>
      </c>
      <c r="J1437">
        <v>9</v>
      </c>
      <c r="K1437">
        <v>16</v>
      </c>
      <c r="L1437">
        <v>18</v>
      </c>
      <c r="M1437">
        <v>33</v>
      </c>
      <c r="N1437">
        <v>63</v>
      </c>
    </row>
    <row r="1438" spans="1:14" x14ac:dyDescent="0.3">
      <c r="A1438" t="s">
        <v>382</v>
      </c>
      <c r="C1438">
        <v>1</v>
      </c>
      <c r="D1438">
        <v>2</v>
      </c>
      <c r="E1438">
        <v>1</v>
      </c>
      <c r="F1438">
        <v>1</v>
      </c>
      <c r="H1438">
        <v>1</v>
      </c>
      <c r="I1438">
        <v>2</v>
      </c>
      <c r="J1438">
        <v>6</v>
      </c>
      <c r="K1438">
        <v>3</v>
      </c>
      <c r="L1438">
        <v>5</v>
      </c>
      <c r="M1438">
        <v>1</v>
      </c>
      <c r="N1438">
        <v>9</v>
      </c>
    </row>
    <row r="1439" spans="1:14" x14ac:dyDescent="0.3">
      <c r="A1439" t="s">
        <v>1989</v>
      </c>
      <c r="I1439">
        <v>3</v>
      </c>
      <c r="J1439">
        <v>1</v>
      </c>
      <c r="K1439">
        <v>1</v>
      </c>
      <c r="N1439">
        <v>6</v>
      </c>
    </row>
    <row r="1440" spans="1:14" x14ac:dyDescent="0.3">
      <c r="A1440" t="s">
        <v>4086</v>
      </c>
      <c r="N1440">
        <v>2</v>
      </c>
    </row>
    <row r="1441" spans="1:14" x14ac:dyDescent="0.3">
      <c r="A1441" t="s">
        <v>3484</v>
      </c>
      <c r="C1441">
        <v>3</v>
      </c>
      <c r="E1441">
        <v>3</v>
      </c>
      <c r="F1441">
        <v>5</v>
      </c>
      <c r="G1441">
        <v>3</v>
      </c>
      <c r="H1441">
        <v>2</v>
      </c>
      <c r="I1441">
        <v>3</v>
      </c>
      <c r="J1441">
        <v>3</v>
      </c>
      <c r="K1441">
        <v>5</v>
      </c>
      <c r="L1441">
        <v>5</v>
      </c>
      <c r="M1441">
        <v>14</v>
      </c>
      <c r="N1441">
        <v>23</v>
      </c>
    </row>
    <row r="1442" spans="1:14" x14ac:dyDescent="0.3">
      <c r="A1442" t="s">
        <v>2756</v>
      </c>
      <c r="G1442">
        <v>3</v>
      </c>
      <c r="H1442">
        <v>5</v>
      </c>
      <c r="I1442">
        <v>12</v>
      </c>
      <c r="J1442">
        <v>17</v>
      </c>
      <c r="K1442">
        <v>12</v>
      </c>
      <c r="L1442">
        <v>11</v>
      </c>
      <c r="M1442">
        <v>16</v>
      </c>
      <c r="N1442">
        <v>28</v>
      </c>
    </row>
    <row r="1443" spans="1:14" x14ac:dyDescent="0.3">
      <c r="A1443" t="s">
        <v>1555</v>
      </c>
      <c r="J1443">
        <v>1</v>
      </c>
      <c r="M1443">
        <v>1</v>
      </c>
      <c r="N1443">
        <v>6</v>
      </c>
    </row>
    <row r="1444" spans="1:14" x14ac:dyDescent="0.3">
      <c r="A1444" t="s">
        <v>5416</v>
      </c>
      <c r="D1444">
        <v>1</v>
      </c>
      <c r="E1444">
        <v>1</v>
      </c>
      <c r="G1444">
        <v>2</v>
      </c>
      <c r="I1444">
        <v>1</v>
      </c>
      <c r="J1444">
        <v>2</v>
      </c>
      <c r="K1444">
        <v>2</v>
      </c>
      <c r="L1444">
        <v>5</v>
      </c>
      <c r="M1444">
        <v>3</v>
      </c>
      <c r="N1444">
        <v>8</v>
      </c>
    </row>
    <row r="1445" spans="1:14" x14ac:dyDescent="0.3">
      <c r="A1445" t="s">
        <v>5268</v>
      </c>
      <c r="B1445">
        <v>1</v>
      </c>
      <c r="C1445">
        <v>7</v>
      </c>
      <c r="D1445">
        <v>6</v>
      </c>
      <c r="E1445">
        <v>8</v>
      </c>
      <c r="F1445">
        <v>12</v>
      </c>
      <c r="G1445">
        <v>19</v>
      </c>
      <c r="H1445">
        <v>26</v>
      </c>
      <c r="I1445">
        <v>63</v>
      </c>
      <c r="J1445">
        <v>75</v>
      </c>
      <c r="K1445">
        <v>81</v>
      </c>
      <c r="L1445">
        <v>88</v>
      </c>
      <c r="M1445">
        <v>130</v>
      </c>
      <c r="N1445">
        <v>254</v>
      </c>
    </row>
    <row r="1447" spans="1:14" x14ac:dyDescent="0.3">
      <c r="A1447" t="s">
        <v>5267</v>
      </c>
      <c r="B1447" t="s">
        <v>1077</v>
      </c>
      <c r="C1447" t="s">
        <v>373</v>
      </c>
      <c r="D1447" t="s">
        <v>5392</v>
      </c>
      <c r="E1447" t="s">
        <v>5405</v>
      </c>
      <c r="F1447" t="s">
        <v>5394</v>
      </c>
      <c r="G1447" t="s">
        <v>2477</v>
      </c>
      <c r="H1447" t="s">
        <v>1627</v>
      </c>
      <c r="I1447" t="s">
        <v>2183</v>
      </c>
      <c r="J1447" t="s">
        <v>593</v>
      </c>
      <c r="K1447" t="s">
        <v>507</v>
      </c>
      <c r="L1447" t="s">
        <v>2299</v>
      </c>
      <c r="M1447" t="s">
        <v>1097</v>
      </c>
      <c r="N1447" t="s">
        <v>450</v>
      </c>
    </row>
    <row r="1448" spans="1:14" x14ac:dyDescent="0.3">
      <c r="A1448" t="s">
        <v>710</v>
      </c>
      <c r="B1448" s="8">
        <f>B1432/346</f>
        <v>0</v>
      </c>
      <c r="C1448" s="8">
        <f t="shared" ref="C1448:N1448" si="39">C1432/346</f>
        <v>0</v>
      </c>
      <c r="D1448" s="8">
        <f t="shared" si="39"/>
        <v>0</v>
      </c>
      <c r="E1448" s="8">
        <f t="shared" si="39"/>
        <v>0</v>
      </c>
      <c r="F1448" s="8">
        <f t="shared" si="39"/>
        <v>8.670520231213872E-3</v>
      </c>
      <c r="G1448" s="8">
        <f t="shared" si="39"/>
        <v>2.8901734104046241E-3</v>
      </c>
      <c r="H1448" s="8">
        <f t="shared" si="39"/>
        <v>0</v>
      </c>
      <c r="I1448" s="8">
        <f t="shared" si="39"/>
        <v>0</v>
      </c>
      <c r="J1448" s="8">
        <f t="shared" si="39"/>
        <v>5.7803468208092483E-3</v>
      </c>
      <c r="K1448" s="8">
        <f t="shared" si="39"/>
        <v>2.8901734104046241E-3</v>
      </c>
      <c r="L1448" s="8">
        <f t="shared" si="39"/>
        <v>5.7803468208092483E-3</v>
      </c>
      <c r="M1448" s="8">
        <f t="shared" si="39"/>
        <v>0</v>
      </c>
      <c r="N1448" s="8">
        <f t="shared" si="39"/>
        <v>1.4450867052023121E-2</v>
      </c>
    </row>
    <row r="1449" spans="1:14" x14ac:dyDescent="0.3">
      <c r="A1449" t="s">
        <v>2914</v>
      </c>
      <c r="B1449" s="8">
        <f t="shared" ref="B1449:N1461" si="40">B1433/346</f>
        <v>0</v>
      </c>
      <c r="C1449" s="8">
        <f t="shared" si="40"/>
        <v>0</v>
      </c>
      <c r="D1449" s="8">
        <f t="shared" si="40"/>
        <v>0</v>
      </c>
      <c r="E1449" s="8">
        <f t="shared" si="40"/>
        <v>2.8901734104046241E-3</v>
      </c>
      <c r="F1449" s="8">
        <f t="shared" si="40"/>
        <v>0</v>
      </c>
      <c r="G1449" s="8">
        <f t="shared" si="40"/>
        <v>0</v>
      </c>
      <c r="H1449" s="8">
        <f t="shared" si="40"/>
        <v>1.4450867052023121E-2</v>
      </c>
      <c r="I1449" s="8">
        <f t="shared" si="40"/>
        <v>6.6473988439306353E-2</v>
      </c>
      <c r="J1449" s="8">
        <f t="shared" si="40"/>
        <v>6.358381502890173E-2</v>
      </c>
      <c r="K1449" s="8">
        <f t="shared" si="40"/>
        <v>3.4682080924855488E-2</v>
      </c>
      <c r="L1449" s="8">
        <f t="shared" si="40"/>
        <v>8.9595375722543349E-2</v>
      </c>
      <c r="M1449" s="8">
        <f t="shared" si="40"/>
        <v>8.0924855491329481E-2</v>
      </c>
      <c r="N1449" s="8">
        <f t="shared" si="40"/>
        <v>0.13583815028901733</v>
      </c>
    </row>
    <row r="1450" spans="1:14" x14ac:dyDescent="0.3">
      <c r="A1450" t="s">
        <v>2066</v>
      </c>
      <c r="B1450" s="8">
        <f t="shared" si="40"/>
        <v>0</v>
      </c>
      <c r="C1450" s="8">
        <f t="shared" si="40"/>
        <v>0</v>
      </c>
      <c r="D1450" s="8">
        <f t="shared" si="40"/>
        <v>0</v>
      </c>
      <c r="E1450" s="8">
        <f t="shared" si="40"/>
        <v>0</v>
      </c>
      <c r="F1450" s="8">
        <f t="shared" si="40"/>
        <v>0</v>
      </c>
      <c r="G1450" s="8">
        <f t="shared" si="40"/>
        <v>5.7803468208092483E-3</v>
      </c>
      <c r="H1450" s="8">
        <f t="shared" si="40"/>
        <v>1.4450867052023121E-2</v>
      </c>
      <c r="I1450" s="8">
        <f t="shared" si="40"/>
        <v>1.4450867052023121E-2</v>
      </c>
      <c r="J1450" s="8">
        <f t="shared" si="40"/>
        <v>2.6011560693641619E-2</v>
      </c>
      <c r="K1450" s="8">
        <f t="shared" si="40"/>
        <v>3.1791907514450865E-2</v>
      </c>
      <c r="L1450" s="8">
        <f t="shared" si="40"/>
        <v>5.7803468208092483E-3</v>
      </c>
      <c r="M1450" s="8">
        <f t="shared" si="40"/>
        <v>5.2023121387283239E-2</v>
      </c>
      <c r="N1450" s="8">
        <f t="shared" si="40"/>
        <v>4.6242774566473986E-2</v>
      </c>
    </row>
    <row r="1451" spans="1:14" x14ac:dyDescent="0.3">
      <c r="A1451" t="s">
        <v>2033</v>
      </c>
      <c r="B1451" s="8">
        <f t="shared" si="40"/>
        <v>0</v>
      </c>
      <c r="C1451" s="8">
        <f t="shared" si="40"/>
        <v>8.670520231213872E-3</v>
      </c>
      <c r="D1451" s="8">
        <f t="shared" si="40"/>
        <v>2.8901734104046241E-3</v>
      </c>
      <c r="E1451" s="8">
        <f t="shared" si="40"/>
        <v>0</v>
      </c>
      <c r="F1451" s="8">
        <f t="shared" si="40"/>
        <v>2.8901734104046241E-3</v>
      </c>
      <c r="G1451" s="8">
        <f t="shared" si="40"/>
        <v>1.4450867052023121E-2</v>
      </c>
      <c r="H1451" s="8">
        <f t="shared" si="40"/>
        <v>8.670520231213872E-3</v>
      </c>
      <c r="I1451" s="8">
        <f t="shared" si="40"/>
        <v>2.023121387283237E-2</v>
      </c>
      <c r="J1451" s="8">
        <f t="shared" si="40"/>
        <v>2.8901734104046241E-3</v>
      </c>
      <c r="K1451" s="8">
        <f t="shared" si="40"/>
        <v>4.046242774566474E-2</v>
      </c>
      <c r="L1451" s="8">
        <f t="shared" si="40"/>
        <v>2.6011560693641619E-2</v>
      </c>
      <c r="M1451" s="8">
        <f t="shared" si="40"/>
        <v>3.4682080924855488E-2</v>
      </c>
      <c r="N1451" s="8">
        <f t="shared" si="40"/>
        <v>9.8265895953757232E-2</v>
      </c>
    </row>
    <row r="1452" spans="1:14" x14ac:dyDescent="0.3">
      <c r="A1452" t="s">
        <v>2489</v>
      </c>
      <c r="B1452" s="8">
        <f t="shared" si="40"/>
        <v>0</v>
      </c>
      <c r="C1452" s="8">
        <f t="shared" si="40"/>
        <v>0</v>
      </c>
      <c r="D1452" s="8">
        <f t="shared" si="40"/>
        <v>0</v>
      </c>
      <c r="E1452" s="8">
        <f t="shared" si="40"/>
        <v>0</v>
      </c>
      <c r="F1452" s="8">
        <f t="shared" si="40"/>
        <v>0</v>
      </c>
      <c r="G1452" s="8">
        <f t="shared" si="40"/>
        <v>2.8901734104046241E-3</v>
      </c>
      <c r="H1452" s="8">
        <f t="shared" si="40"/>
        <v>2.8901734104046241E-3</v>
      </c>
      <c r="I1452" s="8">
        <f t="shared" si="40"/>
        <v>8.670520231213872E-3</v>
      </c>
      <c r="J1452" s="8">
        <f t="shared" si="40"/>
        <v>5.7803468208092483E-3</v>
      </c>
      <c r="K1452" s="8">
        <f t="shared" si="40"/>
        <v>1.1560693641618497E-2</v>
      </c>
      <c r="L1452" s="8">
        <f t="shared" si="40"/>
        <v>0</v>
      </c>
      <c r="M1452" s="8">
        <f t="shared" si="40"/>
        <v>1.1560693641618497E-2</v>
      </c>
      <c r="N1452" s="8">
        <f t="shared" si="40"/>
        <v>2.023121387283237E-2</v>
      </c>
    </row>
    <row r="1453" spans="1:14" x14ac:dyDescent="0.3">
      <c r="A1453" t="s">
        <v>845</v>
      </c>
      <c r="B1453" s="8">
        <f t="shared" si="40"/>
        <v>2.8901734104046241E-3</v>
      </c>
      <c r="C1453" s="8">
        <f t="shared" si="40"/>
        <v>0</v>
      </c>
      <c r="D1453" s="8">
        <f t="shared" si="40"/>
        <v>5.7803468208092483E-3</v>
      </c>
      <c r="E1453" s="8">
        <f t="shared" si="40"/>
        <v>5.7803468208092483E-3</v>
      </c>
      <c r="F1453" s="8">
        <f t="shared" si="40"/>
        <v>5.7803468208092483E-3</v>
      </c>
      <c r="G1453" s="8">
        <f t="shared" si="40"/>
        <v>5.7803468208092483E-3</v>
      </c>
      <c r="H1453" s="8">
        <f t="shared" si="40"/>
        <v>1.1560693641618497E-2</v>
      </c>
      <c r="I1453" s="8">
        <f t="shared" si="40"/>
        <v>1.1560693641618497E-2</v>
      </c>
      <c r="J1453" s="8">
        <f t="shared" si="40"/>
        <v>2.6011560693641619E-2</v>
      </c>
      <c r="K1453" s="8">
        <f t="shared" si="40"/>
        <v>4.6242774566473986E-2</v>
      </c>
      <c r="L1453" s="8">
        <f t="shared" si="40"/>
        <v>5.2023121387283239E-2</v>
      </c>
      <c r="M1453" s="8">
        <f t="shared" si="40"/>
        <v>9.5375722543352595E-2</v>
      </c>
      <c r="N1453" s="8">
        <f t="shared" si="40"/>
        <v>0.18208092485549132</v>
      </c>
    </row>
    <row r="1454" spans="1:14" x14ac:dyDescent="0.3">
      <c r="A1454" t="s">
        <v>382</v>
      </c>
      <c r="B1454" s="8">
        <f t="shared" si="40"/>
        <v>0</v>
      </c>
      <c r="C1454" s="8">
        <f t="shared" si="40"/>
        <v>2.8901734104046241E-3</v>
      </c>
      <c r="D1454" s="8">
        <f t="shared" si="40"/>
        <v>5.7803468208092483E-3</v>
      </c>
      <c r="E1454" s="8">
        <f t="shared" si="40"/>
        <v>2.8901734104046241E-3</v>
      </c>
      <c r="F1454" s="8">
        <f t="shared" si="40"/>
        <v>2.8901734104046241E-3</v>
      </c>
      <c r="G1454" s="8">
        <f t="shared" si="40"/>
        <v>0</v>
      </c>
      <c r="H1454" s="8">
        <f t="shared" si="40"/>
        <v>2.8901734104046241E-3</v>
      </c>
      <c r="I1454" s="8">
        <f t="shared" si="40"/>
        <v>5.7803468208092483E-3</v>
      </c>
      <c r="J1454" s="8">
        <f t="shared" si="40"/>
        <v>1.7341040462427744E-2</v>
      </c>
      <c r="K1454" s="8">
        <f t="shared" si="40"/>
        <v>8.670520231213872E-3</v>
      </c>
      <c r="L1454" s="8">
        <f t="shared" si="40"/>
        <v>1.4450867052023121E-2</v>
      </c>
      <c r="M1454" s="8">
        <f t="shared" si="40"/>
        <v>2.8901734104046241E-3</v>
      </c>
      <c r="N1454" s="8">
        <f t="shared" si="40"/>
        <v>2.6011560693641619E-2</v>
      </c>
    </row>
    <row r="1455" spans="1:14" x14ac:dyDescent="0.3">
      <c r="A1455" t="s">
        <v>1989</v>
      </c>
      <c r="B1455" s="8">
        <f t="shared" si="40"/>
        <v>0</v>
      </c>
      <c r="C1455" s="8">
        <f t="shared" si="40"/>
        <v>0</v>
      </c>
      <c r="D1455" s="8">
        <f t="shared" si="40"/>
        <v>0</v>
      </c>
      <c r="E1455" s="8">
        <f t="shared" si="40"/>
        <v>0</v>
      </c>
      <c r="F1455" s="8">
        <f t="shared" si="40"/>
        <v>0</v>
      </c>
      <c r="G1455" s="8">
        <f t="shared" si="40"/>
        <v>0</v>
      </c>
      <c r="H1455" s="8">
        <f t="shared" si="40"/>
        <v>0</v>
      </c>
      <c r="I1455" s="8">
        <f t="shared" si="40"/>
        <v>8.670520231213872E-3</v>
      </c>
      <c r="J1455" s="8">
        <f t="shared" si="40"/>
        <v>2.8901734104046241E-3</v>
      </c>
      <c r="K1455" s="8">
        <f t="shared" si="40"/>
        <v>2.8901734104046241E-3</v>
      </c>
      <c r="L1455" s="8">
        <f t="shared" si="40"/>
        <v>0</v>
      </c>
      <c r="M1455" s="8">
        <f t="shared" si="40"/>
        <v>0</v>
      </c>
      <c r="N1455" s="8">
        <f t="shared" si="40"/>
        <v>1.7341040462427744E-2</v>
      </c>
    </row>
    <row r="1456" spans="1:14" x14ac:dyDescent="0.3">
      <c r="A1456" t="s">
        <v>4086</v>
      </c>
      <c r="B1456" s="8">
        <f t="shared" si="40"/>
        <v>0</v>
      </c>
      <c r="C1456" s="8">
        <f t="shared" si="40"/>
        <v>0</v>
      </c>
      <c r="D1456" s="8">
        <f t="shared" si="40"/>
        <v>0</v>
      </c>
      <c r="E1456" s="8">
        <f t="shared" si="40"/>
        <v>0</v>
      </c>
      <c r="F1456" s="8">
        <f t="shared" si="40"/>
        <v>0</v>
      </c>
      <c r="G1456" s="8">
        <f t="shared" si="40"/>
        <v>0</v>
      </c>
      <c r="H1456" s="8">
        <f t="shared" si="40"/>
        <v>0</v>
      </c>
      <c r="I1456" s="8">
        <f t="shared" si="40"/>
        <v>0</v>
      </c>
      <c r="J1456" s="8">
        <f t="shared" si="40"/>
        <v>0</v>
      </c>
      <c r="K1456" s="8">
        <f t="shared" si="40"/>
        <v>0</v>
      </c>
      <c r="L1456" s="8">
        <f t="shared" si="40"/>
        <v>0</v>
      </c>
      <c r="M1456" s="8">
        <f t="shared" si="40"/>
        <v>0</v>
      </c>
      <c r="N1456" s="8">
        <f t="shared" si="40"/>
        <v>5.7803468208092483E-3</v>
      </c>
    </row>
    <row r="1457" spans="1:19" x14ac:dyDescent="0.3">
      <c r="A1457" t="s">
        <v>3484</v>
      </c>
      <c r="B1457" s="8">
        <f t="shared" si="40"/>
        <v>0</v>
      </c>
      <c r="C1457" s="8">
        <f t="shared" si="40"/>
        <v>8.670520231213872E-3</v>
      </c>
      <c r="D1457" s="8">
        <f t="shared" si="40"/>
        <v>0</v>
      </c>
      <c r="E1457" s="8">
        <f t="shared" si="40"/>
        <v>8.670520231213872E-3</v>
      </c>
      <c r="F1457" s="8">
        <f t="shared" si="40"/>
        <v>1.4450867052023121E-2</v>
      </c>
      <c r="G1457" s="8">
        <f t="shared" si="40"/>
        <v>8.670520231213872E-3</v>
      </c>
      <c r="H1457" s="8">
        <f t="shared" si="40"/>
        <v>5.7803468208092483E-3</v>
      </c>
      <c r="I1457" s="8">
        <f t="shared" si="40"/>
        <v>8.670520231213872E-3</v>
      </c>
      <c r="J1457" s="8">
        <f t="shared" si="40"/>
        <v>8.670520231213872E-3</v>
      </c>
      <c r="K1457" s="8">
        <f t="shared" si="40"/>
        <v>1.4450867052023121E-2</v>
      </c>
      <c r="L1457" s="8">
        <f t="shared" si="40"/>
        <v>1.4450867052023121E-2</v>
      </c>
      <c r="M1457" s="8">
        <f t="shared" si="40"/>
        <v>4.046242774566474E-2</v>
      </c>
      <c r="N1457" s="8">
        <f t="shared" si="40"/>
        <v>6.6473988439306353E-2</v>
      </c>
    </row>
    <row r="1458" spans="1:19" x14ac:dyDescent="0.3">
      <c r="A1458" t="s">
        <v>2756</v>
      </c>
      <c r="B1458" s="8">
        <f t="shared" si="40"/>
        <v>0</v>
      </c>
      <c r="C1458" s="8">
        <f t="shared" si="40"/>
        <v>0</v>
      </c>
      <c r="D1458" s="8">
        <f t="shared" si="40"/>
        <v>0</v>
      </c>
      <c r="E1458" s="8">
        <f t="shared" si="40"/>
        <v>0</v>
      </c>
      <c r="F1458" s="8">
        <f t="shared" si="40"/>
        <v>0</v>
      </c>
      <c r="G1458" s="8">
        <f t="shared" si="40"/>
        <v>8.670520231213872E-3</v>
      </c>
      <c r="H1458" s="8">
        <f t="shared" si="40"/>
        <v>1.4450867052023121E-2</v>
      </c>
      <c r="I1458" s="8">
        <f t="shared" si="40"/>
        <v>3.4682080924855488E-2</v>
      </c>
      <c r="J1458" s="8">
        <f t="shared" si="40"/>
        <v>4.9132947976878616E-2</v>
      </c>
      <c r="K1458" s="8">
        <f t="shared" si="40"/>
        <v>3.4682080924855488E-2</v>
      </c>
      <c r="L1458" s="8">
        <f t="shared" si="40"/>
        <v>3.1791907514450865E-2</v>
      </c>
      <c r="M1458" s="8">
        <f t="shared" si="40"/>
        <v>4.6242774566473986E-2</v>
      </c>
      <c r="N1458" s="8">
        <f t="shared" si="40"/>
        <v>8.0924855491329481E-2</v>
      </c>
    </row>
    <row r="1459" spans="1:19" x14ac:dyDescent="0.3">
      <c r="A1459" t="s">
        <v>1555</v>
      </c>
      <c r="B1459" s="8">
        <f t="shared" si="40"/>
        <v>0</v>
      </c>
      <c r="C1459" s="8">
        <f t="shared" si="40"/>
        <v>0</v>
      </c>
      <c r="D1459" s="8">
        <f t="shared" si="40"/>
        <v>0</v>
      </c>
      <c r="E1459" s="8">
        <f t="shared" si="40"/>
        <v>0</v>
      </c>
      <c r="F1459" s="8">
        <f t="shared" si="40"/>
        <v>0</v>
      </c>
      <c r="G1459" s="8">
        <f t="shared" si="40"/>
        <v>0</v>
      </c>
      <c r="H1459" s="8">
        <f t="shared" si="40"/>
        <v>0</v>
      </c>
      <c r="I1459" s="8">
        <f t="shared" si="40"/>
        <v>0</v>
      </c>
      <c r="J1459" s="8">
        <f t="shared" si="40"/>
        <v>2.8901734104046241E-3</v>
      </c>
      <c r="K1459" s="8">
        <f t="shared" si="40"/>
        <v>0</v>
      </c>
      <c r="L1459" s="8">
        <f t="shared" si="40"/>
        <v>0</v>
      </c>
      <c r="M1459" s="8">
        <f t="shared" si="40"/>
        <v>2.8901734104046241E-3</v>
      </c>
      <c r="N1459" s="8">
        <f t="shared" si="40"/>
        <v>1.7341040462427744E-2</v>
      </c>
    </row>
    <row r="1460" spans="1:19" x14ac:dyDescent="0.3">
      <c r="A1460" t="s">
        <v>5416</v>
      </c>
      <c r="B1460" s="8">
        <f t="shared" si="40"/>
        <v>0</v>
      </c>
      <c r="C1460" s="8">
        <f t="shared" si="40"/>
        <v>0</v>
      </c>
      <c r="D1460" s="8">
        <f t="shared" si="40"/>
        <v>2.8901734104046241E-3</v>
      </c>
      <c r="E1460" s="8">
        <f t="shared" si="40"/>
        <v>2.8901734104046241E-3</v>
      </c>
      <c r="F1460" s="8">
        <f t="shared" si="40"/>
        <v>0</v>
      </c>
      <c r="G1460" s="8">
        <f t="shared" si="40"/>
        <v>5.7803468208092483E-3</v>
      </c>
      <c r="H1460" s="8">
        <f t="shared" si="40"/>
        <v>0</v>
      </c>
      <c r="I1460" s="8">
        <f t="shared" si="40"/>
        <v>2.8901734104046241E-3</v>
      </c>
      <c r="J1460" s="8">
        <f t="shared" si="40"/>
        <v>5.7803468208092483E-3</v>
      </c>
      <c r="K1460" s="8">
        <f t="shared" si="40"/>
        <v>5.7803468208092483E-3</v>
      </c>
      <c r="L1460" s="8">
        <f t="shared" si="40"/>
        <v>1.4450867052023121E-2</v>
      </c>
      <c r="M1460" s="8">
        <f t="shared" si="40"/>
        <v>8.670520231213872E-3</v>
      </c>
      <c r="N1460" s="8">
        <f t="shared" si="40"/>
        <v>2.3121387283236993E-2</v>
      </c>
    </row>
    <row r="1461" spans="1:19" x14ac:dyDescent="0.3">
      <c r="A1461" t="s">
        <v>5268</v>
      </c>
      <c r="B1461" s="8">
        <f t="shared" si="40"/>
        <v>2.8901734104046241E-3</v>
      </c>
      <c r="C1461" s="8">
        <f t="shared" si="40"/>
        <v>2.023121387283237E-2</v>
      </c>
      <c r="D1461" s="8">
        <f t="shared" si="40"/>
        <v>1.7341040462427744E-2</v>
      </c>
      <c r="E1461" s="8">
        <f t="shared" si="40"/>
        <v>2.3121387283236993E-2</v>
      </c>
      <c r="F1461" s="8">
        <f t="shared" si="40"/>
        <v>3.4682080924855488E-2</v>
      </c>
      <c r="G1461" s="8">
        <f t="shared" si="40"/>
        <v>5.4913294797687862E-2</v>
      </c>
      <c r="H1461" s="8">
        <f t="shared" si="40"/>
        <v>7.5144508670520235E-2</v>
      </c>
      <c r="I1461" s="8">
        <f t="shared" si="40"/>
        <v>0.18208092485549132</v>
      </c>
      <c r="J1461" s="8">
        <f t="shared" si="40"/>
        <v>0.21676300578034682</v>
      </c>
      <c r="K1461" s="8">
        <f t="shared" si="40"/>
        <v>0.23410404624277456</v>
      </c>
      <c r="L1461" s="8">
        <f t="shared" si="40"/>
        <v>0.25433526011560692</v>
      </c>
      <c r="M1461" s="8">
        <f t="shared" si="40"/>
        <v>0.37572254335260113</v>
      </c>
      <c r="N1461" s="8">
        <f t="shared" si="40"/>
        <v>0.73410404624277459</v>
      </c>
    </row>
    <row r="1463" spans="1:19" x14ac:dyDescent="0.3">
      <c r="A1463" t="s">
        <v>5395</v>
      </c>
    </row>
    <row r="1464" spans="1:19" x14ac:dyDescent="0.3">
      <c r="A1464" s="4" t="s">
        <v>5267</v>
      </c>
      <c r="B1464" t="s">
        <v>1077</v>
      </c>
      <c r="C1464" t="s">
        <v>373</v>
      </c>
      <c r="D1464" t="s">
        <v>3099</v>
      </c>
      <c r="E1464" t="s">
        <v>1314</v>
      </c>
      <c r="F1464" t="s">
        <v>5396</v>
      </c>
      <c r="G1464" t="s">
        <v>4440</v>
      </c>
      <c r="H1464" t="s">
        <v>1397</v>
      </c>
      <c r="I1464" t="s">
        <v>467</v>
      </c>
      <c r="K1464" t="s">
        <v>5267</v>
      </c>
      <c r="L1464" t="s">
        <v>1077</v>
      </c>
      <c r="M1464" t="s">
        <v>373</v>
      </c>
      <c r="N1464" t="s">
        <v>3099</v>
      </c>
      <c r="O1464" t="s">
        <v>1314</v>
      </c>
      <c r="P1464" t="s">
        <v>5396</v>
      </c>
      <c r="Q1464" t="s">
        <v>4440</v>
      </c>
      <c r="R1464" t="s">
        <v>1397</v>
      </c>
      <c r="S1464" t="s">
        <v>467</v>
      </c>
    </row>
    <row r="1465" spans="1:19" x14ac:dyDescent="0.3">
      <c r="A1465" s="5" t="s">
        <v>710</v>
      </c>
      <c r="B1465" s="6"/>
      <c r="C1465" s="6"/>
      <c r="D1465" s="6">
        <v>4</v>
      </c>
      <c r="E1465" s="6">
        <v>5</v>
      </c>
      <c r="F1465" s="6">
        <v>2</v>
      </c>
      <c r="G1465" s="6">
        <v>5</v>
      </c>
      <c r="H1465" s="6">
        <v>5</v>
      </c>
      <c r="I1465" s="6">
        <v>4</v>
      </c>
      <c r="K1465" t="s">
        <v>710</v>
      </c>
      <c r="N1465">
        <v>4</v>
      </c>
      <c r="O1465">
        <v>5</v>
      </c>
      <c r="P1465">
        <v>2</v>
      </c>
      <c r="Q1465">
        <v>5</v>
      </c>
      <c r="R1465">
        <v>5</v>
      </c>
      <c r="S1465">
        <v>4</v>
      </c>
    </row>
    <row r="1466" spans="1:19" x14ac:dyDescent="0.3">
      <c r="A1466" s="5" t="s">
        <v>2914</v>
      </c>
      <c r="B1466" s="6"/>
      <c r="C1466" s="6"/>
      <c r="D1466" s="6">
        <v>24</v>
      </c>
      <c r="E1466" s="6">
        <v>38</v>
      </c>
      <c r="F1466" s="6">
        <v>45</v>
      </c>
      <c r="G1466" s="6">
        <v>36</v>
      </c>
      <c r="H1466" s="6">
        <v>30</v>
      </c>
      <c r="I1466" s="6">
        <v>38</v>
      </c>
      <c r="K1466" t="s">
        <v>2914</v>
      </c>
      <c r="N1466">
        <v>24</v>
      </c>
      <c r="O1466">
        <v>38</v>
      </c>
      <c r="P1466">
        <v>45</v>
      </c>
      <c r="Q1466">
        <v>36</v>
      </c>
      <c r="R1466">
        <v>30</v>
      </c>
      <c r="S1466">
        <v>38</v>
      </c>
    </row>
    <row r="1467" spans="1:19" x14ac:dyDescent="0.3">
      <c r="A1467" s="5" t="s">
        <v>2066</v>
      </c>
      <c r="B1467" s="6">
        <v>1</v>
      </c>
      <c r="C1467" s="6"/>
      <c r="D1467" s="6">
        <v>8</v>
      </c>
      <c r="E1467" s="6">
        <v>10</v>
      </c>
      <c r="F1467" s="6">
        <v>9</v>
      </c>
      <c r="G1467" s="6">
        <v>16</v>
      </c>
      <c r="H1467" s="6">
        <v>24</v>
      </c>
      <c r="I1467" s="6">
        <v>27</v>
      </c>
      <c r="K1467" t="s">
        <v>2066</v>
      </c>
      <c r="L1467">
        <v>1</v>
      </c>
      <c r="N1467">
        <v>8</v>
      </c>
      <c r="O1467">
        <v>10</v>
      </c>
      <c r="P1467">
        <v>9</v>
      </c>
      <c r="Q1467">
        <v>16</v>
      </c>
      <c r="R1467">
        <v>24</v>
      </c>
      <c r="S1467">
        <v>27</v>
      </c>
    </row>
    <row r="1468" spans="1:19" x14ac:dyDescent="0.3">
      <c r="A1468" s="5" t="s">
        <v>2033</v>
      </c>
      <c r="B1468" s="6">
        <v>4</v>
      </c>
      <c r="C1468" s="6">
        <v>3</v>
      </c>
      <c r="D1468" s="6">
        <v>12</v>
      </c>
      <c r="E1468" s="6">
        <v>21</v>
      </c>
      <c r="F1468" s="6">
        <v>27</v>
      </c>
      <c r="G1468" s="6">
        <v>25</v>
      </c>
      <c r="H1468" s="6">
        <v>18</v>
      </c>
      <c r="I1468" s="6">
        <v>30</v>
      </c>
      <c r="K1468" t="s">
        <v>2033</v>
      </c>
      <c r="L1468">
        <v>4</v>
      </c>
      <c r="M1468">
        <v>3</v>
      </c>
      <c r="N1468">
        <v>12</v>
      </c>
      <c r="O1468">
        <v>21</v>
      </c>
      <c r="P1468">
        <v>27</v>
      </c>
      <c r="Q1468">
        <v>25</v>
      </c>
      <c r="R1468">
        <v>18</v>
      </c>
      <c r="S1468">
        <v>30</v>
      </c>
    </row>
    <row r="1469" spans="1:19" x14ac:dyDescent="0.3">
      <c r="A1469" s="5" t="s">
        <v>2489</v>
      </c>
      <c r="B1469" s="6"/>
      <c r="C1469" s="6"/>
      <c r="D1469" s="6"/>
      <c r="E1469" s="6">
        <v>1</v>
      </c>
      <c r="F1469" s="6">
        <v>6</v>
      </c>
      <c r="G1469" s="6"/>
      <c r="H1469" s="6">
        <v>3</v>
      </c>
      <c r="I1469" s="6">
        <v>7</v>
      </c>
      <c r="K1469" t="s">
        <v>2489</v>
      </c>
      <c r="O1469">
        <v>1</v>
      </c>
      <c r="P1469">
        <v>6</v>
      </c>
      <c r="R1469">
        <v>3</v>
      </c>
      <c r="S1469">
        <v>7</v>
      </c>
    </row>
    <row r="1470" spans="1:19" x14ac:dyDescent="0.3">
      <c r="A1470" s="5" t="s">
        <v>845</v>
      </c>
      <c r="B1470" s="6">
        <v>1</v>
      </c>
      <c r="C1470" s="6">
        <v>2</v>
      </c>
      <c r="D1470" s="6">
        <v>18</v>
      </c>
      <c r="E1470" s="6">
        <v>24</v>
      </c>
      <c r="F1470" s="6">
        <v>19</v>
      </c>
      <c r="G1470" s="6">
        <v>29</v>
      </c>
      <c r="H1470" s="6">
        <v>36</v>
      </c>
      <c r="I1470" s="6">
        <v>63</v>
      </c>
      <c r="K1470" t="s">
        <v>845</v>
      </c>
      <c r="L1470">
        <v>1</v>
      </c>
      <c r="M1470">
        <v>2</v>
      </c>
      <c r="N1470">
        <v>18</v>
      </c>
      <c r="O1470">
        <v>24</v>
      </c>
      <c r="P1470">
        <v>19</v>
      </c>
      <c r="Q1470">
        <v>29</v>
      </c>
      <c r="R1470">
        <v>36</v>
      </c>
      <c r="S1470">
        <v>63</v>
      </c>
    </row>
    <row r="1471" spans="1:19" x14ac:dyDescent="0.3">
      <c r="A1471" s="5" t="s">
        <v>382</v>
      </c>
      <c r="B1471" s="6"/>
      <c r="C1471" s="6">
        <v>1</v>
      </c>
      <c r="D1471" s="6">
        <v>5</v>
      </c>
      <c r="E1471" s="6">
        <v>4</v>
      </c>
      <c r="F1471" s="6">
        <v>9</v>
      </c>
      <c r="G1471" s="6">
        <v>5</v>
      </c>
      <c r="H1471" s="6">
        <v>8</v>
      </c>
      <c r="I1471" s="6">
        <v>11</v>
      </c>
      <c r="K1471" t="s">
        <v>382</v>
      </c>
      <c r="M1471">
        <v>1</v>
      </c>
      <c r="N1471">
        <v>5</v>
      </c>
      <c r="O1471">
        <v>4</v>
      </c>
      <c r="P1471">
        <v>9</v>
      </c>
      <c r="Q1471">
        <v>5</v>
      </c>
      <c r="R1471">
        <v>8</v>
      </c>
      <c r="S1471">
        <v>11</v>
      </c>
    </row>
    <row r="1472" spans="1:19" x14ac:dyDescent="0.3">
      <c r="A1472" s="5" t="s">
        <v>1989</v>
      </c>
      <c r="B1472" s="6"/>
      <c r="C1472" s="6"/>
      <c r="D1472" s="6"/>
      <c r="E1472" s="6">
        <v>1</v>
      </c>
      <c r="F1472" s="6"/>
      <c r="G1472" s="6">
        <v>2</v>
      </c>
      <c r="H1472" s="6">
        <v>4</v>
      </c>
      <c r="I1472" s="6">
        <v>6</v>
      </c>
      <c r="K1472" t="s">
        <v>1989</v>
      </c>
      <c r="O1472">
        <v>1</v>
      </c>
      <c r="Q1472">
        <v>2</v>
      </c>
      <c r="R1472">
        <v>4</v>
      </c>
      <c r="S1472">
        <v>6</v>
      </c>
    </row>
    <row r="1473" spans="1:19" x14ac:dyDescent="0.3">
      <c r="A1473" s="5" t="s">
        <v>4086</v>
      </c>
      <c r="B1473" s="6"/>
      <c r="C1473" s="6"/>
      <c r="D1473" s="6">
        <v>1</v>
      </c>
      <c r="E1473" s="6">
        <v>1</v>
      </c>
      <c r="F1473" s="6"/>
      <c r="G1473" s="6">
        <v>1</v>
      </c>
      <c r="H1473" s="6">
        <v>1</v>
      </c>
      <c r="I1473" s="6">
        <v>2</v>
      </c>
      <c r="K1473" t="s">
        <v>4086</v>
      </c>
      <c r="N1473">
        <v>1</v>
      </c>
      <c r="O1473">
        <v>1</v>
      </c>
      <c r="Q1473">
        <v>1</v>
      </c>
      <c r="R1473">
        <v>1</v>
      </c>
      <c r="S1473">
        <v>2</v>
      </c>
    </row>
    <row r="1474" spans="1:19" x14ac:dyDescent="0.3">
      <c r="A1474" s="5" t="s">
        <v>3484</v>
      </c>
      <c r="B1474" s="6"/>
      <c r="C1474" s="6">
        <v>1</v>
      </c>
      <c r="D1474" s="6">
        <v>13</v>
      </c>
      <c r="E1474" s="6">
        <v>17</v>
      </c>
      <c r="F1474" s="6">
        <v>22</v>
      </c>
      <c r="G1474" s="6">
        <v>12</v>
      </c>
      <c r="H1474" s="6">
        <v>25</v>
      </c>
      <c r="I1474" s="6">
        <v>20</v>
      </c>
      <c r="K1474" t="s">
        <v>3484</v>
      </c>
      <c r="M1474">
        <v>1</v>
      </c>
      <c r="N1474">
        <v>13</v>
      </c>
      <c r="O1474">
        <v>17</v>
      </c>
      <c r="P1474">
        <v>22</v>
      </c>
      <c r="Q1474">
        <v>12</v>
      </c>
      <c r="R1474">
        <v>25</v>
      </c>
      <c r="S1474">
        <v>20</v>
      </c>
    </row>
    <row r="1475" spans="1:19" x14ac:dyDescent="0.3">
      <c r="A1475" s="5" t="s">
        <v>2756</v>
      </c>
      <c r="B1475" s="6"/>
      <c r="C1475" s="6"/>
      <c r="D1475" s="6">
        <v>16</v>
      </c>
      <c r="E1475" s="6">
        <v>10</v>
      </c>
      <c r="F1475" s="6">
        <v>22</v>
      </c>
      <c r="G1475" s="6">
        <v>30</v>
      </c>
      <c r="H1475" s="6">
        <v>33</v>
      </c>
      <c r="I1475" s="6">
        <v>15</v>
      </c>
      <c r="K1475" t="s">
        <v>2756</v>
      </c>
      <c r="N1475">
        <v>16</v>
      </c>
      <c r="O1475">
        <v>10</v>
      </c>
      <c r="P1475">
        <v>22</v>
      </c>
      <c r="Q1475">
        <v>30</v>
      </c>
      <c r="R1475">
        <v>33</v>
      </c>
      <c r="S1475">
        <v>15</v>
      </c>
    </row>
    <row r="1476" spans="1:19" x14ac:dyDescent="0.3">
      <c r="A1476" s="5" t="s">
        <v>1555</v>
      </c>
      <c r="B1476" s="6"/>
      <c r="C1476" s="6"/>
      <c r="D1476" s="6">
        <v>1</v>
      </c>
      <c r="E1476" s="6">
        <v>4</v>
      </c>
      <c r="F1476" s="6"/>
      <c r="G1476" s="6">
        <v>4</v>
      </c>
      <c r="H1476" s="6">
        <v>4</v>
      </c>
      <c r="I1476" s="6">
        <v>6</v>
      </c>
      <c r="K1476" t="s">
        <v>1555</v>
      </c>
      <c r="N1476">
        <v>1</v>
      </c>
      <c r="O1476">
        <v>4</v>
      </c>
      <c r="Q1476">
        <v>4</v>
      </c>
      <c r="R1476">
        <v>4</v>
      </c>
      <c r="S1476">
        <v>6</v>
      </c>
    </row>
    <row r="1477" spans="1:19" x14ac:dyDescent="0.3">
      <c r="A1477" s="5" t="s">
        <v>5416</v>
      </c>
      <c r="B1477" s="6">
        <v>1</v>
      </c>
      <c r="C1477" s="6"/>
      <c r="D1477" s="6">
        <v>6</v>
      </c>
      <c r="E1477" s="6">
        <v>5</v>
      </c>
      <c r="F1477" s="6">
        <v>5</v>
      </c>
      <c r="G1477" s="6">
        <v>3</v>
      </c>
      <c r="H1477" s="6">
        <v>7</v>
      </c>
      <c r="I1477" s="6">
        <v>6</v>
      </c>
      <c r="K1477" t="s">
        <v>5416</v>
      </c>
      <c r="L1477">
        <v>1</v>
      </c>
      <c r="N1477">
        <v>6</v>
      </c>
      <c r="O1477">
        <v>5</v>
      </c>
      <c r="P1477">
        <v>5</v>
      </c>
      <c r="Q1477">
        <v>3</v>
      </c>
      <c r="R1477">
        <v>7</v>
      </c>
      <c r="S1477">
        <v>6</v>
      </c>
    </row>
    <row r="1478" spans="1:19" x14ac:dyDescent="0.3">
      <c r="A1478" s="5" t="s">
        <v>5268</v>
      </c>
      <c r="B1478" s="6">
        <v>7</v>
      </c>
      <c r="C1478" s="6">
        <v>7</v>
      </c>
      <c r="D1478" s="6">
        <v>108</v>
      </c>
      <c r="E1478" s="6">
        <v>141</v>
      </c>
      <c r="F1478" s="6">
        <v>166</v>
      </c>
      <c r="G1478" s="6">
        <v>168</v>
      </c>
      <c r="H1478" s="6">
        <v>198</v>
      </c>
      <c r="I1478" s="6">
        <v>235</v>
      </c>
      <c r="K1478" t="s">
        <v>5268</v>
      </c>
      <c r="L1478">
        <v>7</v>
      </c>
      <c r="M1478">
        <v>7</v>
      </c>
      <c r="N1478">
        <v>108</v>
      </c>
      <c r="O1478">
        <v>141</v>
      </c>
      <c r="P1478">
        <v>166</v>
      </c>
      <c r="Q1478">
        <v>168</v>
      </c>
      <c r="R1478">
        <v>198</v>
      </c>
      <c r="S1478">
        <v>235</v>
      </c>
    </row>
    <row r="1480" spans="1:19" x14ac:dyDescent="0.3">
      <c r="A1480" t="s">
        <v>5267</v>
      </c>
      <c r="B1480" t="s">
        <v>1077</v>
      </c>
      <c r="C1480" t="s">
        <v>373</v>
      </c>
      <c r="D1480" t="s">
        <v>3099</v>
      </c>
      <c r="E1480" t="s">
        <v>1314</v>
      </c>
      <c r="F1480" t="s">
        <v>5396</v>
      </c>
      <c r="G1480" t="s">
        <v>4440</v>
      </c>
      <c r="H1480" t="s">
        <v>1397</v>
      </c>
      <c r="I1480" t="s">
        <v>467</v>
      </c>
    </row>
    <row r="1481" spans="1:19" x14ac:dyDescent="0.3">
      <c r="A1481" t="s">
        <v>710</v>
      </c>
      <c r="B1481" s="8">
        <f>L1465/346</f>
        <v>0</v>
      </c>
      <c r="C1481" s="8">
        <f t="shared" ref="C1481:I1493" si="41">M1465/346</f>
        <v>0</v>
      </c>
      <c r="D1481" s="8">
        <f t="shared" si="41"/>
        <v>1.1560693641618497E-2</v>
      </c>
      <c r="E1481" s="8">
        <f t="shared" si="41"/>
        <v>1.4450867052023121E-2</v>
      </c>
      <c r="F1481" s="8">
        <f t="shared" si="41"/>
        <v>5.7803468208092483E-3</v>
      </c>
      <c r="G1481" s="8">
        <f t="shared" si="41"/>
        <v>1.4450867052023121E-2</v>
      </c>
      <c r="H1481" s="8">
        <f t="shared" si="41"/>
        <v>1.4450867052023121E-2</v>
      </c>
      <c r="I1481" s="8">
        <f t="shared" si="41"/>
        <v>1.1560693641618497E-2</v>
      </c>
    </row>
    <row r="1482" spans="1:19" x14ac:dyDescent="0.3">
      <c r="A1482" t="s">
        <v>2914</v>
      </c>
      <c r="B1482" s="8">
        <f t="shared" ref="B1482:B1493" si="42">L1466/346</f>
        <v>0</v>
      </c>
      <c r="C1482" s="8">
        <f t="shared" si="41"/>
        <v>0</v>
      </c>
      <c r="D1482" s="8">
        <f t="shared" si="41"/>
        <v>6.9364161849710976E-2</v>
      </c>
      <c r="E1482" s="8">
        <f t="shared" si="41"/>
        <v>0.10982658959537572</v>
      </c>
      <c r="F1482" s="8">
        <f t="shared" si="41"/>
        <v>0.13005780346820808</v>
      </c>
      <c r="G1482" s="8">
        <f t="shared" si="41"/>
        <v>0.10404624277456648</v>
      </c>
      <c r="H1482" s="8">
        <f t="shared" si="41"/>
        <v>8.6705202312138727E-2</v>
      </c>
      <c r="I1482" s="8">
        <f t="shared" si="41"/>
        <v>0.10982658959537572</v>
      </c>
    </row>
    <row r="1483" spans="1:19" x14ac:dyDescent="0.3">
      <c r="A1483" t="s">
        <v>2066</v>
      </c>
      <c r="B1483" s="8">
        <f t="shared" si="42"/>
        <v>2.8901734104046241E-3</v>
      </c>
      <c r="C1483" s="8">
        <f t="shared" si="41"/>
        <v>0</v>
      </c>
      <c r="D1483" s="8">
        <f t="shared" si="41"/>
        <v>2.3121387283236993E-2</v>
      </c>
      <c r="E1483" s="8">
        <f t="shared" si="41"/>
        <v>2.8901734104046242E-2</v>
      </c>
      <c r="F1483" s="8">
        <f t="shared" si="41"/>
        <v>2.6011560693641619E-2</v>
      </c>
      <c r="G1483" s="8">
        <f t="shared" si="41"/>
        <v>4.6242774566473986E-2</v>
      </c>
      <c r="H1483" s="8">
        <f t="shared" si="41"/>
        <v>6.9364161849710976E-2</v>
      </c>
      <c r="I1483" s="8">
        <f t="shared" si="41"/>
        <v>7.8034682080924858E-2</v>
      </c>
    </row>
    <row r="1484" spans="1:19" x14ac:dyDescent="0.3">
      <c r="A1484" t="s">
        <v>2033</v>
      </c>
      <c r="B1484" s="8">
        <f t="shared" si="42"/>
        <v>1.1560693641618497E-2</v>
      </c>
      <c r="C1484" s="8">
        <f t="shared" si="41"/>
        <v>8.670520231213872E-3</v>
      </c>
      <c r="D1484" s="8">
        <f t="shared" si="41"/>
        <v>3.4682080924855488E-2</v>
      </c>
      <c r="E1484" s="8">
        <f t="shared" si="41"/>
        <v>6.0693641618497107E-2</v>
      </c>
      <c r="F1484" s="8">
        <f t="shared" si="41"/>
        <v>7.8034682080924858E-2</v>
      </c>
      <c r="G1484" s="8">
        <f t="shared" si="41"/>
        <v>7.2254335260115612E-2</v>
      </c>
      <c r="H1484" s="8">
        <f t="shared" si="41"/>
        <v>5.2023121387283239E-2</v>
      </c>
      <c r="I1484" s="8">
        <f t="shared" si="41"/>
        <v>8.6705202312138727E-2</v>
      </c>
    </row>
    <row r="1485" spans="1:19" x14ac:dyDescent="0.3">
      <c r="A1485" t="s">
        <v>2489</v>
      </c>
      <c r="B1485" s="8">
        <f t="shared" si="42"/>
        <v>0</v>
      </c>
      <c r="C1485" s="8">
        <f t="shared" si="41"/>
        <v>0</v>
      </c>
      <c r="D1485" s="8">
        <f t="shared" si="41"/>
        <v>0</v>
      </c>
      <c r="E1485" s="8">
        <f t="shared" si="41"/>
        <v>2.8901734104046241E-3</v>
      </c>
      <c r="F1485" s="8">
        <f t="shared" si="41"/>
        <v>1.7341040462427744E-2</v>
      </c>
      <c r="G1485" s="8">
        <f t="shared" si="41"/>
        <v>0</v>
      </c>
      <c r="H1485" s="8">
        <f t="shared" si="41"/>
        <v>8.670520231213872E-3</v>
      </c>
      <c r="I1485" s="8">
        <f t="shared" si="41"/>
        <v>2.023121387283237E-2</v>
      </c>
    </row>
    <row r="1486" spans="1:19" x14ac:dyDescent="0.3">
      <c r="A1486" t="s">
        <v>845</v>
      </c>
      <c r="B1486" s="8">
        <f t="shared" si="42"/>
        <v>2.8901734104046241E-3</v>
      </c>
      <c r="C1486" s="8">
        <f t="shared" si="41"/>
        <v>5.7803468208092483E-3</v>
      </c>
      <c r="D1486" s="8">
        <f t="shared" si="41"/>
        <v>5.2023121387283239E-2</v>
      </c>
      <c r="E1486" s="8">
        <f t="shared" si="41"/>
        <v>6.9364161849710976E-2</v>
      </c>
      <c r="F1486" s="8">
        <f t="shared" si="41"/>
        <v>5.4913294797687862E-2</v>
      </c>
      <c r="G1486" s="8">
        <f t="shared" si="41"/>
        <v>8.3815028901734104E-2</v>
      </c>
      <c r="H1486" s="8">
        <f t="shared" si="41"/>
        <v>0.10404624277456648</v>
      </c>
      <c r="I1486" s="8">
        <f t="shared" si="41"/>
        <v>0.18208092485549132</v>
      </c>
    </row>
    <row r="1487" spans="1:19" x14ac:dyDescent="0.3">
      <c r="A1487" t="s">
        <v>382</v>
      </c>
      <c r="B1487" s="8">
        <f t="shared" si="42"/>
        <v>0</v>
      </c>
      <c r="C1487" s="8">
        <f t="shared" si="41"/>
        <v>2.8901734104046241E-3</v>
      </c>
      <c r="D1487" s="8">
        <f t="shared" si="41"/>
        <v>1.4450867052023121E-2</v>
      </c>
      <c r="E1487" s="8">
        <f t="shared" si="41"/>
        <v>1.1560693641618497E-2</v>
      </c>
      <c r="F1487" s="8">
        <f t="shared" si="41"/>
        <v>2.6011560693641619E-2</v>
      </c>
      <c r="G1487" s="8">
        <f t="shared" si="41"/>
        <v>1.4450867052023121E-2</v>
      </c>
      <c r="H1487" s="8">
        <f t="shared" si="41"/>
        <v>2.3121387283236993E-2</v>
      </c>
      <c r="I1487" s="8">
        <f t="shared" si="41"/>
        <v>3.1791907514450865E-2</v>
      </c>
    </row>
    <row r="1488" spans="1:19" x14ac:dyDescent="0.3">
      <c r="A1488" t="s">
        <v>1989</v>
      </c>
      <c r="B1488" s="8">
        <f t="shared" si="42"/>
        <v>0</v>
      </c>
      <c r="C1488" s="8">
        <f t="shared" si="41"/>
        <v>0</v>
      </c>
      <c r="D1488" s="8">
        <f t="shared" si="41"/>
        <v>0</v>
      </c>
      <c r="E1488" s="8">
        <f t="shared" si="41"/>
        <v>2.8901734104046241E-3</v>
      </c>
      <c r="F1488" s="8">
        <f t="shared" si="41"/>
        <v>0</v>
      </c>
      <c r="G1488" s="8">
        <f t="shared" si="41"/>
        <v>5.7803468208092483E-3</v>
      </c>
      <c r="H1488" s="8">
        <f t="shared" si="41"/>
        <v>1.1560693641618497E-2</v>
      </c>
      <c r="I1488" s="8">
        <f t="shared" si="41"/>
        <v>1.7341040462427744E-2</v>
      </c>
    </row>
    <row r="1489" spans="1:17" x14ac:dyDescent="0.3">
      <c r="A1489" t="s">
        <v>4086</v>
      </c>
      <c r="B1489" s="8">
        <f t="shared" si="42"/>
        <v>0</v>
      </c>
      <c r="C1489" s="8">
        <f t="shared" si="41"/>
        <v>0</v>
      </c>
      <c r="D1489" s="8">
        <f t="shared" si="41"/>
        <v>2.8901734104046241E-3</v>
      </c>
      <c r="E1489" s="8">
        <f t="shared" si="41"/>
        <v>2.8901734104046241E-3</v>
      </c>
      <c r="F1489" s="8">
        <f t="shared" si="41"/>
        <v>0</v>
      </c>
      <c r="G1489" s="8">
        <f t="shared" si="41"/>
        <v>2.8901734104046241E-3</v>
      </c>
      <c r="H1489" s="8">
        <f t="shared" si="41"/>
        <v>2.8901734104046241E-3</v>
      </c>
      <c r="I1489" s="8">
        <f t="shared" si="41"/>
        <v>5.7803468208092483E-3</v>
      </c>
    </row>
    <row r="1490" spans="1:17" x14ac:dyDescent="0.3">
      <c r="A1490" t="s">
        <v>3484</v>
      </c>
      <c r="B1490" s="8">
        <f t="shared" si="42"/>
        <v>0</v>
      </c>
      <c r="C1490" s="8">
        <f t="shared" si="41"/>
        <v>2.8901734104046241E-3</v>
      </c>
      <c r="D1490" s="8">
        <f t="shared" si="41"/>
        <v>3.7572254335260118E-2</v>
      </c>
      <c r="E1490" s="8">
        <f t="shared" si="41"/>
        <v>4.9132947976878616E-2</v>
      </c>
      <c r="F1490" s="8">
        <f t="shared" si="41"/>
        <v>6.358381502890173E-2</v>
      </c>
      <c r="G1490" s="8">
        <f t="shared" si="41"/>
        <v>3.4682080924855488E-2</v>
      </c>
      <c r="H1490" s="8">
        <f t="shared" si="41"/>
        <v>7.2254335260115612E-2</v>
      </c>
      <c r="I1490" s="8">
        <f t="shared" si="41"/>
        <v>5.7803468208092484E-2</v>
      </c>
    </row>
    <row r="1491" spans="1:17" x14ac:dyDescent="0.3">
      <c r="A1491" t="s">
        <v>2756</v>
      </c>
      <c r="B1491" s="8">
        <f t="shared" si="42"/>
        <v>0</v>
      </c>
      <c r="C1491" s="8">
        <f t="shared" si="41"/>
        <v>0</v>
      </c>
      <c r="D1491" s="8">
        <f t="shared" si="41"/>
        <v>4.6242774566473986E-2</v>
      </c>
      <c r="E1491" s="8">
        <f t="shared" si="41"/>
        <v>2.8901734104046242E-2</v>
      </c>
      <c r="F1491" s="8">
        <f t="shared" si="41"/>
        <v>6.358381502890173E-2</v>
      </c>
      <c r="G1491" s="8">
        <f t="shared" si="41"/>
        <v>8.6705202312138727E-2</v>
      </c>
      <c r="H1491" s="8">
        <f t="shared" si="41"/>
        <v>9.5375722543352595E-2</v>
      </c>
      <c r="I1491" s="8">
        <f t="shared" si="41"/>
        <v>4.3352601156069363E-2</v>
      </c>
    </row>
    <row r="1492" spans="1:17" x14ac:dyDescent="0.3">
      <c r="A1492" t="s">
        <v>1555</v>
      </c>
      <c r="B1492" s="8">
        <f t="shared" si="42"/>
        <v>0</v>
      </c>
      <c r="C1492" s="8">
        <f t="shared" si="41"/>
        <v>0</v>
      </c>
      <c r="D1492" s="8">
        <f t="shared" si="41"/>
        <v>2.8901734104046241E-3</v>
      </c>
      <c r="E1492" s="8">
        <f t="shared" si="41"/>
        <v>1.1560693641618497E-2</v>
      </c>
      <c r="F1492" s="8">
        <f t="shared" si="41"/>
        <v>0</v>
      </c>
      <c r="G1492" s="8">
        <f t="shared" si="41"/>
        <v>1.1560693641618497E-2</v>
      </c>
      <c r="H1492" s="8">
        <f t="shared" si="41"/>
        <v>1.1560693641618497E-2</v>
      </c>
      <c r="I1492" s="8">
        <f t="shared" si="41"/>
        <v>1.7341040462427744E-2</v>
      </c>
    </row>
    <row r="1493" spans="1:17" x14ac:dyDescent="0.3">
      <c r="A1493" t="s">
        <v>5416</v>
      </c>
      <c r="B1493" s="8">
        <f t="shared" si="42"/>
        <v>2.8901734104046241E-3</v>
      </c>
      <c r="C1493" s="8">
        <f t="shared" si="41"/>
        <v>0</v>
      </c>
      <c r="D1493" s="8">
        <f t="shared" si="41"/>
        <v>1.7341040462427744E-2</v>
      </c>
      <c r="E1493" s="8">
        <f t="shared" si="41"/>
        <v>1.4450867052023121E-2</v>
      </c>
      <c r="F1493" s="8">
        <f t="shared" si="41"/>
        <v>1.4450867052023121E-2</v>
      </c>
      <c r="G1493" s="8">
        <f t="shared" si="41"/>
        <v>8.670520231213872E-3</v>
      </c>
      <c r="H1493" s="8">
        <f t="shared" si="41"/>
        <v>2.023121387283237E-2</v>
      </c>
      <c r="I1493" s="8">
        <f t="shared" si="41"/>
        <v>1.7341040462427744E-2</v>
      </c>
    </row>
    <row r="1494" spans="1:17" x14ac:dyDescent="0.3">
      <c r="A1494" t="s">
        <v>5268</v>
      </c>
      <c r="B1494" s="8">
        <f>L1478/346</f>
        <v>2.023121387283237E-2</v>
      </c>
      <c r="C1494" s="8">
        <f t="shared" ref="C1494:I1494" si="43">M1478/346</f>
        <v>2.023121387283237E-2</v>
      </c>
      <c r="D1494" s="8">
        <f t="shared" si="43"/>
        <v>0.31213872832369943</v>
      </c>
      <c r="E1494" s="8">
        <f t="shared" si="43"/>
        <v>0.40751445086705201</v>
      </c>
      <c r="F1494" s="8">
        <f t="shared" si="43"/>
        <v>0.47976878612716761</v>
      </c>
      <c r="G1494" s="8">
        <f t="shared" si="43"/>
        <v>0.48554913294797686</v>
      </c>
      <c r="H1494" s="8">
        <f t="shared" si="43"/>
        <v>0.5722543352601156</v>
      </c>
      <c r="I1494" s="8">
        <f t="shared" si="43"/>
        <v>0.67919075144508667</v>
      </c>
    </row>
    <row r="1496" spans="1:17" x14ac:dyDescent="0.3">
      <c r="A1496" t="s">
        <v>5397</v>
      </c>
    </row>
    <row r="1497" spans="1:17" x14ac:dyDescent="0.3">
      <c r="A1497" s="4" t="s">
        <v>5267</v>
      </c>
      <c r="B1497" t="s">
        <v>430</v>
      </c>
      <c r="C1497" t="s">
        <v>509</v>
      </c>
      <c r="D1497" t="s">
        <v>1957</v>
      </c>
      <c r="E1497" t="s">
        <v>1216</v>
      </c>
      <c r="F1497" t="s">
        <v>1261</v>
      </c>
      <c r="G1497" t="s">
        <v>1315</v>
      </c>
      <c r="H1497" t="s">
        <v>452</v>
      </c>
      <c r="J1497" t="s">
        <v>5267</v>
      </c>
      <c r="K1497" t="s">
        <v>430</v>
      </c>
      <c r="L1497" t="s">
        <v>509</v>
      </c>
      <c r="M1497" t="s">
        <v>1957</v>
      </c>
      <c r="N1497" t="s">
        <v>1216</v>
      </c>
      <c r="O1497" t="s">
        <v>1261</v>
      </c>
      <c r="P1497" t="s">
        <v>1315</v>
      </c>
      <c r="Q1497" t="s">
        <v>452</v>
      </c>
    </row>
    <row r="1498" spans="1:17" x14ac:dyDescent="0.3">
      <c r="A1498" s="5" t="s">
        <v>710</v>
      </c>
      <c r="B1498" s="6"/>
      <c r="C1498" s="6"/>
      <c r="D1498" s="6"/>
      <c r="E1498" s="6">
        <v>2</v>
      </c>
      <c r="F1498" s="6">
        <v>2</v>
      </c>
      <c r="G1498" s="6">
        <v>5</v>
      </c>
      <c r="H1498" s="6">
        <v>5</v>
      </c>
      <c r="J1498" t="s">
        <v>710</v>
      </c>
      <c r="N1498">
        <v>2</v>
      </c>
      <c r="O1498">
        <v>2</v>
      </c>
      <c r="P1498">
        <v>5</v>
      </c>
      <c r="Q1498">
        <v>5</v>
      </c>
    </row>
    <row r="1499" spans="1:17" x14ac:dyDescent="0.3">
      <c r="A1499" s="5" t="s">
        <v>2914</v>
      </c>
      <c r="B1499" s="6">
        <v>4</v>
      </c>
      <c r="C1499" s="6">
        <v>5</v>
      </c>
      <c r="D1499" s="6">
        <v>16</v>
      </c>
      <c r="E1499" s="6">
        <v>15</v>
      </c>
      <c r="F1499" s="6">
        <v>28</v>
      </c>
      <c r="G1499" s="6">
        <v>30</v>
      </c>
      <c r="H1499" s="6">
        <v>28</v>
      </c>
      <c r="J1499" t="s">
        <v>2914</v>
      </c>
      <c r="K1499">
        <v>4</v>
      </c>
      <c r="L1499">
        <v>5</v>
      </c>
      <c r="M1499">
        <v>16</v>
      </c>
      <c r="N1499">
        <v>15</v>
      </c>
      <c r="O1499">
        <v>28</v>
      </c>
      <c r="P1499">
        <v>30</v>
      </c>
      <c r="Q1499">
        <v>28</v>
      </c>
    </row>
    <row r="1500" spans="1:17" x14ac:dyDescent="0.3">
      <c r="A1500" s="5" t="s">
        <v>2066</v>
      </c>
      <c r="B1500" s="6">
        <v>7</v>
      </c>
      <c r="C1500" s="6">
        <v>10</v>
      </c>
      <c r="D1500" s="6">
        <v>5</v>
      </c>
      <c r="E1500" s="6">
        <v>1</v>
      </c>
      <c r="F1500" s="6">
        <v>4</v>
      </c>
      <c r="G1500" s="6">
        <v>7</v>
      </c>
      <c r="H1500" s="6">
        <v>13</v>
      </c>
      <c r="J1500" t="s">
        <v>2066</v>
      </c>
      <c r="K1500">
        <v>7</v>
      </c>
      <c r="L1500">
        <v>10</v>
      </c>
      <c r="M1500">
        <v>5</v>
      </c>
      <c r="N1500">
        <v>1</v>
      </c>
      <c r="O1500">
        <v>4</v>
      </c>
      <c r="P1500">
        <v>7</v>
      </c>
      <c r="Q1500">
        <v>13</v>
      </c>
    </row>
    <row r="1501" spans="1:17" x14ac:dyDescent="0.3">
      <c r="A1501" s="5" t="s">
        <v>2033</v>
      </c>
      <c r="B1501" s="6">
        <v>4</v>
      </c>
      <c r="C1501" s="6">
        <v>1</v>
      </c>
      <c r="D1501" s="6">
        <v>2</v>
      </c>
      <c r="E1501" s="6">
        <v>13</v>
      </c>
      <c r="F1501" s="6">
        <v>19</v>
      </c>
      <c r="G1501" s="6">
        <v>16</v>
      </c>
      <c r="H1501" s="6">
        <v>34</v>
      </c>
      <c r="J1501" t="s">
        <v>2033</v>
      </c>
      <c r="K1501">
        <v>4</v>
      </c>
      <c r="L1501">
        <v>1</v>
      </c>
      <c r="M1501">
        <v>2</v>
      </c>
      <c r="N1501">
        <v>13</v>
      </c>
      <c r="O1501">
        <v>19</v>
      </c>
      <c r="P1501">
        <v>16</v>
      </c>
      <c r="Q1501">
        <v>34</v>
      </c>
    </row>
    <row r="1502" spans="1:17" x14ac:dyDescent="0.3">
      <c r="A1502" s="5" t="s">
        <v>2489</v>
      </c>
      <c r="B1502" s="6"/>
      <c r="C1502" s="6">
        <v>1</v>
      </c>
      <c r="D1502" s="6"/>
      <c r="E1502" s="6">
        <v>3</v>
      </c>
      <c r="F1502" s="6">
        <v>1</v>
      </c>
      <c r="G1502" s="6">
        <v>2</v>
      </c>
      <c r="H1502" s="6">
        <v>5</v>
      </c>
      <c r="J1502" t="s">
        <v>2489</v>
      </c>
      <c r="L1502">
        <v>1</v>
      </c>
      <c r="N1502">
        <v>3</v>
      </c>
      <c r="O1502">
        <v>1</v>
      </c>
      <c r="P1502">
        <v>2</v>
      </c>
      <c r="Q1502">
        <v>5</v>
      </c>
    </row>
    <row r="1503" spans="1:17" x14ac:dyDescent="0.3">
      <c r="A1503" s="5" t="s">
        <v>845</v>
      </c>
      <c r="B1503" s="6">
        <v>24</v>
      </c>
      <c r="C1503" s="6">
        <v>8</v>
      </c>
      <c r="D1503" s="6">
        <v>18</v>
      </c>
      <c r="E1503" s="6">
        <v>17</v>
      </c>
      <c r="F1503" s="6">
        <v>23</v>
      </c>
      <c r="G1503" s="6">
        <v>22</v>
      </c>
      <c r="H1503" s="6">
        <v>26</v>
      </c>
      <c r="J1503" t="s">
        <v>845</v>
      </c>
      <c r="K1503">
        <v>24</v>
      </c>
      <c r="L1503">
        <v>8</v>
      </c>
      <c r="M1503">
        <v>18</v>
      </c>
      <c r="N1503">
        <v>17</v>
      </c>
      <c r="O1503">
        <v>23</v>
      </c>
      <c r="P1503">
        <v>22</v>
      </c>
      <c r="Q1503">
        <v>26</v>
      </c>
    </row>
    <row r="1504" spans="1:17" x14ac:dyDescent="0.3">
      <c r="A1504" s="5" t="s">
        <v>382</v>
      </c>
      <c r="B1504" s="6">
        <v>3</v>
      </c>
      <c r="C1504" s="6">
        <v>1</v>
      </c>
      <c r="D1504" s="6">
        <v>2</v>
      </c>
      <c r="E1504" s="6">
        <v>4</v>
      </c>
      <c r="F1504" s="6">
        <v>4</v>
      </c>
      <c r="G1504" s="6">
        <v>4</v>
      </c>
      <c r="H1504" s="6">
        <v>11</v>
      </c>
      <c r="J1504" t="s">
        <v>382</v>
      </c>
      <c r="K1504">
        <v>3</v>
      </c>
      <c r="L1504">
        <v>1</v>
      </c>
      <c r="M1504">
        <v>2</v>
      </c>
      <c r="N1504">
        <v>4</v>
      </c>
      <c r="O1504">
        <v>4</v>
      </c>
      <c r="P1504">
        <v>4</v>
      </c>
      <c r="Q1504">
        <v>11</v>
      </c>
    </row>
    <row r="1505" spans="1:17" x14ac:dyDescent="0.3">
      <c r="A1505" s="5" t="s">
        <v>1989</v>
      </c>
      <c r="B1505" s="6">
        <v>1</v>
      </c>
      <c r="C1505" s="6"/>
      <c r="D1505" s="6"/>
      <c r="E1505" s="6"/>
      <c r="F1505" s="6"/>
      <c r="G1505" s="6">
        <v>1</v>
      </c>
      <c r="H1505" s="6">
        <v>5</v>
      </c>
      <c r="J1505" t="s">
        <v>1989</v>
      </c>
      <c r="K1505">
        <v>1</v>
      </c>
      <c r="P1505">
        <v>1</v>
      </c>
      <c r="Q1505">
        <v>5</v>
      </c>
    </row>
    <row r="1506" spans="1:17" x14ac:dyDescent="0.3">
      <c r="A1506" s="5" t="s">
        <v>4086</v>
      </c>
      <c r="B1506" s="6">
        <v>1</v>
      </c>
      <c r="C1506" s="6"/>
      <c r="D1506" s="6"/>
      <c r="E1506" s="6"/>
      <c r="F1506" s="6"/>
      <c r="G1506" s="6"/>
      <c r="H1506" s="6">
        <v>1</v>
      </c>
      <c r="J1506" t="s">
        <v>4086</v>
      </c>
      <c r="K1506">
        <v>1</v>
      </c>
      <c r="Q1506">
        <v>1</v>
      </c>
    </row>
    <row r="1507" spans="1:17" x14ac:dyDescent="0.3">
      <c r="A1507" s="5" t="s">
        <v>3484</v>
      </c>
      <c r="B1507" s="6">
        <v>4</v>
      </c>
      <c r="C1507" s="6">
        <v>4</v>
      </c>
      <c r="D1507" s="6">
        <v>4</v>
      </c>
      <c r="E1507" s="6">
        <v>10</v>
      </c>
      <c r="F1507" s="6">
        <v>12</v>
      </c>
      <c r="G1507" s="6">
        <v>6</v>
      </c>
      <c r="H1507" s="6">
        <v>21</v>
      </c>
      <c r="J1507" t="s">
        <v>3484</v>
      </c>
      <c r="K1507">
        <v>4</v>
      </c>
      <c r="L1507">
        <v>4</v>
      </c>
      <c r="M1507">
        <v>4</v>
      </c>
      <c r="N1507">
        <v>10</v>
      </c>
      <c r="O1507">
        <v>12</v>
      </c>
      <c r="P1507">
        <v>6</v>
      </c>
      <c r="Q1507">
        <v>21</v>
      </c>
    </row>
    <row r="1508" spans="1:17" x14ac:dyDescent="0.3">
      <c r="A1508" s="5" t="s">
        <v>2756</v>
      </c>
      <c r="B1508" s="6">
        <v>3</v>
      </c>
      <c r="C1508" s="6">
        <v>7</v>
      </c>
      <c r="D1508" s="6">
        <v>11</v>
      </c>
      <c r="E1508" s="6">
        <v>3</v>
      </c>
      <c r="F1508" s="6">
        <v>12</v>
      </c>
      <c r="G1508" s="6">
        <v>17</v>
      </c>
      <c r="H1508" s="6">
        <v>25</v>
      </c>
      <c r="J1508" t="s">
        <v>2756</v>
      </c>
      <c r="K1508">
        <v>3</v>
      </c>
      <c r="L1508">
        <v>7</v>
      </c>
      <c r="M1508">
        <v>11</v>
      </c>
      <c r="N1508">
        <v>3</v>
      </c>
      <c r="O1508">
        <v>12</v>
      </c>
      <c r="P1508">
        <v>17</v>
      </c>
      <c r="Q1508">
        <v>25</v>
      </c>
    </row>
    <row r="1509" spans="1:17" x14ac:dyDescent="0.3">
      <c r="A1509" s="5" t="s">
        <v>1555</v>
      </c>
      <c r="B1509" s="6">
        <v>4</v>
      </c>
      <c r="C1509" s="6"/>
      <c r="D1509" s="6"/>
      <c r="E1509" s="6"/>
      <c r="F1509" s="6"/>
      <c r="G1509" s="6">
        <v>2</v>
      </c>
      <c r="H1509" s="6">
        <v>2</v>
      </c>
      <c r="J1509" t="s">
        <v>1555</v>
      </c>
      <c r="K1509">
        <v>4</v>
      </c>
      <c r="P1509">
        <v>2</v>
      </c>
      <c r="Q1509">
        <v>2</v>
      </c>
    </row>
    <row r="1510" spans="1:17" x14ac:dyDescent="0.3">
      <c r="A1510" s="5" t="s">
        <v>5416</v>
      </c>
      <c r="B1510" s="6">
        <v>1</v>
      </c>
      <c r="C1510" s="6"/>
      <c r="D1510" s="6">
        <v>3</v>
      </c>
      <c r="E1510" s="6">
        <v>5</v>
      </c>
      <c r="F1510" s="6">
        <v>5</v>
      </c>
      <c r="G1510" s="6">
        <v>5</v>
      </c>
      <c r="H1510" s="6">
        <v>7</v>
      </c>
      <c r="J1510" t="s">
        <v>5416</v>
      </c>
      <c r="K1510">
        <v>1</v>
      </c>
      <c r="M1510">
        <v>3</v>
      </c>
      <c r="N1510">
        <v>5</v>
      </c>
      <c r="O1510">
        <v>5</v>
      </c>
      <c r="P1510">
        <v>5</v>
      </c>
      <c r="Q1510">
        <v>7</v>
      </c>
    </row>
    <row r="1511" spans="1:17" x14ac:dyDescent="0.3">
      <c r="A1511" s="5" t="s">
        <v>5268</v>
      </c>
      <c r="B1511" s="6">
        <v>56</v>
      </c>
      <c r="C1511" s="6">
        <v>37</v>
      </c>
      <c r="D1511" s="6">
        <v>61</v>
      </c>
      <c r="E1511" s="6">
        <v>73</v>
      </c>
      <c r="F1511" s="6">
        <v>110</v>
      </c>
      <c r="G1511" s="6">
        <v>117</v>
      </c>
      <c r="H1511" s="6">
        <v>183</v>
      </c>
      <c r="J1511" t="s">
        <v>5268</v>
      </c>
      <c r="K1511">
        <v>56</v>
      </c>
      <c r="L1511">
        <v>37</v>
      </c>
      <c r="M1511">
        <v>61</v>
      </c>
      <c r="N1511">
        <v>73</v>
      </c>
      <c r="O1511">
        <v>110</v>
      </c>
      <c r="P1511">
        <v>117</v>
      </c>
      <c r="Q1511">
        <v>183</v>
      </c>
    </row>
    <row r="1514" spans="1:17" x14ac:dyDescent="0.3">
      <c r="A1514" t="s">
        <v>5267</v>
      </c>
      <c r="B1514" t="s">
        <v>430</v>
      </c>
      <c r="C1514" t="s">
        <v>509</v>
      </c>
      <c r="D1514" t="s">
        <v>1957</v>
      </c>
      <c r="E1514" t="s">
        <v>1216</v>
      </c>
      <c r="F1514" t="s">
        <v>1261</v>
      </c>
      <c r="G1514" t="s">
        <v>1315</v>
      </c>
      <c r="H1514" t="s">
        <v>452</v>
      </c>
    </row>
    <row r="1515" spans="1:17" x14ac:dyDescent="0.3">
      <c r="A1515" t="s">
        <v>710</v>
      </c>
      <c r="B1515" s="8">
        <f>K1498/346</f>
        <v>0</v>
      </c>
      <c r="C1515" s="8">
        <f t="shared" ref="C1515:H1528" si="44">L1498/346</f>
        <v>0</v>
      </c>
      <c r="D1515" s="8">
        <f t="shared" si="44"/>
        <v>0</v>
      </c>
      <c r="E1515" s="8">
        <f t="shared" si="44"/>
        <v>5.7803468208092483E-3</v>
      </c>
      <c r="F1515" s="8">
        <f t="shared" si="44"/>
        <v>5.7803468208092483E-3</v>
      </c>
      <c r="G1515" s="8">
        <f t="shared" si="44"/>
        <v>1.4450867052023121E-2</v>
      </c>
      <c r="H1515" s="8">
        <f t="shared" si="44"/>
        <v>1.4450867052023121E-2</v>
      </c>
    </row>
    <row r="1516" spans="1:17" x14ac:dyDescent="0.3">
      <c r="A1516" t="s">
        <v>2914</v>
      </c>
      <c r="B1516" s="8">
        <f t="shared" ref="B1516:B1528" si="45">K1499/346</f>
        <v>1.1560693641618497E-2</v>
      </c>
      <c r="C1516" s="8">
        <f t="shared" si="44"/>
        <v>1.4450867052023121E-2</v>
      </c>
      <c r="D1516" s="8">
        <f t="shared" si="44"/>
        <v>4.6242774566473986E-2</v>
      </c>
      <c r="E1516" s="8">
        <f t="shared" si="44"/>
        <v>4.3352601156069363E-2</v>
      </c>
      <c r="F1516" s="8">
        <f t="shared" si="44"/>
        <v>8.0924855491329481E-2</v>
      </c>
      <c r="G1516" s="8">
        <f t="shared" si="44"/>
        <v>8.6705202312138727E-2</v>
      </c>
      <c r="H1516" s="8">
        <f t="shared" si="44"/>
        <v>8.0924855491329481E-2</v>
      </c>
    </row>
    <row r="1517" spans="1:17" x14ac:dyDescent="0.3">
      <c r="A1517" t="s">
        <v>2066</v>
      </c>
      <c r="B1517" s="8">
        <f t="shared" si="45"/>
        <v>2.023121387283237E-2</v>
      </c>
      <c r="C1517" s="8">
        <f t="shared" si="44"/>
        <v>2.8901734104046242E-2</v>
      </c>
      <c r="D1517" s="8">
        <f t="shared" si="44"/>
        <v>1.4450867052023121E-2</v>
      </c>
      <c r="E1517" s="8">
        <f t="shared" si="44"/>
        <v>2.8901734104046241E-3</v>
      </c>
      <c r="F1517" s="8">
        <f t="shared" si="44"/>
        <v>1.1560693641618497E-2</v>
      </c>
      <c r="G1517" s="8">
        <f t="shared" si="44"/>
        <v>2.023121387283237E-2</v>
      </c>
      <c r="H1517" s="8">
        <f t="shared" si="44"/>
        <v>3.7572254335260118E-2</v>
      </c>
    </row>
    <row r="1518" spans="1:17" x14ac:dyDescent="0.3">
      <c r="A1518" t="s">
        <v>2033</v>
      </c>
      <c r="B1518" s="8">
        <f t="shared" si="45"/>
        <v>1.1560693641618497E-2</v>
      </c>
      <c r="C1518" s="8">
        <f t="shared" si="44"/>
        <v>2.8901734104046241E-3</v>
      </c>
      <c r="D1518" s="8">
        <f t="shared" si="44"/>
        <v>5.7803468208092483E-3</v>
      </c>
      <c r="E1518" s="8">
        <f t="shared" si="44"/>
        <v>3.7572254335260118E-2</v>
      </c>
      <c r="F1518" s="8">
        <f t="shared" si="44"/>
        <v>5.4913294797687862E-2</v>
      </c>
      <c r="G1518" s="8">
        <f t="shared" si="44"/>
        <v>4.6242774566473986E-2</v>
      </c>
      <c r="H1518" s="8">
        <f t="shared" si="44"/>
        <v>9.8265895953757232E-2</v>
      </c>
    </row>
    <row r="1519" spans="1:17" x14ac:dyDescent="0.3">
      <c r="A1519" t="s">
        <v>2489</v>
      </c>
      <c r="B1519" s="8">
        <f t="shared" si="45"/>
        <v>0</v>
      </c>
      <c r="C1519" s="8">
        <f t="shared" si="44"/>
        <v>2.8901734104046241E-3</v>
      </c>
      <c r="D1519" s="8">
        <f t="shared" si="44"/>
        <v>0</v>
      </c>
      <c r="E1519" s="8">
        <f t="shared" si="44"/>
        <v>8.670520231213872E-3</v>
      </c>
      <c r="F1519" s="8">
        <f t="shared" si="44"/>
        <v>2.8901734104046241E-3</v>
      </c>
      <c r="G1519" s="8">
        <f t="shared" si="44"/>
        <v>5.7803468208092483E-3</v>
      </c>
      <c r="H1519" s="8">
        <f t="shared" si="44"/>
        <v>1.4450867052023121E-2</v>
      </c>
    </row>
    <row r="1520" spans="1:17" x14ac:dyDescent="0.3">
      <c r="A1520" t="s">
        <v>845</v>
      </c>
      <c r="B1520" s="8">
        <f t="shared" si="45"/>
        <v>6.9364161849710976E-2</v>
      </c>
      <c r="C1520" s="8">
        <f t="shared" si="44"/>
        <v>2.3121387283236993E-2</v>
      </c>
      <c r="D1520" s="8">
        <f t="shared" si="44"/>
        <v>5.2023121387283239E-2</v>
      </c>
      <c r="E1520" s="8">
        <f t="shared" si="44"/>
        <v>4.9132947976878616E-2</v>
      </c>
      <c r="F1520" s="8">
        <f t="shared" si="44"/>
        <v>6.6473988439306353E-2</v>
      </c>
      <c r="G1520" s="8">
        <f t="shared" si="44"/>
        <v>6.358381502890173E-2</v>
      </c>
      <c r="H1520" s="8">
        <f t="shared" si="44"/>
        <v>7.5144508670520235E-2</v>
      </c>
    </row>
    <row r="1521" spans="1:9" x14ac:dyDescent="0.3">
      <c r="A1521" t="s">
        <v>382</v>
      </c>
      <c r="B1521" s="8">
        <f t="shared" si="45"/>
        <v>8.670520231213872E-3</v>
      </c>
      <c r="C1521" s="8">
        <f t="shared" si="44"/>
        <v>2.8901734104046241E-3</v>
      </c>
      <c r="D1521" s="8">
        <f t="shared" si="44"/>
        <v>5.7803468208092483E-3</v>
      </c>
      <c r="E1521" s="8">
        <f t="shared" si="44"/>
        <v>1.1560693641618497E-2</v>
      </c>
      <c r="F1521" s="8">
        <f t="shared" si="44"/>
        <v>1.1560693641618497E-2</v>
      </c>
      <c r="G1521" s="8">
        <f t="shared" si="44"/>
        <v>1.1560693641618497E-2</v>
      </c>
      <c r="H1521" s="8">
        <f t="shared" si="44"/>
        <v>3.1791907514450865E-2</v>
      </c>
    </row>
    <row r="1522" spans="1:9" x14ac:dyDescent="0.3">
      <c r="A1522" t="s">
        <v>1989</v>
      </c>
      <c r="B1522" s="8">
        <f t="shared" si="45"/>
        <v>2.8901734104046241E-3</v>
      </c>
      <c r="C1522" s="8">
        <f t="shared" si="44"/>
        <v>0</v>
      </c>
      <c r="D1522" s="8">
        <f t="shared" si="44"/>
        <v>0</v>
      </c>
      <c r="E1522" s="8">
        <f t="shared" si="44"/>
        <v>0</v>
      </c>
      <c r="F1522" s="8">
        <f t="shared" si="44"/>
        <v>0</v>
      </c>
      <c r="G1522" s="8">
        <f t="shared" si="44"/>
        <v>2.8901734104046241E-3</v>
      </c>
      <c r="H1522" s="8">
        <f t="shared" si="44"/>
        <v>1.4450867052023121E-2</v>
      </c>
    </row>
    <row r="1523" spans="1:9" x14ac:dyDescent="0.3">
      <c r="A1523" t="s">
        <v>4086</v>
      </c>
      <c r="B1523" s="8">
        <f t="shared" si="45"/>
        <v>2.8901734104046241E-3</v>
      </c>
      <c r="C1523" s="8">
        <f t="shared" si="44"/>
        <v>0</v>
      </c>
      <c r="D1523" s="8">
        <f t="shared" si="44"/>
        <v>0</v>
      </c>
      <c r="E1523" s="8">
        <f t="shared" si="44"/>
        <v>0</v>
      </c>
      <c r="F1523" s="8">
        <f t="shared" si="44"/>
        <v>0</v>
      </c>
      <c r="G1523" s="8">
        <f t="shared" si="44"/>
        <v>0</v>
      </c>
      <c r="H1523" s="8">
        <f t="shared" si="44"/>
        <v>2.8901734104046241E-3</v>
      </c>
    </row>
    <row r="1524" spans="1:9" x14ac:dyDescent="0.3">
      <c r="A1524" t="s">
        <v>3484</v>
      </c>
      <c r="B1524" s="8">
        <f t="shared" si="45"/>
        <v>1.1560693641618497E-2</v>
      </c>
      <c r="C1524" s="8">
        <f t="shared" si="44"/>
        <v>1.1560693641618497E-2</v>
      </c>
      <c r="D1524" s="8">
        <f t="shared" si="44"/>
        <v>1.1560693641618497E-2</v>
      </c>
      <c r="E1524" s="8">
        <f t="shared" si="44"/>
        <v>2.8901734104046242E-2</v>
      </c>
      <c r="F1524" s="8">
        <f t="shared" si="44"/>
        <v>3.4682080924855488E-2</v>
      </c>
      <c r="G1524" s="8">
        <f t="shared" si="44"/>
        <v>1.7341040462427744E-2</v>
      </c>
      <c r="H1524" s="8">
        <f t="shared" si="44"/>
        <v>6.0693641618497107E-2</v>
      </c>
    </row>
    <row r="1525" spans="1:9" x14ac:dyDescent="0.3">
      <c r="A1525" t="s">
        <v>2756</v>
      </c>
      <c r="B1525" s="8">
        <f t="shared" si="45"/>
        <v>8.670520231213872E-3</v>
      </c>
      <c r="C1525" s="8">
        <f t="shared" si="44"/>
        <v>2.023121387283237E-2</v>
      </c>
      <c r="D1525" s="8">
        <f t="shared" si="44"/>
        <v>3.1791907514450865E-2</v>
      </c>
      <c r="E1525" s="8">
        <f t="shared" si="44"/>
        <v>8.670520231213872E-3</v>
      </c>
      <c r="F1525" s="8">
        <f t="shared" si="44"/>
        <v>3.4682080924855488E-2</v>
      </c>
      <c r="G1525" s="8">
        <f t="shared" si="44"/>
        <v>4.9132947976878616E-2</v>
      </c>
      <c r="H1525" s="8">
        <f t="shared" si="44"/>
        <v>7.2254335260115612E-2</v>
      </c>
    </row>
    <row r="1526" spans="1:9" x14ac:dyDescent="0.3">
      <c r="A1526" t="s">
        <v>1555</v>
      </c>
      <c r="B1526" s="8">
        <f t="shared" si="45"/>
        <v>1.1560693641618497E-2</v>
      </c>
      <c r="C1526" s="8">
        <f t="shared" si="44"/>
        <v>0</v>
      </c>
      <c r="D1526" s="8">
        <f t="shared" si="44"/>
        <v>0</v>
      </c>
      <c r="E1526" s="8">
        <f t="shared" si="44"/>
        <v>0</v>
      </c>
      <c r="F1526" s="8">
        <f t="shared" si="44"/>
        <v>0</v>
      </c>
      <c r="G1526" s="8">
        <f t="shared" si="44"/>
        <v>5.7803468208092483E-3</v>
      </c>
      <c r="H1526" s="8">
        <f t="shared" si="44"/>
        <v>5.7803468208092483E-3</v>
      </c>
    </row>
    <row r="1527" spans="1:9" x14ac:dyDescent="0.3">
      <c r="A1527" t="s">
        <v>5416</v>
      </c>
      <c r="B1527" s="8">
        <f t="shared" si="45"/>
        <v>2.8901734104046241E-3</v>
      </c>
      <c r="C1527" s="8">
        <f t="shared" si="44"/>
        <v>0</v>
      </c>
      <c r="D1527" s="8">
        <f t="shared" si="44"/>
        <v>8.670520231213872E-3</v>
      </c>
      <c r="E1527" s="8">
        <f t="shared" si="44"/>
        <v>1.4450867052023121E-2</v>
      </c>
      <c r="F1527" s="8">
        <f t="shared" si="44"/>
        <v>1.4450867052023121E-2</v>
      </c>
      <c r="G1527" s="8">
        <f t="shared" si="44"/>
        <v>1.4450867052023121E-2</v>
      </c>
      <c r="H1527" s="8">
        <f t="shared" si="44"/>
        <v>2.023121387283237E-2</v>
      </c>
    </row>
    <row r="1528" spans="1:9" x14ac:dyDescent="0.3">
      <c r="A1528" t="s">
        <v>5268</v>
      </c>
      <c r="B1528" s="8">
        <f t="shared" si="45"/>
        <v>0.16184971098265896</v>
      </c>
      <c r="C1528" s="8">
        <f t="shared" si="44"/>
        <v>0.1069364161849711</v>
      </c>
      <c r="D1528" s="8">
        <f t="shared" si="44"/>
        <v>0.17630057803468208</v>
      </c>
      <c r="E1528" s="8">
        <f t="shared" si="44"/>
        <v>0.21098265895953758</v>
      </c>
      <c r="F1528" s="8">
        <f t="shared" si="44"/>
        <v>0.31791907514450868</v>
      </c>
      <c r="G1528" s="8">
        <f t="shared" si="44"/>
        <v>0.33815028901734107</v>
      </c>
      <c r="H1528" s="8">
        <f t="shared" si="44"/>
        <v>0.52890173410404628</v>
      </c>
    </row>
    <row r="1530" spans="1:9" x14ac:dyDescent="0.3">
      <c r="A1530" t="s">
        <v>5398</v>
      </c>
    </row>
    <row r="1531" spans="1:9" x14ac:dyDescent="0.3">
      <c r="B1531" s="4" t="s">
        <v>5269</v>
      </c>
    </row>
    <row r="1532" spans="1:9" x14ac:dyDescent="0.3">
      <c r="B1532" t="s">
        <v>360</v>
      </c>
      <c r="D1532" t="s">
        <v>347</v>
      </c>
      <c r="F1532" t="s">
        <v>5270</v>
      </c>
      <c r="H1532" t="s">
        <v>5272</v>
      </c>
      <c r="I1532" t="s">
        <v>5273</v>
      </c>
    </row>
    <row r="1533" spans="1:9" x14ac:dyDescent="0.3">
      <c r="A1533" s="4" t="s">
        <v>5267</v>
      </c>
      <c r="B1533" t="s">
        <v>5271</v>
      </c>
      <c r="C1533" t="s">
        <v>5274</v>
      </c>
      <c r="D1533" t="s">
        <v>5271</v>
      </c>
      <c r="E1533" t="s">
        <v>5274</v>
      </c>
      <c r="F1533" t="s">
        <v>5271</v>
      </c>
      <c r="G1533" t="s">
        <v>5274</v>
      </c>
    </row>
    <row r="1534" spans="1:9" x14ac:dyDescent="0.3">
      <c r="A1534" s="5" t="s">
        <v>710</v>
      </c>
      <c r="B1534" s="6">
        <v>1</v>
      </c>
      <c r="C1534" s="7">
        <v>0.2</v>
      </c>
      <c r="D1534" s="6">
        <v>4</v>
      </c>
      <c r="E1534" s="7">
        <v>0.8</v>
      </c>
      <c r="F1534" s="6"/>
      <c r="G1534" s="7">
        <v>0</v>
      </c>
      <c r="H1534" s="6">
        <v>5</v>
      </c>
      <c r="I1534" s="7">
        <v>1</v>
      </c>
    </row>
    <row r="1535" spans="1:9" x14ac:dyDescent="0.3">
      <c r="A1535" s="5" t="s">
        <v>2914</v>
      </c>
      <c r="B1535" s="6">
        <v>15</v>
      </c>
      <c r="C1535" s="7">
        <v>0.28301886792452829</v>
      </c>
      <c r="D1535" s="6">
        <v>38</v>
      </c>
      <c r="E1535" s="7">
        <v>0.71698113207547165</v>
      </c>
      <c r="F1535" s="6"/>
      <c r="G1535" s="7">
        <v>0</v>
      </c>
      <c r="H1535" s="6">
        <v>53</v>
      </c>
      <c r="I1535" s="7">
        <v>1</v>
      </c>
    </row>
    <row r="1536" spans="1:9" x14ac:dyDescent="0.3">
      <c r="A1536" s="5" t="s">
        <v>2066</v>
      </c>
      <c r="B1536" s="6">
        <v>13</v>
      </c>
      <c r="C1536" s="7">
        <v>0.37142857142857144</v>
      </c>
      <c r="D1536" s="6">
        <v>22</v>
      </c>
      <c r="E1536" s="7">
        <v>0.62857142857142856</v>
      </c>
      <c r="F1536" s="6"/>
      <c r="G1536" s="7">
        <v>0</v>
      </c>
      <c r="H1536" s="6">
        <v>35</v>
      </c>
      <c r="I1536" s="7">
        <v>1</v>
      </c>
    </row>
    <row r="1537" spans="1:21" x14ac:dyDescent="0.3">
      <c r="A1537" s="5" t="s">
        <v>2033</v>
      </c>
      <c r="B1537" s="6">
        <v>20</v>
      </c>
      <c r="C1537" s="7">
        <v>0.5</v>
      </c>
      <c r="D1537" s="6">
        <v>20</v>
      </c>
      <c r="E1537" s="7">
        <v>0.5</v>
      </c>
      <c r="F1537" s="6"/>
      <c r="G1537" s="7">
        <v>0</v>
      </c>
      <c r="H1537" s="6">
        <v>40</v>
      </c>
      <c r="I1537" s="7">
        <v>1</v>
      </c>
    </row>
    <row r="1538" spans="1:21" x14ac:dyDescent="0.3">
      <c r="A1538" s="5" t="s">
        <v>2489</v>
      </c>
      <c r="B1538" s="6">
        <v>2</v>
      </c>
      <c r="C1538" s="7">
        <v>0.2857142857142857</v>
      </c>
      <c r="D1538" s="6">
        <v>5</v>
      </c>
      <c r="E1538" s="7">
        <v>0.7142857142857143</v>
      </c>
      <c r="F1538" s="6"/>
      <c r="G1538" s="7">
        <v>0</v>
      </c>
      <c r="H1538" s="6">
        <v>7</v>
      </c>
      <c r="I1538" s="7">
        <v>1</v>
      </c>
    </row>
    <row r="1539" spans="1:21" x14ac:dyDescent="0.3">
      <c r="A1539" s="5" t="s">
        <v>845</v>
      </c>
      <c r="B1539" s="6">
        <v>17</v>
      </c>
      <c r="C1539" s="7">
        <v>0.27419354838709675</v>
      </c>
      <c r="D1539" s="6">
        <v>45</v>
      </c>
      <c r="E1539" s="7">
        <v>0.72580645161290325</v>
      </c>
      <c r="F1539" s="6"/>
      <c r="G1539" s="7">
        <v>0</v>
      </c>
      <c r="H1539" s="6">
        <v>62</v>
      </c>
      <c r="I1539" s="7">
        <v>1</v>
      </c>
    </row>
    <row r="1540" spans="1:21" x14ac:dyDescent="0.3">
      <c r="A1540" s="5" t="s">
        <v>382</v>
      </c>
      <c r="B1540" s="6">
        <v>3</v>
      </c>
      <c r="C1540" s="7">
        <v>0.21428571428571427</v>
      </c>
      <c r="D1540" s="6">
        <v>11</v>
      </c>
      <c r="E1540" s="7">
        <v>0.7857142857142857</v>
      </c>
      <c r="F1540" s="6"/>
      <c r="G1540" s="7">
        <v>0</v>
      </c>
      <c r="H1540" s="6">
        <v>14</v>
      </c>
      <c r="I1540" s="7">
        <v>1</v>
      </c>
    </row>
    <row r="1541" spans="1:21" x14ac:dyDescent="0.3">
      <c r="A1541" s="5" t="s">
        <v>1989</v>
      </c>
      <c r="B1541" s="6"/>
      <c r="C1541" s="7">
        <v>0</v>
      </c>
      <c r="D1541" s="6">
        <v>6</v>
      </c>
      <c r="E1541" s="7">
        <v>1</v>
      </c>
      <c r="F1541" s="6"/>
      <c r="G1541" s="7">
        <v>0</v>
      </c>
      <c r="H1541" s="6">
        <v>6</v>
      </c>
      <c r="I1541" s="7">
        <v>1</v>
      </c>
    </row>
    <row r="1542" spans="1:21" x14ac:dyDescent="0.3">
      <c r="A1542" s="5" t="s">
        <v>4086</v>
      </c>
      <c r="B1542" s="6">
        <v>2</v>
      </c>
      <c r="C1542" s="7">
        <v>1</v>
      </c>
      <c r="D1542" s="6"/>
      <c r="E1542" s="7">
        <v>0</v>
      </c>
      <c r="F1542" s="6"/>
      <c r="G1542" s="7">
        <v>0</v>
      </c>
      <c r="H1542" s="6">
        <v>2</v>
      </c>
      <c r="I1542" s="7">
        <v>1</v>
      </c>
    </row>
    <row r="1543" spans="1:21" x14ac:dyDescent="0.3">
      <c r="A1543" s="5" t="s">
        <v>3484</v>
      </c>
      <c r="B1543" s="6">
        <v>16</v>
      </c>
      <c r="C1543" s="7">
        <v>0.53333333333333333</v>
      </c>
      <c r="D1543" s="6">
        <v>14</v>
      </c>
      <c r="E1543" s="7">
        <v>0.46666666666666667</v>
      </c>
      <c r="F1543" s="6"/>
      <c r="G1543" s="7">
        <v>0</v>
      </c>
      <c r="H1543" s="6">
        <v>30</v>
      </c>
      <c r="I1543" s="7">
        <v>1</v>
      </c>
    </row>
    <row r="1544" spans="1:21" x14ac:dyDescent="0.3">
      <c r="A1544" s="5" t="s">
        <v>2756</v>
      </c>
      <c r="B1544" s="6">
        <v>24</v>
      </c>
      <c r="C1544" s="7">
        <v>0.61538461538461542</v>
      </c>
      <c r="D1544" s="6">
        <v>15</v>
      </c>
      <c r="E1544" s="7">
        <v>0.38461538461538464</v>
      </c>
      <c r="F1544" s="6"/>
      <c r="G1544" s="7">
        <v>0</v>
      </c>
      <c r="H1544" s="6">
        <v>39</v>
      </c>
      <c r="I1544" s="7">
        <v>1</v>
      </c>
    </row>
    <row r="1545" spans="1:21" x14ac:dyDescent="0.3">
      <c r="A1545" s="5" t="s">
        <v>1555</v>
      </c>
      <c r="B1545" s="6"/>
      <c r="C1545" s="7">
        <v>0</v>
      </c>
      <c r="D1545" s="6">
        <v>6</v>
      </c>
      <c r="E1545" s="7">
        <v>1</v>
      </c>
      <c r="F1545" s="6"/>
      <c r="G1545" s="7">
        <v>0</v>
      </c>
      <c r="H1545" s="6">
        <v>6</v>
      </c>
      <c r="I1545" s="7">
        <v>1</v>
      </c>
    </row>
    <row r="1546" spans="1:21" x14ac:dyDescent="0.3">
      <c r="A1546" s="5" t="s">
        <v>5416</v>
      </c>
      <c r="B1546" s="6">
        <v>4</v>
      </c>
      <c r="C1546" s="7">
        <v>0.66666666666666663</v>
      </c>
      <c r="D1546" s="6">
        <v>2</v>
      </c>
      <c r="E1546" s="7">
        <v>0.33333333333333331</v>
      </c>
      <c r="F1546" s="6"/>
      <c r="G1546" s="7">
        <v>0</v>
      </c>
      <c r="H1546" s="6">
        <v>6</v>
      </c>
      <c r="I1546" s="7">
        <v>1</v>
      </c>
    </row>
    <row r="1547" spans="1:21" x14ac:dyDescent="0.3">
      <c r="A1547" s="5" t="s">
        <v>5268</v>
      </c>
      <c r="B1547" s="6">
        <v>117</v>
      </c>
      <c r="C1547" s="7">
        <v>0.38360655737704918</v>
      </c>
      <c r="D1547" s="6">
        <v>188</v>
      </c>
      <c r="E1547" s="7">
        <v>0.61639344262295082</v>
      </c>
      <c r="F1547" s="6"/>
      <c r="G1547" s="7">
        <v>0</v>
      </c>
      <c r="H1547" s="6">
        <v>305</v>
      </c>
      <c r="I1547" s="7">
        <v>1</v>
      </c>
    </row>
    <row r="1549" spans="1:21" x14ac:dyDescent="0.3">
      <c r="A1549" t="s">
        <v>5399</v>
      </c>
    </row>
    <row r="1550" spans="1:21" x14ac:dyDescent="0.3">
      <c r="A1550" s="4" t="s">
        <v>5267</v>
      </c>
      <c r="B1550" t="s">
        <v>1077</v>
      </c>
      <c r="C1550" t="s">
        <v>373</v>
      </c>
      <c r="D1550" t="s">
        <v>1043</v>
      </c>
      <c r="E1550" t="s">
        <v>1141</v>
      </c>
      <c r="F1550" t="s">
        <v>719</v>
      </c>
      <c r="G1550" t="s">
        <v>651</v>
      </c>
      <c r="H1550" t="s">
        <v>453</v>
      </c>
      <c r="I1550" t="s">
        <v>521</v>
      </c>
      <c r="J1550" t="s">
        <v>535</v>
      </c>
      <c r="L1550" t="s">
        <v>5267</v>
      </c>
      <c r="M1550" t="s">
        <v>1077</v>
      </c>
      <c r="N1550" t="s">
        <v>373</v>
      </c>
      <c r="O1550" t="s">
        <v>1043</v>
      </c>
      <c r="P1550" t="s">
        <v>1141</v>
      </c>
      <c r="Q1550" t="s">
        <v>719</v>
      </c>
      <c r="R1550" t="s">
        <v>651</v>
      </c>
      <c r="S1550" t="s">
        <v>453</v>
      </c>
      <c r="T1550" t="s">
        <v>521</v>
      </c>
      <c r="U1550" t="s">
        <v>535</v>
      </c>
    </row>
    <row r="1551" spans="1:21" x14ac:dyDescent="0.3">
      <c r="A1551" s="5" t="s">
        <v>710</v>
      </c>
      <c r="B1551" s="6"/>
      <c r="C1551" s="6"/>
      <c r="D1551" s="6"/>
      <c r="E1551" s="6"/>
      <c r="F1551" s="6">
        <v>3</v>
      </c>
      <c r="G1551" s="6"/>
      <c r="H1551" s="6">
        <v>2</v>
      </c>
      <c r="I1551" s="6"/>
      <c r="J1551" s="6">
        <v>1</v>
      </c>
      <c r="L1551" t="s">
        <v>710</v>
      </c>
      <c r="Q1551">
        <v>3</v>
      </c>
      <c r="S1551">
        <v>2</v>
      </c>
      <c r="U1551">
        <v>1</v>
      </c>
    </row>
    <row r="1552" spans="1:21" x14ac:dyDescent="0.3">
      <c r="A1552" s="5" t="s">
        <v>2914</v>
      </c>
      <c r="B1552" s="6">
        <v>3</v>
      </c>
      <c r="C1552" s="6">
        <v>3</v>
      </c>
      <c r="D1552" s="6">
        <v>3</v>
      </c>
      <c r="E1552" s="6">
        <v>12</v>
      </c>
      <c r="F1552" s="6">
        <v>16</v>
      </c>
      <c r="G1552" s="6"/>
      <c r="H1552" s="6">
        <v>7</v>
      </c>
      <c r="I1552" s="6">
        <v>11</v>
      </c>
      <c r="J1552" s="6">
        <v>26</v>
      </c>
      <c r="L1552" t="s">
        <v>2914</v>
      </c>
      <c r="M1552">
        <v>3</v>
      </c>
      <c r="N1552">
        <v>3</v>
      </c>
      <c r="O1552">
        <v>3</v>
      </c>
      <c r="P1552">
        <v>12</v>
      </c>
      <c r="Q1552">
        <v>16</v>
      </c>
      <c r="S1552">
        <v>7</v>
      </c>
      <c r="T1552">
        <v>11</v>
      </c>
      <c r="U1552">
        <v>26</v>
      </c>
    </row>
    <row r="1553" spans="1:21" x14ac:dyDescent="0.3">
      <c r="A1553" s="5" t="s">
        <v>2066</v>
      </c>
      <c r="B1553" s="6"/>
      <c r="C1553" s="6"/>
      <c r="D1553" s="6"/>
      <c r="E1553" s="6">
        <v>3</v>
      </c>
      <c r="F1553" s="6">
        <v>1</v>
      </c>
      <c r="G1553" s="6">
        <v>15</v>
      </c>
      <c r="H1553" s="6">
        <v>6</v>
      </c>
      <c r="I1553" s="6">
        <v>7</v>
      </c>
      <c r="J1553" s="6">
        <v>13</v>
      </c>
      <c r="L1553" t="s">
        <v>2066</v>
      </c>
      <c r="P1553">
        <v>3</v>
      </c>
      <c r="Q1553">
        <v>1</v>
      </c>
      <c r="R1553">
        <v>15</v>
      </c>
      <c r="S1553">
        <v>6</v>
      </c>
      <c r="T1553">
        <v>7</v>
      </c>
      <c r="U1553">
        <v>13</v>
      </c>
    </row>
    <row r="1554" spans="1:21" x14ac:dyDescent="0.3">
      <c r="A1554" s="5" t="s">
        <v>2033</v>
      </c>
      <c r="B1554" s="6"/>
      <c r="C1554" s="6">
        <v>1</v>
      </c>
      <c r="D1554" s="6"/>
      <c r="E1554" s="6">
        <v>1</v>
      </c>
      <c r="F1554" s="6">
        <v>3</v>
      </c>
      <c r="G1554" s="6">
        <v>16</v>
      </c>
      <c r="H1554" s="6">
        <v>4</v>
      </c>
      <c r="I1554" s="6">
        <v>8</v>
      </c>
      <c r="J1554" s="6">
        <v>19</v>
      </c>
      <c r="L1554" t="s">
        <v>2033</v>
      </c>
      <c r="N1554">
        <v>1</v>
      </c>
      <c r="P1554">
        <v>1</v>
      </c>
      <c r="Q1554">
        <v>3</v>
      </c>
      <c r="R1554">
        <v>16</v>
      </c>
      <c r="S1554">
        <v>4</v>
      </c>
      <c r="T1554">
        <v>8</v>
      </c>
      <c r="U1554">
        <v>19</v>
      </c>
    </row>
    <row r="1555" spans="1:21" x14ac:dyDescent="0.3">
      <c r="A1555" s="5" t="s">
        <v>2489</v>
      </c>
      <c r="B1555" s="6"/>
      <c r="C1555" s="6">
        <v>2</v>
      </c>
      <c r="D1555" s="6"/>
      <c r="E1555" s="6"/>
      <c r="F1555" s="6">
        <v>1</v>
      </c>
      <c r="G1555" s="6">
        <v>3</v>
      </c>
      <c r="H1555" s="6"/>
      <c r="I1555" s="6"/>
      <c r="J1555" s="6">
        <v>1</v>
      </c>
      <c r="L1555" t="s">
        <v>2489</v>
      </c>
      <c r="N1555">
        <v>2</v>
      </c>
      <c r="Q1555">
        <v>1</v>
      </c>
      <c r="R1555">
        <v>3</v>
      </c>
      <c r="U1555">
        <v>1</v>
      </c>
    </row>
    <row r="1556" spans="1:21" x14ac:dyDescent="0.3">
      <c r="A1556" s="5" t="s">
        <v>845</v>
      </c>
      <c r="B1556" s="6">
        <v>1</v>
      </c>
      <c r="C1556" s="6">
        <v>10</v>
      </c>
      <c r="D1556" s="6">
        <v>5</v>
      </c>
      <c r="E1556" s="6">
        <v>5</v>
      </c>
      <c r="F1556" s="6">
        <v>4</v>
      </c>
      <c r="G1556" s="6">
        <v>7</v>
      </c>
      <c r="H1556" s="6">
        <v>21</v>
      </c>
      <c r="I1556" s="6">
        <v>15</v>
      </c>
      <c r="J1556" s="6">
        <v>26</v>
      </c>
      <c r="L1556" t="s">
        <v>845</v>
      </c>
      <c r="M1556">
        <v>1</v>
      </c>
      <c r="N1556">
        <v>10</v>
      </c>
      <c r="O1556">
        <v>5</v>
      </c>
      <c r="P1556">
        <v>5</v>
      </c>
      <c r="Q1556">
        <v>4</v>
      </c>
      <c r="R1556">
        <v>7</v>
      </c>
      <c r="S1556">
        <v>21</v>
      </c>
      <c r="T1556">
        <v>15</v>
      </c>
      <c r="U1556">
        <v>26</v>
      </c>
    </row>
    <row r="1557" spans="1:21" x14ac:dyDescent="0.3">
      <c r="A1557" s="5" t="s">
        <v>382</v>
      </c>
      <c r="B1557" s="6"/>
      <c r="C1557" s="6">
        <v>3</v>
      </c>
      <c r="D1557" s="6">
        <v>2</v>
      </c>
      <c r="E1557" s="6"/>
      <c r="F1557" s="6"/>
      <c r="G1557" s="6"/>
      <c r="H1557" s="6">
        <v>9</v>
      </c>
      <c r="I1557" s="6">
        <v>5</v>
      </c>
      <c r="J1557" s="6">
        <v>7</v>
      </c>
      <c r="L1557" t="s">
        <v>382</v>
      </c>
      <c r="N1557">
        <v>3</v>
      </c>
      <c r="O1557">
        <v>2</v>
      </c>
      <c r="S1557">
        <v>9</v>
      </c>
      <c r="T1557">
        <v>5</v>
      </c>
      <c r="U1557">
        <v>7</v>
      </c>
    </row>
    <row r="1558" spans="1:21" x14ac:dyDescent="0.3">
      <c r="A1558" s="5" t="s">
        <v>1989</v>
      </c>
      <c r="B1558" s="6"/>
      <c r="C1558" s="6">
        <v>2</v>
      </c>
      <c r="D1558" s="6"/>
      <c r="E1558" s="6"/>
      <c r="F1558" s="6"/>
      <c r="G1558" s="6"/>
      <c r="H1558" s="6"/>
      <c r="I1558" s="6"/>
      <c r="J1558" s="6">
        <v>4</v>
      </c>
      <c r="L1558" t="s">
        <v>1989</v>
      </c>
      <c r="N1558">
        <v>2</v>
      </c>
      <c r="U1558">
        <v>4</v>
      </c>
    </row>
    <row r="1559" spans="1:21" x14ac:dyDescent="0.3">
      <c r="A1559" s="5" t="s">
        <v>4086</v>
      </c>
      <c r="B1559" s="6"/>
      <c r="C1559" s="6"/>
      <c r="D1559" s="6"/>
      <c r="E1559" s="6"/>
      <c r="F1559" s="6"/>
      <c r="G1559" s="6">
        <v>2</v>
      </c>
      <c r="H1559" s="6"/>
      <c r="I1559" s="6"/>
      <c r="J1559" s="6"/>
      <c r="L1559" t="s">
        <v>4086</v>
      </c>
      <c r="R1559">
        <v>2</v>
      </c>
    </row>
    <row r="1560" spans="1:21" x14ac:dyDescent="0.3">
      <c r="A1560" s="5" t="s">
        <v>3484</v>
      </c>
      <c r="B1560" s="6"/>
      <c r="C1560" s="6"/>
      <c r="D1560" s="6">
        <v>7</v>
      </c>
      <c r="E1560" s="6">
        <v>1</v>
      </c>
      <c r="F1560" s="6"/>
      <c r="G1560" s="6">
        <v>6</v>
      </c>
      <c r="H1560" s="6">
        <v>5</v>
      </c>
      <c r="I1560" s="6">
        <v>14</v>
      </c>
      <c r="J1560" s="6">
        <v>18</v>
      </c>
      <c r="L1560" t="s">
        <v>3484</v>
      </c>
      <c r="O1560">
        <v>7</v>
      </c>
      <c r="P1560">
        <v>1</v>
      </c>
      <c r="R1560">
        <v>6</v>
      </c>
      <c r="S1560">
        <v>5</v>
      </c>
      <c r="T1560">
        <v>14</v>
      </c>
      <c r="U1560">
        <v>18</v>
      </c>
    </row>
    <row r="1561" spans="1:21" x14ac:dyDescent="0.3">
      <c r="A1561" s="5" t="s">
        <v>2756</v>
      </c>
      <c r="B1561" s="6"/>
      <c r="C1561" s="6"/>
      <c r="D1561" s="6">
        <v>2</v>
      </c>
      <c r="E1561" s="6">
        <v>2</v>
      </c>
      <c r="F1561" s="6">
        <v>2</v>
      </c>
      <c r="G1561" s="6">
        <v>3</v>
      </c>
      <c r="H1561" s="6">
        <v>6</v>
      </c>
      <c r="I1561" s="6">
        <v>18</v>
      </c>
      <c r="J1561" s="6">
        <v>30</v>
      </c>
      <c r="L1561" t="s">
        <v>2756</v>
      </c>
      <c r="O1561">
        <v>2</v>
      </c>
      <c r="P1561">
        <v>2</v>
      </c>
      <c r="Q1561">
        <v>2</v>
      </c>
      <c r="R1561">
        <v>3</v>
      </c>
      <c r="S1561">
        <v>6</v>
      </c>
      <c r="T1561">
        <v>18</v>
      </c>
      <c r="U1561">
        <v>30</v>
      </c>
    </row>
    <row r="1562" spans="1:21" x14ac:dyDescent="0.3">
      <c r="A1562" s="5" t="s">
        <v>1555</v>
      </c>
      <c r="B1562" s="6"/>
      <c r="C1562" s="6"/>
      <c r="D1562" s="6"/>
      <c r="E1562" s="6"/>
      <c r="F1562" s="6">
        <v>1</v>
      </c>
      <c r="G1562" s="6">
        <v>4</v>
      </c>
      <c r="H1562" s="6"/>
      <c r="I1562" s="6"/>
      <c r="J1562" s="6">
        <v>1</v>
      </c>
      <c r="L1562" t="s">
        <v>1555</v>
      </c>
      <c r="Q1562">
        <v>1</v>
      </c>
      <c r="R1562">
        <v>4</v>
      </c>
      <c r="U1562">
        <v>1</v>
      </c>
    </row>
    <row r="1563" spans="1:21" x14ac:dyDescent="0.3">
      <c r="A1563" s="5" t="s">
        <v>5416</v>
      </c>
      <c r="B1563" s="6">
        <v>2</v>
      </c>
      <c r="C1563" s="6"/>
      <c r="D1563" s="6"/>
      <c r="E1563" s="6"/>
      <c r="F1563" s="6"/>
      <c r="G1563" s="6">
        <v>1</v>
      </c>
      <c r="H1563" s="6">
        <v>3</v>
      </c>
      <c r="I1563" s="6">
        <v>4</v>
      </c>
      <c r="J1563" s="6">
        <v>3</v>
      </c>
      <c r="L1563" t="s">
        <v>5416</v>
      </c>
      <c r="M1563">
        <v>2</v>
      </c>
      <c r="R1563">
        <v>1</v>
      </c>
      <c r="S1563">
        <v>3</v>
      </c>
      <c r="T1563">
        <v>4</v>
      </c>
      <c r="U1563">
        <v>3</v>
      </c>
    </row>
    <row r="1564" spans="1:21" x14ac:dyDescent="0.3">
      <c r="A1564" s="5" t="s">
        <v>5268</v>
      </c>
      <c r="B1564" s="6">
        <v>6</v>
      </c>
      <c r="C1564" s="6">
        <v>21</v>
      </c>
      <c r="D1564" s="6">
        <v>19</v>
      </c>
      <c r="E1564" s="6">
        <v>24</v>
      </c>
      <c r="F1564" s="6">
        <v>31</v>
      </c>
      <c r="G1564" s="6">
        <v>57</v>
      </c>
      <c r="H1564" s="6">
        <v>63</v>
      </c>
      <c r="I1564" s="6">
        <v>82</v>
      </c>
      <c r="J1564" s="6">
        <v>149</v>
      </c>
      <c r="L1564" t="s">
        <v>5268</v>
      </c>
      <c r="M1564">
        <v>6</v>
      </c>
      <c r="N1564">
        <v>21</v>
      </c>
      <c r="O1564">
        <v>19</v>
      </c>
      <c r="P1564">
        <v>24</v>
      </c>
      <c r="Q1564">
        <v>31</v>
      </c>
      <c r="R1564">
        <v>57</v>
      </c>
      <c r="S1564">
        <v>63</v>
      </c>
      <c r="T1564">
        <v>82</v>
      </c>
      <c r="U1564">
        <v>149</v>
      </c>
    </row>
    <row r="1566" spans="1:21" x14ac:dyDescent="0.3">
      <c r="A1566" t="s">
        <v>5267</v>
      </c>
      <c r="B1566" t="s">
        <v>1077</v>
      </c>
      <c r="C1566" t="s">
        <v>373</v>
      </c>
      <c r="D1566" t="s">
        <v>1043</v>
      </c>
      <c r="E1566" t="s">
        <v>1141</v>
      </c>
      <c r="F1566" t="s">
        <v>719</v>
      </c>
      <c r="G1566" t="s">
        <v>651</v>
      </c>
      <c r="H1566" t="s">
        <v>453</v>
      </c>
      <c r="I1566" t="s">
        <v>521</v>
      </c>
      <c r="J1566" t="s">
        <v>535</v>
      </c>
    </row>
    <row r="1567" spans="1:21" x14ac:dyDescent="0.3">
      <c r="A1567" t="s">
        <v>710</v>
      </c>
      <c r="B1567" s="8">
        <f>M1551/305</f>
        <v>0</v>
      </c>
      <c r="C1567" s="8">
        <f t="shared" ref="C1567:J1580" si="46">N1551/305</f>
        <v>0</v>
      </c>
      <c r="D1567" s="8">
        <f t="shared" si="46"/>
        <v>0</v>
      </c>
      <c r="E1567" s="8">
        <f t="shared" si="46"/>
        <v>0</v>
      </c>
      <c r="F1567" s="8">
        <f t="shared" si="46"/>
        <v>9.8360655737704927E-3</v>
      </c>
      <c r="G1567" s="8">
        <f t="shared" si="46"/>
        <v>0</v>
      </c>
      <c r="H1567" s="8">
        <f t="shared" si="46"/>
        <v>6.5573770491803279E-3</v>
      </c>
      <c r="I1567" s="8">
        <f t="shared" si="46"/>
        <v>0</v>
      </c>
      <c r="J1567" s="8">
        <f t="shared" si="46"/>
        <v>3.2786885245901639E-3</v>
      </c>
    </row>
    <row r="1568" spans="1:21" x14ac:dyDescent="0.3">
      <c r="A1568" t="s">
        <v>2914</v>
      </c>
      <c r="B1568" s="8">
        <f t="shared" ref="B1568:B1579" si="47">M1552/305</f>
        <v>9.8360655737704927E-3</v>
      </c>
      <c r="C1568" s="8">
        <f t="shared" si="46"/>
        <v>9.8360655737704927E-3</v>
      </c>
      <c r="D1568" s="8">
        <f t="shared" si="46"/>
        <v>9.8360655737704927E-3</v>
      </c>
      <c r="E1568" s="8">
        <f t="shared" si="46"/>
        <v>3.9344262295081971E-2</v>
      </c>
      <c r="F1568" s="8">
        <f t="shared" si="46"/>
        <v>5.2459016393442623E-2</v>
      </c>
      <c r="G1568" s="8">
        <f t="shared" si="46"/>
        <v>0</v>
      </c>
      <c r="H1568" s="8">
        <f t="shared" si="46"/>
        <v>2.2950819672131147E-2</v>
      </c>
      <c r="I1568" s="8">
        <f t="shared" si="46"/>
        <v>3.6065573770491806E-2</v>
      </c>
      <c r="J1568" s="8">
        <f t="shared" si="46"/>
        <v>8.5245901639344257E-2</v>
      </c>
    </row>
    <row r="1569" spans="1:10" x14ac:dyDescent="0.3">
      <c r="A1569" t="s">
        <v>2066</v>
      </c>
      <c r="B1569" s="8">
        <f t="shared" si="47"/>
        <v>0</v>
      </c>
      <c r="C1569" s="8">
        <f t="shared" si="46"/>
        <v>0</v>
      </c>
      <c r="D1569" s="8">
        <f t="shared" si="46"/>
        <v>0</v>
      </c>
      <c r="E1569" s="8">
        <f t="shared" si="46"/>
        <v>9.8360655737704927E-3</v>
      </c>
      <c r="F1569" s="8">
        <f t="shared" si="46"/>
        <v>3.2786885245901639E-3</v>
      </c>
      <c r="G1569" s="8">
        <f t="shared" si="46"/>
        <v>4.9180327868852458E-2</v>
      </c>
      <c r="H1569" s="8">
        <f t="shared" si="46"/>
        <v>1.9672131147540985E-2</v>
      </c>
      <c r="I1569" s="8">
        <f t="shared" si="46"/>
        <v>2.2950819672131147E-2</v>
      </c>
      <c r="J1569" s="8">
        <f t="shared" si="46"/>
        <v>4.2622950819672129E-2</v>
      </c>
    </row>
    <row r="1570" spans="1:10" x14ac:dyDescent="0.3">
      <c r="A1570" t="s">
        <v>2033</v>
      </c>
      <c r="B1570" s="8">
        <f t="shared" si="47"/>
        <v>0</v>
      </c>
      <c r="C1570" s="8">
        <f t="shared" si="46"/>
        <v>3.2786885245901639E-3</v>
      </c>
      <c r="D1570" s="8">
        <f t="shared" si="46"/>
        <v>0</v>
      </c>
      <c r="E1570" s="8">
        <f t="shared" si="46"/>
        <v>3.2786885245901639E-3</v>
      </c>
      <c r="F1570" s="8">
        <f t="shared" si="46"/>
        <v>9.8360655737704927E-3</v>
      </c>
      <c r="G1570" s="8">
        <f t="shared" si="46"/>
        <v>5.2459016393442623E-2</v>
      </c>
      <c r="H1570" s="8">
        <f t="shared" si="46"/>
        <v>1.3114754098360656E-2</v>
      </c>
      <c r="I1570" s="8">
        <f t="shared" si="46"/>
        <v>2.6229508196721311E-2</v>
      </c>
      <c r="J1570" s="8">
        <f t="shared" si="46"/>
        <v>6.2295081967213117E-2</v>
      </c>
    </row>
    <row r="1571" spans="1:10" x14ac:dyDescent="0.3">
      <c r="A1571" t="s">
        <v>2489</v>
      </c>
      <c r="B1571" s="8">
        <f t="shared" si="47"/>
        <v>0</v>
      </c>
      <c r="C1571" s="8">
        <f t="shared" si="46"/>
        <v>6.5573770491803279E-3</v>
      </c>
      <c r="D1571" s="8">
        <f t="shared" si="46"/>
        <v>0</v>
      </c>
      <c r="E1571" s="8">
        <f t="shared" si="46"/>
        <v>0</v>
      </c>
      <c r="F1571" s="8">
        <f t="shared" si="46"/>
        <v>3.2786885245901639E-3</v>
      </c>
      <c r="G1571" s="8">
        <f t="shared" si="46"/>
        <v>9.8360655737704927E-3</v>
      </c>
      <c r="H1571" s="8">
        <f t="shared" si="46"/>
        <v>0</v>
      </c>
      <c r="I1571" s="8">
        <f t="shared" si="46"/>
        <v>0</v>
      </c>
      <c r="J1571" s="8">
        <f t="shared" si="46"/>
        <v>3.2786885245901639E-3</v>
      </c>
    </row>
    <row r="1572" spans="1:10" x14ac:dyDescent="0.3">
      <c r="A1572" t="s">
        <v>845</v>
      </c>
      <c r="B1572" s="8">
        <f t="shared" si="47"/>
        <v>3.2786885245901639E-3</v>
      </c>
      <c r="C1572" s="8">
        <f t="shared" si="46"/>
        <v>3.2786885245901641E-2</v>
      </c>
      <c r="D1572" s="8">
        <f t="shared" si="46"/>
        <v>1.6393442622950821E-2</v>
      </c>
      <c r="E1572" s="8">
        <f t="shared" si="46"/>
        <v>1.6393442622950821E-2</v>
      </c>
      <c r="F1572" s="8">
        <f t="shared" si="46"/>
        <v>1.3114754098360656E-2</v>
      </c>
      <c r="G1572" s="8">
        <f t="shared" si="46"/>
        <v>2.2950819672131147E-2</v>
      </c>
      <c r="H1572" s="8">
        <f t="shared" si="46"/>
        <v>6.8852459016393447E-2</v>
      </c>
      <c r="I1572" s="8">
        <f t="shared" si="46"/>
        <v>4.9180327868852458E-2</v>
      </c>
      <c r="J1572" s="8">
        <f t="shared" si="46"/>
        <v>8.5245901639344257E-2</v>
      </c>
    </row>
    <row r="1573" spans="1:10" x14ac:dyDescent="0.3">
      <c r="A1573" t="s">
        <v>382</v>
      </c>
      <c r="B1573" s="8">
        <f t="shared" si="47"/>
        <v>0</v>
      </c>
      <c r="C1573" s="8">
        <f t="shared" si="46"/>
        <v>9.8360655737704927E-3</v>
      </c>
      <c r="D1573" s="8">
        <f t="shared" si="46"/>
        <v>6.5573770491803279E-3</v>
      </c>
      <c r="E1573" s="8">
        <f t="shared" si="46"/>
        <v>0</v>
      </c>
      <c r="F1573" s="8">
        <f t="shared" si="46"/>
        <v>0</v>
      </c>
      <c r="G1573" s="8">
        <f t="shared" si="46"/>
        <v>0</v>
      </c>
      <c r="H1573" s="8">
        <f t="shared" si="46"/>
        <v>2.9508196721311476E-2</v>
      </c>
      <c r="I1573" s="8">
        <f t="shared" si="46"/>
        <v>1.6393442622950821E-2</v>
      </c>
      <c r="J1573" s="8">
        <f t="shared" si="46"/>
        <v>2.2950819672131147E-2</v>
      </c>
    </row>
    <row r="1574" spans="1:10" x14ac:dyDescent="0.3">
      <c r="A1574" t="s">
        <v>1989</v>
      </c>
      <c r="B1574" s="8">
        <f t="shared" si="47"/>
        <v>0</v>
      </c>
      <c r="C1574" s="8">
        <f t="shared" si="46"/>
        <v>6.5573770491803279E-3</v>
      </c>
      <c r="D1574" s="8">
        <f t="shared" si="46"/>
        <v>0</v>
      </c>
      <c r="E1574" s="8">
        <f t="shared" si="46"/>
        <v>0</v>
      </c>
      <c r="F1574" s="8">
        <f t="shared" si="46"/>
        <v>0</v>
      </c>
      <c r="G1574" s="8">
        <f t="shared" si="46"/>
        <v>0</v>
      </c>
      <c r="H1574" s="8">
        <f t="shared" si="46"/>
        <v>0</v>
      </c>
      <c r="I1574" s="8">
        <f t="shared" si="46"/>
        <v>0</v>
      </c>
      <c r="J1574" s="8">
        <f t="shared" si="46"/>
        <v>1.3114754098360656E-2</v>
      </c>
    </row>
    <row r="1575" spans="1:10" x14ac:dyDescent="0.3">
      <c r="A1575" t="s">
        <v>4086</v>
      </c>
      <c r="B1575" s="8">
        <f t="shared" si="47"/>
        <v>0</v>
      </c>
      <c r="C1575" s="8">
        <f t="shared" si="46"/>
        <v>0</v>
      </c>
      <c r="D1575" s="8">
        <f t="shared" si="46"/>
        <v>0</v>
      </c>
      <c r="E1575" s="8">
        <f t="shared" si="46"/>
        <v>0</v>
      </c>
      <c r="F1575" s="8">
        <f t="shared" si="46"/>
        <v>0</v>
      </c>
      <c r="G1575" s="8">
        <f t="shared" si="46"/>
        <v>6.5573770491803279E-3</v>
      </c>
      <c r="H1575" s="8">
        <f t="shared" si="46"/>
        <v>0</v>
      </c>
      <c r="I1575" s="8">
        <f t="shared" si="46"/>
        <v>0</v>
      </c>
      <c r="J1575" s="8">
        <f t="shared" si="46"/>
        <v>0</v>
      </c>
    </row>
    <row r="1576" spans="1:10" x14ac:dyDescent="0.3">
      <c r="A1576" t="s">
        <v>3484</v>
      </c>
      <c r="B1576" s="8">
        <f t="shared" si="47"/>
        <v>0</v>
      </c>
      <c r="C1576" s="8">
        <f t="shared" si="46"/>
        <v>0</v>
      </c>
      <c r="D1576" s="8">
        <f t="shared" si="46"/>
        <v>2.2950819672131147E-2</v>
      </c>
      <c r="E1576" s="8">
        <f t="shared" si="46"/>
        <v>3.2786885245901639E-3</v>
      </c>
      <c r="F1576" s="8">
        <f t="shared" si="46"/>
        <v>0</v>
      </c>
      <c r="G1576" s="8">
        <f t="shared" si="46"/>
        <v>1.9672131147540985E-2</v>
      </c>
      <c r="H1576" s="8">
        <f t="shared" si="46"/>
        <v>1.6393442622950821E-2</v>
      </c>
      <c r="I1576" s="8">
        <f t="shared" si="46"/>
        <v>4.5901639344262293E-2</v>
      </c>
      <c r="J1576" s="8">
        <f t="shared" si="46"/>
        <v>5.9016393442622953E-2</v>
      </c>
    </row>
    <row r="1577" spans="1:10" x14ac:dyDescent="0.3">
      <c r="A1577" t="s">
        <v>2756</v>
      </c>
      <c r="B1577" s="8">
        <f t="shared" si="47"/>
        <v>0</v>
      </c>
      <c r="C1577" s="8">
        <f t="shared" si="46"/>
        <v>0</v>
      </c>
      <c r="D1577" s="8">
        <f t="shared" si="46"/>
        <v>6.5573770491803279E-3</v>
      </c>
      <c r="E1577" s="8">
        <f t="shared" si="46"/>
        <v>6.5573770491803279E-3</v>
      </c>
      <c r="F1577" s="8">
        <f t="shared" si="46"/>
        <v>6.5573770491803279E-3</v>
      </c>
      <c r="G1577" s="8">
        <f t="shared" si="46"/>
        <v>9.8360655737704927E-3</v>
      </c>
      <c r="H1577" s="8">
        <f t="shared" si="46"/>
        <v>1.9672131147540985E-2</v>
      </c>
      <c r="I1577" s="8">
        <f t="shared" si="46"/>
        <v>5.9016393442622953E-2</v>
      </c>
      <c r="J1577" s="8">
        <f t="shared" si="46"/>
        <v>9.8360655737704916E-2</v>
      </c>
    </row>
    <row r="1578" spans="1:10" x14ac:dyDescent="0.3">
      <c r="A1578" t="s">
        <v>1555</v>
      </c>
      <c r="B1578" s="8">
        <f t="shared" si="47"/>
        <v>0</v>
      </c>
      <c r="C1578" s="8">
        <f t="shared" si="46"/>
        <v>0</v>
      </c>
      <c r="D1578" s="8">
        <f t="shared" si="46"/>
        <v>0</v>
      </c>
      <c r="E1578" s="8">
        <f t="shared" si="46"/>
        <v>0</v>
      </c>
      <c r="F1578" s="8">
        <f t="shared" si="46"/>
        <v>3.2786885245901639E-3</v>
      </c>
      <c r="G1578" s="8">
        <f t="shared" si="46"/>
        <v>1.3114754098360656E-2</v>
      </c>
      <c r="H1578" s="8">
        <f t="shared" si="46"/>
        <v>0</v>
      </c>
      <c r="I1578" s="8">
        <f t="shared" si="46"/>
        <v>0</v>
      </c>
      <c r="J1578" s="8">
        <f t="shared" si="46"/>
        <v>3.2786885245901639E-3</v>
      </c>
    </row>
    <row r="1579" spans="1:10" x14ac:dyDescent="0.3">
      <c r="A1579" t="s">
        <v>5416</v>
      </c>
      <c r="B1579" s="8">
        <f t="shared" si="47"/>
        <v>6.5573770491803279E-3</v>
      </c>
      <c r="C1579" s="8">
        <f t="shared" si="46"/>
        <v>0</v>
      </c>
      <c r="D1579" s="8">
        <f t="shared" si="46"/>
        <v>0</v>
      </c>
      <c r="E1579" s="8">
        <f t="shared" si="46"/>
        <v>0</v>
      </c>
      <c r="F1579" s="8">
        <f t="shared" si="46"/>
        <v>0</v>
      </c>
      <c r="G1579" s="8">
        <f t="shared" si="46"/>
        <v>3.2786885245901639E-3</v>
      </c>
      <c r="H1579" s="8">
        <f t="shared" si="46"/>
        <v>9.8360655737704927E-3</v>
      </c>
      <c r="I1579" s="8">
        <f t="shared" si="46"/>
        <v>1.3114754098360656E-2</v>
      </c>
      <c r="J1579" s="8">
        <f t="shared" si="46"/>
        <v>9.8360655737704927E-3</v>
      </c>
    </row>
    <row r="1580" spans="1:10" x14ac:dyDescent="0.3">
      <c r="A1580" t="s">
        <v>5268</v>
      </c>
      <c r="B1580" s="8">
        <f>M1564/305</f>
        <v>1.9672131147540985E-2</v>
      </c>
      <c r="C1580" s="8">
        <f t="shared" si="46"/>
        <v>6.8852459016393447E-2</v>
      </c>
      <c r="D1580" s="8">
        <f t="shared" si="46"/>
        <v>6.2295081967213117E-2</v>
      </c>
      <c r="E1580" s="8">
        <f t="shared" si="46"/>
        <v>7.8688524590163941E-2</v>
      </c>
      <c r="F1580" s="8">
        <f t="shared" si="46"/>
        <v>0.10163934426229508</v>
      </c>
      <c r="G1580" s="8">
        <f t="shared" si="46"/>
        <v>0.18688524590163935</v>
      </c>
      <c r="H1580" s="8">
        <f t="shared" si="46"/>
        <v>0.20655737704918034</v>
      </c>
      <c r="I1580" s="8">
        <f t="shared" si="46"/>
        <v>0.26885245901639343</v>
      </c>
      <c r="J1580" s="8">
        <f t="shared" si="46"/>
        <v>0.4885245901639344</v>
      </c>
    </row>
    <row r="1582" spans="1:10" x14ac:dyDescent="0.3">
      <c r="A1582" t="s">
        <v>5400</v>
      </c>
    </row>
    <row r="1583" spans="1:10" x14ac:dyDescent="0.3">
      <c r="B1583" s="4" t="s">
        <v>5269</v>
      </c>
    </row>
    <row r="1584" spans="1:10" x14ac:dyDescent="0.3">
      <c r="B1584" t="s">
        <v>347</v>
      </c>
      <c r="D1584" t="s">
        <v>360</v>
      </c>
      <c r="F1584" t="s">
        <v>5270</v>
      </c>
      <c r="H1584" t="s">
        <v>5272</v>
      </c>
      <c r="I1584" t="s">
        <v>5273</v>
      </c>
    </row>
    <row r="1585" spans="1:9" x14ac:dyDescent="0.3">
      <c r="A1585" s="4" t="s">
        <v>5267</v>
      </c>
      <c r="B1585" t="s">
        <v>5271</v>
      </c>
      <c r="C1585" t="s">
        <v>5274</v>
      </c>
      <c r="D1585" t="s">
        <v>5271</v>
      </c>
      <c r="E1585" t="s">
        <v>5274</v>
      </c>
      <c r="F1585" t="s">
        <v>5271</v>
      </c>
      <c r="G1585" t="s">
        <v>5274</v>
      </c>
    </row>
    <row r="1586" spans="1:9" x14ac:dyDescent="0.3">
      <c r="A1586" s="5" t="s">
        <v>710</v>
      </c>
      <c r="B1586" s="6"/>
      <c r="C1586" s="7">
        <v>0</v>
      </c>
      <c r="D1586" s="6">
        <v>5</v>
      </c>
      <c r="E1586" s="7">
        <v>1</v>
      </c>
      <c r="F1586" s="6"/>
      <c r="G1586" s="7">
        <v>0</v>
      </c>
      <c r="H1586" s="6">
        <v>5</v>
      </c>
      <c r="I1586" s="7">
        <v>1</v>
      </c>
    </row>
    <row r="1587" spans="1:9" x14ac:dyDescent="0.3">
      <c r="A1587" s="5" t="s">
        <v>2914</v>
      </c>
      <c r="B1587" s="6"/>
      <c r="C1587" s="7">
        <v>0</v>
      </c>
      <c r="D1587" s="6">
        <v>53</v>
      </c>
      <c r="E1587" s="7">
        <v>1</v>
      </c>
      <c r="F1587" s="6"/>
      <c r="G1587" s="7">
        <v>0</v>
      </c>
      <c r="H1587" s="6">
        <v>53</v>
      </c>
      <c r="I1587" s="7">
        <v>1</v>
      </c>
    </row>
    <row r="1588" spans="1:9" x14ac:dyDescent="0.3">
      <c r="A1588" s="5" t="s">
        <v>2066</v>
      </c>
      <c r="B1588" s="6">
        <v>2</v>
      </c>
      <c r="C1588" s="7">
        <v>5.7142857142857141E-2</v>
      </c>
      <c r="D1588" s="6">
        <v>33</v>
      </c>
      <c r="E1588" s="7">
        <v>0.94285714285714284</v>
      </c>
      <c r="F1588" s="6"/>
      <c r="G1588" s="7">
        <v>0</v>
      </c>
      <c r="H1588" s="6">
        <v>35</v>
      </c>
      <c r="I1588" s="7">
        <v>1</v>
      </c>
    </row>
    <row r="1589" spans="1:9" x14ac:dyDescent="0.3">
      <c r="A1589" s="5" t="s">
        <v>2033</v>
      </c>
      <c r="B1589" s="6">
        <v>2</v>
      </c>
      <c r="C1589" s="7">
        <v>5.2631578947368418E-2</v>
      </c>
      <c r="D1589" s="6">
        <v>36</v>
      </c>
      <c r="E1589" s="7">
        <v>0.94736842105263153</v>
      </c>
      <c r="F1589" s="6"/>
      <c r="G1589" s="7">
        <v>0</v>
      </c>
      <c r="H1589" s="6">
        <v>38</v>
      </c>
      <c r="I1589" s="7">
        <v>1</v>
      </c>
    </row>
    <row r="1590" spans="1:9" x14ac:dyDescent="0.3">
      <c r="A1590" s="5" t="s">
        <v>2489</v>
      </c>
      <c r="B1590" s="6"/>
      <c r="C1590" s="7">
        <v>0</v>
      </c>
      <c r="D1590" s="6">
        <v>7</v>
      </c>
      <c r="E1590" s="7">
        <v>1</v>
      </c>
      <c r="F1590" s="6"/>
      <c r="G1590" s="7">
        <v>0</v>
      </c>
      <c r="H1590" s="6">
        <v>7</v>
      </c>
      <c r="I1590" s="7">
        <v>1</v>
      </c>
    </row>
    <row r="1591" spans="1:9" x14ac:dyDescent="0.3">
      <c r="A1591" s="5" t="s">
        <v>845</v>
      </c>
      <c r="B1591" s="6">
        <v>2</v>
      </c>
      <c r="C1591" s="7">
        <v>3.5714285714285712E-2</v>
      </c>
      <c r="D1591" s="6">
        <v>54</v>
      </c>
      <c r="E1591" s="7">
        <v>0.9642857142857143</v>
      </c>
      <c r="F1591" s="6"/>
      <c r="G1591" s="7">
        <v>0</v>
      </c>
      <c r="H1591" s="6">
        <v>56</v>
      </c>
      <c r="I1591" s="7">
        <v>1</v>
      </c>
    </row>
    <row r="1592" spans="1:9" x14ac:dyDescent="0.3">
      <c r="A1592" s="5" t="s">
        <v>382</v>
      </c>
      <c r="B1592" s="6">
        <v>1</v>
      </c>
      <c r="C1592" s="7">
        <v>8.3333333333333329E-2</v>
      </c>
      <c r="D1592" s="6">
        <v>11</v>
      </c>
      <c r="E1592" s="7">
        <v>0.91666666666666663</v>
      </c>
      <c r="F1592" s="6"/>
      <c r="G1592" s="7">
        <v>0</v>
      </c>
      <c r="H1592" s="6">
        <v>12</v>
      </c>
      <c r="I1592" s="7">
        <v>1</v>
      </c>
    </row>
    <row r="1593" spans="1:9" x14ac:dyDescent="0.3">
      <c r="A1593" s="5" t="s">
        <v>1989</v>
      </c>
      <c r="B1593" s="6"/>
      <c r="C1593" s="7">
        <v>0</v>
      </c>
      <c r="D1593" s="6">
        <v>6</v>
      </c>
      <c r="E1593" s="7">
        <v>1</v>
      </c>
      <c r="F1593" s="6"/>
      <c r="G1593" s="7">
        <v>0</v>
      </c>
      <c r="H1593" s="6">
        <v>6</v>
      </c>
      <c r="I1593" s="7">
        <v>1</v>
      </c>
    </row>
    <row r="1594" spans="1:9" x14ac:dyDescent="0.3">
      <c r="A1594" s="5" t="s">
        <v>4086</v>
      </c>
      <c r="B1594" s="6"/>
      <c r="C1594" s="7">
        <v>0</v>
      </c>
      <c r="D1594" s="6">
        <v>2</v>
      </c>
      <c r="E1594" s="7">
        <v>1</v>
      </c>
      <c r="F1594" s="6"/>
      <c r="G1594" s="7">
        <v>0</v>
      </c>
      <c r="H1594" s="6">
        <v>2</v>
      </c>
      <c r="I1594" s="7">
        <v>1</v>
      </c>
    </row>
    <row r="1595" spans="1:9" x14ac:dyDescent="0.3">
      <c r="A1595" s="5" t="s">
        <v>3484</v>
      </c>
      <c r="B1595" s="6">
        <v>5</v>
      </c>
      <c r="C1595" s="7">
        <v>0.16666666666666666</v>
      </c>
      <c r="D1595" s="6">
        <v>25</v>
      </c>
      <c r="E1595" s="7">
        <v>0.83333333333333337</v>
      </c>
      <c r="F1595" s="6"/>
      <c r="G1595" s="7">
        <v>0</v>
      </c>
      <c r="H1595" s="6">
        <v>30</v>
      </c>
      <c r="I1595" s="7">
        <v>1</v>
      </c>
    </row>
    <row r="1596" spans="1:9" x14ac:dyDescent="0.3">
      <c r="A1596" s="5" t="s">
        <v>2756</v>
      </c>
      <c r="B1596" s="6">
        <v>10</v>
      </c>
      <c r="C1596" s="7">
        <v>0.26315789473684209</v>
      </c>
      <c r="D1596" s="6">
        <v>28</v>
      </c>
      <c r="E1596" s="7">
        <v>0.73684210526315785</v>
      </c>
      <c r="F1596" s="6"/>
      <c r="G1596" s="7">
        <v>0</v>
      </c>
      <c r="H1596" s="6">
        <v>38</v>
      </c>
      <c r="I1596" s="7">
        <v>1</v>
      </c>
    </row>
    <row r="1597" spans="1:9" x14ac:dyDescent="0.3">
      <c r="A1597" s="5" t="s">
        <v>1555</v>
      </c>
      <c r="B1597" s="6"/>
      <c r="C1597" s="7">
        <v>0</v>
      </c>
      <c r="D1597" s="6">
        <v>6</v>
      </c>
      <c r="E1597" s="7">
        <v>1</v>
      </c>
      <c r="F1597" s="6"/>
      <c r="G1597" s="7">
        <v>0</v>
      </c>
      <c r="H1597" s="6">
        <v>6</v>
      </c>
      <c r="I1597" s="7">
        <v>1</v>
      </c>
    </row>
    <row r="1598" spans="1:9" x14ac:dyDescent="0.3">
      <c r="A1598" s="5" t="s">
        <v>5416</v>
      </c>
      <c r="B1598" s="6"/>
      <c r="C1598" s="7">
        <v>0</v>
      </c>
      <c r="D1598" s="6">
        <v>6</v>
      </c>
      <c r="E1598" s="7">
        <v>1</v>
      </c>
      <c r="F1598" s="6"/>
      <c r="G1598" s="7">
        <v>0</v>
      </c>
      <c r="H1598" s="6">
        <v>6</v>
      </c>
      <c r="I1598" s="7">
        <v>1</v>
      </c>
    </row>
    <row r="1599" spans="1:9" x14ac:dyDescent="0.3">
      <c r="A1599" s="5" t="s">
        <v>5268</v>
      </c>
      <c r="B1599" s="6">
        <v>22</v>
      </c>
      <c r="C1599" s="7">
        <v>7.4829931972789115E-2</v>
      </c>
      <c r="D1599" s="6">
        <v>272</v>
      </c>
      <c r="E1599" s="7">
        <v>0.92517006802721091</v>
      </c>
      <c r="F1599" s="6"/>
      <c r="G1599" s="7">
        <v>0</v>
      </c>
      <c r="H1599" s="6">
        <v>294</v>
      </c>
      <c r="I1599" s="7">
        <v>1</v>
      </c>
    </row>
    <row r="1601" spans="1:9" x14ac:dyDescent="0.3">
      <c r="A1601" s="5" t="s">
        <v>5402</v>
      </c>
    </row>
    <row r="1602" spans="1:9" x14ac:dyDescent="0.3">
      <c r="A1602">
        <f>ROUND(AVERAGE(Table1[7 a. If yes, for how many hours?]),0)</f>
        <v>5</v>
      </c>
    </row>
    <row r="1604" spans="1:9" x14ac:dyDescent="0.3">
      <c r="A1604" t="s">
        <v>5401</v>
      </c>
    </row>
    <row r="1605" spans="1:9" x14ac:dyDescent="0.3">
      <c r="B1605" s="4" t="s">
        <v>5269</v>
      </c>
    </row>
    <row r="1606" spans="1:9" x14ac:dyDescent="0.3">
      <c r="B1606" t="s">
        <v>347</v>
      </c>
      <c r="D1606" t="s">
        <v>360</v>
      </c>
      <c r="F1606" t="s">
        <v>5270</v>
      </c>
      <c r="H1606" t="s">
        <v>5272</v>
      </c>
      <c r="I1606" t="s">
        <v>5273</v>
      </c>
    </row>
    <row r="1607" spans="1:9" x14ac:dyDescent="0.3">
      <c r="A1607" s="4" t="s">
        <v>5267</v>
      </c>
      <c r="B1607" t="s">
        <v>5271</v>
      </c>
      <c r="C1607" t="s">
        <v>5274</v>
      </c>
      <c r="D1607" t="s">
        <v>5271</v>
      </c>
      <c r="E1607" t="s">
        <v>5274</v>
      </c>
      <c r="F1607" t="s">
        <v>5271</v>
      </c>
      <c r="G1607" t="s">
        <v>5274</v>
      </c>
    </row>
    <row r="1608" spans="1:9" x14ac:dyDescent="0.3">
      <c r="A1608" s="5" t="s">
        <v>710</v>
      </c>
      <c r="B1608" s="6"/>
      <c r="C1608" s="7">
        <v>0</v>
      </c>
      <c r="D1608" s="6">
        <v>3</v>
      </c>
      <c r="E1608" s="7">
        <v>1</v>
      </c>
      <c r="F1608" s="6"/>
      <c r="G1608" s="7">
        <v>0</v>
      </c>
      <c r="H1608" s="6">
        <v>3</v>
      </c>
      <c r="I1608" s="7">
        <v>1</v>
      </c>
    </row>
    <row r="1609" spans="1:9" x14ac:dyDescent="0.3">
      <c r="A1609" s="5" t="s">
        <v>2914</v>
      </c>
      <c r="B1609" s="6">
        <v>2</v>
      </c>
      <c r="C1609" s="7">
        <v>0.1</v>
      </c>
      <c r="D1609" s="6">
        <v>18</v>
      </c>
      <c r="E1609" s="7">
        <v>0.9</v>
      </c>
      <c r="F1609" s="6"/>
      <c r="G1609" s="7">
        <v>0</v>
      </c>
      <c r="H1609" s="6">
        <v>20</v>
      </c>
      <c r="I1609" s="7">
        <v>1</v>
      </c>
    </row>
    <row r="1610" spans="1:9" x14ac:dyDescent="0.3">
      <c r="A1610" s="5" t="s">
        <v>2066</v>
      </c>
      <c r="B1610" s="6"/>
      <c r="C1610" s="7">
        <v>0</v>
      </c>
      <c r="D1610" s="6">
        <v>15</v>
      </c>
      <c r="E1610" s="7">
        <v>1</v>
      </c>
      <c r="F1610" s="6"/>
      <c r="G1610" s="7">
        <v>0</v>
      </c>
      <c r="H1610" s="6">
        <v>15</v>
      </c>
      <c r="I1610" s="7">
        <v>1</v>
      </c>
    </row>
    <row r="1611" spans="1:9" x14ac:dyDescent="0.3">
      <c r="A1611" s="5" t="s">
        <v>2033</v>
      </c>
      <c r="B1611" s="6">
        <v>4</v>
      </c>
      <c r="C1611" s="7">
        <v>0.26666666666666666</v>
      </c>
      <c r="D1611" s="6">
        <v>11</v>
      </c>
      <c r="E1611" s="7">
        <v>0.73333333333333328</v>
      </c>
      <c r="F1611" s="6"/>
      <c r="G1611" s="7">
        <v>0</v>
      </c>
      <c r="H1611" s="6">
        <v>15</v>
      </c>
      <c r="I1611" s="7">
        <v>1</v>
      </c>
    </row>
    <row r="1612" spans="1:9" x14ac:dyDescent="0.3">
      <c r="A1612" s="5" t="s">
        <v>2489</v>
      </c>
      <c r="B1612" s="6">
        <v>2</v>
      </c>
      <c r="C1612" s="7">
        <v>0.66666666666666663</v>
      </c>
      <c r="D1612" s="6">
        <v>1</v>
      </c>
      <c r="E1612" s="7">
        <v>0.33333333333333331</v>
      </c>
      <c r="F1612" s="6"/>
      <c r="G1612" s="7">
        <v>0</v>
      </c>
      <c r="H1612" s="6">
        <v>3</v>
      </c>
      <c r="I1612" s="7">
        <v>1</v>
      </c>
    </row>
    <row r="1613" spans="1:9" x14ac:dyDescent="0.3">
      <c r="A1613" s="5" t="s">
        <v>845</v>
      </c>
      <c r="B1613" s="6">
        <v>2</v>
      </c>
      <c r="C1613" s="7">
        <v>5.4054054054054057E-2</v>
      </c>
      <c r="D1613" s="6">
        <v>35</v>
      </c>
      <c r="E1613" s="7">
        <v>0.94594594594594594</v>
      </c>
      <c r="F1613" s="6"/>
      <c r="G1613" s="7">
        <v>0</v>
      </c>
      <c r="H1613" s="6">
        <v>37</v>
      </c>
      <c r="I1613" s="7">
        <v>1</v>
      </c>
    </row>
    <row r="1614" spans="1:9" x14ac:dyDescent="0.3">
      <c r="A1614" s="5" t="s">
        <v>382</v>
      </c>
      <c r="B1614" s="6">
        <v>3</v>
      </c>
      <c r="C1614" s="7">
        <v>0.42857142857142855</v>
      </c>
      <c r="D1614" s="6">
        <v>4</v>
      </c>
      <c r="E1614" s="7">
        <v>0.5714285714285714</v>
      </c>
      <c r="F1614" s="6"/>
      <c r="G1614" s="7">
        <v>0</v>
      </c>
      <c r="H1614" s="6">
        <v>7</v>
      </c>
      <c r="I1614" s="7">
        <v>1</v>
      </c>
    </row>
    <row r="1615" spans="1:9" x14ac:dyDescent="0.3">
      <c r="A1615" s="5" t="s">
        <v>1989</v>
      </c>
      <c r="B1615" s="6"/>
      <c r="C1615" s="7">
        <v>0</v>
      </c>
      <c r="D1615" s="6">
        <v>4</v>
      </c>
      <c r="E1615" s="7">
        <v>1</v>
      </c>
      <c r="F1615" s="6"/>
      <c r="G1615" s="7">
        <v>0</v>
      </c>
      <c r="H1615" s="6">
        <v>4</v>
      </c>
      <c r="I1615" s="7">
        <v>1</v>
      </c>
    </row>
    <row r="1616" spans="1:9" x14ac:dyDescent="0.3">
      <c r="A1616" s="5" t="s">
        <v>4086</v>
      </c>
      <c r="B1616" s="6"/>
      <c r="C1616" s="7">
        <v>0</v>
      </c>
      <c r="D1616" s="6">
        <v>2</v>
      </c>
      <c r="E1616" s="7">
        <v>1</v>
      </c>
      <c r="F1616" s="6"/>
      <c r="G1616" s="7">
        <v>0</v>
      </c>
      <c r="H1616" s="6">
        <v>2</v>
      </c>
      <c r="I1616" s="7">
        <v>1</v>
      </c>
    </row>
    <row r="1617" spans="1:9" x14ac:dyDescent="0.3">
      <c r="A1617" s="5" t="s">
        <v>3484</v>
      </c>
      <c r="B1617" s="6">
        <v>2</v>
      </c>
      <c r="C1617" s="7">
        <v>0.22222222222222221</v>
      </c>
      <c r="D1617" s="6">
        <v>7</v>
      </c>
      <c r="E1617" s="7">
        <v>0.77777777777777779</v>
      </c>
      <c r="F1617" s="6"/>
      <c r="G1617" s="7">
        <v>0</v>
      </c>
      <c r="H1617" s="6">
        <v>9</v>
      </c>
      <c r="I1617" s="7">
        <v>1</v>
      </c>
    </row>
    <row r="1618" spans="1:9" x14ac:dyDescent="0.3">
      <c r="A1618" s="5" t="s">
        <v>2756</v>
      </c>
      <c r="B1618" s="6">
        <v>3</v>
      </c>
      <c r="C1618" s="7">
        <v>0.17647058823529413</v>
      </c>
      <c r="D1618" s="6">
        <v>14</v>
      </c>
      <c r="E1618" s="7">
        <v>0.82352941176470584</v>
      </c>
      <c r="F1618" s="6"/>
      <c r="G1618" s="7">
        <v>0</v>
      </c>
      <c r="H1618" s="6">
        <v>17</v>
      </c>
      <c r="I1618" s="7">
        <v>1</v>
      </c>
    </row>
    <row r="1619" spans="1:9" x14ac:dyDescent="0.3">
      <c r="A1619" s="5" t="s">
        <v>1555</v>
      </c>
      <c r="B1619" s="6"/>
      <c r="C1619" s="7">
        <v>0</v>
      </c>
      <c r="D1619" s="6">
        <v>1</v>
      </c>
      <c r="E1619" s="7">
        <v>1</v>
      </c>
      <c r="F1619" s="6"/>
      <c r="G1619" s="7">
        <v>0</v>
      </c>
      <c r="H1619" s="6">
        <v>1</v>
      </c>
      <c r="I1619" s="7">
        <v>1</v>
      </c>
    </row>
    <row r="1620" spans="1:9" x14ac:dyDescent="0.3">
      <c r="A1620" s="5" t="s">
        <v>5416</v>
      </c>
      <c r="B1620" s="6"/>
      <c r="C1620" s="7">
        <v>0</v>
      </c>
      <c r="D1620" s="6">
        <v>4</v>
      </c>
      <c r="E1620" s="7">
        <v>1</v>
      </c>
      <c r="F1620" s="6"/>
      <c r="G1620" s="7">
        <v>0</v>
      </c>
      <c r="H1620" s="6">
        <v>4</v>
      </c>
      <c r="I1620" s="7">
        <v>1</v>
      </c>
    </row>
    <row r="1621" spans="1:9" x14ac:dyDescent="0.3">
      <c r="A1621" s="5" t="s">
        <v>5268</v>
      </c>
      <c r="B1621" s="6">
        <v>18</v>
      </c>
      <c r="C1621" s="7">
        <v>0.13138686131386862</v>
      </c>
      <c r="D1621" s="6">
        <v>119</v>
      </c>
      <c r="E1621" s="7">
        <v>0.86861313868613144</v>
      </c>
      <c r="F1621" s="6"/>
      <c r="G1621" s="7">
        <v>0</v>
      </c>
      <c r="H1621" s="6">
        <v>137</v>
      </c>
      <c r="I1621" s="7">
        <v>1</v>
      </c>
    </row>
    <row r="1623" spans="1:9" x14ac:dyDescent="0.3">
      <c r="A1623" s="5" t="s">
        <v>5403</v>
      </c>
    </row>
    <row r="1624" spans="1:9" x14ac:dyDescent="0.3">
      <c r="A1624">
        <f>ROUND(AVERAGE(Table1[8 a. If yes, for how many hours?]),0)</f>
        <v>4</v>
      </c>
    </row>
    <row r="1626" spans="1:9" x14ac:dyDescent="0.3">
      <c r="A1626" t="s">
        <v>5404</v>
      </c>
    </row>
    <row r="1627" spans="1:9" x14ac:dyDescent="0.3">
      <c r="B1627" s="4" t="s">
        <v>5269</v>
      </c>
    </row>
    <row r="1628" spans="1:9" x14ac:dyDescent="0.3">
      <c r="B1628" t="s">
        <v>347</v>
      </c>
      <c r="D1628" t="s">
        <v>360</v>
      </c>
      <c r="F1628" t="s">
        <v>5270</v>
      </c>
      <c r="H1628" t="s">
        <v>5272</v>
      </c>
      <c r="I1628" t="s">
        <v>5273</v>
      </c>
    </row>
    <row r="1629" spans="1:9" x14ac:dyDescent="0.3">
      <c r="A1629" s="4" t="s">
        <v>5267</v>
      </c>
      <c r="B1629" t="s">
        <v>5271</v>
      </c>
      <c r="C1629" t="s">
        <v>5274</v>
      </c>
      <c r="D1629" t="s">
        <v>5271</v>
      </c>
      <c r="E1629" t="s">
        <v>5274</v>
      </c>
      <c r="F1629" t="s">
        <v>5271</v>
      </c>
      <c r="G1629" t="s">
        <v>5274</v>
      </c>
    </row>
    <row r="1630" spans="1:9" x14ac:dyDescent="0.3">
      <c r="A1630" s="5" t="s">
        <v>710</v>
      </c>
      <c r="B1630" s="6"/>
      <c r="C1630" s="7">
        <v>0</v>
      </c>
      <c r="D1630" s="6">
        <v>5</v>
      </c>
      <c r="E1630" s="7">
        <v>1</v>
      </c>
      <c r="F1630" s="6"/>
      <c r="G1630" s="7">
        <v>0</v>
      </c>
      <c r="H1630" s="6">
        <v>5</v>
      </c>
      <c r="I1630" s="7">
        <v>1</v>
      </c>
    </row>
    <row r="1631" spans="1:9" x14ac:dyDescent="0.3">
      <c r="A1631" s="5" t="s">
        <v>2914</v>
      </c>
      <c r="B1631" s="6">
        <v>6</v>
      </c>
      <c r="C1631" s="7">
        <v>0.11320754716981132</v>
      </c>
      <c r="D1631" s="6">
        <v>47</v>
      </c>
      <c r="E1631" s="7">
        <v>0.8867924528301887</v>
      </c>
      <c r="F1631" s="6"/>
      <c r="G1631" s="7">
        <v>0</v>
      </c>
      <c r="H1631" s="6">
        <v>53</v>
      </c>
      <c r="I1631" s="7">
        <v>1</v>
      </c>
    </row>
    <row r="1632" spans="1:9" x14ac:dyDescent="0.3">
      <c r="A1632" s="5" t="s">
        <v>2066</v>
      </c>
      <c r="B1632" s="6">
        <v>4</v>
      </c>
      <c r="C1632" s="7">
        <v>0.11428571428571428</v>
      </c>
      <c r="D1632" s="6">
        <v>31</v>
      </c>
      <c r="E1632" s="7">
        <v>0.88571428571428568</v>
      </c>
      <c r="F1632" s="6"/>
      <c r="G1632" s="7">
        <v>0</v>
      </c>
      <c r="H1632" s="6">
        <v>35</v>
      </c>
      <c r="I1632" s="7">
        <v>1</v>
      </c>
    </row>
    <row r="1633" spans="1:9" x14ac:dyDescent="0.3">
      <c r="A1633" s="5" t="s">
        <v>2033</v>
      </c>
      <c r="B1633" s="6">
        <v>7</v>
      </c>
      <c r="C1633" s="7">
        <v>0.17499999999999999</v>
      </c>
      <c r="D1633" s="6">
        <v>33</v>
      </c>
      <c r="E1633" s="7">
        <v>0.82499999999999996</v>
      </c>
      <c r="F1633" s="6"/>
      <c r="G1633" s="7">
        <v>0</v>
      </c>
      <c r="H1633" s="6">
        <v>40</v>
      </c>
      <c r="I1633" s="7">
        <v>1</v>
      </c>
    </row>
    <row r="1634" spans="1:9" x14ac:dyDescent="0.3">
      <c r="A1634" s="5" t="s">
        <v>2489</v>
      </c>
      <c r="B1634" s="6">
        <v>3</v>
      </c>
      <c r="C1634" s="7">
        <v>0.42857142857142855</v>
      </c>
      <c r="D1634" s="6">
        <v>4</v>
      </c>
      <c r="E1634" s="7">
        <v>0.5714285714285714</v>
      </c>
      <c r="F1634" s="6"/>
      <c r="G1634" s="7">
        <v>0</v>
      </c>
      <c r="H1634" s="6">
        <v>7</v>
      </c>
      <c r="I1634" s="7">
        <v>1</v>
      </c>
    </row>
    <row r="1635" spans="1:9" x14ac:dyDescent="0.3">
      <c r="A1635" s="5" t="s">
        <v>845</v>
      </c>
      <c r="B1635" s="6">
        <v>4</v>
      </c>
      <c r="C1635" s="7">
        <v>6.4516129032258063E-2</v>
      </c>
      <c r="D1635" s="6">
        <v>58</v>
      </c>
      <c r="E1635" s="7">
        <v>0.93548387096774188</v>
      </c>
      <c r="F1635" s="6"/>
      <c r="G1635" s="7">
        <v>0</v>
      </c>
      <c r="H1635" s="6">
        <v>62</v>
      </c>
      <c r="I1635" s="7">
        <v>1</v>
      </c>
    </row>
    <row r="1636" spans="1:9" x14ac:dyDescent="0.3">
      <c r="A1636" s="5" t="s">
        <v>382</v>
      </c>
      <c r="B1636" s="6">
        <v>3</v>
      </c>
      <c r="C1636" s="7">
        <v>0.21428571428571427</v>
      </c>
      <c r="D1636" s="6">
        <v>11</v>
      </c>
      <c r="E1636" s="7">
        <v>0.7857142857142857</v>
      </c>
      <c r="F1636" s="6"/>
      <c r="G1636" s="7">
        <v>0</v>
      </c>
      <c r="H1636" s="6">
        <v>14</v>
      </c>
      <c r="I1636" s="7">
        <v>1</v>
      </c>
    </row>
    <row r="1637" spans="1:9" x14ac:dyDescent="0.3">
      <c r="A1637" s="5" t="s">
        <v>1989</v>
      </c>
      <c r="B1637" s="6"/>
      <c r="C1637" s="7">
        <v>0</v>
      </c>
      <c r="D1637" s="6">
        <v>6</v>
      </c>
      <c r="E1637" s="7">
        <v>1</v>
      </c>
      <c r="F1637" s="6"/>
      <c r="G1637" s="7">
        <v>0</v>
      </c>
      <c r="H1637" s="6">
        <v>6</v>
      </c>
      <c r="I1637" s="7">
        <v>1</v>
      </c>
    </row>
    <row r="1638" spans="1:9" x14ac:dyDescent="0.3">
      <c r="A1638" s="5" t="s">
        <v>4086</v>
      </c>
      <c r="B1638" s="6">
        <v>2</v>
      </c>
      <c r="C1638" s="7">
        <v>1</v>
      </c>
      <c r="D1638" s="6"/>
      <c r="E1638" s="7">
        <v>0</v>
      </c>
      <c r="F1638" s="6"/>
      <c r="G1638" s="7">
        <v>0</v>
      </c>
      <c r="H1638" s="6">
        <v>2</v>
      </c>
      <c r="I1638" s="7">
        <v>1</v>
      </c>
    </row>
    <row r="1639" spans="1:9" x14ac:dyDescent="0.3">
      <c r="A1639" s="5" t="s">
        <v>3484</v>
      </c>
      <c r="B1639" s="6">
        <v>4</v>
      </c>
      <c r="C1639" s="7">
        <v>0.13333333333333333</v>
      </c>
      <c r="D1639" s="6">
        <v>26</v>
      </c>
      <c r="E1639" s="7">
        <v>0.8666666666666667</v>
      </c>
      <c r="F1639" s="6"/>
      <c r="G1639" s="7">
        <v>0</v>
      </c>
      <c r="H1639" s="6">
        <v>30</v>
      </c>
      <c r="I1639" s="7">
        <v>1</v>
      </c>
    </row>
    <row r="1640" spans="1:9" x14ac:dyDescent="0.3">
      <c r="A1640" s="5" t="s">
        <v>2756</v>
      </c>
      <c r="B1640" s="6"/>
      <c r="C1640" s="7">
        <v>0</v>
      </c>
      <c r="D1640" s="6">
        <v>39</v>
      </c>
      <c r="E1640" s="7">
        <v>1</v>
      </c>
      <c r="F1640" s="6"/>
      <c r="G1640" s="7">
        <v>0</v>
      </c>
      <c r="H1640" s="6">
        <v>39</v>
      </c>
      <c r="I1640" s="7">
        <v>1</v>
      </c>
    </row>
    <row r="1641" spans="1:9" x14ac:dyDescent="0.3">
      <c r="A1641" s="5" t="s">
        <v>1555</v>
      </c>
      <c r="B1641" s="6"/>
      <c r="C1641" s="7">
        <v>0</v>
      </c>
      <c r="D1641" s="6">
        <v>6</v>
      </c>
      <c r="E1641" s="7">
        <v>1</v>
      </c>
      <c r="F1641" s="6"/>
      <c r="G1641" s="7">
        <v>0</v>
      </c>
      <c r="H1641" s="6">
        <v>6</v>
      </c>
      <c r="I1641" s="7">
        <v>1</v>
      </c>
    </row>
    <row r="1642" spans="1:9" x14ac:dyDescent="0.3">
      <c r="A1642" s="5" t="s">
        <v>5416</v>
      </c>
      <c r="B1642" s="6">
        <v>1</v>
      </c>
      <c r="C1642" s="7">
        <v>0.16666666666666666</v>
      </c>
      <c r="D1642" s="6">
        <v>5</v>
      </c>
      <c r="E1642" s="7">
        <v>0.83333333333333337</v>
      </c>
      <c r="F1642" s="6"/>
      <c r="G1642" s="7">
        <v>0</v>
      </c>
      <c r="H1642" s="6">
        <v>6</v>
      </c>
      <c r="I1642" s="7">
        <v>1</v>
      </c>
    </row>
    <row r="1643" spans="1:9" x14ac:dyDescent="0.3">
      <c r="A1643" s="5" t="s">
        <v>5268</v>
      </c>
      <c r="B1643" s="6">
        <v>34</v>
      </c>
      <c r="C1643" s="7">
        <v>0.11147540983606558</v>
      </c>
      <c r="D1643" s="6">
        <v>271</v>
      </c>
      <c r="E1643" s="7">
        <v>0.88852459016393448</v>
      </c>
      <c r="F1643" s="6"/>
      <c r="G1643" s="7">
        <v>0</v>
      </c>
      <c r="H1643" s="6">
        <v>305</v>
      </c>
      <c r="I1643" s="7">
        <v>1</v>
      </c>
    </row>
  </sheetData>
  <pageMargins left="0.7" right="0.7" top="0.75" bottom="0.75" header="0.3" footer="0.3"/>
  <pageSetup orientation="portrait" verticalDpi="0" r:id="rId62"/>
  <drawing r:id="rId6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95"/>
  <sheetViews>
    <sheetView topLeftCell="A190" workbookViewId="0">
      <selection activeCell="A196" sqref="A196:XFD199"/>
    </sheetView>
  </sheetViews>
  <sheetFormatPr defaultRowHeight="14.4" x14ac:dyDescent="0.3"/>
  <sheetData>
    <row r="1" spans="1:13" x14ac:dyDescent="0.3">
      <c r="A1" t="s">
        <v>5241</v>
      </c>
      <c r="B1" t="s">
        <v>220</v>
      </c>
      <c r="C1" t="s">
        <v>221</v>
      </c>
      <c r="D1" t="s">
        <v>222</v>
      </c>
      <c r="E1" t="s">
        <v>223</v>
      </c>
      <c r="F1" t="s">
        <v>224</v>
      </c>
      <c r="G1" t="s">
        <v>225</v>
      </c>
      <c r="H1" t="s">
        <v>226</v>
      </c>
      <c r="I1" t="s">
        <v>227</v>
      </c>
      <c r="J1" t="s">
        <v>228</v>
      </c>
      <c r="K1" t="s">
        <v>229</v>
      </c>
      <c r="L1" t="s">
        <v>230</v>
      </c>
      <c r="M1" t="s">
        <v>231</v>
      </c>
    </row>
    <row r="2" spans="1:13" x14ac:dyDescent="0.3">
      <c r="A2" t="s">
        <v>5242</v>
      </c>
      <c r="B2" t="s">
        <v>220</v>
      </c>
      <c r="C2" t="s">
        <v>221</v>
      </c>
      <c r="D2" t="s">
        <v>222</v>
      </c>
      <c r="E2" t="s">
        <v>223</v>
      </c>
      <c r="F2" t="s">
        <v>224</v>
      </c>
      <c r="G2" t="s">
        <v>225</v>
      </c>
      <c r="H2" t="s">
        <v>226</v>
      </c>
      <c r="I2" t="s">
        <v>227</v>
      </c>
      <c r="J2" t="s">
        <v>228</v>
      </c>
      <c r="K2" t="s">
        <v>229</v>
      </c>
      <c r="L2" t="s">
        <v>230</v>
      </c>
      <c r="M2" t="s">
        <v>231</v>
      </c>
    </row>
    <row r="3" spans="1:13" x14ac:dyDescent="0.3">
      <c r="A3">
        <v>130</v>
      </c>
      <c r="E3">
        <v>1</v>
      </c>
      <c r="F3" t="s">
        <v>5243</v>
      </c>
      <c r="G3">
        <v>1</v>
      </c>
    </row>
    <row r="4" spans="1:13" x14ac:dyDescent="0.3">
      <c r="A4">
        <v>132</v>
      </c>
      <c r="E4">
        <v>2</v>
      </c>
      <c r="F4" t="s">
        <v>5243</v>
      </c>
      <c r="G4">
        <v>8</v>
      </c>
    </row>
    <row r="5" spans="1:13" x14ac:dyDescent="0.3">
      <c r="A5">
        <v>128</v>
      </c>
      <c r="E5">
        <v>3</v>
      </c>
      <c r="F5" t="s">
        <v>5243</v>
      </c>
      <c r="G5">
        <v>14</v>
      </c>
    </row>
    <row r="6" spans="1:13" x14ac:dyDescent="0.3">
      <c r="A6">
        <v>122</v>
      </c>
      <c r="E6">
        <v>4</v>
      </c>
      <c r="F6" t="s">
        <v>5243</v>
      </c>
      <c r="G6">
        <v>21</v>
      </c>
    </row>
    <row r="7" spans="1:13" x14ac:dyDescent="0.3">
      <c r="A7">
        <v>120</v>
      </c>
      <c r="E7">
        <v>5</v>
      </c>
      <c r="F7" t="s">
        <v>5243</v>
      </c>
      <c r="G7">
        <v>21</v>
      </c>
    </row>
    <row r="8" spans="1:13" x14ac:dyDescent="0.3">
      <c r="A8">
        <v>130</v>
      </c>
      <c r="E8">
        <v>6</v>
      </c>
      <c r="F8" t="s">
        <v>5243</v>
      </c>
      <c r="G8">
        <v>21</v>
      </c>
    </row>
    <row r="9" spans="1:13" x14ac:dyDescent="0.3">
      <c r="A9">
        <v>160</v>
      </c>
      <c r="E9">
        <v>7</v>
      </c>
      <c r="F9" t="s">
        <v>5243</v>
      </c>
      <c r="G9">
        <v>22</v>
      </c>
    </row>
    <row r="10" spans="1:13" x14ac:dyDescent="0.3">
      <c r="A10">
        <v>141</v>
      </c>
      <c r="E10">
        <v>8</v>
      </c>
      <c r="F10" t="s">
        <v>5243</v>
      </c>
      <c r="G10">
        <v>23</v>
      </c>
    </row>
    <row r="11" spans="1:13" x14ac:dyDescent="0.3">
      <c r="A11">
        <v>130</v>
      </c>
      <c r="E11">
        <v>9</v>
      </c>
      <c r="F11" t="s">
        <v>5243</v>
      </c>
      <c r="G11">
        <v>32</v>
      </c>
    </row>
    <row r="12" spans="1:13" x14ac:dyDescent="0.3">
      <c r="A12">
        <v>111</v>
      </c>
      <c r="E12">
        <v>10</v>
      </c>
      <c r="F12" t="s">
        <v>5243</v>
      </c>
      <c r="G12">
        <v>32</v>
      </c>
    </row>
    <row r="13" spans="1:13" x14ac:dyDescent="0.3">
      <c r="A13">
        <v>125</v>
      </c>
      <c r="E13">
        <v>11</v>
      </c>
      <c r="F13" t="s">
        <v>5243</v>
      </c>
      <c r="G13">
        <v>34</v>
      </c>
    </row>
    <row r="14" spans="1:13" x14ac:dyDescent="0.3">
      <c r="A14">
        <v>126</v>
      </c>
      <c r="E14">
        <v>12</v>
      </c>
      <c r="F14" t="s">
        <v>5243</v>
      </c>
      <c r="G14">
        <v>38</v>
      </c>
    </row>
    <row r="15" spans="1:13" x14ac:dyDescent="0.3">
      <c r="A15">
        <v>130</v>
      </c>
      <c r="E15">
        <v>13</v>
      </c>
      <c r="F15" t="s">
        <v>5243</v>
      </c>
      <c r="G15">
        <v>46</v>
      </c>
    </row>
    <row r="16" spans="1:13" x14ac:dyDescent="0.3">
      <c r="A16">
        <v>140</v>
      </c>
      <c r="E16">
        <v>14</v>
      </c>
      <c r="F16" t="s">
        <v>5243</v>
      </c>
      <c r="G16">
        <v>46</v>
      </c>
    </row>
    <row r="17" spans="1:7" x14ac:dyDescent="0.3">
      <c r="A17">
        <v>130</v>
      </c>
      <c r="E17">
        <v>15</v>
      </c>
      <c r="F17" t="s">
        <v>5243</v>
      </c>
      <c r="G17">
        <v>47</v>
      </c>
    </row>
    <row r="18" spans="1:7" x14ac:dyDescent="0.3">
      <c r="A18">
        <v>115</v>
      </c>
      <c r="E18">
        <v>16</v>
      </c>
      <c r="F18" t="s">
        <v>5243</v>
      </c>
      <c r="G18">
        <v>48</v>
      </c>
    </row>
    <row r="19" spans="1:7" x14ac:dyDescent="0.3">
      <c r="A19">
        <v>150</v>
      </c>
      <c r="E19">
        <v>17</v>
      </c>
      <c r="F19" t="s">
        <v>5243</v>
      </c>
      <c r="G19">
        <v>49</v>
      </c>
    </row>
    <row r="20" spans="1:7" x14ac:dyDescent="0.3">
      <c r="A20">
        <v>115</v>
      </c>
      <c r="E20">
        <v>18</v>
      </c>
      <c r="F20" t="s">
        <v>5243</v>
      </c>
      <c r="G20">
        <v>52</v>
      </c>
    </row>
    <row r="21" spans="1:7" x14ac:dyDescent="0.3">
      <c r="A21">
        <v>120</v>
      </c>
      <c r="E21">
        <v>19</v>
      </c>
      <c r="F21" t="s">
        <v>5243</v>
      </c>
      <c r="G21">
        <v>55</v>
      </c>
    </row>
    <row r="22" spans="1:7" x14ac:dyDescent="0.3">
      <c r="A22">
        <v>999</v>
      </c>
      <c r="E22">
        <v>20</v>
      </c>
      <c r="F22" t="s">
        <v>5243</v>
      </c>
      <c r="G22">
        <v>60</v>
      </c>
    </row>
    <row r="23" spans="1:7" x14ac:dyDescent="0.3">
      <c r="A23">
        <v>999</v>
      </c>
      <c r="E23">
        <v>21</v>
      </c>
      <c r="F23" t="s">
        <v>5243</v>
      </c>
      <c r="G23">
        <v>62</v>
      </c>
    </row>
    <row r="24" spans="1:7" x14ac:dyDescent="0.3">
      <c r="A24">
        <v>124</v>
      </c>
      <c r="E24">
        <v>22</v>
      </c>
      <c r="F24" t="s">
        <v>5243</v>
      </c>
      <c r="G24">
        <v>63</v>
      </c>
    </row>
    <row r="25" spans="1:7" x14ac:dyDescent="0.3">
      <c r="A25">
        <v>153</v>
      </c>
      <c r="E25">
        <v>23</v>
      </c>
      <c r="F25" t="s">
        <v>5243</v>
      </c>
      <c r="G25">
        <v>64</v>
      </c>
    </row>
    <row r="26" spans="1:7" x14ac:dyDescent="0.3">
      <c r="A26">
        <v>150</v>
      </c>
      <c r="E26">
        <v>24</v>
      </c>
      <c r="F26" t="s">
        <v>5243</v>
      </c>
      <c r="G26">
        <v>65</v>
      </c>
    </row>
    <row r="27" spans="1:7" x14ac:dyDescent="0.3">
      <c r="A27">
        <v>150</v>
      </c>
      <c r="E27">
        <v>25</v>
      </c>
      <c r="F27" t="s">
        <v>5243</v>
      </c>
      <c r="G27">
        <v>66</v>
      </c>
    </row>
    <row r="28" spans="1:7" x14ac:dyDescent="0.3">
      <c r="A28">
        <v>149</v>
      </c>
      <c r="E28">
        <v>26</v>
      </c>
      <c r="F28" t="s">
        <v>5243</v>
      </c>
      <c r="G28">
        <v>71</v>
      </c>
    </row>
    <row r="29" spans="1:7" x14ac:dyDescent="0.3">
      <c r="A29">
        <v>151</v>
      </c>
      <c r="E29">
        <v>27</v>
      </c>
      <c r="F29" t="s">
        <v>5243</v>
      </c>
      <c r="G29">
        <v>71</v>
      </c>
    </row>
    <row r="30" spans="1:7" x14ac:dyDescent="0.3">
      <c r="A30">
        <v>131</v>
      </c>
      <c r="E30">
        <v>28</v>
      </c>
      <c r="F30" t="s">
        <v>5243</v>
      </c>
      <c r="G30">
        <v>76</v>
      </c>
    </row>
    <row r="31" spans="1:7" x14ac:dyDescent="0.3">
      <c r="A31">
        <v>130</v>
      </c>
      <c r="E31">
        <v>29</v>
      </c>
      <c r="F31" t="s">
        <v>5243</v>
      </c>
      <c r="G31">
        <v>86</v>
      </c>
    </row>
    <row r="32" spans="1:7" x14ac:dyDescent="0.3">
      <c r="A32">
        <v>132</v>
      </c>
      <c r="E32">
        <v>30</v>
      </c>
      <c r="F32" t="s">
        <v>5243</v>
      </c>
      <c r="G32">
        <v>87</v>
      </c>
    </row>
    <row r="33" spans="1:7" x14ac:dyDescent="0.3">
      <c r="A33">
        <v>182</v>
      </c>
      <c r="E33">
        <v>31</v>
      </c>
      <c r="F33" t="s">
        <v>5243</v>
      </c>
      <c r="G33">
        <v>90</v>
      </c>
    </row>
    <row r="34" spans="1:7" x14ac:dyDescent="0.3">
      <c r="A34">
        <v>180</v>
      </c>
      <c r="E34">
        <v>32</v>
      </c>
      <c r="F34" t="s">
        <v>5243</v>
      </c>
      <c r="G34">
        <v>90</v>
      </c>
    </row>
    <row r="35" spans="1:7" x14ac:dyDescent="0.3">
      <c r="A35">
        <v>144</v>
      </c>
      <c r="E35">
        <v>33</v>
      </c>
      <c r="F35" t="s">
        <v>5243</v>
      </c>
      <c r="G35">
        <v>91</v>
      </c>
    </row>
    <row r="36" spans="1:7" x14ac:dyDescent="0.3">
      <c r="A36">
        <v>137</v>
      </c>
      <c r="E36">
        <v>34</v>
      </c>
      <c r="F36" t="s">
        <v>5243</v>
      </c>
      <c r="G36">
        <v>92</v>
      </c>
    </row>
    <row r="37" spans="1:7" x14ac:dyDescent="0.3">
      <c r="A37">
        <v>128</v>
      </c>
      <c r="E37">
        <v>35</v>
      </c>
      <c r="F37" t="s">
        <v>5243</v>
      </c>
      <c r="G37">
        <v>94</v>
      </c>
    </row>
    <row r="38" spans="1:7" x14ac:dyDescent="0.3">
      <c r="A38">
        <v>140</v>
      </c>
      <c r="E38">
        <v>36</v>
      </c>
      <c r="F38" t="s">
        <v>5243</v>
      </c>
      <c r="G38">
        <v>95</v>
      </c>
    </row>
    <row r="39" spans="1:7" x14ac:dyDescent="0.3">
      <c r="A39">
        <v>117</v>
      </c>
      <c r="E39">
        <v>37</v>
      </c>
      <c r="F39" t="s">
        <v>5243</v>
      </c>
      <c r="G39">
        <v>99</v>
      </c>
    </row>
    <row r="40" spans="1:7" x14ac:dyDescent="0.3">
      <c r="A40">
        <v>140</v>
      </c>
      <c r="E40">
        <v>38</v>
      </c>
      <c r="F40" t="s">
        <v>5243</v>
      </c>
      <c r="G40">
        <v>100</v>
      </c>
    </row>
    <row r="41" spans="1:7" x14ac:dyDescent="0.3">
      <c r="A41">
        <v>129</v>
      </c>
      <c r="E41">
        <v>39</v>
      </c>
      <c r="F41" t="s">
        <v>5243</v>
      </c>
      <c r="G41">
        <v>101</v>
      </c>
    </row>
    <row r="42" spans="1:7" x14ac:dyDescent="0.3">
      <c r="A42">
        <v>15</v>
      </c>
      <c r="E42">
        <v>40</v>
      </c>
      <c r="F42" t="s">
        <v>5243</v>
      </c>
      <c r="G42">
        <v>103</v>
      </c>
    </row>
    <row r="43" spans="1:7" x14ac:dyDescent="0.3">
      <c r="A43">
        <v>15</v>
      </c>
      <c r="E43">
        <v>41</v>
      </c>
      <c r="F43" t="s">
        <v>5243</v>
      </c>
      <c r="G43">
        <v>104</v>
      </c>
    </row>
    <row r="44" spans="1:7" x14ac:dyDescent="0.3">
      <c r="A44">
        <v>140</v>
      </c>
      <c r="E44">
        <v>42</v>
      </c>
      <c r="F44" t="s">
        <v>5243</v>
      </c>
      <c r="G44">
        <v>112</v>
      </c>
    </row>
    <row r="45" spans="1:7" x14ac:dyDescent="0.3">
      <c r="A45">
        <v>129</v>
      </c>
      <c r="E45">
        <v>43</v>
      </c>
      <c r="F45" t="s">
        <v>5243</v>
      </c>
      <c r="G45">
        <v>115</v>
      </c>
    </row>
    <row r="46" spans="1:7" x14ac:dyDescent="0.3">
      <c r="A46">
        <v>150</v>
      </c>
      <c r="E46">
        <v>44</v>
      </c>
      <c r="F46" t="s">
        <v>5243</v>
      </c>
      <c r="G46">
        <v>119</v>
      </c>
    </row>
    <row r="47" spans="1:7" x14ac:dyDescent="0.3">
      <c r="A47">
        <v>163</v>
      </c>
      <c r="E47">
        <v>45</v>
      </c>
      <c r="F47" t="s">
        <v>5243</v>
      </c>
      <c r="G47">
        <v>122</v>
      </c>
    </row>
    <row r="48" spans="1:7" x14ac:dyDescent="0.3">
      <c r="A48">
        <v>130</v>
      </c>
      <c r="E48">
        <v>46</v>
      </c>
      <c r="F48" t="s">
        <v>5243</v>
      </c>
      <c r="G48">
        <v>126</v>
      </c>
    </row>
    <row r="49" spans="1:7" x14ac:dyDescent="0.3">
      <c r="A49">
        <v>155</v>
      </c>
      <c r="E49">
        <v>47</v>
      </c>
      <c r="F49" t="s">
        <v>5243</v>
      </c>
      <c r="G49">
        <v>131</v>
      </c>
    </row>
    <row r="50" spans="1:7" x14ac:dyDescent="0.3">
      <c r="A50">
        <v>140</v>
      </c>
      <c r="E50">
        <v>48</v>
      </c>
      <c r="F50" t="s">
        <v>5243</v>
      </c>
      <c r="G50">
        <v>133</v>
      </c>
    </row>
    <row r="51" spans="1:7" x14ac:dyDescent="0.3">
      <c r="A51">
        <v>135</v>
      </c>
      <c r="E51">
        <v>49</v>
      </c>
      <c r="F51" t="s">
        <v>5243</v>
      </c>
      <c r="G51">
        <v>135</v>
      </c>
    </row>
    <row r="52" spans="1:7" x14ac:dyDescent="0.3">
      <c r="A52">
        <v>145</v>
      </c>
      <c r="E52">
        <v>50</v>
      </c>
      <c r="F52" t="s">
        <v>5243</v>
      </c>
      <c r="G52">
        <v>137</v>
      </c>
    </row>
    <row r="53" spans="1:7" x14ac:dyDescent="0.3">
      <c r="A53">
        <v>123</v>
      </c>
      <c r="E53">
        <v>51</v>
      </c>
      <c r="F53" t="s">
        <v>5243</v>
      </c>
      <c r="G53">
        <v>144</v>
      </c>
    </row>
    <row r="54" spans="1:7" x14ac:dyDescent="0.3">
      <c r="A54">
        <v>150</v>
      </c>
      <c r="E54">
        <v>52</v>
      </c>
      <c r="F54" t="s">
        <v>5243</v>
      </c>
      <c r="G54">
        <v>145</v>
      </c>
    </row>
    <row r="55" spans="1:7" x14ac:dyDescent="0.3">
      <c r="A55">
        <v>132</v>
      </c>
      <c r="E55">
        <v>53</v>
      </c>
      <c r="F55" t="s">
        <v>5243</v>
      </c>
      <c r="G55">
        <v>146</v>
      </c>
    </row>
    <row r="56" spans="1:7" x14ac:dyDescent="0.3">
      <c r="A56">
        <v>160</v>
      </c>
      <c r="E56">
        <v>54</v>
      </c>
      <c r="F56" t="s">
        <v>5243</v>
      </c>
      <c r="G56">
        <v>148</v>
      </c>
    </row>
    <row r="57" spans="1:7" x14ac:dyDescent="0.3">
      <c r="A57">
        <v>172</v>
      </c>
      <c r="E57">
        <v>55</v>
      </c>
      <c r="F57" t="s">
        <v>5243</v>
      </c>
      <c r="G57">
        <v>149</v>
      </c>
    </row>
    <row r="58" spans="1:7" x14ac:dyDescent="0.3">
      <c r="A58">
        <v>179</v>
      </c>
      <c r="E58">
        <v>56</v>
      </c>
      <c r="F58" t="s">
        <v>5243</v>
      </c>
      <c r="G58">
        <v>151</v>
      </c>
    </row>
    <row r="59" spans="1:7" x14ac:dyDescent="0.3">
      <c r="A59">
        <v>150</v>
      </c>
      <c r="E59">
        <v>57</v>
      </c>
      <c r="F59" t="s">
        <v>5243</v>
      </c>
      <c r="G59">
        <v>153</v>
      </c>
    </row>
    <row r="60" spans="1:7" x14ac:dyDescent="0.3">
      <c r="A60">
        <v>134</v>
      </c>
      <c r="E60">
        <v>58</v>
      </c>
      <c r="F60" t="s">
        <v>5243</v>
      </c>
      <c r="G60">
        <v>154</v>
      </c>
    </row>
    <row r="61" spans="1:7" x14ac:dyDescent="0.3">
      <c r="A61">
        <v>126</v>
      </c>
      <c r="E61">
        <v>59</v>
      </c>
      <c r="F61" t="s">
        <v>5243</v>
      </c>
      <c r="G61">
        <v>154</v>
      </c>
    </row>
    <row r="62" spans="1:7" x14ac:dyDescent="0.3">
      <c r="A62">
        <v>145</v>
      </c>
      <c r="E62">
        <v>60</v>
      </c>
      <c r="F62" t="s">
        <v>5243</v>
      </c>
      <c r="G62">
        <v>154</v>
      </c>
    </row>
    <row r="63" spans="1:7" x14ac:dyDescent="0.3">
      <c r="A63">
        <v>146</v>
      </c>
      <c r="E63">
        <v>61</v>
      </c>
      <c r="F63" t="s">
        <v>5243</v>
      </c>
      <c r="G63">
        <v>154</v>
      </c>
    </row>
    <row r="64" spans="1:7" x14ac:dyDescent="0.3">
      <c r="A64">
        <v>160</v>
      </c>
      <c r="E64">
        <v>62</v>
      </c>
      <c r="F64" t="s">
        <v>5243</v>
      </c>
      <c r="G64">
        <v>155</v>
      </c>
    </row>
    <row r="65" spans="1:7" x14ac:dyDescent="0.3">
      <c r="A65">
        <v>129</v>
      </c>
      <c r="E65">
        <v>63</v>
      </c>
      <c r="F65" t="s">
        <v>5243</v>
      </c>
      <c r="G65">
        <v>157</v>
      </c>
    </row>
    <row r="66" spans="1:7" x14ac:dyDescent="0.3">
      <c r="A66">
        <v>133</v>
      </c>
      <c r="E66">
        <v>64</v>
      </c>
      <c r="F66" t="s">
        <v>5243</v>
      </c>
      <c r="G66">
        <v>157</v>
      </c>
    </row>
    <row r="67" spans="1:7" x14ac:dyDescent="0.3">
      <c r="A67">
        <v>124</v>
      </c>
      <c r="E67">
        <v>65</v>
      </c>
      <c r="F67" t="s">
        <v>5243</v>
      </c>
      <c r="G67">
        <v>160</v>
      </c>
    </row>
    <row r="68" spans="1:7" x14ac:dyDescent="0.3">
      <c r="A68">
        <v>136</v>
      </c>
      <c r="E68">
        <v>66</v>
      </c>
      <c r="F68" t="s">
        <v>5243</v>
      </c>
      <c r="G68">
        <v>161</v>
      </c>
    </row>
    <row r="69" spans="1:7" x14ac:dyDescent="0.3">
      <c r="A69">
        <v>146</v>
      </c>
      <c r="E69">
        <v>67</v>
      </c>
      <c r="F69" t="s">
        <v>5243</v>
      </c>
      <c r="G69">
        <v>161</v>
      </c>
    </row>
    <row r="70" spans="1:7" x14ac:dyDescent="0.3">
      <c r="A70">
        <v>134</v>
      </c>
      <c r="E70">
        <v>68</v>
      </c>
      <c r="F70" t="s">
        <v>5243</v>
      </c>
      <c r="G70">
        <v>161</v>
      </c>
    </row>
    <row r="71" spans="1:7" x14ac:dyDescent="0.3">
      <c r="A71">
        <v>130</v>
      </c>
      <c r="E71">
        <v>69</v>
      </c>
      <c r="F71" t="s">
        <v>5243</v>
      </c>
      <c r="G71">
        <v>162</v>
      </c>
    </row>
    <row r="72" spans="1:7" x14ac:dyDescent="0.3">
      <c r="A72">
        <v>137</v>
      </c>
      <c r="E72">
        <v>70</v>
      </c>
      <c r="F72" t="s">
        <v>5243</v>
      </c>
      <c r="G72">
        <v>166</v>
      </c>
    </row>
    <row r="73" spans="1:7" x14ac:dyDescent="0.3">
      <c r="A73">
        <v>145</v>
      </c>
      <c r="E73">
        <v>71</v>
      </c>
      <c r="F73" t="s">
        <v>5243</v>
      </c>
      <c r="G73">
        <v>174</v>
      </c>
    </row>
    <row r="74" spans="1:7" x14ac:dyDescent="0.3">
      <c r="A74">
        <v>170</v>
      </c>
      <c r="E74">
        <v>72</v>
      </c>
      <c r="F74" t="s">
        <v>5243</v>
      </c>
      <c r="G74">
        <v>175</v>
      </c>
    </row>
    <row r="75" spans="1:7" x14ac:dyDescent="0.3">
      <c r="A75">
        <v>145</v>
      </c>
      <c r="E75">
        <v>73</v>
      </c>
      <c r="F75" t="s">
        <v>5243</v>
      </c>
      <c r="G75">
        <v>178</v>
      </c>
    </row>
    <row r="76" spans="1:7" x14ac:dyDescent="0.3">
      <c r="A76">
        <v>157</v>
      </c>
      <c r="E76">
        <v>74</v>
      </c>
      <c r="F76" t="s">
        <v>5243</v>
      </c>
      <c r="G76">
        <v>178</v>
      </c>
    </row>
    <row r="77" spans="1:7" x14ac:dyDescent="0.3">
      <c r="A77">
        <v>135</v>
      </c>
      <c r="E77">
        <v>75</v>
      </c>
      <c r="F77" t="s">
        <v>5243</v>
      </c>
      <c r="G77">
        <v>180</v>
      </c>
    </row>
    <row r="78" spans="1:7" x14ac:dyDescent="0.3">
      <c r="A78">
        <v>140</v>
      </c>
      <c r="E78">
        <v>76</v>
      </c>
      <c r="F78" t="s">
        <v>5243</v>
      </c>
      <c r="G78">
        <v>185</v>
      </c>
    </row>
    <row r="79" spans="1:7" x14ac:dyDescent="0.3">
      <c r="A79">
        <v>142</v>
      </c>
      <c r="E79">
        <v>77</v>
      </c>
      <c r="F79" t="s">
        <v>5243</v>
      </c>
      <c r="G79">
        <v>186</v>
      </c>
    </row>
    <row r="80" spans="1:7" x14ac:dyDescent="0.3">
      <c r="A80">
        <v>150</v>
      </c>
      <c r="E80">
        <v>78</v>
      </c>
      <c r="F80" t="s">
        <v>5243</v>
      </c>
      <c r="G80">
        <v>188</v>
      </c>
    </row>
    <row r="81" spans="1:7" x14ac:dyDescent="0.3">
      <c r="A81">
        <v>128</v>
      </c>
      <c r="E81">
        <v>79</v>
      </c>
      <c r="F81" t="s">
        <v>5243</v>
      </c>
      <c r="G81">
        <v>189</v>
      </c>
    </row>
    <row r="82" spans="1:7" x14ac:dyDescent="0.3">
      <c r="A82">
        <v>130</v>
      </c>
      <c r="E82">
        <v>80</v>
      </c>
      <c r="F82" t="s">
        <v>5243</v>
      </c>
      <c r="G82">
        <v>189</v>
      </c>
    </row>
    <row r="83" spans="1:7" x14ac:dyDescent="0.3">
      <c r="A83">
        <v>132</v>
      </c>
      <c r="E83">
        <v>81</v>
      </c>
      <c r="F83" t="s">
        <v>5243</v>
      </c>
      <c r="G83">
        <v>191</v>
      </c>
    </row>
    <row r="84" spans="1:7" x14ac:dyDescent="0.3">
      <c r="A84">
        <v>130</v>
      </c>
      <c r="E84">
        <v>82</v>
      </c>
      <c r="F84" t="s">
        <v>5243</v>
      </c>
      <c r="G84">
        <v>192</v>
      </c>
    </row>
    <row r="85" spans="1:7" x14ac:dyDescent="0.3">
      <c r="A85">
        <v>144</v>
      </c>
      <c r="E85">
        <v>83</v>
      </c>
      <c r="F85" t="s">
        <v>5243</v>
      </c>
      <c r="G85">
        <v>194</v>
      </c>
    </row>
    <row r="86" spans="1:7" x14ac:dyDescent="0.3">
      <c r="A86">
        <v>125</v>
      </c>
      <c r="E86">
        <v>84</v>
      </c>
      <c r="F86" t="s">
        <v>5243</v>
      </c>
      <c r="G86">
        <v>197</v>
      </c>
    </row>
    <row r="87" spans="1:7" x14ac:dyDescent="0.3">
      <c r="A87">
        <v>150</v>
      </c>
      <c r="E87">
        <v>85</v>
      </c>
      <c r="F87" t="s">
        <v>5243</v>
      </c>
      <c r="G87">
        <v>199</v>
      </c>
    </row>
    <row r="88" spans="1:7" x14ac:dyDescent="0.3">
      <c r="A88">
        <v>140</v>
      </c>
      <c r="E88">
        <v>86</v>
      </c>
      <c r="F88" t="s">
        <v>5243</v>
      </c>
      <c r="G88">
        <v>201</v>
      </c>
    </row>
    <row r="89" spans="1:7" x14ac:dyDescent="0.3">
      <c r="A89">
        <v>155</v>
      </c>
      <c r="E89">
        <v>87</v>
      </c>
      <c r="F89" t="s">
        <v>5243</v>
      </c>
      <c r="G89">
        <v>202</v>
      </c>
    </row>
    <row r="90" spans="1:7" x14ac:dyDescent="0.3">
      <c r="A90">
        <v>150</v>
      </c>
      <c r="E90">
        <v>88</v>
      </c>
      <c r="F90" t="s">
        <v>5243</v>
      </c>
      <c r="G90">
        <v>203</v>
      </c>
    </row>
    <row r="91" spans="1:7" x14ac:dyDescent="0.3">
      <c r="A91">
        <v>140</v>
      </c>
      <c r="E91">
        <v>89</v>
      </c>
      <c r="F91" t="s">
        <v>5243</v>
      </c>
      <c r="G91">
        <v>204</v>
      </c>
    </row>
    <row r="92" spans="1:7" x14ac:dyDescent="0.3">
      <c r="A92">
        <v>137</v>
      </c>
      <c r="E92">
        <v>90</v>
      </c>
      <c r="F92" t="s">
        <v>5243</v>
      </c>
      <c r="G92">
        <v>204</v>
      </c>
    </row>
    <row r="93" spans="1:7" x14ac:dyDescent="0.3">
      <c r="A93">
        <v>135</v>
      </c>
      <c r="E93">
        <v>91</v>
      </c>
      <c r="F93" t="s">
        <v>5243</v>
      </c>
      <c r="G93">
        <v>204</v>
      </c>
    </row>
    <row r="94" spans="1:7" x14ac:dyDescent="0.3">
      <c r="A94">
        <v>116</v>
      </c>
      <c r="E94">
        <v>92</v>
      </c>
      <c r="F94" t="s">
        <v>5243</v>
      </c>
      <c r="G94">
        <v>210</v>
      </c>
    </row>
    <row r="95" spans="1:7" x14ac:dyDescent="0.3">
      <c r="A95">
        <v>123</v>
      </c>
      <c r="E95">
        <v>93</v>
      </c>
      <c r="F95" t="s">
        <v>5243</v>
      </c>
      <c r="G95">
        <v>213</v>
      </c>
    </row>
    <row r="96" spans="1:7" x14ac:dyDescent="0.3">
      <c r="A96">
        <v>125</v>
      </c>
      <c r="E96">
        <v>94</v>
      </c>
      <c r="F96" t="s">
        <v>5243</v>
      </c>
      <c r="G96">
        <v>214</v>
      </c>
    </row>
    <row r="97" spans="1:7" x14ac:dyDescent="0.3">
      <c r="A97">
        <v>128</v>
      </c>
      <c r="E97">
        <v>95</v>
      </c>
      <c r="F97" t="s">
        <v>5243</v>
      </c>
      <c r="G97">
        <v>215</v>
      </c>
    </row>
    <row r="98" spans="1:7" x14ac:dyDescent="0.3">
      <c r="A98">
        <v>120</v>
      </c>
      <c r="E98">
        <v>96</v>
      </c>
      <c r="F98" t="s">
        <v>5243</v>
      </c>
      <c r="G98">
        <v>216</v>
      </c>
    </row>
    <row r="99" spans="1:7" x14ac:dyDescent="0.3">
      <c r="A99">
        <v>135</v>
      </c>
      <c r="E99">
        <v>97</v>
      </c>
      <c r="F99" t="s">
        <v>5243</v>
      </c>
      <c r="G99">
        <v>217</v>
      </c>
    </row>
    <row r="100" spans="1:7" x14ac:dyDescent="0.3">
      <c r="A100">
        <v>129</v>
      </c>
      <c r="E100">
        <v>98</v>
      </c>
      <c r="F100" t="s">
        <v>5243</v>
      </c>
      <c r="G100">
        <v>219</v>
      </c>
    </row>
    <row r="101" spans="1:7" x14ac:dyDescent="0.3">
      <c r="A101">
        <v>170</v>
      </c>
      <c r="E101">
        <v>99</v>
      </c>
      <c r="F101" t="s">
        <v>5243</v>
      </c>
      <c r="G101">
        <v>220</v>
      </c>
    </row>
    <row r="102" spans="1:7" x14ac:dyDescent="0.3">
      <c r="A102">
        <v>180</v>
      </c>
      <c r="E102">
        <v>100</v>
      </c>
      <c r="F102" t="s">
        <v>5243</v>
      </c>
      <c r="G102">
        <v>220</v>
      </c>
    </row>
    <row r="103" spans="1:7" x14ac:dyDescent="0.3">
      <c r="A103">
        <v>118</v>
      </c>
      <c r="E103">
        <v>101</v>
      </c>
      <c r="F103" t="s">
        <v>5243</v>
      </c>
      <c r="G103">
        <v>223</v>
      </c>
    </row>
    <row r="104" spans="1:7" x14ac:dyDescent="0.3">
      <c r="A104">
        <v>129</v>
      </c>
      <c r="E104">
        <v>102</v>
      </c>
      <c r="F104" t="s">
        <v>5243</v>
      </c>
      <c r="G104">
        <v>225</v>
      </c>
    </row>
    <row r="105" spans="1:7" x14ac:dyDescent="0.3">
      <c r="A105">
        <v>144</v>
      </c>
      <c r="E105">
        <v>103</v>
      </c>
      <c r="F105" t="s">
        <v>5243</v>
      </c>
      <c r="G105">
        <v>228</v>
      </c>
    </row>
    <row r="106" spans="1:7" x14ac:dyDescent="0.3">
      <c r="A106">
        <v>139</v>
      </c>
      <c r="E106">
        <v>104</v>
      </c>
      <c r="F106" t="s">
        <v>5243</v>
      </c>
      <c r="G106">
        <v>232</v>
      </c>
    </row>
    <row r="107" spans="1:7" x14ac:dyDescent="0.3">
      <c r="A107">
        <v>131</v>
      </c>
      <c r="E107">
        <v>105</v>
      </c>
      <c r="F107" t="s">
        <v>5243</v>
      </c>
      <c r="G107">
        <v>233</v>
      </c>
    </row>
    <row r="108" spans="1:7" x14ac:dyDescent="0.3">
      <c r="A108">
        <v>123</v>
      </c>
      <c r="E108">
        <v>106</v>
      </c>
      <c r="F108" t="s">
        <v>5243</v>
      </c>
      <c r="G108">
        <v>237</v>
      </c>
    </row>
    <row r="109" spans="1:7" x14ac:dyDescent="0.3">
      <c r="A109">
        <v>122</v>
      </c>
      <c r="E109">
        <v>107</v>
      </c>
      <c r="F109" t="s">
        <v>5243</v>
      </c>
      <c r="G109">
        <v>238</v>
      </c>
    </row>
    <row r="110" spans="1:7" x14ac:dyDescent="0.3">
      <c r="A110">
        <v>149</v>
      </c>
      <c r="E110">
        <v>108</v>
      </c>
      <c r="F110" t="s">
        <v>5243</v>
      </c>
      <c r="G110">
        <v>240</v>
      </c>
    </row>
    <row r="111" spans="1:7" x14ac:dyDescent="0.3">
      <c r="A111">
        <v>158</v>
      </c>
      <c r="E111">
        <v>109</v>
      </c>
      <c r="F111" t="s">
        <v>5243</v>
      </c>
      <c r="G111">
        <v>242</v>
      </c>
    </row>
    <row r="112" spans="1:7" x14ac:dyDescent="0.3">
      <c r="A112">
        <v>130</v>
      </c>
      <c r="E112">
        <v>110</v>
      </c>
      <c r="F112" t="s">
        <v>5243</v>
      </c>
      <c r="G112">
        <v>244</v>
      </c>
    </row>
    <row r="113" spans="1:7" x14ac:dyDescent="0.3">
      <c r="A113">
        <v>150</v>
      </c>
      <c r="E113">
        <v>111</v>
      </c>
      <c r="F113" t="s">
        <v>5243</v>
      </c>
      <c r="G113">
        <v>245</v>
      </c>
    </row>
    <row r="114" spans="1:7" x14ac:dyDescent="0.3">
      <c r="A114">
        <v>155</v>
      </c>
      <c r="E114">
        <v>112</v>
      </c>
      <c r="F114" t="s">
        <v>5243</v>
      </c>
      <c r="G114">
        <v>246</v>
      </c>
    </row>
    <row r="115" spans="1:7" x14ac:dyDescent="0.3">
      <c r="A115">
        <v>125</v>
      </c>
      <c r="E115">
        <v>113</v>
      </c>
      <c r="F115" t="s">
        <v>5243</v>
      </c>
      <c r="G115">
        <v>248</v>
      </c>
    </row>
    <row r="116" spans="1:7" x14ac:dyDescent="0.3">
      <c r="A116">
        <v>145</v>
      </c>
      <c r="E116">
        <v>114</v>
      </c>
      <c r="F116" t="s">
        <v>5243</v>
      </c>
      <c r="G116">
        <v>252</v>
      </c>
    </row>
    <row r="117" spans="1:7" x14ac:dyDescent="0.3">
      <c r="A117">
        <v>160</v>
      </c>
      <c r="E117">
        <v>115</v>
      </c>
      <c r="F117" t="s">
        <v>5243</v>
      </c>
      <c r="G117">
        <v>253</v>
      </c>
    </row>
    <row r="118" spans="1:7" x14ac:dyDescent="0.3">
      <c r="A118">
        <v>150</v>
      </c>
      <c r="E118">
        <v>116</v>
      </c>
      <c r="F118" t="s">
        <v>5243</v>
      </c>
      <c r="G118">
        <v>253</v>
      </c>
    </row>
    <row r="119" spans="1:7" x14ac:dyDescent="0.3">
      <c r="A119">
        <v>140</v>
      </c>
      <c r="E119">
        <v>117</v>
      </c>
      <c r="F119" t="s">
        <v>5243</v>
      </c>
      <c r="G119">
        <v>254</v>
      </c>
    </row>
    <row r="120" spans="1:7" x14ac:dyDescent="0.3">
      <c r="A120">
        <v>135</v>
      </c>
      <c r="E120">
        <v>118</v>
      </c>
      <c r="F120" t="s">
        <v>5243</v>
      </c>
      <c r="G120">
        <v>254</v>
      </c>
    </row>
    <row r="121" spans="1:7" x14ac:dyDescent="0.3">
      <c r="A121">
        <v>150</v>
      </c>
      <c r="E121">
        <v>119</v>
      </c>
      <c r="F121" t="s">
        <v>5243</v>
      </c>
      <c r="G121">
        <v>255</v>
      </c>
    </row>
    <row r="122" spans="1:7" x14ac:dyDescent="0.3">
      <c r="A122">
        <v>160</v>
      </c>
      <c r="E122">
        <v>120</v>
      </c>
      <c r="F122" t="s">
        <v>5243</v>
      </c>
      <c r="G122">
        <v>256</v>
      </c>
    </row>
    <row r="123" spans="1:7" x14ac:dyDescent="0.3">
      <c r="A123">
        <v>125</v>
      </c>
      <c r="E123">
        <v>121</v>
      </c>
      <c r="F123" t="s">
        <v>5243</v>
      </c>
      <c r="G123">
        <v>256</v>
      </c>
    </row>
    <row r="124" spans="1:7" x14ac:dyDescent="0.3">
      <c r="A124">
        <v>130</v>
      </c>
      <c r="E124">
        <v>122</v>
      </c>
      <c r="F124" t="s">
        <v>5243</v>
      </c>
      <c r="G124">
        <v>257</v>
      </c>
    </row>
    <row r="125" spans="1:7" x14ac:dyDescent="0.3">
      <c r="A125">
        <v>140</v>
      </c>
      <c r="E125">
        <v>123</v>
      </c>
      <c r="F125" t="s">
        <v>5243</v>
      </c>
      <c r="G125">
        <v>260</v>
      </c>
    </row>
    <row r="126" spans="1:7" x14ac:dyDescent="0.3">
      <c r="A126">
        <v>135</v>
      </c>
      <c r="E126">
        <v>124</v>
      </c>
      <c r="F126" t="s">
        <v>5243</v>
      </c>
      <c r="G126">
        <v>260</v>
      </c>
    </row>
    <row r="127" spans="1:7" x14ac:dyDescent="0.3">
      <c r="A127">
        <v>123</v>
      </c>
      <c r="E127">
        <v>125</v>
      </c>
      <c r="F127" t="s">
        <v>5243</v>
      </c>
      <c r="G127">
        <v>264</v>
      </c>
    </row>
    <row r="128" spans="1:7" x14ac:dyDescent="0.3">
      <c r="A128">
        <v>135</v>
      </c>
      <c r="E128">
        <v>126</v>
      </c>
      <c r="F128" t="s">
        <v>5243</v>
      </c>
      <c r="G128">
        <v>266</v>
      </c>
    </row>
    <row r="129" spans="1:7" x14ac:dyDescent="0.3">
      <c r="A129">
        <v>125</v>
      </c>
      <c r="E129">
        <v>127</v>
      </c>
      <c r="F129" t="s">
        <v>5243</v>
      </c>
      <c r="G129">
        <v>266</v>
      </c>
    </row>
    <row r="130" spans="1:7" x14ac:dyDescent="0.3">
      <c r="A130">
        <v>135</v>
      </c>
      <c r="E130">
        <v>128</v>
      </c>
      <c r="F130" t="s">
        <v>5243</v>
      </c>
      <c r="G130">
        <v>268</v>
      </c>
    </row>
    <row r="131" spans="1:7" x14ac:dyDescent="0.3">
      <c r="A131">
        <v>120</v>
      </c>
      <c r="E131">
        <v>129</v>
      </c>
      <c r="F131" t="s">
        <v>5243</v>
      </c>
      <c r="G131">
        <v>276</v>
      </c>
    </row>
    <row r="132" spans="1:7" x14ac:dyDescent="0.3">
      <c r="A132">
        <v>120</v>
      </c>
      <c r="E132">
        <v>130</v>
      </c>
      <c r="F132" t="s">
        <v>5243</v>
      </c>
      <c r="G132">
        <v>277</v>
      </c>
    </row>
    <row r="133" spans="1:7" x14ac:dyDescent="0.3">
      <c r="A133">
        <v>130</v>
      </c>
      <c r="E133">
        <v>131</v>
      </c>
      <c r="F133" t="s">
        <v>5243</v>
      </c>
      <c r="G133">
        <v>279</v>
      </c>
    </row>
    <row r="134" spans="1:7" x14ac:dyDescent="0.3">
      <c r="A134">
        <v>150</v>
      </c>
      <c r="E134">
        <v>132</v>
      </c>
      <c r="F134" t="s">
        <v>5243</v>
      </c>
      <c r="G134">
        <v>279</v>
      </c>
    </row>
    <row r="135" spans="1:7" x14ac:dyDescent="0.3">
      <c r="A135">
        <v>152</v>
      </c>
      <c r="E135">
        <v>133</v>
      </c>
      <c r="F135" t="s">
        <v>5243</v>
      </c>
      <c r="G135">
        <v>283</v>
      </c>
    </row>
    <row r="136" spans="1:7" x14ac:dyDescent="0.3">
      <c r="A136">
        <v>130</v>
      </c>
      <c r="E136">
        <v>134</v>
      </c>
      <c r="F136" t="s">
        <v>5243</v>
      </c>
      <c r="G136">
        <v>284</v>
      </c>
    </row>
    <row r="137" spans="1:7" x14ac:dyDescent="0.3">
      <c r="A137">
        <v>132</v>
      </c>
      <c r="E137">
        <v>135</v>
      </c>
      <c r="F137" t="s">
        <v>5243</v>
      </c>
      <c r="G137">
        <v>285</v>
      </c>
    </row>
    <row r="138" spans="1:7" x14ac:dyDescent="0.3">
      <c r="A138">
        <v>139</v>
      </c>
      <c r="E138">
        <v>136</v>
      </c>
      <c r="F138" t="s">
        <v>5243</v>
      </c>
      <c r="G138">
        <v>285</v>
      </c>
    </row>
    <row r="139" spans="1:7" x14ac:dyDescent="0.3">
      <c r="A139">
        <v>132</v>
      </c>
      <c r="E139">
        <v>137</v>
      </c>
      <c r="F139" t="s">
        <v>5243</v>
      </c>
      <c r="G139">
        <v>286</v>
      </c>
    </row>
    <row r="140" spans="1:7" x14ac:dyDescent="0.3">
      <c r="A140">
        <v>135</v>
      </c>
      <c r="E140">
        <v>138</v>
      </c>
      <c r="F140" t="s">
        <v>5243</v>
      </c>
      <c r="G140">
        <v>288</v>
      </c>
    </row>
    <row r="141" spans="1:7" x14ac:dyDescent="0.3">
      <c r="A141">
        <v>143</v>
      </c>
      <c r="E141">
        <v>139</v>
      </c>
      <c r="F141" t="s">
        <v>5243</v>
      </c>
      <c r="G141">
        <v>288</v>
      </c>
    </row>
    <row r="142" spans="1:7" x14ac:dyDescent="0.3">
      <c r="A142">
        <v>155</v>
      </c>
      <c r="E142">
        <v>140</v>
      </c>
      <c r="F142" t="s">
        <v>5243</v>
      </c>
      <c r="G142">
        <v>299</v>
      </c>
    </row>
    <row r="143" spans="1:7" x14ac:dyDescent="0.3">
      <c r="A143">
        <v>160</v>
      </c>
      <c r="E143">
        <v>141</v>
      </c>
      <c r="F143" t="s">
        <v>5243</v>
      </c>
      <c r="G143">
        <v>300</v>
      </c>
    </row>
    <row r="144" spans="1:7" x14ac:dyDescent="0.3">
      <c r="A144">
        <v>145</v>
      </c>
      <c r="E144">
        <v>142</v>
      </c>
      <c r="F144" t="s">
        <v>5243</v>
      </c>
      <c r="G144">
        <v>300</v>
      </c>
    </row>
    <row r="145" spans="1:7" x14ac:dyDescent="0.3">
      <c r="A145">
        <v>145</v>
      </c>
      <c r="E145">
        <v>143</v>
      </c>
      <c r="F145" t="s">
        <v>5243</v>
      </c>
      <c r="G145">
        <v>300</v>
      </c>
    </row>
    <row r="146" spans="1:7" x14ac:dyDescent="0.3">
      <c r="A146">
        <v>132</v>
      </c>
      <c r="E146">
        <v>144</v>
      </c>
      <c r="F146" t="s">
        <v>5243</v>
      </c>
      <c r="G146">
        <v>303</v>
      </c>
    </row>
    <row r="147" spans="1:7" x14ac:dyDescent="0.3">
      <c r="A147">
        <v>140</v>
      </c>
      <c r="E147">
        <v>145</v>
      </c>
      <c r="F147" t="s">
        <v>5243</v>
      </c>
      <c r="G147">
        <v>305</v>
      </c>
    </row>
    <row r="148" spans="1:7" x14ac:dyDescent="0.3">
      <c r="A148">
        <v>225</v>
      </c>
      <c r="E148">
        <v>146</v>
      </c>
      <c r="F148" t="s">
        <v>5243</v>
      </c>
      <c r="G148">
        <v>309</v>
      </c>
    </row>
    <row r="149" spans="1:7" x14ac:dyDescent="0.3">
      <c r="A149">
        <v>123</v>
      </c>
      <c r="E149">
        <v>147</v>
      </c>
      <c r="F149" t="s">
        <v>5243</v>
      </c>
      <c r="G149">
        <v>310</v>
      </c>
    </row>
    <row r="150" spans="1:7" x14ac:dyDescent="0.3">
      <c r="A150">
        <v>150</v>
      </c>
      <c r="E150">
        <v>148</v>
      </c>
      <c r="F150" t="s">
        <v>5243</v>
      </c>
      <c r="G150">
        <v>311</v>
      </c>
    </row>
    <row r="151" spans="1:7" x14ac:dyDescent="0.3">
      <c r="A151">
        <v>150</v>
      </c>
      <c r="E151">
        <v>149</v>
      </c>
      <c r="F151" t="s">
        <v>5243</v>
      </c>
      <c r="G151">
        <v>312</v>
      </c>
    </row>
    <row r="152" spans="1:7" x14ac:dyDescent="0.3">
      <c r="A152">
        <v>130</v>
      </c>
      <c r="E152">
        <v>150</v>
      </c>
      <c r="F152" t="s">
        <v>5243</v>
      </c>
      <c r="G152">
        <v>317</v>
      </c>
    </row>
    <row r="153" spans="1:7" x14ac:dyDescent="0.3">
      <c r="A153">
        <v>165</v>
      </c>
      <c r="E153">
        <v>151</v>
      </c>
      <c r="F153" t="s">
        <v>5243</v>
      </c>
      <c r="G153">
        <v>317</v>
      </c>
    </row>
    <row r="154" spans="1:7" x14ac:dyDescent="0.3">
      <c r="A154">
        <v>13</v>
      </c>
      <c r="E154">
        <v>152</v>
      </c>
      <c r="F154" t="s">
        <v>5243</v>
      </c>
      <c r="G154">
        <v>319</v>
      </c>
    </row>
    <row r="155" spans="1:7" x14ac:dyDescent="0.3">
      <c r="A155">
        <v>150</v>
      </c>
      <c r="E155">
        <v>153</v>
      </c>
      <c r="F155" t="s">
        <v>5243</v>
      </c>
      <c r="G155">
        <v>321</v>
      </c>
    </row>
    <row r="156" spans="1:7" x14ac:dyDescent="0.3">
      <c r="A156">
        <v>130</v>
      </c>
      <c r="E156">
        <v>154</v>
      </c>
      <c r="F156" t="s">
        <v>5243</v>
      </c>
      <c r="G156">
        <v>323</v>
      </c>
    </row>
    <row r="157" spans="1:7" x14ac:dyDescent="0.3">
      <c r="A157">
        <v>150</v>
      </c>
      <c r="E157">
        <v>155</v>
      </c>
      <c r="F157" t="s">
        <v>5243</v>
      </c>
      <c r="G157">
        <v>327</v>
      </c>
    </row>
    <row r="158" spans="1:7" x14ac:dyDescent="0.3">
      <c r="A158">
        <v>130</v>
      </c>
      <c r="E158">
        <v>156</v>
      </c>
      <c r="F158" t="s">
        <v>5243</v>
      </c>
      <c r="G158">
        <v>335</v>
      </c>
    </row>
    <row r="159" spans="1:7" x14ac:dyDescent="0.3">
      <c r="A159">
        <v>135</v>
      </c>
      <c r="E159">
        <v>157</v>
      </c>
      <c r="F159" t="s">
        <v>5243</v>
      </c>
      <c r="G159">
        <v>335</v>
      </c>
    </row>
    <row r="160" spans="1:7" x14ac:dyDescent="0.3">
      <c r="A160">
        <v>118</v>
      </c>
      <c r="E160">
        <v>158</v>
      </c>
      <c r="F160" t="s">
        <v>5243</v>
      </c>
      <c r="G160">
        <v>336</v>
      </c>
    </row>
    <row r="161" spans="1:7" x14ac:dyDescent="0.3">
      <c r="A161">
        <v>14</v>
      </c>
      <c r="E161">
        <v>159</v>
      </c>
      <c r="F161" t="s">
        <v>5243</v>
      </c>
      <c r="G161">
        <v>337</v>
      </c>
    </row>
    <row r="162" spans="1:7" x14ac:dyDescent="0.3">
      <c r="A162">
        <v>120</v>
      </c>
      <c r="E162">
        <v>160</v>
      </c>
      <c r="F162" t="s">
        <v>5243</v>
      </c>
      <c r="G162">
        <v>346</v>
      </c>
    </row>
    <row r="163" spans="1:7" x14ac:dyDescent="0.3">
      <c r="A163">
        <v>125</v>
      </c>
      <c r="E163">
        <v>161</v>
      </c>
      <c r="F163" t="s">
        <v>5243</v>
      </c>
      <c r="G163">
        <v>347</v>
      </c>
    </row>
    <row r="164" spans="1:7" x14ac:dyDescent="0.3">
      <c r="A164">
        <v>120</v>
      </c>
      <c r="E164">
        <v>162</v>
      </c>
      <c r="F164" t="s">
        <v>5243</v>
      </c>
      <c r="G164">
        <v>349</v>
      </c>
    </row>
    <row r="165" spans="1:7" x14ac:dyDescent="0.3">
      <c r="A165">
        <v>142</v>
      </c>
      <c r="E165">
        <v>163</v>
      </c>
      <c r="F165" t="s">
        <v>5243</v>
      </c>
      <c r="G165">
        <v>352</v>
      </c>
    </row>
    <row r="166" spans="1:7" x14ac:dyDescent="0.3">
      <c r="A166">
        <v>138</v>
      </c>
      <c r="E166">
        <v>164</v>
      </c>
      <c r="F166" t="s">
        <v>5243</v>
      </c>
      <c r="G166">
        <v>353</v>
      </c>
    </row>
    <row r="167" spans="1:7" x14ac:dyDescent="0.3">
      <c r="A167">
        <v>116</v>
      </c>
      <c r="E167">
        <v>165</v>
      </c>
      <c r="F167" t="s">
        <v>5243</v>
      </c>
      <c r="G167">
        <v>356</v>
      </c>
    </row>
    <row r="168" spans="1:7" x14ac:dyDescent="0.3">
      <c r="A168">
        <v>140</v>
      </c>
      <c r="E168">
        <v>166</v>
      </c>
      <c r="F168" t="s">
        <v>5243</v>
      </c>
      <c r="G168">
        <v>357</v>
      </c>
    </row>
    <row r="169" spans="1:7" x14ac:dyDescent="0.3">
      <c r="A169">
        <v>155</v>
      </c>
      <c r="E169">
        <v>167</v>
      </c>
      <c r="F169" t="s">
        <v>5243</v>
      </c>
      <c r="G169">
        <v>358</v>
      </c>
    </row>
    <row r="170" spans="1:7" x14ac:dyDescent="0.3">
      <c r="A170">
        <v>140</v>
      </c>
      <c r="E170">
        <v>168</v>
      </c>
      <c r="F170" t="s">
        <v>5243</v>
      </c>
      <c r="G170">
        <v>359</v>
      </c>
    </row>
    <row r="171" spans="1:7" x14ac:dyDescent="0.3">
      <c r="A171">
        <v>130</v>
      </c>
      <c r="E171">
        <v>169</v>
      </c>
      <c r="F171" t="s">
        <v>5243</v>
      </c>
      <c r="G171">
        <v>360</v>
      </c>
    </row>
    <row r="172" spans="1:7" x14ac:dyDescent="0.3">
      <c r="A172">
        <v>160</v>
      </c>
      <c r="E172">
        <v>170</v>
      </c>
      <c r="F172" t="s">
        <v>5243</v>
      </c>
      <c r="G172">
        <v>361</v>
      </c>
    </row>
    <row r="173" spans="1:7" x14ac:dyDescent="0.3">
      <c r="A173">
        <v>140</v>
      </c>
      <c r="E173">
        <v>171</v>
      </c>
      <c r="F173" t="s">
        <v>5243</v>
      </c>
      <c r="G173">
        <v>363</v>
      </c>
    </row>
    <row r="174" spans="1:7" x14ac:dyDescent="0.3">
      <c r="A174">
        <v>242</v>
      </c>
      <c r="E174">
        <v>172</v>
      </c>
      <c r="F174" t="s">
        <v>5243</v>
      </c>
      <c r="G174">
        <v>364</v>
      </c>
    </row>
    <row r="175" spans="1:7" x14ac:dyDescent="0.3">
      <c r="A175">
        <v>150</v>
      </c>
      <c r="E175">
        <v>173</v>
      </c>
      <c r="F175" t="s">
        <v>5243</v>
      </c>
      <c r="G175">
        <v>364</v>
      </c>
    </row>
    <row r="176" spans="1:7" x14ac:dyDescent="0.3">
      <c r="A176">
        <v>120</v>
      </c>
      <c r="E176">
        <v>174</v>
      </c>
      <c r="F176" t="s">
        <v>5243</v>
      </c>
      <c r="G176">
        <v>365</v>
      </c>
    </row>
    <row r="177" spans="1:7" x14ac:dyDescent="0.3">
      <c r="A177">
        <v>120</v>
      </c>
      <c r="E177">
        <v>175</v>
      </c>
      <c r="F177" t="s">
        <v>5243</v>
      </c>
      <c r="G177">
        <v>366</v>
      </c>
    </row>
    <row r="178" spans="1:7" x14ac:dyDescent="0.3">
      <c r="A178">
        <v>122</v>
      </c>
      <c r="E178">
        <v>176</v>
      </c>
      <c r="F178" t="s">
        <v>5243</v>
      </c>
      <c r="G178">
        <v>367</v>
      </c>
    </row>
    <row r="179" spans="1:7" x14ac:dyDescent="0.3">
      <c r="A179">
        <v>132</v>
      </c>
      <c r="E179">
        <v>177</v>
      </c>
      <c r="F179" t="s">
        <v>5243</v>
      </c>
      <c r="G179">
        <v>368</v>
      </c>
    </row>
    <row r="180" spans="1:7" x14ac:dyDescent="0.3">
      <c r="A180">
        <v>135</v>
      </c>
      <c r="E180">
        <v>178</v>
      </c>
      <c r="F180" t="s">
        <v>5243</v>
      </c>
      <c r="G180">
        <v>368</v>
      </c>
    </row>
    <row r="181" spans="1:7" x14ac:dyDescent="0.3">
      <c r="A181">
        <v>118</v>
      </c>
      <c r="E181">
        <v>179</v>
      </c>
      <c r="F181" t="s">
        <v>5243</v>
      </c>
      <c r="G181">
        <v>369</v>
      </c>
    </row>
    <row r="182" spans="1:7" x14ac:dyDescent="0.3">
      <c r="A182">
        <v>125</v>
      </c>
      <c r="E182">
        <v>180</v>
      </c>
      <c r="F182" t="s">
        <v>5243</v>
      </c>
      <c r="G182">
        <v>370</v>
      </c>
    </row>
    <row r="183" spans="1:7" x14ac:dyDescent="0.3">
      <c r="A183">
        <v>135</v>
      </c>
      <c r="E183">
        <v>181</v>
      </c>
      <c r="F183" t="s">
        <v>5243</v>
      </c>
      <c r="G183">
        <v>373</v>
      </c>
    </row>
    <row r="184" spans="1:7" x14ac:dyDescent="0.3">
      <c r="A184">
        <v>144</v>
      </c>
      <c r="E184">
        <v>182</v>
      </c>
      <c r="F184" t="s">
        <v>5243</v>
      </c>
      <c r="G184">
        <v>379</v>
      </c>
    </row>
    <row r="185" spans="1:7" x14ac:dyDescent="0.3">
      <c r="A185">
        <v>112</v>
      </c>
      <c r="E185">
        <v>183</v>
      </c>
      <c r="F185" t="s">
        <v>5243</v>
      </c>
      <c r="G185">
        <v>380</v>
      </c>
    </row>
    <row r="186" spans="1:7" x14ac:dyDescent="0.3">
      <c r="A186">
        <v>119</v>
      </c>
      <c r="E186">
        <v>184</v>
      </c>
      <c r="F186" t="s">
        <v>5243</v>
      </c>
      <c r="G186">
        <v>384</v>
      </c>
    </row>
    <row r="187" spans="1:7" x14ac:dyDescent="0.3">
      <c r="A187">
        <v>132</v>
      </c>
      <c r="E187">
        <v>185</v>
      </c>
      <c r="F187" t="s">
        <v>5243</v>
      </c>
      <c r="G187">
        <v>388</v>
      </c>
    </row>
    <row r="188" spans="1:7" x14ac:dyDescent="0.3">
      <c r="A188">
        <v>125</v>
      </c>
      <c r="E188">
        <v>186</v>
      </c>
      <c r="F188" t="s">
        <v>5243</v>
      </c>
      <c r="G188">
        <v>390</v>
      </c>
    </row>
    <row r="189" spans="1:7" x14ac:dyDescent="0.3">
      <c r="A189">
        <v>124</v>
      </c>
      <c r="E189">
        <v>187</v>
      </c>
      <c r="F189" t="s">
        <v>5243</v>
      </c>
      <c r="G189">
        <v>391</v>
      </c>
    </row>
    <row r="190" spans="1:7" x14ac:dyDescent="0.3">
      <c r="A190">
        <v>122</v>
      </c>
      <c r="E190">
        <v>188</v>
      </c>
      <c r="F190" t="s">
        <v>5243</v>
      </c>
      <c r="G190">
        <v>392</v>
      </c>
    </row>
    <row r="191" spans="1:7" x14ac:dyDescent="0.3">
      <c r="A191">
        <v>130</v>
      </c>
      <c r="E191">
        <v>189</v>
      </c>
      <c r="F191" t="s">
        <v>5243</v>
      </c>
      <c r="G191">
        <v>393</v>
      </c>
    </row>
    <row r="192" spans="1:7" x14ac:dyDescent="0.3">
      <c r="A192">
        <v>130</v>
      </c>
      <c r="E192">
        <v>190</v>
      </c>
      <c r="F192" t="s">
        <v>5243</v>
      </c>
      <c r="G192">
        <v>394</v>
      </c>
    </row>
    <row r="193" spans="1:7" x14ac:dyDescent="0.3">
      <c r="A193">
        <v>133</v>
      </c>
      <c r="E193">
        <v>191</v>
      </c>
      <c r="F193" t="s">
        <v>5243</v>
      </c>
      <c r="G193">
        <v>394</v>
      </c>
    </row>
    <row r="194" spans="1:7" x14ac:dyDescent="0.3">
      <c r="A194">
        <v>130</v>
      </c>
      <c r="E194">
        <v>192</v>
      </c>
      <c r="F194" t="s">
        <v>5243</v>
      </c>
      <c r="G194">
        <v>397</v>
      </c>
    </row>
    <row r="195" spans="1:7" x14ac:dyDescent="0.3">
      <c r="A195">
        <v>129</v>
      </c>
      <c r="E195">
        <v>193</v>
      </c>
      <c r="F195" t="s">
        <v>5243</v>
      </c>
      <c r="G195">
        <v>397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01"/>
  <sheetViews>
    <sheetView workbookViewId="0">
      <selection activeCell="E210" sqref="E210"/>
    </sheetView>
  </sheetViews>
  <sheetFormatPr defaultRowHeight="14.4" x14ac:dyDescent="0.3"/>
  <sheetData>
    <row r="1" spans="1:13" x14ac:dyDescent="0.3">
      <c r="A1" t="s">
        <v>5244</v>
      </c>
      <c r="B1" t="s">
        <v>220</v>
      </c>
      <c r="C1" t="s">
        <v>221</v>
      </c>
      <c r="D1" t="s">
        <v>222</v>
      </c>
      <c r="E1" t="s">
        <v>223</v>
      </c>
      <c r="F1" t="s">
        <v>224</v>
      </c>
      <c r="G1" t="s">
        <v>225</v>
      </c>
      <c r="H1" t="s">
        <v>226</v>
      </c>
      <c r="I1" t="s">
        <v>227</v>
      </c>
      <c r="J1" t="s">
        <v>228</v>
      </c>
      <c r="K1" t="s">
        <v>229</v>
      </c>
      <c r="L1" t="s">
        <v>230</v>
      </c>
      <c r="M1" t="s">
        <v>231</v>
      </c>
    </row>
    <row r="2" spans="1:13" x14ac:dyDescent="0.3">
      <c r="A2" t="s">
        <v>5245</v>
      </c>
      <c r="B2" t="s">
        <v>220</v>
      </c>
      <c r="C2" t="s">
        <v>221</v>
      </c>
      <c r="D2" t="s">
        <v>222</v>
      </c>
      <c r="E2" t="s">
        <v>223</v>
      </c>
      <c r="F2" t="s">
        <v>224</v>
      </c>
      <c r="G2" t="s">
        <v>225</v>
      </c>
      <c r="H2" t="s">
        <v>226</v>
      </c>
      <c r="I2" t="s">
        <v>227</v>
      </c>
      <c r="J2" t="s">
        <v>228</v>
      </c>
      <c r="K2" t="s">
        <v>229</v>
      </c>
      <c r="L2" t="s">
        <v>230</v>
      </c>
      <c r="M2" t="s">
        <v>231</v>
      </c>
    </row>
    <row r="3" spans="1:13" x14ac:dyDescent="0.3">
      <c r="A3">
        <v>250</v>
      </c>
      <c r="E3">
        <v>1</v>
      </c>
      <c r="F3" t="s">
        <v>5243</v>
      </c>
      <c r="G3">
        <v>1</v>
      </c>
    </row>
    <row r="4" spans="1:13" x14ac:dyDescent="0.3">
      <c r="A4">
        <v>245</v>
      </c>
      <c r="E4">
        <v>2</v>
      </c>
      <c r="F4" t="s">
        <v>5243</v>
      </c>
      <c r="G4">
        <v>8</v>
      </c>
    </row>
    <row r="5" spans="1:13" x14ac:dyDescent="0.3">
      <c r="A5">
        <v>280</v>
      </c>
      <c r="E5">
        <v>3</v>
      </c>
      <c r="F5" t="s">
        <v>5243</v>
      </c>
      <c r="G5">
        <v>14</v>
      </c>
    </row>
    <row r="6" spans="1:13" x14ac:dyDescent="0.3">
      <c r="A6">
        <v>300</v>
      </c>
      <c r="E6">
        <v>4</v>
      </c>
      <c r="F6" t="s">
        <v>5243</v>
      </c>
      <c r="G6">
        <v>21</v>
      </c>
    </row>
    <row r="7" spans="1:13" x14ac:dyDescent="0.3">
      <c r="A7">
        <v>270</v>
      </c>
      <c r="E7">
        <v>5</v>
      </c>
      <c r="F7" t="s">
        <v>5243</v>
      </c>
      <c r="G7">
        <v>22</v>
      </c>
    </row>
    <row r="8" spans="1:13" x14ac:dyDescent="0.3">
      <c r="A8">
        <v>260</v>
      </c>
      <c r="E8">
        <v>6</v>
      </c>
      <c r="F8" t="s">
        <v>5243</v>
      </c>
      <c r="G8">
        <v>23</v>
      </c>
    </row>
    <row r="9" spans="1:13" x14ac:dyDescent="0.3">
      <c r="A9">
        <v>280</v>
      </c>
      <c r="E9">
        <v>7</v>
      </c>
      <c r="F9" t="s">
        <v>5243</v>
      </c>
      <c r="G9">
        <v>24</v>
      </c>
    </row>
    <row r="10" spans="1:13" x14ac:dyDescent="0.3">
      <c r="A10">
        <v>300</v>
      </c>
      <c r="E10">
        <v>8</v>
      </c>
      <c r="F10" t="s">
        <v>5243</v>
      </c>
      <c r="G10">
        <v>31</v>
      </c>
    </row>
    <row r="11" spans="1:13" x14ac:dyDescent="0.3">
      <c r="A11">
        <v>250</v>
      </c>
      <c r="E11">
        <v>9</v>
      </c>
      <c r="F11" t="s">
        <v>5243</v>
      </c>
      <c r="G11">
        <v>32</v>
      </c>
    </row>
    <row r="12" spans="1:13" x14ac:dyDescent="0.3">
      <c r="A12">
        <v>240</v>
      </c>
      <c r="E12">
        <v>10</v>
      </c>
      <c r="F12" t="s">
        <v>5243</v>
      </c>
      <c r="G12">
        <v>38</v>
      </c>
    </row>
    <row r="13" spans="1:13" x14ac:dyDescent="0.3">
      <c r="A13">
        <v>114</v>
      </c>
      <c r="E13">
        <v>11</v>
      </c>
      <c r="F13" t="s">
        <v>5243</v>
      </c>
      <c r="G13">
        <v>42</v>
      </c>
    </row>
    <row r="14" spans="1:13" x14ac:dyDescent="0.3">
      <c r="A14">
        <v>165</v>
      </c>
      <c r="E14">
        <v>12</v>
      </c>
      <c r="F14" t="s">
        <v>5243</v>
      </c>
      <c r="G14">
        <v>44</v>
      </c>
    </row>
    <row r="15" spans="1:13" x14ac:dyDescent="0.3">
      <c r="A15">
        <v>170</v>
      </c>
      <c r="E15">
        <v>13</v>
      </c>
      <c r="F15" t="s">
        <v>5243</v>
      </c>
      <c r="G15">
        <v>44</v>
      </c>
    </row>
    <row r="16" spans="1:13" x14ac:dyDescent="0.3">
      <c r="A16">
        <v>240</v>
      </c>
      <c r="E16">
        <v>14</v>
      </c>
      <c r="F16" t="s">
        <v>5243</v>
      </c>
      <c r="G16">
        <v>47</v>
      </c>
    </row>
    <row r="17" spans="1:7" x14ac:dyDescent="0.3">
      <c r="A17">
        <v>230</v>
      </c>
      <c r="E17">
        <v>15</v>
      </c>
      <c r="F17" t="s">
        <v>5243</v>
      </c>
      <c r="G17">
        <v>48</v>
      </c>
    </row>
    <row r="18" spans="1:7" x14ac:dyDescent="0.3">
      <c r="A18">
        <v>240</v>
      </c>
      <c r="E18">
        <v>16</v>
      </c>
      <c r="F18" t="s">
        <v>5243</v>
      </c>
      <c r="G18">
        <v>48</v>
      </c>
    </row>
    <row r="19" spans="1:7" x14ac:dyDescent="0.3">
      <c r="A19">
        <v>275</v>
      </c>
      <c r="E19">
        <v>17</v>
      </c>
      <c r="F19" t="s">
        <v>5243</v>
      </c>
      <c r="G19">
        <v>48</v>
      </c>
    </row>
    <row r="20" spans="1:7" x14ac:dyDescent="0.3">
      <c r="A20">
        <v>280</v>
      </c>
      <c r="E20">
        <v>18</v>
      </c>
      <c r="F20" t="s">
        <v>5243</v>
      </c>
      <c r="G20">
        <v>49</v>
      </c>
    </row>
    <row r="21" spans="1:7" x14ac:dyDescent="0.3">
      <c r="A21">
        <v>125</v>
      </c>
      <c r="E21">
        <v>19</v>
      </c>
      <c r="F21" t="s">
        <v>5243</v>
      </c>
      <c r="G21">
        <v>52</v>
      </c>
    </row>
    <row r="22" spans="1:7" x14ac:dyDescent="0.3">
      <c r="A22">
        <v>250</v>
      </c>
      <c r="E22">
        <v>20</v>
      </c>
      <c r="F22" t="s">
        <v>5243</v>
      </c>
      <c r="G22">
        <v>55</v>
      </c>
    </row>
    <row r="23" spans="1:7" x14ac:dyDescent="0.3">
      <c r="A23">
        <v>250</v>
      </c>
      <c r="E23">
        <v>21</v>
      </c>
      <c r="F23" t="s">
        <v>5243</v>
      </c>
      <c r="G23">
        <v>63</v>
      </c>
    </row>
    <row r="24" spans="1:7" x14ac:dyDescent="0.3">
      <c r="A24">
        <v>280</v>
      </c>
      <c r="E24">
        <v>22</v>
      </c>
      <c r="F24" t="s">
        <v>5243</v>
      </c>
      <c r="G24">
        <v>64</v>
      </c>
    </row>
    <row r="25" spans="1:7" x14ac:dyDescent="0.3">
      <c r="A25">
        <v>270</v>
      </c>
      <c r="E25">
        <v>23</v>
      </c>
      <c r="F25" t="s">
        <v>5243</v>
      </c>
      <c r="G25">
        <v>65</v>
      </c>
    </row>
    <row r="26" spans="1:7" x14ac:dyDescent="0.3">
      <c r="A26">
        <v>270</v>
      </c>
      <c r="E26">
        <v>24</v>
      </c>
      <c r="F26" t="s">
        <v>5243</v>
      </c>
      <c r="G26">
        <v>66</v>
      </c>
    </row>
    <row r="27" spans="1:7" x14ac:dyDescent="0.3">
      <c r="A27">
        <v>263</v>
      </c>
      <c r="E27">
        <v>25</v>
      </c>
      <c r="F27" t="s">
        <v>5243</v>
      </c>
      <c r="G27">
        <v>69</v>
      </c>
    </row>
    <row r="28" spans="1:7" x14ac:dyDescent="0.3">
      <c r="A28">
        <v>258</v>
      </c>
      <c r="E28">
        <v>26</v>
      </c>
      <c r="F28" t="s">
        <v>5243</v>
      </c>
      <c r="G28">
        <v>71</v>
      </c>
    </row>
    <row r="29" spans="1:7" x14ac:dyDescent="0.3">
      <c r="A29">
        <v>310</v>
      </c>
      <c r="E29">
        <v>27</v>
      </c>
      <c r="F29" t="s">
        <v>5243</v>
      </c>
      <c r="G29">
        <v>72</v>
      </c>
    </row>
    <row r="30" spans="1:7" x14ac:dyDescent="0.3">
      <c r="A30">
        <v>228</v>
      </c>
      <c r="E30">
        <v>28</v>
      </c>
      <c r="F30" t="s">
        <v>5243</v>
      </c>
      <c r="G30">
        <v>76</v>
      </c>
    </row>
    <row r="31" spans="1:7" x14ac:dyDescent="0.3">
      <c r="A31">
        <v>275</v>
      </c>
      <c r="E31">
        <v>29</v>
      </c>
      <c r="F31" t="s">
        <v>5243</v>
      </c>
      <c r="G31">
        <v>77</v>
      </c>
    </row>
    <row r="32" spans="1:7" x14ac:dyDescent="0.3">
      <c r="A32">
        <v>230</v>
      </c>
      <c r="E32">
        <v>30</v>
      </c>
      <c r="F32" t="s">
        <v>5243</v>
      </c>
      <c r="G32">
        <v>78</v>
      </c>
    </row>
    <row r="33" spans="1:7" x14ac:dyDescent="0.3">
      <c r="A33">
        <v>250</v>
      </c>
      <c r="E33">
        <v>31</v>
      </c>
      <c r="F33" t="s">
        <v>5243</v>
      </c>
      <c r="G33">
        <v>82</v>
      </c>
    </row>
    <row r="34" spans="1:7" x14ac:dyDescent="0.3">
      <c r="A34">
        <v>247</v>
      </c>
      <c r="E34">
        <v>32</v>
      </c>
      <c r="F34" t="s">
        <v>5243</v>
      </c>
      <c r="G34">
        <v>88</v>
      </c>
    </row>
    <row r="35" spans="1:7" x14ac:dyDescent="0.3">
      <c r="A35">
        <v>253</v>
      </c>
      <c r="E35">
        <v>33</v>
      </c>
      <c r="F35" t="s">
        <v>5243</v>
      </c>
      <c r="G35">
        <v>90</v>
      </c>
    </row>
    <row r="36" spans="1:7" x14ac:dyDescent="0.3">
      <c r="A36">
        <v>255</v>
      </c>
      <c r="E36">
        <v>34</v>
      </c>
      <c r="F36" t="s">
        <v>5243</v>
      </c>
      <c r="G36">
        <v>95</v>
      </c>
    </row>
    <row r="37" spans="1:7" x14ac:dyDescent="0.3">
      <c r="A37">
        <v>250</v>
      </c>
      <c r="E37">
        <v>35</v>
      </c>
      <c r="F37" t="s">
        <v>5243</v>
      </c>
      <c r="G37">
        <v>96</v>
      </c>
    </row>
    <row r="38" spans="1:7" x14ac:dyDescent="0.3">
      <c r="A38">
        <v>260</v>
      </c>
      <c r="E38">
        <v>36</v>
      </c>
      <c r="F38" t="s">
        <v>5243</v>
      </c>
      <c r="G38">
        <v>99</v>
      </c>
    </row>
    <row r="39" spans="1:7" x14ac:dyDescent="0.3">
      <c r="A39">
        <v>280</v>
      </c>
      <c r="E39">
        <v>37</v>
      </c>
      <c r="F39" t="s">
        <v>5243</v>
      </c>
      <c r="G39">
        <v>101</v>
      </c>
    </row>
    <row r="40" spans="1:7" x14ac:dyDescent="0.3">
      <c r="A40">
        <v>170</v>
      </c>
      <c r="E40">
        <v>38</v>
      </c>
      <c r="F40" t="s">
        <v>5243</v>
      </c>
      <c r="G40">
        <v>112</v>
      </c>
    </row>
    <row r="41" spans="1:7" x14ac:dyDescent="0.3">
      <c r="A41">
        <v>263</v>
      </c>
      <c r="E41">
        <v>39</v>
      </c>
      <c r="F41" t="s">
        <v>5243</v>
      </c>
      <c r="G41">
        <v>115</v>
      </c>
    </row>
    <row r="42" spans="1:7" x14ac:dyDescent="0.3">
      <c r="A42">
        <v>300</v>
      </c>
      <c r="E42">
        <v>40</v>
      </c>
      <c r="F42" t="s">
        <v>5243</v>
      </c>
      <c r="G42">
        <v>116</v>
      </c>
    </row>
    <row r="43" spans="1:7" x14ac:dyDescent="0.3">
      <c r="A43">
        <v>235</v>
      </c>
      <c r="E43">
        <v>41</v>
      </c>
      <c r="F43" t="s">
        <v>5243</v>
      </c>
      <c r="G43">
        <v>118</v>
      </c>
    </row>
    <row r="44" spans="1:7" x14ac:dyDescent="0.3">
      <c r="A44">
        <v>250</v>
      </c>
      <c r="E44">
        <v>42</v>
      </c>
      <c r="F44" t="s">
        <v>5243</v>
      </c>
      <c r="G44">
        <v>119</v>
      </c>
    </row>
    <row r="45" spans="1:7" x14ac:dyDescent="0.3">
      <c r="A45">
        <v>282</v>
      </c>
      <c r="E45">
        <v>43</v>
      </c>
      <c r="F45" t="s">
        <v>5243</v>
      </c>
      <c r="G45">
        <v>122</v>
      </c>
    </row>
    <row r="46" spans="1:7" x14ac:dyDescent="0.3">
      <c r="A46">
        <v>160</v>
      </c>
      <c r="E46">
        <v>44</v>
      </c>
      <c r="F46" t="s">
        <v>5243</v>
      </c>
      <c r="G46">
        <v>124</v>
      </c>
    </row>
    <row r="47" spans="1:7" x14ac:dyDescent="0.3">
      <c r="A47">
        <v>260</v>
      </c>
      <c r="E47">
        <v>45</v>
      </c>
      <c r="F47" t="s">
        <v>5243</v>
      </c>
      <c r="G47">
        <v>126</v>
      </c>
    </row>
    <row r="48" spans="1:7" x14ac:dyDescent="0.3">
      <c r="A48">
        <v>240</v>
      </c>
      <c r="E48">
        <v>46</v>
      </c>
      <c r="F48" t="s">
        <v>5243</v>
      </c>
      <c r="G48">
        <v>128</v>
      </c>
    </row>
    <row r="49" spans="1:7" x14ac:dyDescent="0.3">
      <c r="A49">
        <v>240</v>
      </c>
      <c r="E49">
        <v>47</v>
      </c>
      <c r="F49" t="s">
        <v>5243</v>
      </c>
      <c r="G49">
        <v>135</v>
      </c>
    </row>
    <row r="50" spans="1:7" x14ac:dyDescent="0.3">
      <c r="A50">
        <v>235</v>
      </c>
      <c r="E50">
        <v>48</v>
      </c>
      <c r="F50" t="s">
        <v>5243</v>
      </c>
      <c r="G50">
        <v>136</v>
      </c>
    </row>
    <row r="51" spans="1:7" x14ac:dyDescent="0.3">
      <c r="A51">
        <v>222</v>
      </c>
      <c r="E51">
        <v>49</v>
      </c>
      <c r="F51" t="s">
        <v>5243</v>
      </c>
      <c r="G51">
        <v>137</v>
      </c>
    </row>
    <row r="52" spans="1:7" x14ac:dyDescent="0.3">
      <c r="A52">
        <v>232</v>
      </c>
      <c r="E52">
        <v>50</v>
      </c>
      <c r="F52" t="s">
        <v>5243</v>
      </c>
      <c r="G52">
        <v>139</v>
      </c>
    </row>
    <row r="53" spans="1:7" x14ac:dyDescent="0.3">
      <c r="A53">
        <v>227</v>
      </c>
      <c r="E53">
        <v>51</v>
      </c>
      <c r="F53" t="s">
        <v>5243</v>
      </c>
      <c r="G53">
        <v>141</v>
      </c>
    </row>
    <row r="54" spans="1:7" x14ac:dyDescent="0.3">
      <c r="A54">
        <v>288</v>
      </c>
      <c r="E54">
        <v>52</v>
      </c>
      <c r="F54" t="s">
        <v>5243</v>
      </c>
      <c r="G54">
        <v>143</v>
      </c>
    </row>
    <row r="55" spans="1:7" x14ac:dyDescent="0.3">
      <c r="A55">
        <v>225</v>
      </c>
      <c r="E55">
        <v>53</v>
      </c>
      <c r="F55" t="s">
        <v>5243</v>
      </c>
      <c r="G55">
        <v>144</v>
      </c>
    </row>
    <row r="56" spans="1:7" x14ac:dyDescent="0.3">
      <c r="A56">
        <v>220</v>
      </c>
      <c r="E56">
        <v>54</v>
      </c>
      <c r="F56" t="s">
        <v>5243</v>
      </c>
      <c r="G56">
        <v>146</v>
      </c>
    </row>
    <row r="57" spans="1:7" x14ac:dyDescent="0.3">
      <c r="A57">
        <v>240</v>
      </c>
      <c r="E57">
        <v>55</v>
      </c>
      <c r="F57" t="s">
        <v>5243</v>
      </c>
      <c r="G57">
        <v>148</v>
      </c>
    </row>
    <row r="58" spans="1:7" x14ac:dyDescent="0.3">
      <c r="A58">
        <v>272</v>
      </c>
      <c r="E58">
        <v>56</v>
      </c>
      <c r="F58" t="s">
        <v>5243</v>
      </c>
      <c r="G58">
        <v>149</v>
      </c>
    </row>
    <row r="59" spans="1:7" x14ac:dyDescent="0.3">
      <c r="A59">
        <v>264</v>
      </c>
      <c r="E59">
        <v>57</v>
      </c>
      <c r="F59" t="s">
        <v>5243</v>
      </c>
      <c r="G59">
        <v>151</v>
      </c>
    </row>
    <row r="60" spans="1:7" x14ac:dyDescent="0.3">
      <c r="A60">
        <v>270</v>
      </c>
      <c r="E60">
        <v>58</v>
      </c>
      <c r="F60" t="s">
        <v>5243</v>
      </c>
      <c r="G60">
        <v>151</v>
      </c>
    </row>
    <row r="61" spans="1:7" x14ac:dyDescent="0.3">
      <c r="A61">
        <v>220</v>
      </c>
      <c r="E61">
        <v>59</v>
      </c>
      <c r="F61" t="s">
        <v>5243</v>
      </c>
      <c r="G61">
        <v>152</v>
      </c>
    </row>
    <row r="62" spans="1:7" x14ac:dyDescent="0.3">
      <c r="A62">
        <v>226</v>
      </c>
      <c r="E62">
        <v>60</v>
      </c>
      <c r="F62" t="s">
        <v>5243</v>
      </c>
      <c r="G62">
        <v>153</v>
      </c>
    </row>
    <row r="63" spans="1:7" x14ac:dyDescent="0.3">
      <c r="A63">
        <v>225</v>
      </c>
      <c r="E63">
        <v>61</v>
      </c>
      <c r="F63" t="s">
        <v>5243</v>
      </c>
      <c r="G63">
        <v>154</v>
      </c>
    </row>
    <row r="64" spans="1:7" x14ac:dyDescent="0.3">
      <c r="A64">
        <v>240</v>
      </c>
      <c r="E64">
        <v>62</v>
      </c>
      <c r="F64" t="s">
        <v>5243</v>
      </c>
      <c r="G64">
        <v>154</v>
      </c>
    </row>
    <row r="65" spans="1:7" x14ac:dyDescent="0.3">
      <c r="A65">
        <v>238</v>
      </c>
      <c r="E65">
        <v>63</v>
      </c>
      <c r="F65" t="s">
        <v>5243</v>
      </c>
      <c r="G65">
        <v>157</v>
      </c>
    </row>
    <row r="66" spans="1:7" x14ac:dyDescent="0.3">
      <c r="A66">
        <v>250</v>
      </c>
      <c r="E66">
        <v>64</v>
      </c>
      <c r="F66" t="s">
        <v>5243</v>
      </c>
      <c r="G66">
        <v>157</v>
      </c>
    </row>
    <row r="67" spans="1:7" x14ac:dyDescent="0.3">
      <c r="A67">
        <v>296</v>
      </c>
      <c r="E67">
        <v>65</v>
      </c>
      <c r="F67" t="s">
        <v>5243</v>
      </c>
      <c r="G67">
        <v>160</v>
      </c>
    </row>
    <row r="68" spans="1:7" x14ac:dyDescent="0.3">
      <c r="A68">
        <v>276</v>
      </c>
      <c r="E68">
        <v>66</v>
      </c>
      <c r="F68" t="s">
        <v>5243</v>
      </c>
      <c r="G68">
        <v>161</v>
      </c>
    </row>
    <row r="69" spans="1:7" x14ac:dyDescent="0.3">
      <c r="A69">
        <v>249</v>
      </c>
      <c r="E69">
        <v>67</v>
      </c>
      <c r="F69" t="s">
        <v>5243</v>
      </c>
      <c r="G69">
        <v>162</v>
      </c>
    </row>
    <row r="70" spans="1:7" x14ac:dyDescent="0.3">
      <c r="A70">
        <v>240</v>
      </c>
      <c r="E70">
        <v>68</v>
      </c>
      <c r="F70" t="s">
        <v>5243</v>
      </c>
      <c r="G70">
        <v>164</v>
      </c>
    </row>
    <row r="71" spans="1:7" x14ac:dyDescent="0.3">
      <c r="A71">
        <v>273</v>
      </c>
      <c r="E71">
        <v>69</v>
      </c>
      <c r="F71" t="s">
        <v>5243</v>
      </c>
      <c r="G71">
        <v>166</v>
      </c>
    </row>
    <row r="72" spans="1:7" x14ac:dyDescent="0.3">
      <c r="A72">
        <v>291</v>
      </c>
      <c r="E72">
        <v>70</v>
      </c>
      <c r="F72" t="s">
        <v>5243</v>
      </c>
      <c r="G72">
        <v>167</v>
      </c>
    </row>
    <row r="73" spans="1:7" x14ac:dyDescent="0.3">
      <c r="A73">
        <v>315</v>
      </c>
      <c r="E73">
        <v>71</v>
      </c>
      <c r="F73" t="s">
        <v>5243</v>
      </c>
      <c r="G73">
        <v>173</v>
      </c>
    </row>
    <row r="74" spans="1:7" x14ac:dyDescent="0.3">
      <c r="A74">
        <v>240</v>
      </c>
      <c r="E74">
        <v>72</v>
      </c>
      <c r="F74" t="s">
        <v>5243</v>
      </c>
      <c r="G74">
        <v>173</v>
      </c>
    </row>
    <row r="75" spans="1:7" x14ac:dyDescent="0.3">
      <c r="A75">
        <v>255</v>
      </c>
      <c r="E75">
        <v>73</v>
      </c>
      <c r="F75" t="s">
        <v>5243</v>
      </c>
      <c r="G75">
        <v>174</v>
      </c>
    </row>
    <row r="76" spans="1:7" x14ac:dyDescent="0.3">
      <c r="A76">
        <v>295</v>
      </c>
      <c r="E76">
        <v>74</v>
      </c>
      <c r="F76" t="s">
        <v>5243</v>
      </c>
      <c r="G76">
        <v>175</v>
      </c>
    </row>
    <row r="77" spans="1:7" x14ac:dyDescent="0.3">
      <c r="A77">
        <v>250</v>
      </c>
      <c r="E77">
        <v>75</v>
      </c>
      <c r="F77" t="s">
        <v>5243</v>
      </c>
      <c r="G77">
        <v>176</v>
      </c>
    </row>
    <row r="78" spans="1:7" x14ac:dyDescent="0.3">
      <c r="A78">
        <v>248</v>
      </c>
      <c r="E78">
        <v>76</v>
      </c>
      <c r="F78" t="s">
        <v>5243</v>
      </c>
      <c r="G78">
        <v>178</v>
      </c>
    </row>
    <row r="79" spans="1:7" x14ac:dyDescent="0.3">
      <c r="A79">
        <v>220</v>
      </c>
      <c r="E79">
        <v>77</v>
      </c>
      <c r="F79" t="s">
        <v>5243</v>
      </c>
      <c r="G79">
        <v>180</v>
      </c>
    </row>
    <row r="80" spans="1:7" x14ac:dyDescent="0.3">
      <c r="A80">
        <v>260</v>
      </c>
      <c r="E80">
        <v>78</v>
      </c>
      <c r="F80" t="s">
        <v>5243</v>
      </c>
      <c r="G80">
        <v>181</v>
      </c>
    </row>
    <row r="81" spans="1:7" x14ac:dyDescent="0.3">
      <c r="A81">
        <v>215</v>
      </c>
      <c r="E81">
        <v>79</v>
      </c>
      <c r="F81" t="s">
        <v>5243</v>
      </c>
      <c r="G81">
        <v>184</v>
      </c>
    </row>
    <row r="82" spans="1:7" x14ac:dyDescent="0.3">
      <c r="A82">
        <v>290</v>
      </c>
      <c r="E82">
        <v>80</v>
      </c>
      <c r="F82" t="s">
        <v>5243</v>
      </c>
      <c r="G82">
        <v>185</v>
      </c>
    </row>
    <row r="83" spans="1:7" x14ac:dyDescent="0.3">
      <c r="A83">
        <v>270</v>
      </c>
      <c r="E83">
        <v>81</v>
      </c>
      <c r="F83" t="s">
        <v>5243</v>
      </c>
      <c r="G83">
        <v>186</v>
      </c>
    </row>
    <row r="84" spans="1:7" x14ac:dyDescent="0.3">
      <c r="A84">
        <v>225</v>
      </c>
      <c r="E84">
        <v>82</v>
      </c>
      <c r="F84" t="s">
        <v>5243</v>
      </c>
      <c r="G84">
        <v>187</v>
      </c>
    </row>
    <row r="85" spans="1:7" x14ac:dyDescent="0.3">
      <c r="A85">
        <v>241</v>
      </c>
      <c r="E85">
        <v>83</v>
      </c>
      <c r="F85" t="s">
        <v>5243</v>
      </c>
      <c r="G85">
        <v>189</v>
      </c>
    </row>
    <row r="86" spans="1:7" x14ac:dyDescent="0.3">
      <c r="A86">
        <v>235</v>
      </c>
      <c r="E86">
        <v>84</v>
      </c>
      <c r="F86" t="s">
        <v>5243</v>
      </c>
      <c r="G86">
        <v>189</v>
      </c>
    </row>
    <row r="87" spans="1:7" x14ac:dyDescent="0.3">
      <c r="A87">
        <v>236</v>
      </c>
      <c r="E87">
        <v>85</v>
      </c>
      <c r="F87" t="s">
        <v>5243</v>
      </c>
      <c r="G87">
        <v>191</v>
      </c>
    </row>
    <row r="88" spans="1:7" x14ac:dyDescent="0.3">
      <c r="A88">
        <v>232</v>
      </c>
      <c r="E88">
        <v>86</v>
      </c>
      <c r="F88" t="s">
        <v>5243</v>
      </c>
      <c r="G88">
        <v>192</v>
      </c>
    </row>
    <row r="89" spans="1:7" x14ac:dyDescent="0.3">
      <c r="A89">
        <v>275</v>
      </c>
      <c r="E89">
        <v>87</v>
      </c>
      <c r="F89" t="s">
        <v>5243</v>
      </c>
      <c r="G89">
        <v>197</v>
      </c>
    </row>
    <row r="90" spans="1:7" x14ac:dyDescent="0.3">
      <c r="A90">
        <v>261</v>
      </c>
      <c r="E90">
        <v>88</v>
      </c>
      <c r="F90" t="s">
        <v>5243</v>
      </c>
      <c r="G90">
        <v>199</v>
      </c>
    </row>
    <row r="91" spans="1:7" x14ac:dyDescent="0.3">
      <c r="A91">
        <v>155</v>
      </c>
      <c r="E91">
        <v>89</v>
      </c>
      <c r="F91" t="s">
        <v>5243</v>
      </c>
      <c r="G91">
        <v>201</v>
      </c>
    </row>
    <row r="92" spans="1:7" x14ac:dyDescent="0.3">
      <c r="A92">
        <v>245</v>
      </c>
      <c r="E92">
        <v>90</v>
      </c>
      <c r="F92" t="s">
        <v>5243</v>
      </c>
      <c r="G92">
        <v>204</v>
      </c>
    </row>
    <row r="93" spans="1:7" x14ac:dyDescent="0.3">
      <c r="A93">
        <v>220</v>
      </c>
      <c r="E93">
        <v>91</v>
      </c>
      <c r="F93" t="s">
        <v>5243</v>
      </c>
      <c r="G93">
        <v>206</v>
      </c>
    </row>
    <row r="94" spans="1:7" x14ac:dyDescent="0.3">
      <c r="A94">
        <v>245</v>
      </c>
      <c r="E94">
        <v>92</v>
      </c>
      <c r="F94" t="s">
        <v>5243</v>
      </c>
      <c r="G94">
        <v>207</v>
      </c>
    </row>
    <row r="95" spans="1:7" x14ac:dyDescent="0.3">
      <c r="A95">
        <v>230</v>
      </c>
      <c r="E95">
        <v>93</v>
      </c>
      <c r="F95" t="s">
        <v>5243</v>
      </c>
      <c r="G95">
        <v>210</v>
      </c>
    </row>
    <row r="96" spans="1:7" x14ac:dyDescent="0.3">
      <c r="A96">
        <v>241</v>
      </c>
      <c r="E96">
        <v>94</v>
      </c>
      <c r="F96" t="s">
        <v>5243</v>
      </c>
      <c r="G96">
        <v>213</v>
      </c>
    </row>
    <row r="97" spans="1:7" x14ac:dyDescent="0.3">
      <c r="A97">
        <v>225</v>
      </c>
      <c r="E97">
        <v>95</v>
      </c>
      <c r="F97" t="s">
        <v>5243</v>
      </c>
      <c r="G97">
        <v>214</v>
      </c>
    </row>
    <row r="98" spans="1:7" x14ac:dyDescent="0.3">
      <c r="A98">
        <v>220</v>
      </c>
      <c r="E98">
        <v>96</v>
      </c>
      <c r="F98" t="s">
        <v>5243</v>
      </c>
      <c r="G98">
        <v>215</v>
      </c>
    </row>
    <row r="99" spans="1:7" x14ac:dyDescent="0.3">
      <c r="A99">
        <v>235</v>
      </c>
      <c r="E99">
        <v>97</v>
      </c>
      <c r="F99" t="s">
        <v>5243</v>
      </c>
      <c r="G99">
        <v>216</v>
      </c>
    </row>
    <row r="100" spans="1:7" x14ac:dyDescent="0.3">
      <c r="A100">
        <v>240</v>
      </c>
      <c r="E100">
        <v>98</v>
      </c>
      <c r="F100" t="s">
        <v>5243</v>
      </c>
      <c r="G100">
        <v>217</v>
      </c>
    </row>
    <row r="101" spans="1:7" x14ac:dyDescent="0.3">
      <c r="A101">
        <v>225</v>
      </c>
      <c r="E101">
        <v>99</v>
      </c>
      <c r="F101" t="s">
        <v>5243</v>
      </c>
      <c r="G101">
        <v>218</v>
      </c>
    </row>
    <row r="102" spans="1:7" x14ac:dyDescent="0.3">
      <c r="A102">
        <v>240</v>
      </c>
      <c r="E102">
        <v>100</v>
      </c>
      <c r="F102" t="s">
        <v>5243</v>
      </c>
      <c r="G102">
        <v>219</v>
      </c>
    </row>
    <row r="103" spans="1:7" x14ac:dyDescent="0.3">
      <c r="A103">
        <v>250</v>
      </c>
      <c r="E103">
        <v>101</v>
      </c>
      <c r="F103" t="s">
        <v>5243</v>
      </c>
      <c r="G103">
        <v>220</v>
      </c>
    </row>
    <row r="104" spans="1:7" x14ac:dyDescent="0.3">
      <c r="A104">
        <v>235</v>
      </c>
      <c r="E104">
        <v>102</v>
      </c>
      <c r="F104" t="s">
        <v>5243</v>
      </c>
      <c r="G104">
        <v>223</v>
      </c>
    </row>
    <row r="105" spans="1:7" x14ac:dyDescent="0.3">
      <c r="A105">
        <v>221</v>
      </c>
      <c r="E105">
        <v>103</v>
      </c>
      <c r="F105" t="s">
        <v>5243</v>
      </c>
      <c r="G105">
        <v>224</v>
      </c>
    </row>
    <row r="106" spans="1:7" x14ac:dyDescent="0.3">
      <c r="A106">
        <v>255</v>
      </c>
      <c r="E106">
        <v>104</v>
      </c>
      <c r="F106" t="s">
        <v>5243</v>
      </c>
      <c r="G106">
        <v>225</v>
      </c>
    </row>
    <row r="107" spans="1:7" x14ac:dyDescent="0.3">
      <c r="A107">
        <v>236</v>
      </c>
      <c r="E107">
        <v>105</v>
      </c>
      <c r="F107" t="s">
        <v>5243</v>
      </c>
      <c r="G107">
        <v>226</v>
      </c>
    </row>
    <row r="108" spans="1:7" x14ac:dyDescent="0.3">
      <c r="A108">
        <v>277</v>
      </c>
      <c r="E108">
        <v>106</v>
      </c>
      <c r="F108" t="s">
        <v>5243</v>
      </c>
      <c r="G108">
        <v>227</v>
      </c>
    </row>
    <row r="109" spans="1:7" x14ac:dyDescent="0.3">
      <c r="A109">
        <v>229</v>
      </c>
      <c r="E109">
        <v>107</v>
      </c>
      <c r="F109" t="s">
        <v>5243</v>
      </c>
      <c r="G109">
        <v>233</v>
      </c>
    </row>
    <row r="110" spans="1:7" x14ac:dyDescent="0.3">
      <c r="A110">
        <v>222</v>
      </c>
      <c r="E110">
        <v>108</v>
      </c>
      <c r="F110" t="s">
        <v>5243</v>
      </c>
      <c r="G110">
        <v>235</v>
      </c>
    </row>
    <row r="111" spans="1:7" x14ac:dyDescent="0.3">
      <c r="A111">
        <v>230</v>
      </c>
      <c r="E111">
        <v>109</v>
      </c>
      <c r="F111" t="s">
        <v>5243</v>
      </c>
      <c r="G111">
        <v>236</v>
      </c>
    </row>
    <row r="112" spans="1:7" x14ac:dyDescent="0.3">
      <c r="A112">
        <v>229</v>
      </c>
      <c r="E112">
        <v>110</v>
      </c>
      <c r="F112" t="s">
        <v>5243</v>
      </c>
      <c r="G112">
        <v>237</v>
      </c>
    </row>
    <row r="113" spans="1:7" x14ac:dyDescent="0.3">
      <c r="A113">
        <v>228</v>
      </c>
      <c r="E113">
        <v>111</v>
      </c>
      <c r="F113" t="s">
        <v>5243</v>
      </c>
      <c r="G113">
        <v>238</v>
      </c>
    </row>
    <row r="114" spans="1:7" x14ac:dyDescent="0.3">
      <c r="A114">
        <v>190</v>
      </c>
      <c r="E114">
        <v>112</v>
      </c>
      <c r="F114" t="s">
        <v>5243</v>
      </c>
      <c r="G114">
        <v>240</v>
      </c>
    </row>
    <row r="115" spans="1:7" x14ac:dyDescent="0.3">
      <c r="A115">
        <v>216</v>
      </c>
      <c r="E115">
        <v>113</v>
      </c>
      <c r="F115" t="s">
        <v>5243</v>
      </c>
      <c r="G115">
        <v>241</v>
      </c>
    </row>
    <row r="116" spans="1:7" x14ac:dyDescent="0.3">
      <c r="A116">
        <v>219</v>
      </c>
      <c r="E116">
        <v>114</v>
      </c>
      <c r="F116" t="s">
        <v>5243</v>
      </c>
      <c r="G116">
        <v>242</v>
      </c>
    </row>
    <row r="117" spans="1:7" x14ac:dyDescent="0.3">
      <c r="A117">
        <v>268</v>
      </c>
      <c r="E117">
        <v>115</v>
      </c>
      <c r="F117" t="s">
        <v>5243</v>
      </c>
      <c r="G117">
        <v>242</v>
      </c>
    </row>
    <row r="118" spans="1:7" x14ac:dyDescent="0.3">
      <c r="A118">
        <v>230</v>
      </c>
      <c r="E118">
        <v>116</v>
      </c>
      <c r="F118" t="s">
        <v>5243</v>
      </c>
      <c r="G118">
        <v>244</v>
      </c>
    </row>
    <row r="119" spans="1:7" x14ac:dyDescent="0.3">
      <c r="A119">
        <v>240</v>
      </c>
      <c r="E119">
        <v>117</v>
      </c>
      <c r="F119" t="s">
        <v>5243</v>
      </c>
      <c r="G119">
        <v>248</v>
      </c>
    </row>
    <row r="120" spans="1:7" x14ac:dyDescent="0.3">
      <c r="A120">
        <v>240</v>
      </c>
      <c r="E120">
        <v>118</v>
      </c>
      <c r="F120" t="s">
        <v>5243</v>
      </c>
      <c r="G120">
        <v>251</v>
      </c>
    </row>
    <row r="121" spans="1:7" x14ac:dyDescent="0.3">
      <c r="A121">
        <v>237</v>
      </c>
      <c r="E121">
        <v>119</v>
      </c>
      <c r="F121" t="s">
        <v>5243</v>
      </c>
      <c r="G121">
        <v>252</v>
      </c>
    </row>
    <row r="122" spans="1:7" x14ac:dyDescent="0.3">
      <c r="A122">
        <v>240</v>
      </c>
      <c r="E122">
        <v>120</v>
      </c>
      <c r="F122" t="s">
        <v>5243</v>
      </c>
      <c r="G122">
        <v>253</v>
      </c>
    </row>
    <row r="123" spans="1:7" x14ac:dyDescent="0.3">
      <c r="A123">
        <v>155</v>
      </c>
      <c r="E123">
        <v>121</v>
      </c>
      <c r="F123" t="s">
        <v>5243</v>
      </c>
      <c r="G123">
        <v>254</v>
      </c>
    </row>
    <row r="124" spans="1:7" x14ac:dyDescent="0.3">
      <c r="A124">
        <v>152</v>
      </c>
      <c r="E124">
        <v>122</v>
      </c>
      <c r="F124" t="s">
        <v>5243</v>
      </c>
      <c r="G124">
        <v>254</v>
      </c>
    </row>
    <row r="125" spans="1:7" x14ac:dyDescent="0.3">
      <c r="A125">
        <v>260</v>
      </c>
      <c r="E125">
        <v>123</v>
      </c>
      <c r="F125" t="s">
        <v>5243</v>
      </c>
      <c r="G125">
        <v>255</v>
      </c>
    </row>
    <row r="126" spans="1:7" x14ac:dyDescent="0.3">
      <c r="A126">
        <v>280</v>
      </c>
      <c r="E126">
        <v>124</v>
      </c>
      <c r="F126" t="s">
        <v>5243</v>
      </c>
      <c r="G126">
        <v>256</v>
      </c>
    </row>
    <row r="127" spans="1:7" x14ac:dyDescent="0.3">
      <c r="A127">
        <v>230</v>
      </c>
      <c r="E127">
        <v>125</v>
      </c>
      <c r="F127" t="s">
        <v>5243</v>
      </c>
      <c r="G127">
        <v>259</v>
      </c>
    </row>
    <row r="128" spans="1:7" x14ac:dyDescent="0.3">
      <c r="A128">
        <v>280</v>
      </c>
      <c r="E128">
        <v>126</v>
      </c>
      <c r="F128" t="s">
        <v>5243</v>
      </c>
      <c r="G128">
        <v>264</v>
      </c>
    </row>
    <row r="129" spans="1:7" x14ac:dyDescent="0.3">
      <c r="A129">
        <v>260</v>
      </c>
      <c r="E129">
        <v>127</v>
      </c>
      <c r="F129" t="s">
        <v>5243</v>
      </c>
      <c r="G129">
        <v>266</v>
      </c>
    </row>
    <row r="130" spans="1:7" x14ac:dyDescent="0.3">
      <c r="A130">
        <v>210</v>
      </c>
      <c r="E130">
        <v>128</v>
      </c>
      <c r="F130" t="s">
        <v>5243</v>
      </c>
      <c r="G130">
        <v>267</v>
      </c>
    </row>
    <row r="131" spans="1:7" x14ac:dyDescent="0.3">
      <c r="A131">
        <v>222</v>
      </c>
      <c r="E131">
        <v>129</v>
      </c>
      <c r="F131" t="s">
        <v>5243</v>
      </c>
      <c r="G131">
        <v>268</v>
      </c>
    </row>
    <row r="132" spans="1:7" x14ac:dyDescent="0.3">
      <c r="A132">
        <v>270</v>
      </c>
      <c r="E132">
        <v>130</v>
      </c>
      <c r="F132" t="s">
        <v>5243</v>
      </c>
      <c r="G132">
        <v>270</v>
      </c>
    </row>
    <row r="133" spans="1:7" x14ac:dyDescent="0.3">
      <c r="A133">
        <v>225</v>
      </c>
      <c r="E133">
        <v>131</v>
      </c>
      <c r="F133" t="s">
        <v>5243</v>
      </c>
      <c r="G133">
        <v>272</v>
      </c>
    </row>
    <row r="134" spans="1:7" x14ac:dyDescent="0.3">
      <c r="A134">
        <v>240</v>
      </c>
      <c r="E134">
        <v>132</v>
      </c>
      <c r="F134" t="s">
        <v>5243</v>
      </c>
      <c r="G134">
        <v>275</v>
      </c>
    </row>
    <row r="135" spans="1:7" x14ac:dyDescent="0.3">
      <c r="A135">
        <v>155</v>
      </c>
      <c r="E135">
        <v>133</v>
      </c>
      <c r="F135" t="s">
        <v>5243</v>
      </c>
      <c r="G135">
        <v>276</v>
      </c>
    </row>
    <row r="136" spans="1:7" x14ac:dyDescent="0.3">
      <c r="A136">
        <v>280</v>
      </c>
      <c r="E136">
        <v>134</v>
      </c>
      <c r="F136" t="s">
        <v>5243</v>
      </c>
      <c r="G136">
        <v>277</v>
      </c>
    </row>
    <row r="137" spans="1:7" x14ac:dyDescent="0.3">
      <c r="A137">
        <v>230</v>
      </c>
      <c r="E137">
        <v>135</v>
      </c>
      <c r="F137" t="s">
        <v>5243</v>
      </c>
      <c r="G137">
        <v>278</v>
      </c>
    </row>
    <row r="138" spans="1:7" x14ac:dyDescent="0.3">
      <c r="A138">
        <v>300</v>
      </c>
      <c r="E138">
        <v>136</v>
      </c>
      <c r="F138" t="s">
        <v>5243</v>
      </c>
      <c r="G138">
        <v>279</v>
      </c>
    </row>
    <row r="139" spans="1:7" x14ac:dyDescent="0.3">
      <c r="A139">
        <v>265</v>
      </c>
      <c r="E139">
        <v>137</v>
      </c>
      <c r="F139" t="s">
        <v>5243</v>
      </c>
      <c r="G139">
        <v>283</v>
      </c>
    </row>
    <row r="140" spans="1:7" x14ac:dyDescent="0.3">
      <c r="A140">
        <v>255</v>
      </c>
      <c r="E140">
        <v>138</v>
      </c>
      <c r="F140" t="s">
        <v>5243</v>
      </c>
      <c r="G140">
        <v>284</v>
      </c>
    </row>
    <row r="141" spans="1:7" x14ac:dyDescent="0.3">
      <c r="A141">
        <v>275</v>
      </c>
      <c r="E141">
        <v>139</v>
      </c>
      <c r="F141" t="s">
        <v>5243</v>
      </c>
      <c r="G141">
        <v>285</v>
      </c>
    </row>
    <row r="142" spans="1:7" x14ac:dyDescent="0.3">
      <c r="A142">
        <v>245</v>
      </c>
      <c r="E142">
        <v>140</v>
      </c>
      <c r="F142" t="s">
        <v>5243</v>
      </c>
      <c r="G142">
        <v>286</v>
      </c>
    </row>
    <row r="143" spans="1:7" x14ac:dyDescent="0.3">
      <c r="A143">
        <v>235</v>
      </c>
      <c r="E143">
        <v>141</v>
      </c>
      <c r="F143" t="s">
        <v>5243</v>
      </c>
      <c r="G143">
        <v>288</v>
      </c>
    </row>
    <row r="144" spans="1:7" x14ac:dyDescent="0.3">
      <c r="A144">
        <v>250</v>
      </c>
      <c r="E144">
        <v>142</v>
      </c>
      <c r="F144" t="s">
        <v>5243</v>
      </c>
      <c r="G144">
        <v>290</v>
      </c>
    </row>
    <row r="145" spans="1:7" x14ac:dyDescent="0.3">
      <c r="A145">
        <v>255</v>
      </c>
      <c r="E145">
        <v>143</v>
      </c>
      <c r="F145" t="s">
        <v>5243</v>
      </c>
      <c r="G145">
        <v>294</v>
      </c>
    </row>
    <row r="146" spans="1:7" x14ac:dyDescent="0.3">
      <c r="A146">
        <v>260</v>
      </c>
      <c r="E146">
        <v>144</v>
      </c>
      <c r="F146" t="s">
        <v>5243</v>
      </c>
      <c r="G146">
        <v>297</v>
      </c>
    </row>
    <row r="147" spans="1:7" x14ac:dyDescent="0.3">
      <c r="A147">
        <v>260</v>
      </c>
      <c r="E147">
        <v>145</v>
      </c>
      <c r="F147" t="s">
        <v>5243</v>
      </c>
      <c r="G147">
        <v>299</v>
      </c>
    </row>
    <row r="148" spans="1:7" x14ac:dyDescent="0.3">
      <c r="A148">
        <v>300</v>
      </c>
      <c r="E148">
        <v>146</v>
      </c>
      <c r="F148" t="s">
        <v>5243</v>
      </c>
      <c r="G148">
        <v>300</v>
      </c>
    </row>
    <row r="149" spans="1:7" x14ac:dyDescent="0.3">
      <c r="A149">
        <v>240</v>
      </c>
      <c r="E149">
        <v>147</v>
      </c>
      <c r="F149" t="s">
        <v>5243</v>
      </c>
      <c r="G149">
        <v>300</v>
      </c>
    </row>
    <row r="150" spans="1:7" x14ac:dyDescent="0.3">
      <c r="A150">
        <v>240</v>
      </c>
      <c r="E150">
        <v>148</v>
      </c>
      <c r="F150" t="s">
        <v>5243</v>
      </c>
      <c r="G150">
        <v>303</v>
      </c>
    </row>
    <row r="151" spans="1:7" x14ac:dyDescent="0.3">
      <c r="A151">
        <v>249</v>
      </c>
      <c r="E151">
        <v>149</v>
      </c>
      <c r="F151" t="s">
        <v>5243</v>
      </c>
      <c r="G151">
        <v>305</v>
      </c>
    </row>
    <row r="152" spans="1:7" x14ac:dyDescent="0.3">
      <c r="A152">
        <v>130</v>
      </c>
      <c r="E152">
        <v>150</v>
      </c>
      <c r="F152" t="s">
        <v>5243</v>
      </c>
      <c r="G152">
        <v>309</v>
      </c>
    </row>
    <row r="153" spans="1:7" x14ac:dyDescent="0.3">
      <c r="A153">
        <v>275</v>
      </c>
      <c r="E153">
        <v>151</v>
      </c>
      <c r="F153" t="s">
        <v>5243</v>
      </c>
      <c r="G153">
        <v>310</v>
      </c>
    </row>
    <row r="154" spans="1:7" x14ac:dyDescent="0.3">
      <c r="A154">
        <v>252</v>
      </c>
      <c r="E154">
        <v>152</v>
      </c>
      <c r="F154" t="s">
        <v>5243</v>
      </c>
      <c r="G154">
        <v>312</v>
      </c>
    </row>
    <row r="155" spans="1:7" x14ac:dyDescent="0.3">
      <c r="A155">
        <v>230</v>
      </c>
      <c r="E155">
        <v>153</v>
      </c>
      <c r="F155" t="s">
        <v>5243</v>
      </c>
      <c r="G155">
        <v>317</v>
      </c>
    </row>
    <row r="156" spans="1:7" x14ac:dyDescent="0.3">
      <c r="A156">
        <v>270</v>
      </c>
      <c r="E156">
        <v>154</v>
      </c>
      <c r="F156" t="s">
        <v>5243</v>
      </c>
      <c r="G156">
        <v>320</v>
      </c>
    </row>
    <row r="157" spans="1:7" x14ac:dyDescent="0.3">
      <c r="A157">
        <v>250</v>
      </c>
      <c r="E157">
        <v>155</v>
      </c>
      <c r="F157" t="s">
        <v>5243</v>
      </c>
      <c r="G157">
        <v>321</v>
      </c>
    </row>
    <row r="158" spans="1:7" x14ac:dyDescent="0.3">
      <c r="A158">
        <v>220</v>
      </c>
      <c r="E158">
        <v>156</v>
      </c>
      <c r="F158" t="s">
        <v>5243</v>
      </c>
      <c r="G158">
        <v>323</v>
      </c>
    </row>
    <row r="159" spans="1:7" x14ac:dyDescent="0.3">
      <c r="A159">
        <v>260</v>
      </c>
      <c r="E159">
        <v>157</v>
      </c>
      <c r="F159" t="s">
        <v>5243</v>
      </c>
      <c r="G159">
        <v>324</v>
      </c>
    </row>
    <row r="160" spans="1:7" x14ac:dyDescent="0.3">
      <c r="A160">
        <v>290</v>
      </c>
      <c r="E160">
        <v>158</v>
      </c>
      <c r="F160" t="s">
        <v>5243</v>
      </c>
      <c r="G160">
        <v>327</v>
      </c>
    </row>
    <row r="161" spans="1:7" x14ac:dyDescent="0.3">
      <c r="A161">
        <v>227</v>
      </c>
      <c r="E161">
        <v>159</v>
      </c>
      <c r="F161" t="s">
        <v>5243</v>
      </c>
      <c r="G161">
        <v>330</v>
      </c>
    </row>
    <row r="162" spans="1:7" x14ac:dyDescent="0.3">
      <c r="A162">
        <v>278</v>
      </c>
      <c r="E162">
        <v>160</v>
      </c>
      <c r="F162" t="s">
        <v>5243</v>
      </c>
      <c r="G162">
        <v>331</v>
      </c>
    </row>
    <row r="163" spans="1:7" x14ac:dyDescent="0.3">
      <c r="A163">
        <v>220</v>
      </c>
      <c r="E163">
        <v>161</v>
      </c>
      <c r="F163" t="s">
        <v>5243</v>
      </c>
      <c r="G163">
        <v>335</v>
      </c>
    </row>
    <row r="164" spans="1:7" x14ac:dyDescent="0.3">
      <c r="A164">
        <v>250</v>
      </c>
      <c r="E164">
        <v>162</v>
      </c>
      <c r="F164" t="s">
        <v>5243</v>
      </c>
      <c r="G164">
        <v>335</v>
      </c>
    </row>
    <row r="165" spans="1:7" x14ac:dyDescent="0.3">
      <c r="A165">
        <v>232</v>
      </c>
      <c r="E165">
        <v>163</v>
      </c>
      <c r="F165" t="s">
        <v>5243</v>
      </c>
      <c r="G165">
        <v>336</v>
      </c>
    </row>
    <row r="166" spans="1:7" x14ac:dyDescent="0.3">
      <c r="A166">
        <v>235</v>
      </c>
      <c r="E166">
        <v>164</v>
      </c>
      <c r="F166" t="s">
        <v>5243</v>
      </c>
      <c r="G166">
        <v>337</v>
      </c>
    </row>
    <row r="167" spans="1:7" x14ac:dyDescent="0.3">
      <c r="A167">
        <v>233</v>
      </c>
      <c r="E167">
        <v>165</v>
      </c>
      <c r="F167" t="s">
        <v>5243</v>
      </c>
      <c r="G167">
        <v>341</v>
      </c>
    </row>
    <row r="168" spans="1:7" x14ac:dyDescent="0.3">
      <c r="A168">
        <v>270</v>
      </c>
      <c r="E168">
        <v>166</v>
      </c>
      <c r="F168" t="s">
        <v>5243</v>
      </c>
      <c r="G168">
        <v>346</v>
      </c>
    </row>
    <row r="169" spans="1:7" x14ac:dyDescent="0.3">
      <c r="A169">
        <v>125</v>
      </c>
      <c r="E169">
        <v>167</v>
      </c>
      <c r="F169" t="s">
        <v>5243</v>
      </c>
      <c r="G169">
        <v>348</v>
      </c>
    </row>
    <row r="170" spans="1:7" x14ac:dyDescent="0.3">
      <c r="A170">
        <v>195</v>
      </c>
      <c r="E170">
        <v>168</v>
      </c>
      <c r="F170" t="s">
        <v>5243</v>
      </c>
      <c r="G170">
        <v>349</v>
      </c>
    </row>
    <row r="171" spans="1:7" x14ac:dyDescent="0.3">
      <c r="A171">
        <v>125</v>
      </c>
      <c r="E171">
        <v>169</v>
      </c>
      <c r="F171" t="s">
        <v>5243</v>
      </c>
      <c r="G171">
        <v>350</v>
      </c>
    </row>
    <row r="172" spans="1:7" x14ac:dyDescent="0.3">
      <c r="A172">
        <v>240</v>
      </c>
      <c r="E172">
        <v>170</v>
      </c>
      <c r="F172" t="s">
        <v>5243</v>
      </c>
      <c r="G172">
        <v>351</v>
      </c>
    </row>
    <row r="173" spans="1:7" x14ac:dyDescent="0.3">
      <c r="A173">
        <v>240</v>
      </c>
      <c r="E173">
        <v>171</v>
      </c>
      <c r="F173" t="s">
        <v>5243</v>
      </c>
      <c r="G173">
        <v>352</v>
      </c>
    </row>
    <row r="174" spans="1:7" x14ac:dyDescent="0.3">
      <c r="A174">
        <v>241</v>
      </c>
      <c r="E174">
        <v>172</v>
      </c>
      <c r="F174" t="s">
        <v>5243</v>
      </c>
      <c r="G174">
        <v>354</v>
      </c>
    </row>
    <row r="175" spans="1:7" x14ac:dyDescent="0.3">
      <c r="A175">
        <v>210</v>
      </c>
      <c r="E175">
        <v>173</v>
      </c>
      <c r="F175" t="s">
        <v>5243</v>
      </c>
      <c r="G175">
        <v>356</v>
      </c>
    </row>
    <row r="176" spans="1:7" x14ac:dyDescent="0.3">
      <c r="A176">
        <v>240</v>
      </c>
      <c r="E176">
        <v>174</v>
      </c>
      <c r="F176" t="s">
        <v>5243</v>
      </c>
      <c r="G176">
        <v>358</v>
      </c>
    </row>
    <row r="177" spans="1:7" x14ac:dyDescent="0.3">
      <c r="A177">
        <v>228</v>
      </c>
      <c r="E177">
        <v>175</v>
      </c>
      <c r="F177" t="s">
        <v>5243</v>
      </c>
      <c r="G177">
        <v>358</v>
      </c>
    </row>
    <row r="178" spans="1:7" x14ac:dyDescent="0.3">
      <c r="A178">
        <v>222</v>
      </c>
      <c r="E178">
        <v>176</v>
      </c>
      <c r="F178" t="s">
        <v>5243</v>
      </c>
      <c r="G178">
        <v>360</v>
      </c>
    </row>
    <row r="179" spans="1:7" x14ac:dyDescent="0.3">
      <c r="A179">
        <v>225</v>
      </c>
      <c r="E179">
        <v>177</v>
      </c>
      <c r="F179" t="s">
        <v>5243</v>
      </c>
      <c r="G179">
        <v>363</v>
      </c>
    </row>
    <row r="180" spans="1:7" x14ac:dyDescent="0.3">
      <c r="A180">
        <v>144</v>
      </c>
      <c r="E180">
        <v>178</v>
      </c>
      <c r="F180" t="s">
        <v>5243</v>
      </c>
      <c r="G180">
        <v>364</v>
      </c>
    </row>
    <row r="181" spans="1:7" x14ac:dyDescent="0.3">
      <c r="A181">
        <v>235</v>
      </c>
      <c r="E181">
        <v>179</v>
      </c>
      <c r="F181" t="s">
        <v>5243</v>
      </c>
      <c r="G181">
        <v>365</v>
      </c>
    </row>
    <row r="182" spans="1:7" x14ac:dyDescent="0.3">
      <c r="A182">
        <v>220</v>
      </c>
      <c r="E182">
        <v>180</v>
      </c>
      <c r="F182" t="s">
        <v>5243</v>
      </c>
      <c r="G182">
        <v>366</v>
      </c>
    </row>
    <row r="183" spans="1:7" x14ac:dyDescent="0.3">
      <c r="A183">
        <v>220</v>
      </c>
      <c r="E183">
        <v>181</v>
      </c>
      <c r="F183" t="s">
        <v>5243</v>
      </c>
      <c r="G183">
        <v>367</v>
      </c>
    </row>
    <row r="184" spans="1:7" x14ac:dyDescent="0.3">
      <c r="A184">
        <v>235</v>
      </c>
      <c r="E184">
        <v>182</v>
      </c>
      <c r="F184" t="s">
        <v>5243</v>
      </c>
      <c r="G184">
        <v>368</v>
      </c>
    </row>
    <row r="185" spans="1:7" x14ac:dyDescent="0.3">
      <c r="A185">
        <v>245</v>
      </c>
      <c r="E185">
        <v>183</v>
      </c>
      <c r="F185" t="s">
        <v>5243</v>
      </c>
      <c r="G185">
        <v>369</v>
      </c>
    </row>
    <row r="186" spans="1:7" x14ac:dyDescent="0.3">
      <c r="A186">
        <v>220</v>
      </c>
      <c r="E186">
        <v>184</v>
      </c>
      <c r="F186" t="s">
        <v>5243</v>
      </c>
      <c r="G186">
        <v>370</v>
      </c>
    </row>
    <row r="187" spans="1:7" x14ac:dyDescent="0.3">
      <c r="A187">
        <v>245</v>
      </c>
      <c r="E187">
        <v>185</v>
      </c>
      <c r="F187" t="s">
        <v>5243</v>
      </c>
      <c r="G187">
        <v>371</v>
      </c>
    </row>
    <row r="188" spans="1:7" x14ac:dyDescent="0.3">
      <c r="A188">
        <v>245</v>
      </c>
      <c r="E188">
        <v>186</v>
      </c>
      <c r="F188" t="s">
        <v>5243</v>
      </c>
      <c r="G188">
        <v>373</v>
      </c>
    </row>
    <row r="189" spans="1:7" x14ac:dyDescent="0.3">
      <c r="A189">
        <v>235</v>
      </c>
      <c r="E189">
        <v>187</v>
      </c>
      <c r="F189" t="s">
        <v>5243</v>
      </c>
      <c r="G189">
        <v>375</v>
      </c>
    </row>
    <row r="190" spans="1:7" x14ac:dyDescent="0.3">
      <c r="A190">
        <v>255</v>
      </c>
      <c r="E190">
        <v>188</v>
      </c>
      <c r="F190" t="s">
        <v>5243</v>
      </c>
      <c r="G190">
        <v>379</v>
      </c>
    </row>
    <row r="191" spans="1:7" x14ac:dyDescent="0.3">
      <c r="A191">
        <v>231</v>
      </c>
      <c r="E191">
        <v>189</v>
      </c>
      <c r="F191" t="s">
        <v>5243</v>
      </c>
      <c r="G191">
        <v>380</v>
      </c>
    </row>
    <row r="192" spans="1:7" x14ac:dyDescent="0.3">
      <c r="A192">
        <v>223</v>
      </c>
      <c r="E192">
        <v>190</v>
      </c>
      <c r="F192" t="s">
        <v>5243</v>
      </c>
      <c r="G192">
        <v>383</v>
      </c>
    </row>
    <row r="193" spans="1:7" x14ac:dyDescent="0.3">
      <c r="A193">
        <v>244</v>
      </c>
      <c r="E193">
        <v>191</v>
      </c>
      <c r="F193" t="s">
        <v>5243</v>
      </c>
      <c r="G193">
        <v>384</v>
      </c>
    </row>
    <row r="194" spans="1:7" x14ac:dyDescent="0.3">
      <c r="A194">
        <v>227</v>
      </c>
      <c r="E194">
        <v>192</v>
      </c>
      <c r="F194" t="s">
        <v>5243</v>
      </c>
      <c r="G194">
        <v>385</v>
      </c>
    </row>
    <row r="195" spans="1:7" x14ac:dyDescent="0.3">
      <c r="A195">
        <v>258</v>
      </c>
      <c r="E195">
        <v>193</v>
      </c>
      <c r="F195" t="s">
        <v>5243</v>
      </c>
      <c r="G195">
        <v>387</v>
      </c>
    </row>
    <row r="196" spans="1:7" x14ac:dyDescent="0.3">
      <c r="A196">
        <v>239</v>
      </c>
      <c r="E196">
        <v>194</v>
      </c>
      <c r="F196" t="s">
        <v>5243</v>
      </c>
      <c r="G196">
        <v>389</v>
      </c>
    </row>
    <row r="197" spans="1:7" x14ac:dyDescent="0.3">
      <c r="A197">
        <v>254</v>
      </c>
      <c r="E197">
        <v>195</v>
      </c>
      <c r="F197" t="s">
        <v>5243</v>
      </c>
      <c r="G197">
        <v>390</v>
      </c>
    </row>
    <row r="198" spans="1:7" x14ac:dyDescent="0.3">
      <c r="A198">
        <v>269</v>
      </c>
      <c r="E198">
        <v>196</v>
      </c>
      <c r="F198" t="s">
        <v>5243</v>
      </c>
      <c r="G198">
        <v>391</v>
      </c>
    </row>
    <row r="199" spans="1:7" x14ac:dyDescent="0.3">
      <c r="A199">
        <v>227</v>
      </c>
      <c r="E199">
        <v>197</v>
      </c>
      <c r="F199" t="s">
        <v>5243</v>
      </c>
      <c r="G199">
        <v>392</v>
      </c>
    </row>
    <row r="200" spans="1:7" x14ac:dyDescent="0.3">
      <c r="A200">
        <v>238</v>
      </c>
      <c r="E200">
        <v>198</v>
      </c>
      <c r="F200" t="s">
        <v>5243</v>
      </c>
      <c r="G200">
        <v>393</v>
      </c>
    </row>
    <row r="201" spans="1:7" x14ac:dyDescent="0.3">
      <c r="A201">
        <v>245</v>
      </c>
      <c r="E201">
        <v>199</v>
      </c>
      <c r="F201" t="s">
        <v>5243</v>
      </c>
      <c r="G201">
        <v>394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97D408F-103E-47CA-8B52-9A1987A42B7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AE1BB96-68E6-40CE-B328-657512991173}">
  <ds:schemaRefs>
    <ds:schemaRef ds:uri="http://schemas.microsoft.com/sharepoint/v3/contenttype/forms"/>
  </ds:schemaRefs>
</ds:datastoreItem>
</file>

<file path=customXml/itemProps3.xml><?xml version="1.0" encoding="utf-8"?>
<ds:datastoreItem xmlns:ds="http://schemas.openxmlformats.org/officeDocument/2006/customXml" ds:itemID="{7926CD7B-79D0-40DF-A90F-6BB17D97294A}"/>
</file>

<file path=customXml/itemProps4.xml><?xml version="1.0" encoding="utf-8"?>
<ds:datastoreItem xmlns:ds="http://schemas.openxmlformats.org/officeDocument/2006/customXml" ds:itemID="{81C14979-717C-4817-B6C4-654CFA62CD7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Sample</vt:lpstr>
      <vt:lpstr>data</vt:lpstr>
      <vt:lpstr>Analysis</vt:lpstr>
      <vt:lpstr>msna_nutrition_muacchildren</vt:lpstr>
      <vt:lpstr>msna_nutrition_muacplw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openpyxl</dc:creator>
  <cp:lastModifiedBy>Ahmad Samer Abdulhaleem</cp:lastModifiedBy>
  <dcterms:created xsi:type="dcterms:W3CDTF">2021-01-14T06:54:29Z</dcterms:created>
  <dcterms:modified xsi:type="dcterms:W3CDTF">2022-01-26T13:36:17Z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28343100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69360eae-ce9c-4d81-a31c-e1e0ec36e06a</vt:lpwstr>
  </property>
</Properties>
</file>