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9440" windowHeight="10170" activeTab="2"/>
  </bookViews>
  <sheets>
    <sheet name="Métricas Vector" sheetId="2" r:id="rId1"/>
    <sheet name="Métricas Matriz" sheetId="3" r:id="rId2"/>
    <sheet name="SelMath" sheetId="4" r:id="rId3"/>
  </sheets>
  <calcPr calcId="145621"/>
</workbook>
</file>

<file path=xl/calcChain.xml><?xml version="1.0" encoding="utf-8"?>
<calcChain xmlns="http://schemas.openxmlformats.org/spreadsheetml/2006/main">
  <c r="I18" i="4" l="1"/>
  <c r="M18" i="4" s="1"/>
  <c r="D30" i="4"/>
  <c r="D40" i="4" s="1"/>
  <c r="E40" i="4" s="1"/>
  <c r="L26" i="4"/>
  <c r="K26" i="4"/>
  <c r="D41" i="4" s="1"/>
  <c r="E41" i="4" s="1"/>
  <c r="J26" i="4"/>
  <c r="D36" i="4" s="1"/>
  <c r="F26" i="4"/>
  <c r="E26" i="4"/>
  <c r="I25" i="4"/>
  <c r="M25" i="4" s="1"/>
  <c r="A25" i="4"/>
  <c r="A24" i="4"/>
  <c r="I23" i="4"/>
  <c r="M23" i="4" s="1"/>
  <c r="A23" i="4"/>
  <c r="M22" i="4"/>
  <c r="I22" i="4"/>
  <c r="A22" i="4"/>
  <c r="I21" i="4"/>
  <c r="M21" i="4" s="1"/>
  <c r="A21" i="4"/>
  <c r="I20" i="4"/>
  <c r="M20" i="4" s="1"/>
  <c r="A20" i="4"/>
  <c r="I19" i="4"/>
  <c r="A19" i="4"/>
  <c r="A18" i="4"/>
  <c r="D13" i="4"/>
  <c r="D39" i="4" s="1"/>
  <c r="E39" i="4" s="1"/>
  <c r="D9" i="4"/>
  <c r="D38" i="4" s="1"/>
  <c r="E38" i="4" s="1"/>
  <c r="D5" i="4"/>
  <c r="D37" i="4" s="1"/>
  <c r="D30" i="3"/>
  <c r="D40" i="3" s="1"/>
  <c r="E40" i="3" s="1"/>
  <c r="L26" i="3"/>
  <c r="K26" i="3"/>
  <c r="D41" i="3" s="1"/>
  <c r="E41" i="3" s="1"/>
  <c r="J26" i="3"/>
  <c r="D36" i="3" s="1"/>
  <c r="F26" i="3"/>
  <c r="E26" i="3"/>
  <c r="I25" i="3"/>
  <c r="M25" i="3" s="1"/>
  <c r="A25" i="3"/>
  <c r="A24" i="3"/>
  <c r="I23" i="3"/>
  <c r="M23" i="3" s="1"/>
  <c r="A23" i="3"/>
  <c r="I22" i="3"/>
  <c r="M22" i="3" s="1"/>
  <c r="A22" i="3"/>
  <c r="I21" i="3"/>
  <c r="M21" i="3" s="1"/>
  <c r="A21" i="3"/>
  <c r="I20" i="3"/>
  <c r="M20" i="3" s="1"/>
  <c r="A20" i="3"/>
  <c r="I19" i="3"/>
  <c r="M19" i="3" s="1"/>
  <c r="A19" i="3"/>
  <c r="I18" i="3"/>
  <c r="I26" i="3" s="1"/>
  <c r="D42" i="3" s="1"/>
  <c r="E42" i="3" s="1"/>
  <c r="A18" i="3"/>
  <c r="D13" i="3"/>
  <c r="D39" i="3" s="1"/>
  <c r="E39" i="3" s="1"/>
  <c r="D9" i="3"/>
  <c r="D38" i="3" s="1"/>
  <c r="E38" i="3" s="1"/>
  <c r="D5" i="3"/>
  <c r="D37" i="3" s="1"/>
  <c r="B24" i="2"/>
  <c r="L26" i="2"/>
  <c r="E41" i="2" s="1"/>
  <c r="K26" i="2"/>
  <c r="M26" i="2"/>
  <c r="G26" i="2"/>
  <c r="F26" i="2"/>
  <c r="E5" i="2"/>
  <c r="E37" i="2" s="1"/>
  <c r="E9" i="2"/>
  <c r="E38" i="2" s="1"/>
  <c r="E13" i="2"/>
  <c r="E39" i="2" s="1"/>
  <c r="E30" i="2"/>
  <c r="E40" i="2" s="1"/>
  <c r="J22" i="2"/>
  <c r="N22" i="2" s="1"/>
  <c r="J25" i="2"/>
  <c r="N25" i="2" s="1"/>
  <c r="J19" i="2"/>
  <c r="N19" i="2" s="1"/>
  <c r="J20" i="2"/>
  <c r="N20" i="2" s="1"/>
  <c r="J21" i="2"/>
  <c r="N21" i="2" s="1"/>
  <c r="J23" i="2"/>
  <c r="N23" i="2" s="1"/>
  <c r="J18" i="2"/>
  <c r="N18" i="2" s="1"/>
  <c r="B19" i="2"/>
  <c r="B20" i="2"/>
  <c r="B21" i="2"/>
  <c r="B22" i="2"/>
  <c r="B23" i="2"/>
  <c r="B25" i="2"/>
  <c r="B18" i="2"/>
  <c r="I26" i="4" l="1"/>
  <c r="D42" i="4" s="1"/>
  <c r="E42" i="4" s="1"/>
  <c r="D33" i="4"/>
  <c r="D35" i="4"/>
  <c r="D33" i="3"/>
  <c r="D35" i="3"/>
  <c r="M18" i="3"/>
  <c r="M26" i="3" s="1"/>
  <c r="D34" i="3" s="1"/>
  <c r="N26" i="2"/>
  <c r="E34" i="2" s="1"/>
  <c r="E33" i="2"/>
  <c r="E37" i="4"/>
  <c r="M19" i="4"/>
  <c r="M26" i="4" s="1"/>
  <c r="D34" i="4" s="1"/>
  <c r="D43" i="3"/>
  <c r="E37" i="3"/>
  <c r="J26" i="2"/>
  <c r="E42" i="2" s="1"/>
  <c r="E35" i="2"/>
  <c r="E36" i="2"/>
  <c r="D43" i="4" l="1"/>
  <c r="E43" i="2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<sst xmlns="http://schemas.openxmlformats.org/spreadsheetml/2006/main" count="171" uniqueCount="47">
  <si>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</si>
  <si>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</si>
  <si>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</si>
  <si>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</si>
  <si>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</si>
  <si>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</si>
  <si>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</si>
  <si>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</si>
  <si>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</si>
  <si>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</si>
  <si>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</si>
  <si>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</si>
  <si>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</si>
  <si>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</si>
  <si>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</si>
  <si>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</si>
  <si>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</si>
  <si>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</si>
  <si>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</si>
  <si>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</si>
  <si>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</si>
  <si>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</si>
  <si>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</si>
  <si>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</si>
  <si>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</si>
  <si>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</si>
  <si>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</si>
  <si>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</si>
  <si>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</si>
  <si>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</si>
  <si>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</si>
  <si>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</si>
  <si>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</si>
  <si>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</si>
  <si>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SELMath</t>
  </si>
  <si>
    <t>Atrib y Constr</t>
  </si>
  <si>
    <t>Métodos Suma y Resta</t>
  </si>
  <si>
    <t>Normas</t>
  </si>
  <si>
    <t>Atributos y Constructores</t>
  </si>
  <si>
    <t>Método producto</t>
  </si>
  <si>
    <t>Método prodEsc</t>
  </si>
  <si>
    <t>Método prodMat</t>
  </si>
  <si>
    <t>Método invertir</t>
  </si>
  <si>
    <t>Método prodVec</t>
  </si>
  <si>
    <t>Métodos suma y resta</t>
  </si>
  <si>
    <t>Método Resolver</t>
  </si>
  <si>
    <t>Método obtenerError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</si>
</sst>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0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aje" xfId="1" builtinId="5"/>
  </cellStyles>
  <dxfs count="10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05"/>
          <c:h val="0.8518516947445002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009900"/>
              </a:solidFill>
            </c:spPr>
          </c:dPt>
          <c:dPt>
            <c:idx val="4"/>
            <c:bubble3D val="0"/>
            <c:spPr>
              <a:solidFill>
                <a:srgbClr val="FF0000"/>
              </a:solidFill>
            </c:spPr>
          </c:dPt>
          <c:dPt>
            <c:idx val="5"/>
            <c:bubble3D val="0"/>
            <c:spPr>
              <a:solidFill>
                <a:srgbClr val="002060"/>
              </a:solidFill>
            </c:spPr>
          </c:dPt>
          <c:cat>
            <c:strRef>
              <c:f>'Métricas Vector'!$B$37:$D$42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'Métricas Vector'!$E$37:$E$42</c:f>
              <c:numCache>
                <c:formatCode>[h]:mm</c:formatCode>
                <c:ptCount val="6"/>
                <c:pt idx="0">
                  <c:v>1.4583333333333282E-2</c:v>
                </c:pt>
                <c:pt idx="1">
                  <c:v>0</c:v>
                </c:pt>
                <c:pt idx="2">
                  <c:v>4.1666666666667629E-3</c:v>
                </c:pt>
                <c:pt idx="3">
                  <c:v>0</c:v>
                </c:pt>
                <c:pt idx="4">
                  <c:v>2.7777777777777779E-3</c:v>
                </c:pt>
                <c:pt idx="5">
                  <c:v>2.9861111111111227E-2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94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05"/>
          <c:h val="0.8518516947445002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009900"/>
              </a:solidFill>
            </c:spPr>
          </c:dPt>
          <c:dPt>
            <c:idx val="4"/>
            <c:bubble3D val="0"/>
            <c:spPr>
              <a:solidFill>
                <a:srgbClr val="FF0000"/>
              </a:solidFill>
            </c:spPr>
          </c:dPt>
          <c:dPt>
            <c:idx val="5"/>
            <c:bubble3D val="0"/>
            <c:spPr>
              <a:solidFill>
                <a:srgbClr val="002060"/>
              </a:solidFill>
            </c:spPr>
          </c:dPt>
          <c:cat>
            <c:strRef>
              <c:f>'Métricas Vector'!$B$37:$D$42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'Métricas Vector'!$E$37:$E$42</c:f>
              <c:numCache>
                <c:formatCode>[h]:mm</c:formatCode>
                <c:ptCount val="6"/>
                <c:pt idx="0">
                  <c:v>1.4583333333333282E-2</c:v>
                </c:pt>
                <c:pt idx="1">
                  <c:v>0</c:v>
                </c:pt>
                <c:pt idx="2">
                  <c:v>4.1666666666667629E-3</c:v>
                </c:pt>
                <c:pt idx="3">
                  <c:v>0</c:v>
                </c:pt>
                <c:pt idx="4">
                  <c:v>2.7777777777777779E-3</c:v>
                </c:pt>
                <c:pt idx="5">
                  <c:v>2.9861111111111227E-2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94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05"/>
          <c:h val="0.8518516947445002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009900"/>
              </a:solidFill>
            </c:spPr>
          </c:dPt>
          <c:dPt>
            <c:idx val="4"/>
            <c:bubble3D val="0"/>
            <c:spPr>
              <a:solidFill>
                <a:srgbClr val="FF0000"/>
              </a:solidFill>
            </c:spPr>
          </c:dPt>
          <c:dPt>
            <c:idx val="5"/>
            <c:bubble3D val="0"/>
            <c:spPr>
              <a:solidFill>
                <a:srgbClr val="002060"/>
              </a:solidFill>
            </c:spPr>
          </c:dPt>
          <c:cat>
            <c:strRef>
              <c:f>'Métricas Vector'!$B$37:$D$42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'Métricas Vector'!$E$37:$E$42</c:f>
              <c:numCache>
                <c:formatCode>[h]:mm</c:formatCode>
                <c:ptCount val="6"/>
                <c:pt idx="0">
                  <c:v>1.4583333333333282E-2</c:v>
                </c:pt>
                <c:pt idx="1">
                  <c:v>0</c:v>
                </c:pt>
                <c:pt idx="2">
                  <c:v>4.1666666666667629E-3</c:v>
                </c:pt>
                <c:pt idx="3">
                  <c:v>0</c:v>
                </c:pt>
                <c:pt idx="4">
                  <c:v>2.7777777777777779E-3</c:v>
                </c:pt>
                <c:pt idx="5">
                  <c:v>2.9861111111111227E-2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94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32</xdr:row>
      <xdr:rowOff>9527</xdr:rowOff>
    </xdr:from>
    <xdr:to>
      <xdr:col>10</xdr:col>
      <xdr:colOff>419100</xdr:colOff>
      <xdr:row>42</xdr:row>
      <xdr:rowOff>180975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32</xdr:row>
      <xdr:rowOff>9527</xdr:rowOff>
    </xdr:from>
    <xdr:to>
      <xdr:col>10</xdr:col>
      <xdr:colOff>419100</xdr:colOff>
      <xdr:row>42</xdr:row>
      <xdr:rowOff>180975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opLeftCell="C1" workbookViewId="0">
      <selection activeCell="M20" sqref="M20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30" customWidth="1"/>
    <col min="3" max="11" width="11.42578125" style="30" customWidth="1"/>
    <col min="12" max="12" width="13" style="30" customWidth="1"/>
    <col min="13" max="14" width="11.42578125" style="30" customWidth="1"/>
    <col min="15" max="15" width="1.140625" style="21" customWidth="1"/>
    <col min="16" max="16384" width="11.42578125" style="30" hidden="1"/>
  </cols>
  <sheetData>
    <row r="1" spans="1:16" s="10" customFormat="1" ht="23.25" customHeight="1" x14ac:dyDescent="0.25">
      <c r="B1" s="98" t="s">
        <v>19</v>
      </c>
      <c r="C1" s="98"/>
      <c r="D1" s="99" t="s">
        <v>34</v>
      </c>
      <c r="E1" s="99"/>
      <c r="F1" s="99"/>
      <c r="G1" s="99"/>
      <c r="H1" s="99"/>
      <c r="I1" s="99"/>
      <c r="J1" s="99"/>
      <c r="K1" s="99"/>
      <c r="L1" s="99"/>
      <c r="M1" s="99"/>
      <c r="N1" s="99"/>
    </row>
    <row r="2" spans="1:16" s="10" customFormat="1" ht="5.25" customHeight="1" thickBot="1" x14ac:dyDescent="0.3">
      <c r="B2" s="65"/>
      <c r="C2" s="65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16" s="13" customFormat="1" ht="15" customHeight="1" x14ac:dyDescent="0.25">
      <c r="A3" s="11"/>
      <c r="B3" s="73" t="s">
        <v>3</v>
      </c>
      <c r="C3" s="74"/>
      <c r="D3" s="74"/>
      <c r="E3" s="7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7" t="s">
        <v>1</v>
      </c>
      <c r="C4" s="44" t="s">
        <v>4</v>
      </c>
      <c r="D4" s="44" t="s">
        <v>5</v>
      </c>
      <c r="E4" s="58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6.9444444444444441E-3</v>
      </c>
      <c r="C5" s="2">
        <v>0.81736111111111109</v>
      </c>
      <c r="D5" s="2">
        <v>0.83194444444444438</v>
      </c>
      <c r="E5" s="54">
        <f>IFERROR(IF(OR(ISBLANK(C5),ISBLANK(D5)),"Completar",IF(D5&gt;=C5,D5-C5,"Error")),"Error")</f>
        <v>1.4583333333333282E-2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73" t="s">
        <v>0</v>
      </c>
      <c r="C7" s="74"/>
      <c r="D7" s="74"/>
      <c r="E7" s="7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7" t="s">
        <v>1</v>
      </c>
      <c r="C8" s="44" t="s">
        <v>4</v>
      </c>
      <c r="D8" s="44" t="s">
        <v>5</v>
      </c>
      <c r="E8" s="58" t="s">
        <v>2</v>
      </c>
      <c r="F8" s="71"/>
      <c r="G8" s="71"/>
      <c r="H8" s="71"/>
      <c r="I8" s="71"/>
      <c r="J8" s="71"/>
      <c r="K8" s="71"/>
      <c r="L8" s="71"/>
      <c r="M8" s="71"/>
      <c r="N8" s="71"/>
      <c r="O8" s="14"/>
      <c r="P8" s="18"/>
    </row>
    <row r="9" spans="1:16" s="23" customFormat="1" ht="15.75" thickBot="1" x14ac:dyDescent="0.3">
      <c r="A9" s="19"/>
      <c r="B9" s="1"/>
      <c r="C9" s="2"/>
      <c r="D9" s="2"/>
      <c r="E9" s="54" t="str">
        <f>IFERROR(IF(OR(ISBLANK(C9),ISBLANK(D9)),"Completar",IF(D9&gt;=C9,D9-C9,"Error")),"Error")</f>
        <v>Completar</v>
      </c>
      <c r="F9" s="72"/>
      <c r="G9" s="72"/>
      <c r="H9" s="72"/>
      <c r="I9" s="72"/>
      <c r="J9" s="72"/>
      <c r="K9" s="72"/>
      <c r="L9" s="72"/>
      <c r="M9" s="72"/>
      <c r="N9" s="72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73" t="s">
        <v>30</v>
      </c>
      <c r="C11" s="74"/>
      <c r="D11" s="74"/>
      <c r="E11" s="7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7" t="s">
        <v>1</v>
      </c>
      <c r="C12" s="44" t="s">
        <v>4</v>
      </c>
      <c r="D12" s="44" t="s">
        <v>5</v>
      </c>
      <c r="E12" s="58" t="s">
        <v>2</v>
      </c>
      <c r="F12" s="71"/>
      <c r="G12" s="71"/>
      <c r="H12" s="71"/>
      <c r="I12" s="71"/>
      <c r="J12" s="71"/>
      <c r="K12" s="71"/>
      <c r="L12" s="71"/>
      <c r="M12" s="71"/>
      <c r="N12" s="71"/>
      <c r="O12" s="14"/>
      <c r="P12" s="18"/>
    </row>
    <row r="13" spans="1:16" s="23" customFormat="1" ht="15.75" thickBot="1" x14ac:dyDescent="0.3">
      <c r="A13" s="19"/>
      <c r="B13" s="1">
        <v>6.9444444444444441E-3</v>
      </c>
      <c r="C13" s="2">
        <v>0.83194444444444438</v>
      </c>
      <c r="D13" s="2">
        <v>0.83611111111111114</v>
      </c>
      <c r="E13" s="54">
        <f>IFERROR(IF(OR(ISBLANK(C13),ISBLANK(D13)),"Completar",IF(D13&gt;=C13,D13-C13,"Error")),"Error")</f>
        <v>4.1666666666667629E-3</v>
      </c>
      <c r="F13" s="72"/>
      <c r="G13" s="72"/>
      <c r="H13" s="72"/>
      <c r="I13" s="72"/>
      <c r="J13" s="72"/>
      <c r="K13" s="72"/>
      <c r="L13" s="72"/>
      <c r="M13" s="72"/>
      <c r="N13" s="72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73" t="s">
        <v>7</v>
      </c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5"/>
      <c r="O15" s="11"/>
    </row>
    <row r="16" spans="1:16" s="15" customFormat="1" ht="16.5" customHeight="1" x14ac:dyDescent="0.25">
      <c r="A16" s="14"/>
      <c r="B16" s="94" t="s">
        <v>8</v>
      </c>
      <c r="C16" s="80" t="s">
        <v>9</v>
      </c>
      <c r="D16" s="80"/>
      <c r="E16" s="81"/>
      <c r="F16" s="67" t="s">
        <v>11</v>
      </c>
      <c r="G16" s="68"/>
      <c r="H16" s="69" t="s">
        <v>13</v>
      </c>
      <c r="I16" s="80"/>
      <c r="J16" s="81"/>
      <c r="K16" s="67" t="s">
        <v>15</v>
      </c>
      <c r="L16" s="68"/>
      <c r="M16" s="69" t="s">
        <v>17</v>
      </c>
      <c r="N16" s="70" t="s">
        <v>2</v>
      </c>
      <c r="O16" s="14"/>
      <c r="P16" s="18"/>
    </row>
    <row r="17" spans="1:16" s="15" customFormat="1" ht="30" x14ac:dyDescent="0.25">
      <c r="A17" s="14"/>
      <c r="B17" s="94"/>
      <c r="C17" s="80"/>
      <c r="D17" s="80"/>
      <c r="E17" s="81"/>
      <c r="F17" s="41" t="s">
        <v>12</v>
      </c>
      <c r="G17" s="42" t="s">
        <v>10</v>
      </c>
      <c r="H17" s="43" t="s">
        <v>4</v>
      </c>
      <c r="I17" s="44" t="s">
        <v>5</v>
      </c>
      <c r="J17" s="45" t="s">
        <v>10</v>
      </c>
      <c r="K17" s="41" t="s">
        <v>14</v>
      </c>
      <c r="L17" s="42" t="s">
        <v>16</v>
      </c>
      <c r="M17" s="69"/>
      <c r="N17" s="70"/>
      <c r="O17" s="14"/>
      <c r="P17" s="18"/>
    </row>
    <row r="18" spans="1:16" s="23" customFormat="1" x14ac:dyDescent="0.25">
      <c r="A18" s="19"/>
      <c r="B18" s="46">
        <f>ROW($B18)-16</f>
        <v>2</v>
      </c>
      <c r="C18" s="82" t="s">
        <v>35</v>
      </c>
      <c r="D18" s="82"/>
      <c r="E18" s="83"/>
      <c r="F18" s="3">
        <v>8</v>
      </c>
      <c r="G18" s="4">
        <v>2.0833333333333333E-3</v>
      </c>
      <c r="H18" s="5">
        <v>0.83680555555555547</v>
      </c>
      <c r="I18" s="6">
        <v>0.84375</v>
      </c>
      <c r="J18" s="55">
        <f>IFERROR(IF(OR(ISBLANK(H18),ISBLANK(I18)),"",IF(I18&gt;=H18,I18-H18,"Error")),"Error")</f>
        <v>6.9444444444445308E-3</v>
      </c>
      <c r="K18" s="7">
        <v>0</v>
      </c>
      <c r="L18" s="8">
        <v>0</v>
      </c>
      <c r="M18" s="9">
        <v>8</v>
      </c>
      <c r="N18" s="56">
        <f>IFERROR(IF(OR(J18="",ISBLANK(L18)),"",J18+L18),"Error")</f>
        <v>6.9444444444445308E-3</v>
      </c>
      <c r="O18" s="19"/>
      <c r="P18" s="22"/>
    </row>
    <row r="19" spans="1:16" s="23" customFormat="1" x14ac:dyDescent="0.25">
      <c r="A19" s="19"/>
      <c r="B19" s="46">
        <f t="shared" ref="B19:B25" si="0">ROW($B19)-16</f>
        <v>3</v>
      </c>
      <c r="C19" s="82" t="s">
        <v>36</v>
      </c>
      <c r="D19" s="82"/>
      <c r="E19" s="83"/>
      <c r="F19" s="3">
        <v>16</v>
      </c>
      <c r="G19" s="4">
        <v>3.472222222222222E-3</v>
      </c>
      <c r="H19" s="5">
        <v>0.87569444444444444</v>
      </c>
      <c r="I19" s="6">
        <v>0.87916666666666676</v>
      </c>
      <c r="J19" s="55">
        <f t="shared" ref="J19:J23" si="1">IFERROR(IF(OR(ISBLANK(H19),ISBLANK(I19)),"",IF(I19&gt;=H19,I19-H19,"Error")),"Error")</f>
        <v>3.4722222222223209E-3</v>
      </c>
      <c r="K19" s="7">
        <v>0</v>
      </c>
      <c r="L19" s="8">
        <v>0</v>
      </c>
      <c r="M19" s="9">
        <v>20</v>
      </c>
      <c r="N19" s="56">
        <f t="shared" ref="N19:N25" si="2">IFERROR(IF(OR(J19="",ISBLANK(L19)),"",J19+L19),"Error")</f>
        <v>3.4722222222223209E-3</v>
      </c>
      <c r="O19" s="19"/>
      <c r="P19" s="22"/>
    </row>
    <row r="20" spans="1:16" s="23" customFormat="1" x14ac:dyDescent="0.25">
      <c r="A20" s="19"/>
      <c r="B20" s="46">
        <f t="shared" si="0"/>
        <v>4</v>
      </c>
      <c r="C20" s="82" t="s">
        <v>39</v>
      </c>
      <c r="D20" s="82"/>
      <c r="E20" s="83"/>
      <c r="F20" s="3">
        <v>10</v>
      </c>
      <c r="G20" s="4">
        <v>3.472222222222222E-3</v>
      </c>
      <c r="H20" s="5">
        <v>0.89097222222222217</v>
      </c>
      <c r="I20" s="6">
        <v>0.89513888888888893</v>
      </c>
      <c r="J20" s="55">
        <f t="shared" si="1"/>
        <v>4.1666666666667629E-3</v>
      </c>
      <c r="K20" s="7">
        <v>0</v>
      </c>
      <c r="L20" s="8">
        <v>0</v>
      </c>
      <c r="M20" s="9"/>
      <c r="N20" s="56">
        <f t="shared" si="2"/>
        <v>4.1666666666667629E-3</v>
      </c>
      <c r="O20" s="19"/>
      <c r="P20" s="22"/>
    </row>
    <row r="21" spans="1:16" s="23" customFormat="1" x14ac:dyDescent="0.25">
      <c r="A21" s="19"/>
      <c r="B21" s="46">
        <f t="shared" si="0"/>
        <v>5</v>
      </c>
      <c r="C21" s="82" t="s">
        <v>40</v>
      </c>
      <c r="D21" s="82"/>
      <c r="E21" s="83"/>
      <c r="F21" s="3">
        <v>8</v>
      </c>
      <c r="G21" s="4">
        <v>3.472222222222222E-3</v>
      </c>
      <c r="H21" s="5">
        <v>0.81944444444444453</v>
      </c>
      <c r="I21" s="6">
        <v>0.8208333333333333</v>
      </c>
      <c r="J21" s="55">
        <f t="shared" si="1"/>
        <v>1.3888888888887729E-3</v>
      </c>
      <c r="K21" s="7">
        <v>0</v>
      </c>
      <c r="L21" s="8">
        <v>0</v>
      </c>
      <c r="M21" s="9">
        <v>7</v>
      </c>
      <c r="N21" s="56">
        <f t="shared" si="2"/>
        <v>1.3888888888887729E-3</v>
      </c>
      <c r="O21" s="19"/>
      <c r="P21" s="22"/>
    </row>
    <row r="22" spans="1:16" s="23" customFormat="1" x14ac:dyDescent="0.25">
      <c r="A22" s="19"/>
      <c r="B22" s="46">
        <f t="shared" si="0"/>
        <v>6</v>
      </c>
      <c r="C22" s="82" t="s">
        <v>37</v>
      </c>
      <c r="D22" s="82"/>
      <c r="E22" s="83"/>
      <c r="F22" s="3">
        <v>15</v>
      </c>
      <c r="G22" s="4">
        <v>3.472222222222222E-3</v>
      </c>
      <c r="H22" s="5">
        <v>0.83611111111111114</v>
      </c>
      <c r="I22" s="6">
        <v>0.84722222222222221</v>
      </c>
      <c r="J22" s="55">
        <f t="shared" si="1"/>
        <v>1.1111111111111072E-2</v>
      </c>
      <c r="K22" s="7">
        <v>0</v>
      </c>
      <c r="L22" s="8">
        <v>0</v>
      </c>
      <c r="M22" s="9"/>
      <c r="N22" s="56">
        <f t="shared" si="2"/>
        <v>1.1111111111111072E-2</v>
      </c>
      <c r="O22" s="19"/>
      <c r="P22" s="22"/>
    </row>
    <row r="23" spans="1:16" s="23" customFormat="1" x14ac:dyDescent="0.25">
      <c r="A23" s="19"/>
      <c r="B23" s="46">
        <f t="shared" si="0"/>
        <v>7</v>
      </c>
      <c r="C23" s="82" t="s">
        <v>41</v>
      </c>
      <c r="D23" s="82"/>
      <c r="E23" s="83"/>
      <c r="F23" s="3">
        <v>12</v>
      </c>
      <c r="G23" s="4">
        <v>3.472222222222222E-3</v>
      </c>
      <c r="H23" s="5">
        <v>0.77916666666666667</v>
      </c>
      <c r="I23" s="6">
        <v>0.78194444444444444</v>
      </c>
      <c r="J23" s="55">
        <f t="shared" si="1"/>
        <v>2.7777777777777679E-3</v>
      </c>
      <c r="K23" s="7">
        <v>1</v>
      </c>
      <c r="L23" s="8">
        <v>2.7777777777777779E-3</v>
      </c>
      <c r="M23" s="9">
        <v>11</v>
      </c>
      <c r="N23" s="56">
        <f t="shared" si="2"/>
        <v>5.5555555555555462E-3</v>
      </c>
      <c r="O23" s="19"/>
      <c r="P23" s="22"/>
    </row>
    <row r="24" spans="1:16" s="23" customFormat="1" x14ac:dyDescent="0.25">
      <c r="A24" s="19"/>
      <c r="B24" s="46">
        <f t="shared" si="0"/>
        <v>8</v>
      </c>
      <c r="C24" s="82"/>
      <c r="D24" s="82"/>
      <c r="E24" s="83"/>
      <c r="F24" s="3"/>
      <c r="G24" s="4"/>
      <c r="H24" s="5"/>
      <c r="I24" s="6"/>
      <c r="J24" s="55"/>
      <c r="K24" s="7"/>
      <c r="L24" s="8"/>
      <c r="M24" s="9"/>
      <c r="N24" s="56"/>
      <c r="O24" s="19"/>
      <c r="P24" s="22"/>
    </row>
    <row r="25" spans="1:16" s="23" customFormat="1" x14ac:dyDescent="0.25">
      <c r="A25" s="19"/>
      <c r="B25" s="46">
        <f t="shared" si="0"/>
        <v>9</v>
      </c>
      <c r="C25" s="82"/>
      <c r="D25" s="82"/>
      <c r="E25" s="83"/>
      <c r="F25" s="3"/>
      <c r="G25" s="4"/>
      <c r="H25" s="5"/>
      <c r="I25" s="6"/>
      <c r="J25" s="55" t="str">
        <f>IFERROR(IF(OR(ISBLANK(H25),ISBLANK(I25)),"",IF(I25&gt;=H25,I25-H25,"Error")),"Error")</f>
        <v/>
      </c>
      <c r="K25" s="7"/>
      <c r="L25" s="8"/>
      <c r="M25" s="9"/>
      <c r="N25" s="56" t="str">
        <f t="shared" si="2"/>
        <v/>
      </c>
      <c r="O25" s="19"/>
      <c r="P25" s="22"/>
    </row>
    <row r="26" spans="1:16" s="29" customFormat="1" ht="15.75" thickBot="1" x14ac:dyDescent="0.3">
      <c r="A26" s="14"/>
      <c r="B26" s="87" t="s">
        <v>33</v>
      </c>
      <c r="C26" s="88"/>
      <c r="D26" s="88"/>
      <c r="E26" s="89"/>
      <c r="F26" s="47">
        <f>IF(SUM(F18:F25)=0,"Completar",SUM(F18:F25))</f>
        <v>69</v>
      </c>
      <c r="G26" s="48">
        <f>IF(SUM(G18:G25)=0,"Completar",SUM(G18:G25))</f>
        <v>1.9444444444444445E-2</v>
      </c>
      <c r="H26" s="49" t="s">
        <v>32</v>
      </c>
      <c r="I26" s="50" t="s">
        <v>32</v>
      </c>
      <c r="J26" s="51">
        <f>IF(OR(COUNTIF(J18:J25,"Error")&gt;0,COUNTIF(J18:J25,"Completar")&gt;0),"Error",IF(SUM(J18:J25)=0,"Completar",SUM(J18:J25)))</f>
        <v>2.9861111111111227E-2</v>
      </c>
      <c r="K26" s="52">
        <f>SUM(K18:K25)</f>
        <v>1</v>
      </c>
      <c r="L26" s="48">
        <f>SUM(L18:L25)</f>
        <v>2.7777777777777779E-3</v>
      </c>
      <c r="M26" s="53">
        <f>IF(SUM(M18:M25)=0,"Completar",SUM(M18:M25))</f>
        <v>46</v>
      </c>
      <c r="N26" s="54">
        <f>IF(OR(COUNTIF(N18:N25,"Error")&gt;0,COUNTIF(N18:N25,"Completar")&gt;0),"Error",IF(SUM(N18:N25)=0,"Completar",SUM(N18:N25)))</f>
        <v>3.2638888888889009E-2</v>
      </c>
      <c r="O26" s="14"/>
      <c r="P26" s="28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73" t="s">
        <v>18</v>
      </c>
      <c r="C28" s="74"/>
      <c r="D28" s="74"/>
      <c r="E28" s="7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7" t="s">
        <v>1</v>
      </c>
      <c r="C29" s="44" t="s">
        <v>4</v>
      </c>
      <c r="D29" s="44" t="s">
        <v>5</v>
      </c>
      <c r="E29" s="58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/>
      <c r="C30" s="2"/>
      <c r="D30" s="2"/>
      <c r="E30" s="54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73" t="s">
        <v>20</v>
      </c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5"/>
    </row>
    <row r="33" spans="1:15" ht="15" customHeight="1" x14ac:dyDescent="0.25">
      <c r="B33" s="84" t="s">
        <v>22</v>
      </c>
      <c r="C33" s="85"/>
      <c r="D33" s="86"/>
      <c r="E33" s="78">
        <f>M26</f>
        <v>46</v>
      </c>
      <c r="F33" s="79"/>
      <c r="G33" s="31"/>
      <c r="H33" s="32"/>
      <c r="I33" s="32"/>
      <c r="J33" s="32"/>
      <c r="K33" s="32"/>
      <c r="L33" s="32"/>
      <c r="M33" s="32"/>
      <c r="N33" s="33"/>
    </row>
    <row r="34" spans="1:15" x14ac:dyDescent="0.25">
      <c r="B34" s="84" t="s">
        <v>23</v>
      </c>
      <c r="C34" s="85"/>
      <c r="D34" s="86"/>
      <c r="E34" s="76">
        <f>IF(M26="Completar","Completar",IFERROR(M26/(N26*24),"Error"))</f>
        <v>58.723404255318933</v>
      </c>
      <c r="F34" s="77"/>
      <c r="G34" s="34"/>
      <c r="H34" s="35"/>
      <c r="I34" s="35"/>
      <c r="J34" s="35"/>
      <c r="K34" s="35"/>
      <c r="L34" s="35"/>
      <c r="M34" s="35"/>
      <c r="N34" s="36"/>
    </row>
    <row r="35" spans="1:15" ht="15" customHeight="1" x14ac:dyDescent="0.25">
      <c r="B35" s="84" t="s">
        <v>21</v>
      </c>
      <c r="C35" s="85"/>
      <c r="D35" s="86"/>
      <c r="E35" s="78">
        <f>IF(K26=0,0,IFERROR(ROUNDUP(K26/(M26/100),0),"Error"))</f>
        <v>3</v>
      </c>
      <c r="F35" s="79"/>
      <c r="G35" s="34"/>
      <c r="H35" s="35"/>
      <c r="I35" s="35"/>
      <c r="J35" s="35"/>
      <c r="K35" s="35"/>
      <c r="L35" s="35"/>
      <c r="M35" s="35"/>
      <c r="N35" s="36"/>
    </row>
    <row r="36" spans="1:15" ht="15" customHeight="1" x14ac:dyDescent="0.25">
      <c r="B36" s="84" t="s">
        <v>24</v>
      </c>
      <c r="C36" s="85"/>
      <c r="D36" s="86"/>
      <c r="E36" s="90">
        <f>IF(K26=0,0,IFERROR(K26/M26,"Error"))</f>
        <v>2.1739130434782608E-2</v>
      </c>
      <c r="F36" s="91"/>
      <c r="G36" s="34"/>
      <c r="H36" s="35"/>
      <c r="I36" s="35"/>
      <c r="J36" s="35"/>
      <c r="K36" s="35"/>
      <c r="L36" s="35"/>
      <c r="M36" s="35"/>
      <c r="N36" s="36"/>
    </row>
    <row r="37" spans="1:15" ht="15" customHeight="1" x14ac:dyDescent="0.25">
      <c r="B37" s="84" t="s">
        <v>27</v>
      </c>
      <c r="C37" s="85"/>
      <c r="D37" s="86"/>
      <c r="E37" s="59">
        <f>E5</f>
        <v>1.4583333333333282E-2</v>
      </c>
      <c r="F37" s="60">
        <f>IF(E37="Completar",E37,IFERROR(E37/$E$43,"Error"))</f>
        <v>0.28378378378378188</v>
      </c>
      <c r="G37" s="34"/>
      <c r="H37" s="35"/>
      <c r="I37" s="35"/>
      <c r="J37" s="35"/>
      <c r="K37" s="35"/>
      <c r="L37" s="35"/>
      <c r="M37" s="35"/>
      <c r="N37" s="36"/>
    </row>
    <row r="38" spans="1:15" ht="15" customHeight="1" x14ac:dyDescent="0.25">
      <c r="B38" s="84" t="s">
        <v>28</v>
      </c>
      <c r="C38" s="85"/>
      <c r="D38" s="86"/>
      <c r="E38" s="59" t="str">
        <f>E9</f>
        <v>Completar</v>
      </c>
      <c r="F38" s="60" t="str">
        <f>IF(E38="Completar",E38,IFERROR(E38/$E$43,"Error"))</f>
        <v>Completar</v>
      </c>
      <c r="G38" s="34"/>
      <c r="H38" s="35"/>
      <c r="I38" s="35"/>
      <c r="J38" s="35"/>
      <c r="K38" s="35"/>
      <c r="L38" s="35"/>
      <c r="M38" s="35"/>
      <c r="N38" s="36"/>
    </row>
    <row r="39" spans="1:15" ht="15" customHeight="1" x14ac:dyDescent="0.25">
      <c r="B39" s="84" t="s">
        <v>31</v>
      </c>
      <c r="C39" s="85"/>
      <c r="D39" s="86"/>
      <c r="E39" s="59">
        <f>E13</f>
        <v>4.1666666666667629E-3</v>
      </c>
      <c r="F39" s="60">
        <f t="shared" ref="F39" si="3">IF(E39="Completar",E39,IFERROR(E39/$E$43,"Error"))</f>
        <v>8.1081081081082695E-2</v>
      </c>
      <c r="G39" s="34"/>
      <c r="H39" s="35"/>
      <c r="I39" s="35"/>
      <c r="J39" s="35"/>
      <c r="K39" s="35"/>
      <c r="L39" s="35"/>
      <c r="M39" s="35"/>
      <c r="N39" s="36"/>
    </row>
    <row r="40" spans="1:15" ht="15" customHeight="1" x14ac:dyDescent="0.25">
      <c r="B40" s="84" t="s">
        <v>29</v>
      </c>
      <c r="C40" s="85"/>
      <c r="D40" s="86"/>
      <c r="E40" s="59" t="str">
        <f>E30</f>
        <v>Completar</v>
      </c>
      <c r="F40" s="60" t="str">
        <f>IF(E40="Completar",E40,IFERROR(E40/$E$43,"Error"))</f>
        <v>Completar</v>
      </c>
      <c r="G40" s="34"/>
      <c r="H40" s="35"/>
      <c r="I40" s="35"/>
      <c r="J40" s="35"/>
      <c r="K40" s="35"/>
      <c r="L40" s="35"/>
      <c r="M40" s="35"/>
      <c r="N40" s="36"/>
    </row>
    <row r="41" spans="1:15" ht="15" customHeight="1" x14ac:dyDescent="0.25">
      <c r="B41" s="84" t="s">
        <v>25</v>
      </c>
      <c r="C41" s="85"/>
      <c r="D41" s="86"/>
      <c r="E41" s="59">
        <f>L26</f>
        <v>2.7777777777777779E-3</v>
      </c>
      <c r="F41" s="60">
        <f>IF(E41="Completar",E41,IFERROR(E41/$E$43,"Completar"))</f>
        <v>5.4054054054053884E-2</v>
      </c>
      <c r="G41" s="34"/>
      <c r="H41" s="35"/>
      <c r="I41" s="35"/>
      <c r="J41" s="35"/>
      <c r="K41" s="35"/>
      <c r="L41" s="35"/>
      <c r="M41" s="35"/>
      <c r="N41" s="36"/>
    </row>
    <row r="42" spans="1:15" ht="15" customHeight="1" x14ac:dyDescent="0.25">
      <c r="B42" s="84" t="s">
        <v>26</v>
      </c>
      <c r="C42" s="85"/>
      <c r="D42" s="86"/>
      <c r="E42" s="59">
        <f>J26</f>
        <v>2.9861111111111227E-2</v>
      </c>
      <c r="F42" s="60">
        <f>IF(E42="Completar",E42,IFERROR(E42/$E$43,"Completar"))</f>
        <v>0.58108108108108147</v>
      </c>
      <c r="G42" s="34"/>
      <c r="H42" s="35"/>
      <c r="I42" s="35"/>
      <c r="J42" s="35"/>
      <c r="K42" s="35"/>
      <c r="L42" s="35"/>
      <c r="M42" s="35"/>
      <c r="N42" s="36"/>
    </row>
    <row r="43" spans="1:15" ht="15" customHeight="1" thickBot="1" x14ac:dyDescent="0.3">
      <c r="B43" s="95" t="s">
        <v>6</v>
      </c>
      <c r="C43" s="96"/>
      <c r="D43" s="97"/>
      <c r="E43" s="92">
        <f>IF(COUNTIF(E37:E42,"Error")&gt;0,"Error",IF(SUM(E37:E42)=0,"Completar",SUM(E37:E42)))</f>
        <v>5.1388888888889053E-2</v>
      </c>
      <c r="F43" s="93"/>
      <c r="G43" s="37"/>
      <c r="H43" s="38"/>
      <c r="I43" s="38"/>
      <c r="J43" s="38"/>
      <c r="K43" s="38"/>
      <c r="L43" s="38"/>
      <c r="M43" s="38"/>
      <c r="N43" s="39"/>
    </row>
    <row r="44" spans="1:15" s="40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D1:XFD1048576 C3:C1048576">
    <cfRule type="cellIs" dxfId="9" priority="1" operator="equal">
      <formula>"Completar"</formula>
    </cfRule>
    <cfRule type="cellIs" dxfId="8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9" workbookViewId="0">
      <selection activeCell="E42" sqref="E42"/>
    </sheetView>
  </sheetViews>
  <sheetFormatPr baseColWidth="10" defaultRowHeight="15" x14ac:dyDescent="0.25"/>
  <cols>
    <col min="1" max="1" width="11.85546875" style="30" customWidth="1"/>
    <col min="2" max="10" width="11.42578125" style="30" customWidth="1"/>
    <col min="11" max="11" width="13" style="30" customWidth="1"/>
    <col min="12" max="13" width="11.42578125" style="30" customWidth="1"/>
  </cols>
  <sheetData>
    <row r="1" spans="1:13" ht="21" x14ac:dyDescent="0.25">
      <c r="A1" s="98" t="s">
        <v>19</v>
      </c>
      <c r="B1" s="98"/>
      <c r="C1" s="99" t="s">
        <v>34</v>
      </c>
      <c r="D1" s="99"/>
      <c r="E1" s="99"/>
      <c r="F1" s="99"/>
      <c r="G1" s="99"/>
      <c r="H1" s="99"/>
      <c r="I1" s="99"/>
      <c r="J1" s="99"/>
      <c r="K1" s="99"/>
      <c r="L1" s="99"/>
      <c r="M1" s="99"/>
    </row>
    <row r="2" spans="1:13" ht="21.75" thickBot="1" x14ac:dyDescent="0.3">
      <c r="A2" s="66"/>
      <c r="B2" s="66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3" x14ac:dyDescent="0.25">
      <c r="A3" s="73" t="s">
        <v>3</v>
      </c>
      <c r="B3" s="74"/>
      <c r="C3" s="74"/>
      <c r="D3" s="75"/>
      <c r="E3" s="12"/>
      <c r="F3" s="12"/>
      <c r="G3" s="12"/>
      <c r="H3" s="12"/>
      <c r="I3" s="12"/>
      <c r="J3" s="12"/>
      <c r="K3" s="12"/>
      <c r="L3" s="12"/>
      <c r="M3" s="12"/>
    </row>
    <row r="4" spans="1:13" ht="30" x14ac:dyDescent="0.25">
      <c r="A4" s="57" t="s">
        <v>1</v>
      </c>
      <c r="B4" s="44" t="s">
        <v>4</v>
      </c>
      <c r="C4" s="44" t="s">
        <v>5</v>
      </c>
      <c r="D4" s="58" t="s">
        <v>2</v>
      </c>
      <c r="E4" s="16"/>
      <c r="F4" s="17"/>
      <c r="G4" s="17"/>
      <c r="H4" s="17"/>
      <c r="I4" s="17"/>
      <c r="J4" s="17"/>
      <c r="K4" s="17"/>
      <c r="L4" s="17"/>
      <c r="M4" s="17"/>
    </row>
    <row r="5" spans="1:13" ht="15.75" thickBot="1" x14ac:dyDescent="0.3">
      <c r="A5" s="1">
        <v>6.9444444444444441E-3</v>
      </c>
      <c r="B5" s="2">
        <v>0.80208333333333337</v>
      </c>
      <c r="C5" s="2">
        <v>0.80486111111111114</v>
      </c>
      <c r="D5" s="54">
        <f>IFERROR(IF(OR(ISBLANK(B5),ISBLANK(C5)),"Completar",IF(C5&gt;=B5,C5-B5,"Error")),"Error")</f>
        <v>2.7777777777777679E-3</v>
      </c>
      <c r="E5" s="20"/>
      <c r="F5" s="21"/>
      <c r="G5" s="21"/>
      <c r="H5" s="21"/>
      <c r="I5" s="21"/>
      <c r="J5" s="21"/>
      <c r="K5" s="21"/>
      <c r="L5" s="21"/>
      <c r="M5" s="21"/>
    </row>
    <row r="6" spans="1:13" ht="15.75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3" x14ac:dyDescent="0.25">
      <c r="A7" s="73" t="s">
        <v>0</v>
      </c>
      <c r="B7" s="74"/>
      <c r="C7" s="74"/>
      <c r="D7" s="75"/>
      <c r="E7" s="12"/>
      <c r="F7" s="12"/>
      <c r="G7" s="12"/>
      <c r="H7" s="12"/>
      <c r="I7" s="12"/>
      <c r="J7" s="12"/>
      <c r="K7" s="12"/>
      <c r="L7" s="12"/>
      <c r="M7" s="12"/>
    </row>
    <row r="8" spans="1:13" ht="30" x14ac:dyDescent="0.25">
      <c r="A8" s="57" t="s">
        <v>1</v>
      </c>
      <c r="B8" s="44" t="s">
        <v>4</v>
      </c>
      <c r="C8" s="44" t="s">
        <v>5</v>
      </c>
      <c r="D8" s="58" t="s">
        <v>2</v>
      </c>
      <c r="E8" s="71"/>
      <c r="F8" s="71"/>
      <c r="G8" s="71"/>
      <c r="H8" s="71"/>
      <c r="I8" s="71"/>
      <c r="J8" s="71"/>
      <c r="K8" s="71"/>
      <c r="L8" s="71"/>
      <c r="M8" s="71"/>
    </row>
    <row r="9" spans="1:13" ht="15.75" thickBot="1" x14ac:dyDescent="0.3">
      <c r="A9" s="1">
        <v>2.0833333333333332E-2</v>
      </c>
      <c r="B9" s="2">
        <v>0.8125</v>
      </c>
      <c r="C9" s="2">
        <v>0.82638888888888884</v>
      </c>
      <c r="D9" s="54">
        <f>IFERROR(IF(OR(ISBLANK(B9),ISBLANK(C9)),"Completar",IF(C9&gt;=B9,C9-B9,"Error")),"Error")</f>
        <v>1.388888888888884E-2</v>
      </c>
      <c r="E9" s="72"/>
      <c r="F9" s="72"/>
      <c r="G9" s="72"/>
      <c r="H9" s="72"/>
      <c r="I9" s="72"/>
      <c r="J9" s="72"/>
      <c r="K9" s="72"/>
      <c r="L9" s="72"/>
      <c r="M9" s="72"/>
    </row>
    <row r="10" spans="1:13" ht="15.75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13" x14ac:dyDescent="0.25">
      <c r="A11" s="73" t="s">
        <v>30</v>
      </c>
      <c r="B11" s="74"/>
      <c r="C11" s="74"/>
      <c r="D11" s="75"/>
      <c r="E11" s="12"/>
      <c r="F11" s="12"/>
      <c r="G11" s="12"/>
      <c r="H11" s="12"/>
      <c r="I11" s="12"/>
      <c r="J11" s="12"/>
      <c r="K11" s="12"/>
      <c r="L11" s="12"/>
      <c r="M11" s="12"/>
    </row>
    <row r="12" spans="1:13" ht="30" x14ac:dyDescent="0.25">
      <c r="A12" s="57" t="s">
        <v>1</v>
      </c>
      <c r="B12" s="44" t="s">
        <v>4</v>
      </c>
      <c r="C12" s="44" t="s">
        <v>5</v>
      </c>
      <c r="D12" s="58" t="s">
        <v>2</v>
      </c>
      <c r="E12" s="71"/>
      <c r="F12" s="71"/>
      <c r="G12" s="71"/>
      <c r="H12" s="71"/>
      <c r="I12" s="71"/>
      <c r="J12" s="71"/>
      <c r="K12" s="71"/>
      <c r="L12" s="71"/>
      <c r="M12" s="71"/>
    </row>
    <row r="13" spans="1:13" ht="15.75" thickBot="1" x14ac:dyDescent="0.3">
      <c r="A13" s="1">
        <v>1.0416666666666666E-2</v>
      </c>
      <c r="B13" s="2">
        <v>0.82638888888888884</v>
      </c>
      <c r="C13" s="2">
        <v>0.8354166666666667</v>
      </c>
      <c r="D13" s="54">
        <f>IFERROR(IF(OR(ISBLANK(B13),ISBLANK(C13)),"Completar",IF(C13&gt;=B13,C13-B13,"Error")),"Error")</f>
        <v>9.0277777777778567E-3</v>
      </c>
      <c r="E13" s="72"/>
      <c r="F13" s="72"/>
      <c r="G13" s="72"/>
      <c r="H13" s="72"/>
      <c r="I13" s="72"/>
      <c r="J13" s="72"/>
      <c r="K13" s="72"/>
      <c r="L13" s="72"/>
      <c r="M13" s="72"/>
    </row>
    <row r="14" spans="1:13" ht="15.75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1:13" x14ac:dyDescent="0.25">
      <c r="A15" s="73" t="s">
        <v>7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5"/>
    </row>
    <row r="16" spans="1:13" x14ac:dyDescent="0.25">
      <c r="A16" s="94" t="s">
        <v>8</v>
      </c>
      <c r="B16" s="80" t="s">
        <v>9</v>
      </c>
      <c r="C16" s="80"/>
      <c r="D16" s="81"/>
      <c r="E16" s="67" t="s">
        <v>11</v>
      </c>
      <c r="F16" s="68"/>
      <c r="G16" s="69" t="s">
        <v>13</v>
      </c>
      <c r="H16" s="80"/>
      <c r="I16" s="81"/>
      <c r="J16" s="67" t="s">
        <v>15</v>
      </c>
      <c r="K16" s="68"/>
      <c r="L16" s="69" t="s">
        <v>17</v>
      </c>
      <c r="M16" s="70" t="s">
        <v>2</v>
      </c>
    </row>
    <row r="17" spans="1:13" ht="30" x14ac:dyDescent="0.25">
      <c r="A17" s="94"/>
      <c r="B17" s="80"/>
      <c r="C17" s="80"/>
      <c r="D17" s="81"/>
      <c r="E17" s="41" t="s">
        <v>12</v>
      </c>
      <c r="F17" s="42" t="s">
        <v>10</v>
      </c>
      <c r="G17" s="43" t="s">
        <v>4</v>
      </c>
      <c r="H17" s="44" t="s">
        <v>5</v>
      </c>
      <c r="I17" s="45" t="s">
        <v>10</v>
      </c>
      <c r="J17" s="41" t="s">
        <v>14</v>
      </c>
      <c r="K17" s="42" t="s">
        <v>16</v>
      </c>
      <c r="L17" s="69"/>
      <c r="M17" s="70"/>
    </row>
    <row r="18" spans="1:13" x14ac:dyDescent="0.25">
      <c r="A18" s="46">
        <f>ROW($B18)-16</f>
        <v>2</v>
      </c>
      <c r="B18" s="82" t="s">
        <v>38</v>
      </c>
      <c r="C18" s="82"/>
      <c r="D18" s="83"/>
      <c r="E18" s="3">
        <v>25</v>
      </c>
      <c r="F18" s="4">
        <v>1.0416666666666666E-2</v>
      </c>
      <c r="G18" s="5">
        <v>0.85069444444444453</v>
      </c>
      <c r="H18" s="6">
        <v>0.8569444444444444</v>
      </c>
      <c r="I18" s="55">
        <f>IFERROR(IF(OR(ISBLANK(G18),ISBLANK(H18)),"",IF(H18&gt;=G18,H18-G18,"Error")),"Error")</f>
        <v>6.2499999999998668E-3</v>
      </c>
      <c r="J18" s="7">
        <v>0</v>
      </c>
      <c r="K18" s="8">
        <v>0</v>
      </c>
      <c r="L18" s="9">
        <v>16</v>
      </c>
      <c r="M18" s="56">
        <f>IFERROR(IF(OR(I18="",ISBLANK(K18)),"",I18+K18),"Error")</f>
        <v>6.2499999999998668E-3</v>
      </c>
    </row>
    <row r="19" spans="1:13" x14ac:dyDescent="0.25">
      <c r="A19" s="46">
        <f t="shared" ref="A19:A25" si="0">ROW($B19)-16</f>
        <v>3</v>
      </c>
      <c r="B19" s="82" t="s">
        <v>44</v>
      </c>
      <c r="C19" s="82"/>
      <c r="D19" s="83"/>
      <c r="E19" s="3">
        <v>25</v>
      </c>
      <c r="F19" s="4">
        <v>4.8611111111111112E-3</v>
      </c>
      <c r="G19" s="5">
        <v>0.67083333333333339</v>
      </c>
      <c r="H19" s="6">
        <v>0.67499999999999993</v>
      </c>
      <c r="I19" s="55">
        <f t="shared" ref="I19:I23" si="1">IFERROR(IF(OR(ISBLANK(G19),ISBLANK(H19)),"",IF(H19&gt;=G19,H19-G19,"Error")),"Error")</f>
        <v>4.1666666666665408E-3</v>
      </c>
      <c r="J19" s="7">
        <v>0</v>
      </c>
      <c r="K19" s="8">
        <v>0</v>
      </c>
      <c r="L19" s="9">
        <v>23</v>
      </c>
      <c r="M19" s="56">
        <f t="shared" ref="M19:M25" si="2">IFERROR(IF(OR(I19="",ISBLANK(K19)),"",I19+K19),"Error")</f>
        <v>4.1666666666665408E-3</v>
      </c>
    </row>
    <row r="20" spans="1:13" x14ac:dyDescent="0.25">
      <c r="A20" s="46">
        <f t="shared" si="0"/>
        <v>4</v>
      </c>
      <c r="B20" s="82" t="s">
        <v>41</v>
      </c>
      <c r="C20" s="82"/>
      <c r="D20" s="83"/>
      <c r="E20" s="3">
        <v>14</v>
      </c>
      <c r="F20" s="4">
        <v>4.8611111111111112E-3</v>
      </c>
      <c r="G20" s="5">
        <v>0.68888888888888899</v>
      </c>
      <c r="H20" s="6">
        <v>0.70972222222222225</v>
      </c>
      <c r="I20" s="55">
        <f t="shared" si="1"/>
        <v>2.0833333333333259E-2</v>
      </c>
      <c r="J20" s="7">
        <v>0</v>
      </c>
      <c r="K20" s="8">
        <v>0</v>
      </c>
      <c r="L20" s="9">
        <v>13</v>
      </c>
      <c r="M20" s="56">
        <f t="shared" si="2"/>
        <v>2.0833333333333259E-2</v>
      </c>
    </row>
    <row r="21" spans="1:13" x14ac:dyDescent="0.25">
      <c r="A21" s="46">
        <f t="shared" si="0"/>
        <v>5</v>
      </c>
      <c r="B21" s="82" t="s">
        <v>43</v>
      </c>
      <c r="C21" s="82"/>
      <c r="D21" s="83"/>
      <c r="E21" s="3">
        <v>12</v>
      </c>
      <c r="F21" s="4">
        <v>2.0833333333333333E-3</v>
      </c>
      <c r="G21" s="5">
        <v>0.71527777777777779</v>
      </c>
      <c r="H21" s="6">
        <v>0.72152777777777777</v>
      </c>
      <c r="I21" s="55">
        <f t="shared" si="1"/>
        <v>6.2499999999999778E-3</v>
      </c>
      <c r="J21" s="7">
        <v>0</v>
      </c>
      <c r="K21" s="8">
        <v>0</v>
      </c>
      <c r="L21" s="9">
        <v>11</v>
      </c>
      <c r="M21" s="56">
        <f t="shared" si="2"/>
        <v>6.2499999999999778E-3</v>
      </c>
    </row>
    <row r="22" spans="1:13" x14ac:dyDescent="0.25">
      <c r="A22" s="46">
        <f t="shared" si="0"/>
        <v>6</v>
      </c>
      <c r="B22" s="82" t="s">
        <v>40</v>
      </c>
      <c r="C22" s="82"/>
      <c r="D22" s="83"/>
      <c r="E22" s="3">
        <v>8</v>
      </c>
      <c r="F22" s="4">
        <v>2.0833333333333333E-3</v>
      </c>
      <c r="G22" s="5">
        <v>0.76874999999999993</v>
      </c>
      <c r="H22" s="6">
        <v>0.77013888888888893</v>
      </c>
      <c r="I22" s="55">
        <f t="shared" si="1"/>
        <v>1.388888888888995E-3</v>
      </c>
      <c r="J22" s="7">
        <v>0</v>
      </c>
      <c r="K22" s="8">
        <v>0</v>
      </c>
      <c r="L22" s="9">
        <v>8</v>
      </c>
      <c r="M22" s="56">
        <f t="shared" si="2"/>
        <v>1.388888888888995E-3</v>
      </c>
    </row>
    <row r="23" spans="1:13" x14ac:dyDescent="0.25">
      <c r="A23" s="46">
        <f t="shared" si="0"/>
        <v>7</v>
      </c>
      <c r="B23" s="82" t="s">
        <v>42</v>
      </c>
      <c r="C23" s="82"/>
      <c r="D23" s="83"/>
      <c r="E23" s="3">
        <v>40</v>
      </c>
      <c r="F23" s="4">
        <v>1.7361111111111112E-2</v>
      </c>
      <c r="G23" s="5">
        <v>0.81180555555555556</v>
      </c>
      <c r="H23" s="6">
        <v>0.83333333333333337</v>
      </c>
      <c r="I23" s="55">
        <f t="shared" si="1"/>
        <v>2.1527777777777812E-2</v>
      </c>
      <c r="J23" s="7">
        <v>0</v>
      </c>
      <c r="K23" s="8">
        <v>0</v>
      </c>
      <c r="L23" s="9">
        <v>22</v>
      </c>
      <c r="M23" s="56">
        <f t="shared" si="2"/>
        <v>2.1527777777777812E-2</v>
      </c>
    </row>
    <row r="24" spans="1:13" x14ac:dyDescent="0.25">
      <c r="A24" s="46">
        <f t="shared" si="0"/>
        <v>8</v>
      </c>
      <c r="B24" s="82"/>
      <c r="C24" s="82"/>
      <c r="D24" s="83"/>
      <c r="E24" s="3"/>
      <c r="F24" s="4"/>
      <c r="G24" s="5"/>
      <c r="H24" s="6"/>
      <c r="I24" s="55"/>
      <c r="J24" s="7"/>
      <c r="K24" s="8"/>
      <c r="L24" s="9"/>
      <c r="M24" s="56"/>
    </row>
    <row r="25" spans="1:13" x14ac:dyDescent="0.25">
      <c r="A25" s="46">
        <f t="shared" si="0"/>
        <v>9</v>
      </c>
      <c r="B25" s="82"/>
      <c r="C25" s="82"/>
      <c r="D25" s="83"/>
      <c r="E25" s="3"/>
      <c r="F25" s="4"/>
      <c r="G25" s="5"/>
      <c r="H25" s="6"/>
      <c r="I25" s="55" t="str">
        <f>IFERROR(IF(OR(ISBLANK(G25),ISBLANK(H25)),"",IF(H25&gt;=G25,H25-G25,"Error")),"Error")</f>
        <v/>
      </c>
      <c r="J25" s="7"/>
      <c r="K25" s="8"/>
      <c r="L25" s="9"/>
      <c r="M25" s="56" t="str">
        <f t="shared" si="2"/>
        <v/>
      </c>
    </row>
    <row r="26" spans="1:13" ht="15.75" thickBot="1" x14ac:dyDescent="0.3">
      <c r="A26" s="87" t="s">
        <v>33</v>
      </c>
      <c r="B26" s="88"/>
      <c r="C26" s="88"/>
      <c r="D26" s="89"/>
      <c r="E26" s="47">
        <f>IF(SUM(E18:E25)=0,"Completar",SUM(E18:E25))</f>
        <v>124</v>
      </c>
      <c r="F26" s="48">
        <f>IF(SUM(F18:F25)=0,"Completar",SUM(F18:F25))</f>
        <v>4.1666666666666664E-2</v>
      </c>
      <c r="G26" s="62" t="s">
        <v>32</v>
      </c>
      <c r="H26" s="50" t="s">
        <v>32</v>
      </c>
      <c r="I26" s="61">
        <f>IF(OR(COUNTIF(I18:I25,"Error")&gt;0,COUNTIF(I18:I25,"Completar")&gt;0),"Error",IF(SUM(I18:I25)=0,"Completar",SUM(I18:I25)))</f>
        <v>6.0416666666666452E-2</v>
      </c>
      <c r="J26" s="52">
        <f>SUM(J18:J25)</f>
        <v>0</v>
      </c>
      <c r="K26" s="48">
        <f>SUM(K18:K25)</f>
        <v>0</v>
      </c>
      <c r="L26" s="53">
        <f>IF(SUM(L18:L25)=0,"Completar",SUM(L18:L25))</f>
        <v>93</v>
      </c>
      <c r="M26" s="54">
        <f>IF(OR(COUNTIF(M18:M25,"Error")&gt;0,COUNTIF(M18:M25,"Completar")&gt;0),"Error",IF(SUM(M18:M25)=0,"Completar",SUM(M18:M25)))</f>
        <v>6.0416666666666452E-2</v>
      </c>
    </row>
    <row r="27" spans="1:13" ht="15.75" thickBot="1" x14ac:dyDescent="0.3">
      <c r="A27" s="27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</row>
    <row r="28" spans="1:13" x14ac:dyDescent="0.25">
      <c r="A28" s="73" t="s">
        <v>18</v>
      </c>
      <c r="B28" s="74"/>
      <c r="C28" s="74"/>
      <c r="D28" s="75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30" x14ac:dyDescent="0.25">
      <c r="A29" s="57" t="s">
        <v>1</v>
      </c>
      <c r="B29" s="44" t="s">
        <v>4</v>
      </c>
      <c r="C29" s="44" t="s">
        <v>5</v>
      </c>
      <c r="D29" s="58" t="s">
        <v>2</v>
      </c>
      <c r="E29" s="26"/>
      <c r="F29" s="26"/>
      <c r="G29" s="26"/>
      <c r="H29" s="26"/>
      <c r="I29" s="26"/>
      <c r="J29" s="26"/>
      <c r="K29" s="26"/>
      <c r="L29" s="26"/>
      <c r="M29" s="26"/>
    </row>
    <row r="30" spans="1:13" ht="15.75" thickBot="1" x14ac:dyDescent="0.3">
      <c r="A30" s="1">
        <v>6.9444444444444441E-3</v>
      </c>
      <c r="B30" s="2">
        <v>0.92013888888888884</v>
      </c>
      <c r="C30" s="2">
        <v>0.9277777777777777</v>
      </c>
      <c r="D30" s="54">
        <f>IFERROR(IF(OR(ISBLANK(B30),ISBLANK(C30)),"Completar",IF(C30&gt;=B30,C30-B30,"Error")),"Error")</f>
        <v>7.6388888888888618E-3</v>
      </c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</row>
    <row r="32" spans="1:13" x14ac:dyDescent="0.25">
      <c r="A32" s="73" t="s">
        <v>20</v>
      </c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5"/>
    </row>
    <row r="33" spans="1:13" x14ac:dyDescent="0.25">
      <c r="A33" s="84" t="s">
        <v>22</v>
      </c>
      <c r="B33" s="85"/>
      <c r="C33" s="86"/>
      <c r="D33" s="78">
        <f>L26</f>
        <v>93</v>
      </c>
      <c r="E33" s="79"/>
      <c r="F33" s="31"/>
      <c r="G33" s="32"/>
      <c r="H33" s="32"/>
      <c r="I33" s="32"/>
      <c r="J33" s="32"/>
      <c r="K33" s="32"/>
      <c r="L33" s="32"/>
      <c r="M33" s="33"/>
    </row>
    <row r="34" spans="1:13" x14ac:dyDescent="0.25">
      <c r="A34" s="84" t="s">
        <v>23</v>
      </c>
      <c r="B34" s="85"/>
      <c r="C34" s="86"/>
      <c r="D34" s="76">
        <f>IF(L26="Completar","Completar",IFERROR(L26/(M26*24),"Error"))</f>
        <v>64.137931034482989</v>
      </c>
      <c r="E34" s="77"/>
      <c r="F34" s="34"/>
      <c r="G34" s="35"/>
      <c r="H34" s="35"/>
      <c r="I34" s="35"/>
      <c r="J34" s="35"/>
      <c r="K34" s="35"/>
      <c r="L34" s="35"/>
      <c r="M34" s="36"/>
    </row>
    <row r="35" spans="1:13" x14ac:dyDescent="0.25">
      <c r="A35" s="84" t="s">
        <v>21</v>
      </c>
      <c r="B35" s="85"/>
      <c r="C35" s="86"/>
      <c r="D35" s="78">
        <f>IF(J26=0,0,IFERROR(ROUNDUP(J26/(L26/100),0),"Error"))</f>
        <v>0</v>
      </c>
      <c r="E35" s="79"/>
      <c r="F35" s="34"/>
      <c r="G35" s="35"/>
      <c r="H35" s="35"/>
      <c r="I35" s="35"/>
      <c r="J35" s="35"/>
      <c r="K35" s="35"/>
      <c r="L35" s="35"/>
      <c r="M35" s="36"/>
    </row>
    <row r="36" spans="1:13" x14ac:dyDescent="0.25">
      <c r="A36" s="84" t="s">
        <v>24</v>
      </c>
      <c r="B36" s="85"/>
      <c r="C36" s="86"/>
      <c r="D36" s="90">
        <f>IF(J26=0,0,IFERROR(J26/L26,"Error"))</f>
        <v>0</v>
      </c>
      <c r="E36" s="91"/>
      <c r="F36" s="34"/>
      <c r="G36" s="35"/>
      <c r="H36" s="35"/>
      <c r="I36" s="35"/>
      <c r="J36" s="35"/>
      <c r="K36" s="35"/>
      <c r="L36" s="35"/>
      <c r="M36" s="36"/>
    </row>
    <row r="37" spans="1:13" x14ac:dyDescent="0.25">
      <c r="A37" s="84" t="s">
        <v>27</v>
      </c>
      <c r="B37" s="85"/>
      <c r="C37" s="86"/>
      <c r="D37" s="59">
        <f>D5</f>
        <v>2.7777777777777679E-3</v>
      </c>
      <c r="E37" s="60" t="str">
        <f>IF(D37="Completar",D37,IFERROR(D37/$E$43,"Error"))</f>
        <v>Error</v>
      </c>
      <c r="F37" s="34"/>
      <c r="G37" s="35"/>
      <c r="H37" s="35"/>
      <c r="I37" s="35"/>
      <c r="J37" s="35"/>
      <c r="K37" s="35"/>
      <c r="L37" s="35"/>
      <c r="M37" s="36"/>
    </row>
    <row r="38" spans="1:13" x14ac:dyDescent="0.25">
      <c r="A38" s="84" t="s">
        <v>28</v>
      </c>
      <c r="B38" s="85"/>
      <c r="C38" s="86"/>
      <c r="D38" s="59">
        <f>D9</f>
        <v>1.388888888888884E-2</v>
      </c>
      <c r="E38" s="60" t="str">
        <f>IF(D38="Completar",D38,IFERROR(D38/$E$43,"Error"))</f>
        <v>Error</v>
      </c>
      <c r="F38" s="34"/>
      <c r="G38" s="35"/>
      <c r="H38" s="35"/>
      <c r="I38" s="35"/>
      <c r="J38" s="35"/>
      <c r="K38" s="35"/>
      <c r="L38" s="35"/>
      <c r="M38" s="36"/>
    </row>
    <row r="39" spans="1:13" x14ac:dyDescent="0.25">
      <c r="A39" s="84" t="s">
        <v>31</v>
      </c>
      <c r="B39" s="85"/>
      <c r="C39" s="86"/>
      <c r="D39" s="59">
        <f>D13</f>
        <v>9.0277777777778567E-3</v>
      </c>
      <c r="E39" s="60" t="str">
        <f t="shared" ref="E39" si="3">IF(D39="Completar",D39,IFERROR(D39/$E$43,"Error"))</f>
        <v>Error</v>
      </c>
      <c r="F39" s="34"/>
      <c r="G39" s="35"/>
      <c r="H39" s="35"/>
      <c r="I39" s="35"/>
      <c r="J39" s="35"/>
      <c r="K39" s="35"/>
      <c r="L39" s="35"/>
      <c r="M39" s="36"/>
    </row>
    <row r="40" spans="1:13" x14ac:dyDescent="0.25">
      <c r="A40" s="84" t="s">
        <v>29</v>
      </c>
      <c r="B40" s="85"/>
      <c r="C40" s="86"/>
      <c r="D40" s="59">
        <f>D30</f>
        <v>7.6388888888888618E-3</v>
      </c>
      <c r="E40" s="60" t="str">
        <f>IF(D40="Completar",D40,IFERROR(D40/$E$43,"Error"))</f>
        <v>Error</v>
      </c>
      <c r="F40" s="34"/>
      <c r="G40" s="35"/>
      <c r="H40" s="35"/>
      <c r="I40" s="35"/>
      <c r="J40" s="35"/>
      <c r="K40" s="35"/>
      <c r="L40" s="35"/>
      <c r="M40" s="36"/>
    </row>
    <row r="41" spans="1:13" x14ac:dyDescent="0.25">
      <c r="A41" s="84" t="s">
        <v>25</v>
      </c>
      <c r="B41" s="85"/>
      <c r="C41" s="86"/>
      <c r="D41" s="59">
        <f>K26</f>
        <v>0</v>
      </c>
      <c r="E41" s="60" t="str">
        <f>IF(D41="Completar",D41,IFERROR(D41/$E$43,"Completar"))</f>
        <v>Completar</v>
      </c>
      <c r="F41" s="34"/>
      <c r="G41" s="35"/>
      <c r="H41" s="35"/>
      <c r="I41" s="35"/>
      <c r="J41" s="35"/>
      <c r="K41" s="35"/>
      <c r="L41" s="35"/>
      <c r="M41" s="36"/>
    </row>
    <row r="42" spans="1:13" x14ac:dyDescent="0.25">
      <c r="A42" s="84" t="s">
        <v>26</v>
      </c>
      <c r="B42" s="85"/>
      <c r="C42" s="86"/>
      <c r="D42" s="59">
        <f>I26</f>
        <v>6.0416666666666452E-2</v>
      </c>
      <c r="E42" s="60" t="str">
        <f>IF(D42="Completar",D42,IFERROR(D42/$E$43,"Completar"))</f>
        <v>Completar</v>
      </c>
      <c r="F42" s="34"/>
      <c r="G42" s="35"/>
      <c r="H42" s="35"/>
      <c r="I42" s="35"/>
      <c r="J42" s="35"/>
      <c r="K42" s="35"/>
      <c r="L42" s="35"/>
      <c r="M42" s="36"/>
    </row>
    <row r="43" spans="1:13" ht="15.75" thickBot="1" x14ac:dyDescent="0.3">
      <c r="A43" s="95" t="s">
        <v>6</v>
      </c>
      <c r="B43" s="96"/>
      <c r="C43" s="97"/>
      <c r="D43" s="92">
        <f>IF(COUNTIF(D37:D42,"Error")&gt;0,"Error",IF(SUM(D37:D42)=0,"Completar",SUM(D37:D42)))</f>
        <v>9.3749999999999778E-2</v>
      </c>
      <c r="E43" s="93"/>
      <c r="F43" s="37"/>
      <c r="G43" s="38"/>
      <c r="H43" s="38"/>
      <c r="I43" s="38"/>
      <c r="J43" s="38"/>
      <c r="K43" s="38"/>
      <c r="L43" s="38"/>
      <c r="M43" s="39"/>
    </row>
    <row r="44" spans="1:13" x14ac:dyDescent="0.25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</row>
  </sheetData>
  <mergeCells count="44">
    <mergeCell ref="E9:M9"/>
    <mergeCell ref="A1:B1"/>
    <mergeCell ref="C1:M1"/>
    <mergeCell ref="A3:D3"/>
    <mergeCell ref="A7:D7"/>
    <mergeCell ref="E8:M8"/>
    <mergeCell ref="A11:D11"/>
    <mergeCell ref="E12:M12"/>
    <mergeCell ref="E13:M13"/>
    <mergeCell ref="A15:M15"/>
    <mergeCell ref="A16:A17"/>
    <mergeCell ref="B16:D17"/>
    <mergeCell ref="E16:F16"/>
    <mergeCell ref="G16:I16"/>
    <mergeCell ref="J16:K16"/>
    <mergeCell ref="L16:L17"/>
    <mergeCell ref="A32:M32"/>
    <mergeCell ref="M16:M17"/>
    <mergeCell ref="B18:D18"/>
    <mergeCell ref="B19:D19"/>
    <mergeCell ref="B20:D20"/>
    <mergeCell ref="B21:D21"/>
    <mergeCell ref="B22:D22"/>
    <mergeCell ref="B23:D23"/>
    <mergeCell ref="B24:D24"/>
    <mergeCell ref="B25:D25"/>
    <mergeCell ref="A26:D26"/>
    <mergeCell ref="A28:D28"/>
    <mergeCell ref="A33:C33"/>
    <mergeCell ref="D33:E33"/>
    <mergeCell ref="A34:C34"/>
    <mergeCell ref="D34:E34"/>
    <mergeCell ref="A35:C35"/>
    <mergeCell ref="D35:E35"/>
    <mergeCell ref="A41:C41"/>
    <mergeCell ref="A42:C42"/>
    <mergeCell ref="A43:C43"/>
    <mergeCell ref="D43:E43"/>
    <mergeCell ref="A36:C36"/>
    <mergeCell ref="D36:E36"/>
    <mergeCell ref="A37:C37"/>
    <mergeCell ref="A38:C38"/>
    <mergeCell ref="A39:C39"/>
    <mergeCell ref="A40:C40"/>
  </mergeCells>
  <conditionalFormatting sqref="A1:A1048576 C1:M1048576 B3:B1048576">
    <cfRule type="cellIs" dxfId="7" priority="1" operator="equal">
      <formula>"Completar"</formula>
    </cfRule>
    <cfRule type="cellIs" dxfId="6" priority="2" operator="equal">
      <formula>"Error"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A10" workbookViewId="0">
      <selection activeCell="C31" sqref="C31"/>
    </sheetView>
  </sheetViews>
  <sheetFormatPr baseColWidth="10" defaultRowHeight="15" x14ac:dyDescent="0.25"/>
  <cols>
    <col min="1" max="1" width="11.85546875" style="30" customWidth="1"/>
    <col min="2" max="10" width="11.42578125" style="30" customWidth="1"/>
    <col min="11" max="11" width="13" style="30" customWidth="1"/>
    <col min="12" max="13" width="11.42578125" style="30" customWidth="1"/>
  </cols>
  <sheetData>
    <row r="1" spans="1:13" ht="21" x14ac:dyDescent="0.25">
      <c r="A1" s="98" t="s">
        <v>19</v>
      </c>
      <c r="B1" s="98"/>
      <c r="C1" s="99" t="s">
        <v>34</v>
      </c>
      <c r="D1" s="99"/>
      <c r="E1" s="99"/>
      <c r="F1" s="99"/>
      <c r="G1" s="99"/>
      <c r="H1" s="99"/>
      <c r="I1" s="99"/>
      <c r="J1" s="99"/>
      <c r="K1" s="99"/>
      <c r="L1" s="99"/>
      <c r="M1" s="99"/>
    </row>
    <row r="2" spans="1:13" ht="21.75" thickBot="1" x14ac:dyDescent="0.3">
      <c r="A2" s="66"/>
      <c r="B2" s="66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3" x14ac:dyDescent="0.25">
      <c r="A3" s="73" t="s">
        <v>3</v>
      </c>
      <c r="B3" s="74"/>
      <c r="C3" s="74"/>
      <c r="D3" s="75"/>
      <c r="E3" s="12"/>
      <c r="F3" s="12"/>
      <c r="G3" s="12"/>
      <c r="H3" s="12"/>
      <c r="I3" s="12"/>
      <c r="J3" s="12"/>
      <c r="K3" s="12"/>
      <c r="L3" s="12"/>
      <c r="M3" s="12"/>
    </row>
    <row r="4" spans="1:13" ht="30" x14ac:dyDescent="0.25">
      <c r="A4" s="57" t="s">
        <v>1</v>
      </c>
      <c r="B4" s="44" t="s">
        <v>4</v>
      </c>
      <c r="C4" s="44" t="s">
        <v>5</v>
      </c>
      <c r="D4" s="58" t="s">
        <v>2</v>
      </c>
      <c r="E4" s="16"/>
      <c r="F4" s="17"/>
      <c r="G4" s="17"/>
      <c r="H4" s="17"/>
      <c r="I4" s="17"/>
      <c r="J4" s="17"/>
      <c r="K4" s="17"/>
      <c r="L4" s="17"/>
      <c r="M4" s="17"/>
    </row>
    <row r="5" spans="1:13" ht="15.75" thickBot="1" x14ac:dyDescent="0.3">
      <c r="A5" s="1">
        <v>1.0416666666666666E-2</v>
      </c>
      <c r="B5" s="2">
        <v>0.8125</v>
      </c>
      <c r="C5" s="2">
        <v>0.82291666666666663</v>
      </c>
      <c r="D5" s="54">
        <f>IFERROR(IF(OR(ISBLANK(B5),ISBLANK(C5)),"Completar",IF(C5&gt;=B5,C5-B5,"Error")),"Error")</f>
        <v>1.041666666666663E-2</v>
      </c>
      <c r="E5" s="20"/>
      <c r="F5" s="21"/>
      <c r="G5" s="21"/>
      <c r="H5" s="21"/>
      <c r="I5" s="21"/>
      <c r="J5" s="21"/>
      <c r="K5" s="21"/>
      <c r="L5" s="21"/>
      <c r="M5" s="21"/>
    </row>
    <row r="6" spans="1:13" ht="15.75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3" x14ac:dyDescent="0.25">
      <c r="A7" s="73" t="s">
        <v>0</v>
      </c>
      <c r="B7" s="74"/>
      <c r="C7" s="74"/>
      <c r="D7" s="75"/>
      <c r="E7" s="12"/>
      <c r="F7" s="12"/>
      <c r="G7" s="12"/>
      <c r="H7" s="12"/>
      <c r="I7" s="12"/>
      <c r="J7" s="12"/>
      <c r="K7" s="12"/>
      <c r="L7" s="12"/>
      <c r="M7" s="12"/>
    </row>
    <row r="8" spans="1:13" ht="30" x14ac:dyDescent="0.25">
      <c r="A8" s="57" t="s">
        <v>1</v>
      </c>
      <c r="B8" s="44" t="s">
        <v>4</v>
      </c>
      <c r="C8" s="44" t="s">
        <v>5</v>
      </c>
      <c r="D8" s="58" t="s">
        <v>2</v>
      </c>
      <c r="E8" s="71"/>
      <c r="F8" s="71"/>
      <c r="G8" s="71"/>
      <c r="H8" s="71"/>
      <c r="I8" s="71"/>
      <c r="J8" s="71"/>
      <c r="K8" s="71"/>
      <c r="L8" s="71"/>
      <c r="M8" s="71"/>
    </row>
    <row r="9" spans="1:13" ht="15.75" thickBot="1" x14ac:dyDescent="0.3">
      <c r="A9" s="1">
        <v>3.4722222222222224E-2</v>
      </c>
      <c r="B9" s="2">
        <v>0.82638888888888884</v>
      </c>
      <c r="C9" s="2">
        <v>0.85416666666666663</v>
      </c>
      <c r="D9" s="54">
        <f>IFERROR(IF(OR(ISBLANK(B9),ISBLANK(C9)),"Completar",IF(C9&gt;=B9,C9-B9,"Error")),"Error")</f>
        <v>2.777777777777779E-2</v>
      </c>
      <c r="E9" s="72"/>
      <c r="F9" s="72"/>
      <c r="G9" s="72"/>
      <c r="H9" s="72"/>
      <c r="I9" s="72"/>
      <c r="J9" s="72"/>
      <c r="K9" s="72"/>
      <c r="L9" s="72"/>
      <c r="M9" s="72"/>
    </row>
    <row r="10" spans="1:13" ht="15.75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13" x14ac:dyDescent="0.25">
      <c r="A11" s="73" t="s">
        <v>30</v>
      </c>
      <c r="B11" s="74"/>
      <c r="C11" s="74"/>
      <c r="D11" s="75"/>
      <c r="E11" s="12"/>
      <c r="F11" s="12"/>
      <c r="G11" s="12"/>
      <c r="H11" s="12"/>
      <c r="I11" s="12"/>
      <c r="J11" s="12"/>
      <c r="K11" s="12"/>
      <c r="L11" s="12"/>
      <c r="M11" s="12"/>
    </row>
    <row r="12" spans="1:13" ht="30" x14ac:dyDescent="0.25">
      <c r="A12" s="57" t="s">
        <v>1</v>
      </c>
      <c r="B12" s="44" t="s">
        <v>4</v>
      </c>
      <c r="C12" s="44" t="s">
        <v>5</v>
      </c>
      <c r="D12" s="58" t="s">
        <v>2</v>
      </c>
      <c r="E12" s="71"/>
      <c r="F12" s="71"/>
      <c r="G12" s="71"/>
      <c r="H12" s="71"/>
      <c r="I12" s="71"/>
      <c r="J12" s="71"/>
      <c r="K12" s="71"/>
      <c r="L12" s="71"/>
      <c r="M12" s="71"/>
    </row>
    <row r="13" spans="1:13" ht="15.75" thickBot="1" x14ac:dyDescent="0.3">
      <c r="A13" s="1">
        <v>6.9444444444444441E-3</v>
      </c>
      <c r="B13" s="2">
        <v>0.85416666666666663</v>
      </c>
      <c r="C13" s="2">
        <v>0.86111111111111116</v>
      </c>
      <c r="D13" s="54">
        <f>IFERROR(IF(OR(ISBLANK(B13),ISBLANK(C13)),"Completar",IF(C13&gt;=B13,C13-B13,"Error")),"Error")</f>
        <v>6.9444444444445308E-3</v>
      </c>
      <c r="E13" s="72"/>
      <c r="F13" s="72"/>
      <c r="G13" s="72"/>
      <c r="H13" s="72"/>
      <c r="I13" s="72"/>
      <c r="J13" s="72"/>
      <c r="K13" s="72"/>
      <c r="L13" s="72"/>
      <c r="M13" s="72"/>
    </row>
    <row r="14" spans="1:13" ht="15.75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1:13" x14ac:dyDescent="0.25">
      <c r="A15" s="73" t="s">
        <v>7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5"/>
    </row>
    <row r="16" spans="1:13" x14ac:dyDescent="0.25">
      <c r="A16" s="94" t="s">
        <v>8</v>
      </c>
      <c r="B16" s="80" t="s">
        <v>9</v>
      </c>
      <c r="C16" s="80"/>
      <c r="D16" s="81"/>
      <c r="E16" s="67" t="s">
        <v>11</v>
      </c>
      <c r="F16" s="68"/>
      <c r="G16" s="69" t="s">
        <v>13</v>
      </c>
      <c r="H16" s="80"/>
      <c r="I16" s="81"/>
      <c r="J16" s="67" t="s">
        <v>15</v>
      </c>
      <c r="K16" s="68"/>
      <c r="L16" s="69" t="s">
        <v>17</v>
      </c>
      <c r="M16" s="70" t="s">
        <v>2</v>
      </c>
    </row>
    <row r="17" spans="1:13" ht="30" x14ac:dyDescent="0.25">
      <c r="A17" s="94"/>
      <c r="B17" s="80"/>
      <c r="C17" s="80"/>
      <c r="D17" s="81"/>
      <c r="E17" s="41" t="s">
        <v>12</v>
      </c>
      <c r="F17" s="42" t="s">
        <v>10</v>
      </c>
      <c r="G17" s="43" t="s">
        <v>4</v>
      </c>
      <c r="H17" s="44" t="s">
        <v>5</v>
      </c>
      <c r="I17" s="45" t="s">
        <v>10</v>
      </c>
      <c r="J17" s="41" t="s">
        <v>14</v>
      </c>
      <c r="K17" s="42" t="s">
        <v>16</v>
      </c>
      <c r="L17" s="69"/>
      <c r="M17" s="70"/>
    </row>
    <row r="18" spans="1:13" x14ac:dyDescent="0.25">
      <c r="A18" s="46">
        <f>ROW($B18)-16</f>
        <v>2</v>
      </c>
      <c r="B18" s="82" t="s">
        <v>38</v>
      </c>
      <c r="C18" s="82"/>
      <c r="D18" s="83"/>
      <c r="E18" s="3">
        <v>25</v>
      </c>
      <c r="F18" s="4">
        <v>1.0416666666666666E-2</v>
      </c>
      <c r="G18" s="5">
        <v>0.83680555555555547</v>
      </c>
      <c r="H18" s="6">
        <v>0.84722222222222221</v>
      </c>
      <c r="I18" s="55">
        <f>IFERROR(IF(OR(ISBLANK(G18),ISBLANK(H18)),"",IF(H18&gt;=G18,H18-G18,"Error")),"Error")</f>
        <v>1.0416666666666741E-2</v>
      </c>
      <c r="J18" s="7">
        <v>0</v>
      </c>
      <c r="K18" s="8">
        <v>0</v>
      </c>
      <c r="L18" s="9">
        <v>29</v>
      </c>
      <c r="M18" s="56">
        <f>IFERROR(IF(OR(I18="",ISBLANK(K18)),"",I18+K18),"Error")</f>
        <v>1.0416666666666741E-2</v>
      </c>
    </row>
    <row r="19" spans="1:13" x14ac:dyDescent="0.25">
      <c r="A19" s="46">
        <f t="shared" ref="A19:A25" si="0">ROW($B19)-16</f>
        <v>3</v>
      </c>
      <c r="B19" s="82" t="s">
        <v>45</v>
      </c>
      <c r="C19" s="82"/>
      <c r="D19" s="83"/>
      <c r="E19" s="3">
        <v>30</v>
      </c>
      <c r="F19" s="4">
        <v>3.4722222222222224E-2</v>
      </c>
      <c r="G19" s="5">
        <v>0.84861111111111109</v>
      </c>
      <c r="H19" s="6">
        <v>0.89583333333333337</v>
      </c>
      <c r="I19" s="55">
        <f t="shared" ref="I19:I23" si="1">IFERROR(IF(OR(ISBLANK(G19),ISBLANK(H19)),"",IF(H19&gt;=G19,H19-G19,"Error")),"Error")</f>
        <v>4.7222222222222276E-2</v>
      </c>
      <c r="J19" s="7">
        <v>1</v>
      </c>
      <c r="K19" s="8">
        <v>2.0833333333333332E-2</v>
      </c>
      <c r="L19" s="9">
        <v>29</v>
      </c>
      <c r="M19" s="56">
        <f t="shared" ref="M19:M25" si="2">IFERROR(IF(OR(I19="",ISBLANK(K19)),"",I19+K19),"Error")</f>
        <v>6.8055555555555605E-2</v>
      </c>
    </row>
    <row r="20" spans="1:13" x14ac:dyDescent="0.25">
      <c r="A20" s="46">
        <f t="shared" si="0"/>
        <v>4</v>
      </c>
      <c r="B20" s="82" t="s">
        <v>46</v>
      </c>
      <c r="C20" s="82"/>
      <c r="D20" s="83"/>
      <c r="E20" s="3">
        <v>6</v>
      </c>
      <c r="F20" s="4">
        <v>1.0416666666666666E-2</v>
      </c>
      <c r="G20" s="5">
        <v>0.89930555555555547</v>
      </c>
      <c r="H20" s="6">
        <v>0.90625</v>
      </c>
      <c r="I20" s="55">
        <f t="shared" si="1"/>
        <v>6.9444444444445308E-3</v>
      </c>
      <c r="J20" s="7">
        <v>0</v>
      </c>
      <c r="K20" s="8">
        <v>0</v>
      </c>
      <c r="L20" s="9">
        <v>3</v>
      </c>
      <c r="M20" s="56">
        <f t="shared" si="2"/>
        <v>6.9444444444445308E-3</v>
      </c>
    </row>
    <row r="21" spans="1:13" x14ac:dyDescent="0.25">
      <c r="A21" s="46">
        <f t="shared" si="0"/>
        <v>5</v>
      </c>
      <c r="B21" s="82"/>
      <c r="C21" s="82"/>
      <c r="D21" s="83"/>
      <c r="E21" s="3"/>
      <c r="F21" s="4"/>
      <c r="G21" s="5"/>
      <c r="H21" s="6"/>
      <c r="I21" s="55" t="str">
        <f t="shared" si="1"/>
        <v/>
      </c>
      <c r="J21" s="7"/>
      <c r="K21" s="8"/>
      <c r="L21" s="9"/>
      <c r="M21" s="56" t="str">
        <f t="shared" si="2"/>
        <v/>
      </c>
    </row>
    <row r="22" spans="1:13" x14ac:dyDescent="0.25">
      <c r="A22" s="46">
        <f t="shared" si="0"/>
        <v>6</v>
      </c>
      <c r="B22" s="82"/>
      <c r="C22" s="82"/>
      <c r="D22" s="83"/>
      <c r="E22" s="3"/>
      <c r="F22" s="4"/>
      <c r="G22" s="5"/>
      <c r="H22" s="6"/>
      <c r="I22" s="55" t="str">
        <f t="shared" si="1"/>
        <v/>
      </c>
      <c r="J22" s="7"/>
      <c r="K22" s="8"/>
      <c r="L22" s="9"/>
      <c r="M22" s="56" t="str">
        <f t="shared" si="2"/>
        <v/>
      </c>
    </row>
    <row r="23" spans="1:13" x14ac:dyDescent="0.25">
      <c r="A23" s="46">
        <f t="shared" si="0"/>
        <v>7</v>
      </c>
      <c r="B23" s="82"/>
      <c r="C23" s="82"/>
      <c r="D23" s="83"/>
      <c r="E23" s="3"/>
      <c r="F23" s="4"/>
      <c r="G23" s="5"/>
      <c r="H23" s="6"/>
      <c r="I23" s="55" t="str">
        <f t="shared" si="1"/>
        <v/>
      </c>
      <c r="J23" s="7"/>
      <c r="K23" s="8"/>
      <c r="L23" s="9"/>
      <c r="M23" s="56" t="str">
        <f t="shared" si="2"/>
        <v/>
      </c>
    </row>
    <row r="24" spans="1:13" x14ac:dyDescent="0.25">
      <c r="A24" s="46">
        <f t="shared" si="0"/>
        <v>8</v>
      </c>
      <c r="B24" s="82"/>
      <c r="C24" s="82"/>
      <c r="D24" s="83"/>
      <c r="E24" s="3"/>
      <c r="F24" s="4"/>
      <c r="G24" s="5"/>
      <c r="H24" s="6"/>
      <c r="I24" s="55"/>
      <c r="J24" s="7"/>
      <c r="K24" s="8"/>
      <c r="L24" s="9"/>
      <c r="M24" s="56"/>
    </row>
    <row r="25" spans="1:13" x14ac:dyDescent="0.25">
      <c r="A25" s="46">
        <f t="shared" si="0"/>
        <v>9</v>
      </c>
      <c r="B25" s="82"/>
      <c r="C25" s="82"/>
      <c r="D25" s="83"/>
      <c r="E25" s="3"/>
      <c r="F25" s="4"/>
      <c r="G25" s="5"/>
      <c r="H25" s="6"/>
      <c r="I25" s="55" t="str">
        <f>IFERROR(IF(OR(ISBLANK(G25),ISBLANK(H25)),"",IF(H25&gt;=G25,H25-G25,"Error")),"Error")</f>
        <v/>
      </c>
      <c r="J25" s="7"/>
      <c r="K25" s="8"/>
      <c r="L25" s="9"/>
      <c r="M25" s="56" t="str">
        <f t="shared" si="2"/>
        <v/>
      </c>
    </row>
    <row r="26" spans="1:13" ht="15.75" thickBot="1" x14ac:dyDescent="0.3">
      <c r="A26" s="87" t="s">
        <v>33</v>
      </c>
      <c r="B26" s="88"/>
      <c r="C26" s="88"/>
      <c r="D26" s="89"/>
      <c r="E26" s="47">
        <f>IF(SUM(E18:E25)=0,"Completar",SUM(E18:E25))</f>
        <v>61</v>
      </c>
      <c r="F26" s="48">
        <f>IF(SUM(F18:F25)=0,"Completar",SUM(F18:F25))</f>
        <v>5.5555555555555552E-2</v>
      </c>
      <c r="G26" s="62" t="s">
        <v>32</v>
      </c>
      <c r="H26" s="50" t="s">
        <v>32</v>
      </c>
      <c r="I26" s="61">
        <f>IF(OR(COUNTIF(I18:I25,"Error")&gt;0,COUNTIF(I18:I25,"Completar")&gt;0),"Error",IF(SUM(I18:I25)=0,"Completar",SUM(I18:I25)))</f>
        <v>6.4583333333333548E-2</v>
      </c>
      <c r="J26" s="52">
        <f>SUM(J18:J25)</f>
        <v>1</v>
      </c>
      <c r="K26" s="48">
        <f>SUM(K18:K25)</f>
        <v>2.0833333333333332E-2</v>
      </c>
      <c r="L26" s="53">
        <f>IF(SUM(L18:L25)=0,"Completar",SUM(L18:L25))</f>
        <v>61</v>
      </c>
      <c r="M26" s="54">
        <f>IF(OR(COUNTIF(M18:M25,"Error")&gt;0,COUNTIF(M18:M25,"Completar")&gt;0),"Error",IF(SUM(M18:M25)=0,"Completar",SUM(M18:M25)))</f>
        <v>8.5416666666666877E-2</v>
      </c>
    </row>
    <row r="27" spans="1:13" ht="15.75" thickBot="1" x14ac:dyDescent="0.3">
      <c r="A27" s="27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</row>
    <row r="28" spans="1:13" x14ac:dyDescent="0.25">
      <c r="A28" s="73" t="s">
        <v>18</v>
      </c>
      <c r="B28" s="74"/>
      <c r="C28" s="74"/>
      <c r="D28" s="75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30" x14ac:dyDescent="0.25">
      <c r="A29" s="57" t="s">
        <v>1</v>
      </c>
      <c r="B29" s="44" t="s">
        <v>4</v>
      </c>
      <c r="C29" s="44" t="s">
        <v>5</v>
      </c>
      <c r="D29" s="58" t="s">
        <v>2</v>
      </c>
      <c r="E29" s="26"/>
      <c r="F29" s="26"/>
      <c r="G29" s="26"/>
      <c r="H29" s="26"/>
      <c r="I29" s="26"/>
      <c r="J29" s="26"/>
      <c r="K29" s="26"/>
      <c r="L29" s="26"/>
      <c r="M29" s="26"/>
    </row>
    <row r="30" spans="1:13" ht="15.75" thickBot="1" x14ac:dyDescent="0.3">
      <c r="A30" s="1">
        <v>1.3888888888888888E-2</v>
      </c>
      <c r="B30" s="2">
        <v>0.91666666666666663</v>
      </c>
      <c r="C30" s="2">
        <v>0.92708333333333337</v>
      </c>
      <c r="D30" s="54">
        <f>IFERROR(IF(OR(ISBLANK(B30),ISBLANK(C30)),"Completar",IF(C30&gt;=B30,C30-B30,"Error")),"Error")</f>
        <v>1.0416666666666741E-2</v>
      </c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</row>
    <row r="32" spans="1:13" x14ac:dyDescent="0.25">
      <c r="A32" s="73" t="s">
        <v>20</v>
      </c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5"/>
    </row>
    <row r="33" spans="1:13" x14ac:dyDescent="0.25">
      <c r="A33" s="84" t="s">
        <v>22</v>
      </c>
      <c r="B33" s="85"/>
      <c r="C33" s="86"/>
      <c r="D33" s="78">
        <f>L26</f>
        <v>61</v>
      </c>
      <c r="E33" s="79"/>
      <c r="F33" s="31"/>
      <c r="G33" s="32"/>
      <c r="H33" s="32"/>
      <c r="I33" s="32"/>
      <c r="J33" s="32"/>
      <c r="K33" s="32"/>
      <c r="L33" s="32"/>
      <c r="M33" s="33"/>
    </row>
    <row r="34" spans="1:13" x14ac:dyDescent="0.25">
      <c r="A34" s="84" t="s">
        <v>23</v>
      </c>
      <c r="B34" s="85"/>
      <c r="C34" s="86"/>
      <c r="D34" s="76">
        <f>IF(L26="Completar","Completar",IFERROR(L26/(M26*24),"Error"))</f>
        <v>29.756097560975537</v>
      </c>
      <c r="E34" s="77"/>
      <c r="F34" s="34"/>
      <c r="G34" s="35"/>
      <c r="H34" s="35"/>
      <c r="I34" s="35"/>
      <c r="J34" s="35"/>
      <c r="K34" s="35"/>
      <c r="L34" s="35"/>
      <c r="M34" s="36"/>
    </row>
    <row r="35" spans="1:13" x14ac:dyDescent="0.25">
      <c r="A35" s="84" t="s">
        <v>21</v>
      </c>
      <c r="B35" s="85"/>
      <c r="C35" s="86"/>
      <c r="D35" s="78">
        <f>IF(J26=0,0,IFERROR(ROUNDUP(J26/(L26/100),0),"Error"))</f>
        <v>2</v>
      </c>
      <c r="E35" s="79"/>
      <c r="F35" s="34"/>
      <c r="G35" s="35"/>
      <c r="H35" s="35"/>
      <c r="I35" s="35"/>
      <c r="J35" s="35"/>
      <c r="K35" s="35"/>
      <c r="L35" s="35"/>
      <c r="M35" s="36"/>
    </row>
    <row r="36" spans="1:13" x14ac:dyDescent="0.25">
      <c r="A36" s="84" t="s">
        <v>24</v>
      </c>
      <c r="B36" s="85"/>
      <c r="C36" s="86"/>
      <c r="D36" s="90">
        <f>IF(J26=0,0,IFERROR(J26/L26,"Error"))</f>
        <v>1.6393442622950821E-2</v>
      </c>
      <c r="E36" s="91"/>
      <c r="F36" s="34"/>
      <c r="G36" s="35"/>
      <c r="H36" s="35"/>
      <c r="I36" s="35"/>
      <c r="J36" s="35"/>
      <c r="K36" s="35"/>
      <c r="L36" s="35"/>
      <c r="M36" s="36"/>
    </row>
    <row r="37" spans="1:13" x14ac:dyDescent="0.25">
      <c r="A37" s="84" t="s">
        <v>27</v>
      </c>
      <c r="B37" s="85"/>
      <c r="C37" s="86"/>
      <c r="D37" s="59">
        <f>D5</f>
        <v>1.041666666666663E-2</v>
      </c>
      <c r="E37" s="60" t="str">
        <f>IF(D37="Completar",D37,IFERROR(D37/$E$43,"Error"))</f>
        <v>Error</v>
      </c>
      <c r="F37" s="34"/>
      <c r="G37" s="35"/>
      <c r="H37" s="35"/>
      <c r="I37" s="35"/>
      <c r="J37" s="35"/>
      <c r="K37" s="35"/>
      <c r="L37" s="35"/>
      <c r="M37" s="36"/>
    </row>
    <row r="38" spans="1:13" x14ac:dyDescent="0.25">
      <c r="A38" s="84" t="s">
        <v>28</v>
      </c>
      <c r="B38" s="85"/>
      <c r="C38" s="86"/>
      <c r="D38" s="59">
        <f>D9</f>
        <v>2.777777777777779E-2</v>
      </c>
      <c r="E38" s="60" t="str">
        <f>IF(D38="Completar",D38,IFERROR(D38/$E$43,"Error"))</f>
        <v>Error</v>
      </c>
      <c r="F38" s="34"/>
      <c r="G38" s="35"/>
      <c r="H38" s="35"/>
      <c r="I38" s="35"/>
      <c r="J38" s="35"/>
      <c r="K38" s="35"/>
      <c r="L38" s="35"/>
      <c r="M38" s="36"/>
    </row>
    <row r="39" spans="1:13" x14ac:dyDescent="0.25">
      <c r="A39" s="84" t="s">
        <v>31</v>
      </c>
      <c r="B39" s="85"/>
      <c r="C39" s="86"/>
      <c r="D39" s="59">
        <f>D13</f>
        <v>6.9444444444445308E-3</v>
      </c>
      <c r="E39" s="60" t="str">
        <f t="shared" ref="E39" si="3">IF(D39="Completar",D39,IFERROR(D39/$E$43,"Error"))</f>
        <v>Error</v>
      </c>
      <c r="F39" s="34"/>
      <c r="G39" s="35"/>
      <c r="H39" s="35"/>
      <c r="I39" s="35"/>
      <c r="J39" s="35"/>
      <c r="K39" s="35"/>
      <c r="L39" s="35"/>
      <c r="M39" s="36"/>
    </row>
    <row r="40" spans="1:13" x14ac:dyDescent="0.25">
      <c r="A40" s="84" t="s">
        <v>29</v>
      </c>
      <c r="B40" s="85"/>
      <c r="C40" s="86"/>
      <c r="D40" s="59">
        <f>D30</f>
        <v>1.0416666666666741E-2</v>
      </c>
      <c r="E40" s="60" t="str">
        <f>IF(D40="Completar",D40,IFERROR(D40/$E$43,"Error"))</f>
        <v>Error</v>
      </c>
      <c r="F40" s="34"/>
      <c r="G40" s="35"/>
      <c r="H40" s="35"/>
      <c r="I40" s="35"/>
      <c r="J40" s="35"/>
      <c r="K40" s="35"/>
      <c r="L40" s="35"/>
      <c r="M40" s="36"/>
    </row>
    <row r="41" spans="1:13" x14ac:dyDescent="0.25">
      <c r="A41" s="84" t="s">
        <v>25</v>
      </c>
      <c r="B41" s="85"/>
      <c r="C41" s="86"/>
      <c r="D41" s="59">
        <f>K26</f>
        <v>2.0833333333333332E-2</v>
      </c>
      <c r="E41" s="60" t="str">
        <f>IF(D41="Completar",D41,IFERROR(D41/$E$43,"Completar"))</f>
        <v>Completar</v>
      </c>
      <c r="F41" s="34"/>
      <c r="G41" s="35"/>
      <c r="H41" s="35"/>
      <c r="I41" s="35"/>
      <c r="J41" s="35"/>
      <c r="K41" s="35"/>
      <c r="L41" s="35"/>
      <c r="M41" s="36"/>
    </row>
    <row r="42" spans="1:13" x14ac:dyDescent="0.25">
      <c r="A42" s="84" t="s">
        <v>26</v>
      </c>
      <c r="B42" s="85"/>
      <c r="C42" s="86"/>
      <c r="D42" s="59">
        <f>I26</f>
        <v>6.4583333333333548E-2</v>
      </c>
      <c r="E42" s="60" t="str">
        <f>IF(D42="Completar",D42,IFERROR(D42/$E$43,"Completar"))</f>
        <v>Completar</v>
      </c>
      <c r="F42" s="34"/>
      <c r="G42" s="35"/>
      <c r="H42" s="35"/>
      <c r="I42" s="35"/>
      <c r="J42" s="35"/>
      <c r="K42" s="35"/>
      <c r="L42" s="35"/>
      <c r="M42" s="36"/>
    </row>
    <row r="43" spans="1:13" ht="15.75" thickBot="1" x14ac:dyDescent="0.3">
      <c r="A43" s="95" t="s">
        <v>6</v>
      </c>
      <c r="B43" s="96"/>
      <c r="C43" s="97"/>
      <c r="D43" s="92">
        <f>IF(COUNTIF(D37:D42,"Error")&gt;0,"Error",IF(SUM(D37:D42)=0,"Completar",SUM(D37:D42)))</f>
        <v>0.14097222222222255</v>
      </c>
      <c r="E43" s="93"/>
      <c r="F43" s="37"/>
      <c r="G43" s="38"/>
      <c r="H43" s="38"/>
      <c r="I43" s="38"/>
      <c r="J43" s="38"/>
      <c r="K43" s="38"/>
      <c r="L43" s="38"/>
      <c r="M43" s="39"/>
    </row>
    <row r="44" spans="1:13" x14ac:dyDescent="0.25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</row>
  </sheetData>
  <mergeCells count="44">
    <mergeCell ref="E9:M9"/>
    <mergeCell ref="A1:B1"/>
    <mergeCell ref="C1:M1"/>
    <mergeCell ref="A3:D3"/>
    <mergeCell ref="A7:D7"/>
    <mergeCell ref="E8:M8"/>
    <mergeCell ref="A11:D11"/>
    <mergeCell ref="E12:M12"/>
    <mergeCell ref="E13:M13"/>
    <mergeCell ref="A15:M15"/>
    <mergeCell ref="A16:A17"/>
    <mergeCell ref="B16:D17"/>
    <mergeCell ref="E16:F16"/>
    <mergeCell ref="G16:I16"/>
    <mergeCell ref="J16:K16"/>
    <mergeCell ref="L16:L17"/>
    <mergeCell ref="A32:M32"/>
    <mergeCell ref="M16:M17"/>
    <mergeCell ref="B18:D18"/>
    <mergeCell ref="B19:D19"/>
    <mergeCell ref="B20:D20"/>
    <mergeCell ref="B21:D21"/>
    <mergeCell ref="B22:D22"/>
    <mergeCell ref="B23:D23"/>
    <mergeCell ref="B24:D24"/>
    <mergeCell ref="B25:D25"/>
    <mergeCell ref="A26:D26"/>
    <mergeCell ref="A28:D28"/>
    <mergeCell ref="A33:C33"/>
    <mergeCell ref="D33:E33"/>
    <mergeCell ref="A34:C34"/>
    <mergeCell ref="D34:E34"/>
    <mergeCell ref="A35:C35"/>
    <mergeCell ref="D35:E35"/>
    <mergeCell ref="A41:C41"/>
    <mergeCell ref="A42:C42"/>
    <mergeCell ref="A43:C43"/>
    <mergeCell ref="D43:E43"/>
    <mergeCell ref="A36:C36"/>
    <mergeCell ref="D36:E36"/>
    <mergeCell ref="A37:C37"/>
    <mergeCell ref="A38:C38"/>
    <mergeCell ref="A39:C39"/>
    <mergeCell ref="A40:C40"/>
  </mergeCells>
  <conditionalFormatting sqref="A1:A1048576 C1:M17 B3:B17 B19:M1048576 J18:M18">
    <cfRule type="cellIs" dxfId="5" priority="3" operator="equal">
      <formula>"Completar"</formula>
    </cfRule>
    <cfRule type="cellIs" dxfId="4" priority="4" operator="equal">
      <formula>"Error"</formula>
    </cfRule>
  </conditionalFormatting>
  <conditionalFormatting sqref="B18:I18">
    <cfRule type="cellIs" dxfId="3" priority="1" operator="equal">
      <formula>"Completar"</formula>
    </cfRule>
    <cfRule type="cellIs" dxfId="2" priority="2" operator="equal">
      <formula>"Error"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Métricas Vector</vt:lpstr>
      <vt:lpstr>Métricas Matriz</vt:lpstr>
      <vt:lpstr>SelMath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Laboratorios</cp:lastModifiedBy>
  <dcterms:created xsi:type="dcterms:W3CDTF">2014-04-14T14:00:11Z</dcterms:created>
  <dcterms:modified xsi:type="dcterms:W3CDTF">2016-09-20T22:42:07Z</dcterms:modified>
</cp:coreProperties>
</file>