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Hong Yang\Desktop\SMU\Year 1\Term 2\COR1305 - Spreadsheet Modeling &amp; Analytics\Assignment\U MAY Delight\"/>
    </mc:Choice>
  </mc:AlternateContent>
  <xr:revisionPtr revIDLastSave="0" documentId="13_ncr:1_{2E57B78C-2303-4517-A767-928962831B00}" xr6:coauthVersionLast="45" xr6:coauthVersionMax="45" xr10:uidLastSave="{00000000-0000-0000-0000-000000000000}"/>
  <bookViews>
    <workbookView xWindow="-120" yWindow="-120" windowWidth="29040" windowHeight="15840" xr2:uid="{00000000-000D-0000-FFFF-FFFF00000000}"/>
  </bookViews>
  <sheets>
    <sheet name="Main Page" sheetId="1" r:id="rId1"/>
    <sheet name="Inventory System" sheetId="2" r:id="rId2"/>
    <sheet name="Pastry Leftovers" sheetId="3" r:id="rId3"/>
    <sheet name="Operation Analysis" sheetId="4" r:id="rId4"/>
  </sheets>
  <definedNames>
    <definedName name="lostrevenue">INDEX('Pastry Leftovers'!$AJ$10:$AJ$1411,MATCH('Operation Analysis'!$I$51,'Pastry Leftovers'!$G$10:$G$1411,0)):INDEX('Pastry Leftovers'!$AJ$10:$AJ$1411,MATCH('Operation Analysis'!$I$54,'Pastry Leftovers'!$G$10:$G$1411,0))</definedName>
    <definedName name="lostrevenuedollar">INDEX('Pastry Leftovers'!$AI$10:$AI$1411,MATCH('Operation Analysis'!$I$51,'Pastry Leftovers'!$G$10:$G$1411,0)):INDEX('Pastry Leftovers'!$AI$10:$AI$1411,MATCH('Operation Analysis'!$I$54,'Pastry Leftovers'!$G$10:$G$1411,0))</definedName>
    <definedName name="mydates">INDEX('Pastry Leftovers'!$G$10:$G$1411,MATCH('Operation Analysis'!$I$51,'Pastry Leftovers'!$G$10:$G$1411,0)):INDEX('Pastry Leftovers'!$G$10:$G$1411,MATCH('Operation Analysis'!$I$54,'Pastry Leftovers'!$G$10:$G$1411,0))</definedName>
    <definedName name="prod1">INDEX('Pastry Leftovers'!$H$10:$H$1411,MATCH('Operation Analysis'!$I$14,'Pastry Leftovers'!$G$10:$G$1411,0)):INDEX('Pastry Leftovers'!$H$10:$H$1411,MATCH('Operation Analysis'!$I$17,'Pastry Leftovers'!$G$10:$G$1411,0))</definedName>
    <definedName name="prod10">INDEX('Pastry Leftovers'!$Q$10:$Q$1411,MATCH('Operation Analysis'!$I$14,'Pastry Leftovers'!$G$10:$G$1411,0)):INDEX('Pastry Leftovers'!$Q$10:$Q$1411,MATCH('Operation Analysis'!$I$17,'Pastry Leftovers'!$G$10:$G$1411,0))</definedName>
    <definedName name="prod11">INDEX('Pastry Leftovers'!$R$10:$R$1411,MATCH('Operation Analysis'!$I$14,'Pastry Leftovers'!$G$10:$G$1411,0)):INDEX('Pastry Leftovers'!$R$10:$R$1411,MATCH('Operation Analysis'!$I$17,'Pastry Leftovers'!$G$10:$G$1411,0))</definedName>
    <definedName name="prod12">INDEX('Pastry Leftovers'!$S$10:$S$1411,MATCH('Operation Analysis'!$I$14,'Pastry Leftovers'!$G$10:$G$1411,0)):INDEX('Pastry Leftovers'!$S$10:$S$1411,MATCH('Operation Analysis'!$I$17,'Pastry Leftovers'!$G$10:$G$1411,0))</definedName>
    <definedName name="prod13">INDEX('Pastry Leftovers'!$T$10:$T$1411,MATCH('Operation Analysis'!$I$14,'Pastry Leftovers'!$G$10:$G$1411,0)):INDEX('Pastry Leftovers'!$T$10:$T$1411,MATCH('Operation Analysis'!$I$17,'Pastry Leftovers'!$G$10:$G$1411,0))</definedName>
    <definedName name="prod14">INDEX('Pastry Leftovers'!$U$10:$U$1411,MATCH('Operation Analysis'!$I$14,'Pastry Leftovers'!$G$10:$G$1411,0)):INDEX('Pastry Leftovers'!$U$10:$U$1411,MATCH('Operation Analysis'!$I$17,'Pastry Leftovers'!$G$10:$G$1411,0))</definedName>
    <definedName name="prod15">INDEX('Pastry Leftovers'!$V$10:$V$1411,MATCH('Operation Analysis'!$I$14,'Pastry Leftovers'!$G$10:$G$1411,0)):INDEX('Pastry Leftovers'!$V$10:$V$1411,MATCH('Operation Analysis'!$I$17,'Pastry Leftovers'!$G$10:$G$1411,0))</definedName>
    <definedName name="prod16">INDEX('Pastry Leftovers'!$W$10:$W$1411,MATCH('Operation Analysis'!$I$14,'Pastry Leftovers'!$G$10:$G$1411,0)):INDEX('Pastry Leftovers'!$W$10:$W$1411,MATCH('Operation Analysis'!$I$17,'Pastry Leftovers'!$G$10:$G$1411,0))</definedName>
    <definedName name="prod17">INDEX('Pastry Leftovers'!$X$10:$X$1411,MATCH('Operation Analysis'!$I$14,'Pastry Leftovers'!$G$10:$G$1411,0)):INDEX('Pastry Leftovers'!$X$10:$X$1411,MATCH('Operation Analysis'!$I$17,'Pastry Leftovers'!$G$10:$G$1411,0))</definedName>
    <definedName name="prod18">INDEX('Pastry Leftovers'!$Y$10:$Y$1411,MATCH('Operation Analysis'!$I$14,'Pastry Leftovers'!$G$10:$G$1411,0)):INDEX('Pastry Leftovers'!$Y$10:$Y$1411,MATCH('Operation Analysis'!$I$17,'Pastry Leftovers'!$G$10:$G$1411,0))</definedName>
    <definedName name="prod19">INDEX('Pastry Leftovers'!$Z$10:$Z$1411,MATCH('Operation Analysis'!$I$14,'Pastry Leftovers'!$G$10:$G$1411,0)):INDEX('Pastry Leftovers'!$Z$10:$Z$1411,MATCH('Operation Analysis'!$I$17,'Pastry Leftovers'!$G$10:$G$1411,0))</definedName>
    <definedName name="prod2">INDEX('Pastry Leftovers'!$I$10:$I$1411,MATCH('Operation Analysis'!$I$14,'Pastry Leftovers'!$G$10:$G$1411,0)):INDEX('Pastry Leftovers'!$I$10:$I$1411,MATCH('Operation Analysis'!$I$17,'Pastry Leftovers'!$G$10:$G$1411,0))</definedName>
    <definedName name="prod20">INDEX('Pastry Leftovers'!$AA$10:$AA$1411,MATCH('Operation Analysis'!$I$14,'Pastry Leftovers'!$G$10:$G$1411,0)):INDEX('Pastry Leftovers'!$AA$10:$AA$1411,MATCH('Operation Analysis'!$I$17,'Pastry Leftovers'!$G$10:$G$1411,0))</definedName>
    <definedName name="prod21">INDEX('Pastry Leftovers'!$AB$10:$AB$1411,MATCH('Operation Analysis'!$I$14,'Pastry Leftovers'!$G$10:$G$1411,0)):INDEX('Pastry Leftovers'!$AB$10:$AB$1411,MATCH('Operation Analysis'!$I$17,'Pastry Leftovers'!$G$10:$G$1411,0))</definedName>
    <definedName name="prod22">INDEX('Pastry Leftovers'!$AC$10:$AC$1411,MATCH('Operation Analysis'!$I$14,'Pastry Leftovers'!$G$10:$G$1411,0)):INDEX('Pastry Leftovers'!$AC$10:$AC$1411,MATCH('Operation Analysis'!$I$17,'Pastry Leftovers'!$G$10:$G$1411,0))</definedName>
    <definedName name="prod23">INDEX('Pastry Leftovers'!$AD$10:$AD$1411,MATCH('Operation Analysis'!$I$14,'Pastry Leftovers'!$G$10:$G$1411,0)):INDEX('Pastry Leftovers'!$AD$10:$AD$1411,MATCH('Operation Analysis'!$I$17,'Pastry Leftovers'!$G$10:$G$1411,0))</definedName>
    <definedName name="prod24">INDEX('Pastry Leftovers'!$AE$10:$AE$1411,MATCH('Operation Analysis'!$I$14,'Pastry Leftovers'!$G$10:$G$1411,0)):INDEX('Pastry Leftovers'!$AE$10:$AE$1411,MATCH('Operation Analysis'!$I$17,'Pastry Leftovers'!$G$10:$G$1411,0))</definedName>
    <definedName name="prod25">INDEX('Pastry Leftovers'!$AF$10:$AF$1411,MATCH('Operation Analysis'!$I$14,'Pastry Leftovers'!$G$10:$G$1411,0)):INDEX('Pastry Leftovers'!$AF$10:$AF$1411,MATCH('Operation Analysis'!$I$17,'Pastry Leftovers'!$G$10:$G$1411,0))</definedName>
    <definedName name="prod26">INDEX('Pastry Leftovers'!$AG$10:$AG$1411,MATCH('Operation Analysis'!$I$14,'Pastry Leftovers'!$G$10:$G$1411,0)):INDEX('Pastry Leftovers'!$AG$10:$AG$1411,MATCH('Operation Analysis'!$I$17,'Pastry Leftovers'!$G$10:$G$1411,0))</definedName>
    <definedName name="prod3">INDEX('Pastry Leftovers'!$J$10:$J$1411,MATCH('Operation Analysis'!$I$14,'Pastry Leftovers'!$G$10:$G$1411,0)):INDEX('Pastry Leftovers'!$J$10:$J$1411,MATCH('Operation Analysis'!$I$17,'Pastry Leftovers'!$G$10:$G$1411,0))</definedName>
    <definedName name="prod4">INDEX('Pastry Leftovers'!$K$10:$K$1411,MATCH('Operation Analysis'!$I$14,'Pastry Leftovers'!$G$10:$G$1411,0)):INDEX('Pastry Leftovers'!$K$10:$K$1411,MATCH('Operation Analysis'!$I$17,'Pastry Leftovers'!$G$10:$G$1411,0))</definedName>
    <definedName name="prod5">INDEX('Pastry Leftovers'!$L$10:$L$1411,MATCH('Operation Analysis'!$I$14,'Pastry Leftovers'!$G$10:$G$1411,0)):INDEX('Pastry Leftovers'!$L$10:$L$1411,MATCH('Operation Analysis'!$I$17,'Pastry Leftovers'!$G$10:$G$1411,0))</definedName>
    <definedName name="prod6">INDEX('Pastry Leftovers'!$M$10:$M$1411,MATCH('Operation Analysis'!$I$14,'Pastry Leftovers'!$G$10:$G$1411,0)):INDEX('Pastry Leftovers'!$M$10:$M$1411,MATCH('Operation Analysis'!$I$17,'Pastry Leftovers'!$G$10:$G$1411,0))</definedName>
    <definedName name="prod7">INDEX('Pastry Leftovers'!$N$10:$N$1411,MATCH('Operation Analysis'!$I$14,'Pastry Leftovers'!$G$10:$G$1411,0)):INDEX('Pastry Leftovers'!$N$10:$N$1411,MATCH('Operation Analysis'!$I$17,'Pastry Leftovers'!$G$10:$G$1411,0))</definedName>
    <definedName name="prod8">INDEX('Pastry Leftovers'!$O$10:$O$1411,MATCH('Operation Analysis'!$I$14,'Pastry Leftovers'!$G$10:$G$1411,0)):INDEX('Pastry Leftovers'!$O$10:$O$1411,MATCH('Operation Analysis'!$I$17,'Pastry Leftovers'!$G$10:$G$1411,0))</definedName>
    <definedName name="prod9">INDEX('Pastry Leftovers'!$P$10:$P$1411,MATCH('Operation Analysis'!$I$14,'Pastry Leftovers'!$G$10:$G$1411,0)):INDEX('Pastry Leftovers'!$P$10:$P$1411,MATCH('Operation Analysis'!$I$17,'Pastry Leftovers'!$G$10:$G$1411,0))</definedName>
    <definedName name="yaxis">IF('Pastry Leftovers'!AA1048530='Operation Analysis'!A3,[0]!lostrevenuedollar,[0]!lostrevenue)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42" i="4" l="1"/>
  <c r="AI11" i="3" l="1" a="1"/>
  <c r="AI11" i="3" s="1"/>
  <c r="AI12" i="3" a="1"/>
  <c r="AI12" i="3" s="1"/>
  <c r="AI13" i="3" a="1"/>
  <c r="AI13" i="3" s="1"/>
  <c r="AI14" i="3" a="1"/>
  <c r="AI14" i="3"/>
  <c r="AI15" i="3" a="1"/>
  <c r="AI15" i="3" s="1"/>
  <c r="AI16" i="3" a="1"/>
  <c r="AI16" i="3"/>
  <c r="AI17" i="3" a="1"/>
  <c r="AI17" i="3" s="1"/>
  <c r="AI18" i="3" a="1"/>
  <c r="AI18" i="3" s="1"/>
  <c r="AI19" i="3" a="1"/>
  <c r="AI19" i="3" s="1"/>
  <c r="AI20" i="3" a="1"/>
  <c r="AI20" i="3"/>
  <c r="AI21" i="3" a="1"/>
  <c r="AI21" i="3" s="1"/>
  <c r="AI22" i="3" a="1"/>
  <c r="AI22" i="3"/>
  <c r="AI23" i="3" a="1"/>
  <c r="AI23" i="3"/>
  <c r="AI24" i="3" a="1"/>
  <c r="AI24" i="3" s="1"/>
  <c r="AI25" i="3" a="1"/>
  <c r="AI25" i="3" s="1"/>
  <c r="AI26" i="3" a="1"/>
  <c r="AI26" i="3"/>
  <c r="AI27" i="3" a="1"/>
  <c r="AI27" i="3" s="1"/>
  <c r="AI28" i="3" a="1"/>
  <c r="AI28" i="3"/>
  <c r="AI29" i="3" a="1"/>
  <c r="AI29" i="3"/>
  <c r="AI30" i="3" a="1"/>
  <c r="AI30" i="3" s="1"/>
  <c r="AI31" i="3" a="1"/>
  <c r="AI31" i="3" s="1"/>
  <c r="AI32" i="3" a="1"/>
  <c r="AI32" i="3"/>
  <c r="AI33" i="3" a="1"/>
  <c r="AI33" i="3" s="1"/>
  <c r="AI34" i="3" a="1"/>
  <c r="AI34" i="3"/>
  <c r="AI35" i="3" a="1"/>
  <c r="AI35" i="3" s="1"/>
  <c r="AI36" i="3" a="1"/>
  <c r="AI36" i="3" s="1"/>
  <c r="AI37" i="3" a="1"/>
  <c r="AI37" i="3" s="1"/>
  <c r="AI38" i="3" a="1"/>
  <c r="AI38" i="3" s="1"/>
  <c r="AI39" i="3" a="1"/>
  <c r="AI39" i="3" s="1"/>
  <c r="AI40" i="3" a="1"/>
  <c r="AI40" i="3"/>
  <c r="AI41" i="3" a="1"/>
  <c r="AI41" i="3" s="1"/>
  <c r="AI42" i="3" a="1"/>
  <c r="AI42" i="3" s="1"/>
  <c r="AI43" i="3" a="1"/>
  <c r="AI43" i="3" s="1"/>
  <c r="AI44" i="3" a="1"/>
  <c r="AI44" i="3"/>
  <c r="AI45" i="3" a="1"/>
  <c r="AI45" i="3" s="1"/>
  <c r="AI46" i="3" a="1"/>
  <c r="AI46" i="3" s="1"/>
  <c r="AI47" i="3" a="1"/>
  <c r="AI47" i="3"/>
  <c r="AI48" i="3" a="1"/>
  <c r="AI48" i="3" s="1"/>
  <c r="AI49" i="3" a="1"/>
  <c r="AI49" i="3" s="1"/>
  <c r="AI50" i="3" a="1"/>
  <c r="AI50" i="3"/>
  <c r="AI51" i="3" a="1"/>
  <c r="AI51" i="3" s="1"/>
  <c r="AI52" i="3" a="1"/>
  <c r="AI52" i="3"/>
  <c r="AI53" i="3" a="1"/>
  <c r="AI53" i="3"/>
  <c r="AI54" i="3" a="1"/>
  <c r="AI54" i="3" s="1"/>
  <c r="AI55" i="3" a="1"/>
  <c r="AI55" i="3" s="1"/>
  <c r="AI56" i="3" a="1"/>
  <c r="AI56" i="3"/>
  <c r="AI57" i="3" a="1"/>
  <c r="AI57" i="3" s="1"/>
  <c r="AI58" i="3" a="1"/>
  <c r="AI58" i="3"/>
  <c r="AI59" i="3" a="1"/>
  <c r="AI59" i="3" s="1"/>
  <c r="AI60" i="3" a="1"/>
  <c r="AI60" i="3" s="1"/>
  <c r="AI61" i="3" a="1"/>
  <c r="AI61" i="3" s="1"/>
  <c r="AI62" i="3" a="1"/>
  <c r="AI62" i="3" s="1"/>
  <c r="AI63" i="3" a="1"/>
  <c r="AI63" i="3" s="1"/>
  <c r="AI64" i="3" a="1"/>
  <c r="AI64" i="3" s="1"/>
  <c r="AI65" i="3" a="1"/>
  <c r="AI65" i="3" s="1"/>
  <c r="AI66" i="3" a="1"/>
  <c r="AI66" i="3" s="1"/>
  <c r="AI67" i="3" a="1"/>
  <c r="AI67" i="3" s="1"/>
  <c r="AI68" i="3" a="1"/>
  <c r="AI68" i="3"/>
  <c r="AI69" i="3" a="1"/>
  <c r="AI69" i="3" s="1"/>
  <c r="AI70" i="3" a="1"/>
  <c r="AI70" i="3" s="1"/>
  <c r="AI71" i="3" a="1"/>
  <c r="AI71" i="3"/>
  <c r="AI72" i="3" a="1"/>
  <c r="AI72" i="3" s="1"/>
  <c r="AI73" i="3" a="1"/>
  <c r="AI73" i="3" s="1"/>
  <c r="AI74" i="3" a="1"/>
  <c r="AI74" i="3"/>
  <c r="AI75" i="3" a="1"/>
  <c r="AI75" i="3" s="1"/>
  <c r="AI76" i="3" a="1"/>
  <c r="AI76" i="3" s="1"/>
  <c r="AI77" i="3" a="1"/>
  <c r="AI77" i="3"/>
  <c r="AI78" i="3" a="1"/>
  <c r="AI78" i="3" s="1"/>
  <c r="AI79" i="3" a="1"/>
  <c r="AI79" i="3" s="1"/>
  <c r="AI80" i="3" a="1"/>
  <c r="AI80" i="3" s="1"/>
  <c r="AI81" i="3" a="1"/>
  <c r="AI81" i="3" s="1"/>
  <c r="AI82" i="3" a="1"/>
  <c r="AI82" i="3"/>
  <c r="AI83" i="3" a="1"/>
  <c r="AI83" i="3" s="1"/>
  <c r="AI84" i="3" a="1"/>
  <c r="AI84" i="3" s="1"/>
  <c r="AI85" i="3" a="1"/>
  <c r="AI85" i="3" s="1"/>
  <c r="AI86" i="3" a="1"/>
  <c r="AI86" i="3" s="1"/>
  <c r="AI87" i="3" a="1"/>
  <c r="AI87" i="3" s="1"/>
  <c r="AI88" i="3" a="1"/>
  <c r="AI88" i="3" s="1"/>
  <c r="AI89" i="3" a="1"/>
  <c r="AI89" i="3" s="1"/>
  <c r="AI90" i="3" a="1"/>
  <c r="AI90" i="3" s="1"/>
  <c r="AI91" i="3" a="1"/>
  <c r="AI91" i="3" s="1"/>
  <c r="AI92" i="3" a="1"/>
  <c r="AI92" i="3" s="1"/>
  <c r="AI93" i="3" a="1"/>
  <c r="AI93" i="3" s="1"/>
  <c r="AI94" i="3" a="1"/>
  <c r="AI94" i="3" s="1"/>
  <c r="AI95" i="3" a="1"/>
  <c r="AI95" i="3"/>
  <c r="AI96" i="3" a="1"/>
  <c r="AI96" i="3" s="1"/>
  <c r="AI97" i="3" a="1"/>
  <c r="AI97" i="3" s="1"/>
  <c r="AI98" i="3" a="1"/>
  <c r="AI98" i="3"/>
  <c r="AI99" i="3" a="1"/>
  <c r="AI99" i="3" s="1"/>
  <c r="AI100" i="3" a="1"/>
  <c r="AI100" i="3" s="1"/>
  <c r="AI101" i="3" a="1"/>
  <c r="AI101" i="3"/>
  <c r="AI102" i="3" a="1"/>
  <c r="AI102" i="3" s="1"/>
  <c r="AI103" i="3" a="1"/>
  <c r="AI103" i="3" s="1"/>
  <c r="AI104" i="3" a="1"/>
  <c r="AI104" i="3" s="1"/>
  <c r="AI105" i="3" a="1"/>
  <c r="AI105" i="3" s="1"/>
  <c r="AI106" i="3" a="1"/>
  <c r="AI106" i="3"/>
  <c r="AI107" i="3" a="1"/>
  <c r="AI107" i="3" s="1"/>
  <c r="AI108" i="3" a="1"/>
  <c r="AI108" i="3" s="1"/>
  <c r="AI109" i="3" a="1"/>
  <c r="AI109" i="3" s="1"/>
  <c r="AI110" i="3" a="1"/>
  <c r="AI110" i="3" s="1"/>
  <c r="AI111" i="3" a="1"/>
  <c r="AI111" i="3" s="1"/>
  <c r="AI112" i="3" a="1"/>
  <c r="AI112" i="3" s="1"/>
  <c r="AI113" i="3" a="1"/>
  <c r="AI113" i="3" s="1"/>
  <c r="AI114" i="3" a="1"/>
  <c r="AI114" i="3" s="1"/>
  <c r="AI115" i="3" a="1"/>
  <c r="AI115" i="3" s="1"/>
  <c r="AI116" i="3" a="1"/>
  <c r="AI116" i="3" s="1"/>
  <c r="AI117" i="3" a="1"/>
  <c r="AI117" i="3" s="1"/>
  <c r="AI118" i="3" a="1"/>
  <c r="AI118" i="3" s="1"/>
  <c r="AI119" i="3" a="1"/>
  <c r="AI119" i="3"/>
  <c r="AI120" i="3" a="1"/>
  <c r="AI120" i="3" s="1"/>
  <c r="AI121" i="3" a="1"/>
  <c r="AI121" i="3" s="1"/>
  <c r="AI122" i="3" a="1"/>
  <c r="AI122" i="3"/>
  <c r="AI123" i="3" a="1"/>
  <c r="AI123" i="3" s="1"/>
  <c r="AI124" i="3" a="1"/>
  <c r="AI124" i="3" s="1"/>
  <c r="AI125" i="3" a="1"/>
  <c r="AI125" i="3"/>
  <c r="AI126" i="3" a="1"/>
  <c r="AI126" i="3" s="1"/>
  <c r="AI127" i="3" a="1"/>
  <c r="AI127" i="3" s="1"/>
  <c r="AI128" i="3" a="1"/>
  <c r="AI128" i="3" s="1"/>
  <c r="AI129" i="3" a="1"/>
  <c r="AI129" i="3" s="1"/>
  <c r="AI130" i="3" a="1"/>
  <c r="AI130" i="3"/>
  <c r="AI131" i="3" a="1"/>
  <c r="AI131" i="3" s="1"/>
  <c r="AI132" i="3" a="1"/>
  <c r="AI132" i="3" s="1"/>
  <c r="AI133" i="3" a="1"/>
  <c r="AI133" i="3" s="1"/>
  <c r="AI134" i="3" a="1"/>
  <c r="AI134" i="3" s="1"/>
  <c r="AI135" i="3" a="1"/>
  <c r="AI135" i="3" s="1"/>
  <c r="AI136" i="3" a="1"/>
  <c r="AI136" i="3" s="1"/>
  <c r="AI137" i="3" a="1"/>
  <c r="AI137" i="3" s="1"/>
  <c r="AI138" i="3" a="1"/>
  <c r="AI138" i="3" s="1"/>
  <c r="AI139" i="3" a="1"/>
  <c r="AI139" i="3" s="1"/>
  <c r="AI140" i="3" a="1"/>
  <c r="AI140" i="3" s="1"/>
  <c r="AI141" i="3" a="1"/>
  <c r="AI141" i="3" s="1"/>
  <c r="AI142" i="3" a="1"/>
  <c r="AI142" i="3" s="1"/>
  <c r="AI143" i="3" a="1"/>
  <c r="AI143" i="3" s="1"/>
  <c r="AI144" i="3" a="1"/>
  <c r="AI144" i="3" s="1"/>
  <c r="AI145" i="3" a="1"/>
  <c r="AI145" i="3" s="1"/>
  <c r="AI146" i="3" a="1"/>
  <c r="AI146" i="3"/>
  <c r="AI147" i="3" a="1"/>
  <c r="AI147" i="3" s="1"/>
  <c r="AI148" i="3" a="1"/>
  <c r="AI148" i="3" s="1"/>
  <c r="AI149" i="3" a="1"/>
  <c r="AI149" i="3" s="1"/>
  <c r="AI150" i="3" a="1"/>
  <c r="AI150" i="3" s="1"/>
  <c r="AI151" i="3" a="1"/>
  <c r="AI151" i="3" s="1"/>
  <c r="AI152" i="3" a="1"/>
  <c r="AI152" i="3" s="1"/>
  <c r="AI153" i="3" a="1"/>
  <c r="AI153" i="3" s="1"/>
  <c r="AI154" i="3" a="1"/>
  <c r="AI154" i="3"/>
  <c r="AI155" i="3" a="1"/>
  <c r="AI155" i="3" s="1"/>
  <c r="AI156" i="3" a="1"/>
  <c r="AI156" i="3" s="1"/>
  <c r="AI157" i="3" a="1"/>
  <c r="AI157" i="3" s="1"/>
  <c r="AI158" i="3" a="1"/>
  <c r="AI158" i="3" s="1"/>
  <c r="AI159" i="3" a="1"/>
  <c r="AI159" i="3" s="1"/>
  <c r="AI160" i="3" a="1"/>
  <c r="AI160" i="3" s="1"/>
  <c r="AI161" i="3" a="1"/>
  <c r="AI161" i="3" s="1"/>
  <c r="AI162" i="3" a="1"/>
  <c r="AI162" i="3" s="1"/>
  <c r="AI163" i="3" a="1"/>
  <c r="AI163" i="3" s="1"/>
  <c r="AI164" i="3" a="1"/>
  <c r="AI164" i="3" s="1"/>
  <c r="AI165" i="3" a="1"/>
  <c r="AI165" i="3" s="1"/>
  <c r="AI166" i="3" a="1"/>
  <c r="AI166" i="3" s="1"/>
  <c r="AI167" i="3" a="1"/>
  <c r="AI167" i="3" s="1"/>
  <c r="AI168" i="3" a="1"/>
  <c r="AI168" i="3" s="1"/>
  <c r="AI169" i="3" a="1"/>
  <c r="AI169" i="3" s="1"/>
  <c r="AI170" i="3" a="1"/>
  <c r="AI170" i="3"/>
  <c r="AI171" i="3" a="1"/>
  <c r="AI171" i="3" s="1"/>
  <c r="AI172" i="3" a="1"/>
  <c r="AI172" i="3" s="1"/>
  <c r="AI173" i="3" a="1"/>
  <c r="AI173" i="3" s="1"/>
  <c r="AI174" i="3" a="1"/>
  <c r="AI174" i="3" s="1"/>
  <c r="AI175" i="3" a="1"/>
  <c r="AI175" i="3" s="1"/>
  <c r="AI176" i="3" a="1"/>
  <c r="AI176" i="3" s="1"/>
  <c r="AI177" i="3" a="1"/>
  <c r="AI177" i="3" s="1"/>
  <c r="AI178" i="3" a="1"/>
  <c r="AI178" i="3"/>
  <c r="AI179" i="3" a="1"/>
  <c r="AI179" i="3" s="1"/>
  <c r="AI180" i="3" a="1"/>
  <c r="AI180" i="3" s="1"/>
  <c r="AI181" i="3" a="1"/>
  <c r="AI181" i="3" s="1"/>
  <c r="AI182" i="3" a="1"/>
  <c r="AI182" i="3" s="1"/>
  <c r="AI183" i="3" a="1"/>
  <c r="AI183" i="3" s="1"/>
  <c r="AI184" i="3" a="1"/>
  <c r="AI184" i="3" s="1"/>
  <c r="AI185" i="3" a="1"/>
  <c r="AI185" i="3" s="1"/>
  <c r="AI186" i="3" a="1"/>
  <c r="AI186" i="3" s="1"/>
  <c r="AI187" i="3" a="1"/>
  <c r="AI187" i="3" s="1"/>
  <c r="AI188" i="3" a="1"/>
  <c r="AI188" i="3" s="1"/>
  <c r="AI189" i="3" a="1"/>
  <c r="AI189" i="3" s="1"/>
  <c r="AI190" i="3" a="1"/>
  <c r="AI190" i="3" s="1"/>
  <c r="AI191" i="3" a="1"/>
  <c r="AI191" i="3" s="1"/>
  <c r="AI192" i="3" a="1"/>
  <c r="AI192" i="3" s="1"/>
  <c r="AI193" i="3" a="1"/>
  <c r="AI193" i="3" s="1"/>
  <c r="AI194" i="3" a="1"/>
  <c r="AI194" i="3"/>
  <c r="AI195" i="3" a="1"/>
  <c r="AI195" i="3" s="1"/>
  <c r="AI196" i="3" a="1"/>
  <c r="AI196" i="3" s="1"/>
  <c r="AI197" i="3" a="1"/>
  <c r="AI197" i="3" s="1"/>
  <c r="AI198" i="3" a="1"/>
  <c r="AI198" i="3" s="1"/>
  <c r="AI199" i="3" a="1"/>
  <c r="AI199" i="3" s="1"/>
  <c r="AI200" i="3" a="1"/>
  <c r="AI200" i="3" s="1"/>
  <c r="AI201" i="3" a="1"/>
  <c r="AI201" i="3" s="1"/>
  <c r="AI202" i="3" a="1"/>
  <c r="AI202" i="3"/>
  <c r="AI203" i="3" a="1"/>
  <c r="AI203" i="3" s="1"/>
  <c r="AI204" i="3" a="1"/>
  <c r="AI204" i="3" s="1"/>
  <c r="AI205" i="3" a="1"/>
  <c r="AI205" i="3" s="1"/>
  <c r="AI206" i="3" a="1"/>
  <c r="AI206" i="3" s="1"/>
  <c r="AI207" i="3" a="1"/>
  <c r="AI207" i="3" s="1"/>
  <c r="AI208" i="3" a="1"/>
  <c r="AI208" i="3" s="1"/>
  <c r="AI209" i="3" a="1"/>
  <c r="AI209" i="3" s="1"/>
  <c r="AI210" i="3" a="1"/>
  <c r="AI210" i="3" s="1"/>
  <c r="AI211" i="3" a="1"/>
  <c r="AI211" i="3" s="1"/>
  <c r="AI212" i="3" a="1"/>
  <c r="AI212" i="3" s="1"/>
  <c r="AI213" i="3" a="1"/>
  <c r="AI213" i="3" s="1"/>
  <c r="AI214" i="3" a="1"/>
  <c r="AI214" i="3" s="1"/>
  <c r="AI215" i="3" a="1"/>
  <c r="AI215" i="3" s="1"/>
  <c r="AI216" i="3" a="1"/>
  <c r="AI216" i="3" s="1"/>
  <c r="AI217" i="3" a="1"/>
  <c r="AI217" i="3" s="1"/>
  <c r="AI218" i="3" a="1"/>
  <c r="AI218" i="3"/>
  <c r="AI219" i="3" a="1"/>
  <c r="AI219" i="3" s="1"/>
  <c r="AI220" i="3" a="1"/>
  <c r="AI220" i="3" s="1"/>
  <c r="AI221" i="3" a="1"/>
  <c r="AI221" i="3" s="1"/>
  <c r="AI222" i="3" a="1"/>
  <c r="AI222" i="3" s="1"/>
  <c r="AI223" i="3" a="1"/>
  <c r="AI223" i="3" s="1"/>
  <c r="AI224" i="3" a="1"/>
  <c r="AI224" i="3" s="1"/>
  <c r="AI225" i="3" a="1"/>
  <c r="AI225" i="3" s="1"/>
  <c r="AI226" i="3" a="1"/>
  <c r="AI226" i="3"/>
  <c r="AI227" i="3" a="1"/>
  <c r="AI227" i="3" s="1"/>
  <c r="AI228" i="3" a="1"/>
  <c r="AI228" i="3" s="1"/>
  <c r="AI229" i="3" a="1"/>
  <c r="AI229" i="3" s="1"/>
  <c r="AI230" i="3" a="1"/>
  <c r="AI230" i="3" s="1"/>
  <c r="AI231" i="3" a="1"/>
  <c r="AI231" i="3" s="1"/>
  <c r="AI232" i="3" a="1"/>
  <c r="AI232" i="3" s="1"/>
  <c r="AI233" i="3" a="1"/>
  <c r="AI233" i="3" s="1"/>
  <c r="AI234" i="3" a="1"/>
  <c r="AI234" i="3" s="1"/>
  <c r="AI235" i="3" a="1"/>
  <c r="AI235" i="3" s="1"/>
  <c r="AI236" i="3" a="1"/>
  <c r="AI236" i="3" s="1"/>
  <c r="AI237" i="3" a="1"/>
  <c r="AI237" i="3" s="1"/>
  <c r="AI238" i="3" a="1"/>
  <c r="AI238" i="3" s="1"/>
  <c r="AI239" i="3" a="1"/>
  <c r="AI239" i="3" s="1"/>
  <c r="AI240" i="3" a="1"/>
  <c r="AI240" i="3" s="1"/>
  <c r="AI241" i="3" a="1"/>
  <c r="AI241" i="3" s="1"/>
  <c r="AI242" i="3" a="1"/>
  <c r="AI242" i="3"/>
  <c r="AI243" i="3" a="1"/>
  <c r="AI243" i="3" s="1"/>
  <c r="AI244" i="3" a="1"/>
  <c r="AI244" i="3" s="1"/>
  <c r="AI245" i="3" a="1"/>
  <c r="AI245" i="3" s="1"/>
  <c r="AI246" i="3" a="1"/>
  <c r="AI246" i="3" s="1"/>
  <c r="AI247" i="3" a="1"/>
  <c r="AI247" i="3" s="1"/>
  <c r="AI248" i="3" a="1"/>
  <c r="AI248" i="3" s="1"/>
  <c r="AI249" i="3" a="1"/>
  <c r="AI249" i="3" s="1"/>
  <c r="AI250" i="3" a="1"/>
  <c r="AI250" i="3"/>
  <c r="AI251" i="3" a="1"/>
  <c r="AI251" i="3" s="1"/>
  <c r="AI252" i="3" a="1"/>
  <c r="AI252" i="3" s="1"/>
  <c r="AI253" i="3" a="1"/>
  <c r="AI253" i="3" s="1"/>
  <c r="AI254" i="3" a="1"/>
  <c r="AI254" i="3" s="1"/>
  <c r="AI255" i="3" a="1"/>
  <c r="AI255" i="3" s="1"/>
  <c r="AI256" i="3" a="1"/>
  <c r="AI256" i="3" s="1"/>
  <c r="AI257" i="3" a="1"/>
  <c r="AI257" i="3" s="1"/>
  <c r="AI258" i="3" a="1"/>
  <c r="AI258" i="3" s="1"/>
  <c r="AI259" i="3" a="1"/>
  <c r="AI259" i="3" s="1"/>
  <c r="AI260" i="3" a="1"/>
  <c r="AI260" i="3" s="1"/>
  <c r="AI261" i="3" a="1"/>
  <c r="AI261" i="3" s="1"/>
  <c r="AI262" i="3" a="1"/>
  <c r="AI262" i="3" s="1"/>
  <c r="AI263" i="3" a="1"/>
  <c r="AI263" i="3" s="1"/>
  <c r="AI264" i="3" a="1"/>
  <c r="AI264" i="3" s="1"/>
  <c r="AI265" i="3" a="1"/>
  <c r="AI265" i="3" s="1"/>
  <c r="AI266" i="3" a="1"/>
  <c r="AI266" i="3"/>
  <c r="AI267" i="3" a="1"/>
  <c r="AI267" i="3" s="1"/>
  <c r="AI268" i="3" a="1"/>
  <c r="AI268" i="3" s="1"/>
  <c r="AI269" i="3" a="1"/>
  <c r="AI269" i="3" s="1"/>
  <c r="AI270" i="3" a="1"/>
  <c r="AI270" i="3" s="1"/>
  <c r="AI271" i="3" a="1"/>
  <c r="AI271" i="3" s="1"/>
  <c r="AI272" i="3" a="1"/>
  <c r="AI272" i="3" s="1"/>
  <c r="AI273" i="3" a="1"/>
  <c r="AI273" i="3" s="1"/>
  <c r="AI274" i="3" a="1"/>
  <c r="AI274" i="3"/>
  <c r="AI275" i="3" a="1"/>
  <c r="AI275" i="3" s="1"/>
  <c r="AI276" i="3" a="1"/>
  <c r="AI276" i="3" s="1"/>
  <c r="AI277" i="3" a="1"/>
  <c r="AI277" i="3" s="1"/>
  <c r="AI278" i="3" a="1"/>
  <c r="AI278" i="3" s="1"/>
  <c r="AI279" i="3" a="1"/>
  <c r="AI279" i="3" s="1"/>
  <c r="AI280" i="3" a="1"/>
  <c r="AI280" i="3" s="1"/>
  <c r="AI281" i="3" a="1"/>
  <c r="AI281" i="3" s="1"/>
  <c r="AI282" i="3" a="1"/>
  <c r="AI282" i="3" s="1"/>
  <c r="AI283" i="3" a="1"/>
  <c r="AI283" i="3" s="1"/>
  <c r="AI284" i="3" a="1"/>
  <c r="AI284" i="3" s="1"/>
  <c r="AI285" i="3" a="1"/>
  <c r="AI285" i="3" s="1"/>
  <c r="AI286" i="3" a="1"/>
  <c r="AI286" i="3" s="1"/>
  <c r="AI287" i="3" a="1"/>
  <c r="AI287" i="3" s="1"/>
  <c r="AI288" i="3" a="1"/>
  <c r="AI288" i="3" s="1"/>
  <c r="AI289" i="3" a="1"/>
  <c r="AI289" i="3" s="1"/>
  <c r="AI290" i="3" a="1"/>
  <c r="AI290" i="3"/>
  <c r="AI291" i="3" a="1"/>
  <c r="AI291" i="3" s="1"/>
  <c r="AI292" i="3" a="1"/>
  <c r="AI292" i="3" s="1"/>
  <c r="AI293" i="3" a="1"/>
  <c r="AI293" i="3" s="1"/>
  <c r="AI294" i="3" a="1"/>
  <c r="AI294" i="3" s="1"/>
  <c r="AI295" i="3" a="1"/>
  <c r="AI295" i="3" s="1"/>
  <c r="AI296" i="3" a="1"/>
  <c r="AI296" i="3" s="1"/>
  <c r="AI297" i="3" a="1"/>
  <c r="AI297" i="3" s="1"/>
  <c r="AI298" i="3" a="1"/>
  <c r="AI298" i="3"/>
  <c r="AI299" i="3" a="1"/>
  <c r="AI299" i="3" s="1"/>
  <c r="AI300" i="3" a="1"/>
  <c r="AI300" i="3" s="1"/>
  <c r="AI301" i="3" a="1"/>
  <c r="AI301" i="3" s="1"/>
  <c r="AI302" i="3" a="1"/>
  <c r="AI302" i="3" s="1"/>
  <c r="AI303" i="3" a="1"/>
  <c r="AI303" i="3" s="1"/>
  <c r="AI304" i="3" a="1"/>
  <c r="AI304" i="3" s="1"/>
  <c r="AI305" i="3" a="1"/>
  <c r="AI305" i="3" s="1"/>
  <c r="AI306" i="3" a="1"/>
  <c r="AI306" i="3" s="1"/>
  <c r="AI307" i="3" a="1"/>
  <c r="AI307" i="3" s="1"/>
  <c r="AI308" i="3" a="1"/>
  <c r="AI308" i="3" s="1"/>
  <c r="AI309" i="3" a="1"/>
  <c r="AI309" i="3" s="1"/>
  <c r="AI310" i="3" a="1"/>
  <c r="AI310" i="3" s="1"/>
  <c r="AI311" i="3" a="1"/>
  <c r="AI311" i="3" s="1"/>
  <c r="AI312" i="3" a="1"/>
  <c r="AI312" i="3" s="1"/>
  <c r="AI313" i="3" a="1"/>
  <c r="AI313" i="3" s="1"/>
  <c r="AI314" i="3" a="1"/>
  <c r="AI314" i="3"/>
  <c r="AI315" i="3" a="1"/>
  <c r="AI315" i="3" s="1"/>
  <c r="AI316" i="3" a="1"/>
  <c r="AI316" i="3" s="1"/>
  <c r="AI317" i="3" a="1"/>
  <c r="AI317" i="3" s="1"/>
  <c r="AI318" i="3" a="1"/>
  <c r="AI318" i="3" s="1"/>
  <c r="AI319" i="3" a="1"/>
  <c r="AI319" i="3" s="1"/>
  <c r="AI320" i="3" a="1"/>
  <c r="AI320" i="3" s="1"/>
  <c r="AI321" i="3" a="1"/>
  <c r="AI321" i="3" s="1"/>
  <c r="AI322" i="3" a="1"/>
  <c r="AI322" i="3"/>
  <c r="AI323" i="3" a="1"/>
  <c r="AI323" i="3" s="1"/>
  <c r="AI324" i="3" a="1"/>
  <c r="AI324" i="3" s="1"/>
  <c r="AI325" i="3" a="1"/>
  <c r="AI325" i="3" s="1"/>
  <c r="AI326" i="3" a="1"/>
  <c r="AI326" i="3" s="1"/>
  <c r="AI327" i="3" a="1"/>
  <c r="AI327" i="3" s="1"/>
  <c r="AI328" i="3" a="1"/>
  <c r="AI328" i="3" s="1"/>
  <c r="AI329" i="3" a="1"/>
  <c r="AI329" i="3" s="1"/>
  <c r="AI330" i="3" a="1"/>
  <c r="AI330" i="3" s="1"/>
  <c r="AI331" i="3" a="1"/>
  <c r="AI331" i="3" s="1"/>
  <c r="AI332" i="3" a="1"/>
  <c r="AI332" i="3" s="1"/>
  <c r="AI333" i="3" a="1"/>
  <c r="AI333" i="3" s="1"/>
  <c r="AI334" i="3" a="1"/>
  <c r="AI334" i="3" s="1"/>
  <c r="AI335" i="3" a="1"/>
  <c r="AI335" i="3" s="1"/>
  <c r="AI336" i="3" a="1"/>
  <c r="AI336" i="3" s="1"/>
  <c r="AI337" i="3" a="1"/>
  <c r="AI337" i="3" s="1"/>
  <c r="AI338" i="3" a="1"/>
  <c r="AI338" i="3"/>
  <c r="AI339" i="3" a="1"/>
  <c r="AI339" i="3" s="1"/>
  <c r="AI340" i="3" a="1"/>
  <c r="AI340" i="3" s="1"/>
  <c r="AI341" i="3" a="1"/>
  <c r="AI341" i="3" s="1"/>
  <c r="AI342" i="3" a="1"/>
  <c r="AI342" i="3" s="1"/>
  <c r="AI343" i="3" a="1"/>
  <c r="AI343" i="3" s="1"/>
  <c r="AI344" i="3" a="1"/>
  <c r="AI344" i="3" s="1"/>
  <c r="AI345" i="3" a="1"/>
  <c r="AI345" i="3" s="1"/>
  <c r="AI346" i="3" a="1"/>
  <c r="AI346" i="3"/>
  <c r="AI347" i="3" a="1"/>
  <c r="AI347" i="3" s="1"/>
  <c r="AI348" i="3" a="1"/>
  <c r="AI348" i="3" s="1"/>
  <c r="AI349" i="3" a="1"/>
  <c r="AI349" i="3" s="1"/>
  <c r="AI350" i="3" a="1"/>
  <c r="AI350" i="3" s="1"/>
  <c r="AI351" i="3" a="1"/>
  <c r="AI351" i="3" s="1"/>
  <c r="AI352" i="3" a="1"/>
  <c r="AI352" i="3" s="1"/>
  <c r="AI353" i="3" a="1"/>
  <c r="AI353" i="3" s="1"/>
  <c r="AI354" i="3" a="1"/>
  <c r="AI354" i="3" s="1"/>
  <c r="AI355" i="3" a="1"/>
  <c r="AI355" i="3" s="1"/>
  <c r="AI356" i="3" a="1"/>
  <c r="AI356" i="3" s="1"/>
  <c r="AI357" i="3" a="1"/>
  <c r="AI357" i="3" s="1"/>
  <c r="AI358" i="3" a="1"/>
  <c r="AI358" i="3" s="1"/>
  <c r="AI359" i="3" a="1"/>
  <c r="AI359" i="3" s="1"/>
  <c r="AI360" i="3" a="1"/>
  <c r="AI360" i="3" s="1"/>
  <c r="AI361" i="3" a="1"/>
  <c r="AI361" i="3" s="1"/>
  <c r="AI362" i="3" a="1"/>
  <c r="AI362" i="3"/>
  <c r="AI363" i="3" a="1"/>
  <c r="AI363" i="3" s="1"/>
  <c r="AI364" i="3" a="1"/>
  <c r="AI364" i="3" s="1"/>
  <c r="AI365" i="3" a="1"/>
  <c r="AI365" i="3" s="1"/>
  <c r="AI366" i="3" a="1"/>
  <c r="AI366" i="3" s="1"/>
  <c r="AI367" i="3" a="1"/>
  <c r="AI367" i="3" s="1"/>
  <c r="AI368" i="3" a="1"/>
  <c r="AI368" i="3" s="1"/>
  <c r="AI369" i="3" a="1"/>
  <c r="AI369" i="3" s="1"/>
  <c r="AI370" i="3" a="1"/>
  <c r="AI370" i="3"/>
  <c r="AI371" i="3" a="1"/>
  <c r="AI371" i="3" s="1"/>
  <c r="AI372" i="3" a="1"/>
  <c r="AI372" i="3" s="1"/>
  <c r="AI373" i="3" a="1"/>
  <c r="AI373" i="3" s="1"/>
  <c r="AI374" i="3" a="1"/>
  <c r="AI374" i="3" s="1"/>
  <c r="AI375" i="3" a="1"/>
  <c r="AI375" i="3" s="1"/>
  <c r="AI376" i="3" a="1"/>
  <c r="AI376" i="3" s="1"/>
  <c r="AI377" i="3" a="1"/>
  <c r="AI377" i="3" s="1"/>
  <c r="AI378" i="3" a="1"/>
  <c r="AI378" i="3" s="1"/>
  <c r="AI379" i="3" a="1"/>
  <c r="AI379" i="3" s="1"/>
  <c r="AI380" i="3" a="1"/>
  <c r="AI380" i="3" s="1"/>
  <c r="AI381" i="3" a="1"/>
  <c r="AI381" i="3" s="1"/>
  <c r="AI382" i="3" a="1"/>
  <c r="AI382" i="3" s="1"/>
  <c r="AI383" i="3" a="1"/>
  <c r="AI383" i="3" s="1"/>
  <c r="AI384" i="3" a="1"/>
  <c r="AI384" i="3" s="1"/>
  <c r="AI385" i="3" a="1"/>
  <c r="AI385" i="3" s="1"/>
  <c r="AI386" i="3" a="1"/>
  <c r="AI386" i="3"/>
  <c r="AI387" i="3" a="1"/>
  <c r="AI387" i="3" s="1"/>
  <c r="AI388" i="3" a="1"/>
  <c r="AI388" i="3" s="1"/>
  <c r="AI389" i="3" a="1"/>
  <c r="AI389" i="3" s="1"/>
  <c r="AI390" i="3" a="1"/>
  <c r="AI390" i="3" s="1"/>
  <c r="AI391" i="3" a="1"/>
  <c r="AI391" i="3" s="1"/>
  <c r="AI392" i="3" a="1"/>
  <c r="AI392" i="3" s="1"/>
  <c r="AI393" i="3" a="1"/>
  <c r="AI393" i="3" s="1"/>
  <c r="AI394" i="3" a="1"/>
  <c r="AI394" i="3"/>
  <c r="AI395" i="3" a="1"/>
  <c r="AI395" i="3" s="1"/>
  <c r="AI396" i="3" a="1"/>
  <c r="AI396" i="3" s="1"/>
  <c r="AI397" i="3" a="1"/>
  <c r="AI397" i="3" s="1"/>
  <c r="AI398" i="3" a="1"/>
  <c r="AI398" i="3" s="1"/>
  <c r="AI399" i="3" a="1"/>
  <c r="AI399" i="3" s="1"/>
  <c r="AI400" i="3" a="1"/>
  <c r="AI400" i="3" s="1"/>
  <c r="AI401" i="3" a="1"/>
  <c r="AI401" i="3" s="1"/>
  <c r="AI402" i="3" a="1"/>
  <c r="AI402" i="3" s="1"/>
  <c r="AI403" i="3" a="1"/>
  <c r="AI403" i="3" s="1"/>
  <c r="AI404" i="3" a="1"/>
  <c r="AI404" i="3" s="1"/>
  <c r="AI405" i="3" a="1"/>
  <c r="AI405" i="3" s="1"/>
  <c r="AI406" i="3" a="1"/>
  <c r="AI406" i="3" s="1"/>
  <c r="AI407" i="3" a="1"/>
  <c r="AI407" i="3" s="1"/>
  <c r="AI408" i="3" a="1"/>
  <c r="AI408" i="3" s="1"/>
  <c r="AI409" i="3" a="1"/>
  <c r="AI409" i="3" s="1"/>
  <c r="AI410" i="3" a="1"/>
  <c r="AI410" i="3"/>
  <c r="AI411" i="3" a="1"/>
  <c r="AI411" i="3" s="1"/>
  <c r="AI412" i="3" a="1"/>
  <c r="AI412" i="3" s="1"/>
  <c r="AI413" i="3" a="1"/>
  <c r="AI413" i="3" s="1"/>
  <c r="AI414" i="3" a="1"/>
  <c r="AI414" i="3" s="1"/>
  <c r="AI415" i="3" a="1"/>
  <c r="AI415" i="3" s="1"/>
  <c r="AI416" i="3" a="1"/>
  <c r="AI416" i="3" s="1"/>
  <c r="AI417" i="3" a="1"/>
  <c r="AI417" i="3" s="1"/>
  <c r="AI418" i="3" a="1"/>
  <c r="AI418" i="3"/>
  <c r="AI419" i="3" a="1"/>
  <c r="AI419" i="3" s="1"/>
  <c r="AI420" i="3" a="1"/>
  <c r="AI420" i="3" s="1"/>
  <c r="AI421" i="3" a="1"/>
  <c r="AI421" i="3" s="1"/>
  <c r="AI422" i="3" a="1"/>
  <c r="AI422" i="3" s="1"/>
  <c r="AI423" i="3" a="1"/>
  <c r="AI423" i="3" s="1"/>
  <c r="AI424" i="3" a="1"/>
  <c r="AI424" i="3" s="1"/>
  <c r="AI425" i="3" a="1"/>
  <c r="AI425" i="3" s="1"/>
  <c r="AI426" i="3" a="1"/>
  <c r="AI426" i="3" s="1"/>
  <c r="AI427" i="3" a="1"/>
  <c r="AI427" i="3" s="1"/>
  <c r="AI428" i="3" a="1"/>
  <c r="AI428" i="3" s="1"/>
  <c r="AI429" i="3" a="1"/>
  <c r="AI429" i="3" s="1"/>
  <c r="AI430" i="3" a="1"/>
  <c r="AI430" i="3" s="1"/>
  <c r="AI431" i="3" a="1"/>
  <c r="AI431" i="3"/>
  <c r="AI432" i="3" a="1"/>
  <c r="AI432" i="3" s="1"/>
  <c r="AI433" i="3" a="1"/>
  <c r="AI433" i="3" s="1"/>
  <c r="AI434" i="3" a="1"/>
  <c r="AI434" i="3"/>
  <c r="AI435" i="3" a="1"/>
  <c r="AI435" i="3" s="1"/>
  <c r="AI436" i="3" a="1"/>
  <c r="AI436" i="3" s="1"/>
  <c r="AI437" i="3" a="1"/>
  <c r="AI437" i="3"/>
  <c r="AI438" i="3" a="1"/>
  <c r="AI438" i="3" s="1"/>
  <c r="AI439" i="3" a="1"/>
  <c r="AI439" i="3" s="1"/>
  <c r="AI440" i="3" a="1"/>
  <c r="AI440" i="3" s="1"/>
  <c r="AI441" i="3" a="1"/>
  <c r="AI441" i="3" s="1"/>
  <c r="AI442" i="3" a="1"/>
  <c r="AI442" i="3"/>
  <c r="AI443" i="3" a="1"/>
  <c r="AI443" i="3" s="1"/>
  <c r="AI444" i="3" a="1"/>
  <c r="AI444" i="3" s="1"/>
  <c r="AI445" i="3" a="1"/>
  <c r="AI445" i="3" s="1"/>
  <c r="AI446" i="3" a="1"/>
  <c r="AI446" i="3" s="1"/>
  <c r="AI447" i="3" a="1"/>
  <c r="AI447" i="3" s="1"/>
  <c r="AI448" i="3" a="1"/>
  <c r="AI448" i="3" s="1"/>
  <c r="AI449" i="3" a="1"/>
  <c r="AI449" i="3" s="1"/>
  <c r="AI450" i="3" a="1"/>
  <c r="AI450" i="3" s="1"/>
  <c r="AI451" i="3" a="1"/>
  <c r="AI451" i="3" s="1"/>
  <c r="AI452" i="3" a="1"/>
  <c r="AI452" i="3" s="1"/>
  <c r="AI453" i="3" a="1"/>
  <c r="AI453" i="3" s="1"/>
  <c r="AI454" i="3" a="1"/>
  <c r="AI454" i="3" s="1"/>
  <c r="AI455" i="3" a="1"/>
  <c r="AI455" i="3" s="1"/>
  <c r="AI456" i="3" a="1"/>
  <c r="AI456" i="3" s="1"/>
  <c r="AI457" i="3" a="1"/>
  <c r="AI457" i="3" s="1"/>
  <c r="AI458" i="3" a="1"/>
  <c r="AI458" i="3"/>
  <c r="AI459" i="3" a="1"/>
  <c r="AI459" i="3" s="1"/>
  <c r="AI460" i="3" a="1"/>
  <c r="AI460" i="3" s="1"/>
  <c r="AI461" i="3" a="1"/>
  <c r="AI461" i="3" s="1"/>
  <c r="AI462" i="3" a="1"/>
  <c r="AI462" i="3" s="1"/>
  <c r="AI463" i="3" a="1"/>
  <c r="AI463" i="3" s="1"/>
  <c r="AI464" i="3" a="1"/>
  <c r="AI464" i="3" s="1"/>
  <c r="AI465" i="3" a="1"/>
  <c r="AI465" i="3" s="1"/>
  <c r="AI466" i="3" a="1"/>
  <c r="AI466" i="3"/>
  <c r="AI467" i="3" a="1"/>
  <c r="AI467" i="3" s="1"/>
  <c r="AI468" i="3" a="1"/>
  <c r="AI468" i="3" s="1"/>
  <c r="AI469" i="3" a="1"/>
  <c r="AI469" i="3" s="1"/>
  <c r="AI470" i="3" a="1"/>
  <c r="AI470" i="3" s="1"/>
  <c r="AI471" i="3" a="1"/>
  <c r="AI471" i="3" s="1"/>
  <c r="AI472" i="3" a="1"/>
  <c r="AI472" i="3" s="1"/>
  <c r="AI473" i="3" a="1"/>
  <c r="AI473" i="3" s="1"/>
  <c r="AI474" i="3" a="1"/>
  <c r="AI474" i="3" s="1"/>
  <c r="AI475" i="3" a="1"/>
  <c r="AI475" i="3" s="1"/>
  <c r="AI476" i="3" a="1"/>
  <c r="AI476" i="3" s="1"/>
  <c r="AI477" i="3" a="1"/>
  <c r="AI477" i="3" s="1"/>
  <c r="AI478" i="3" a="1"/>
  <c r="AI478" i="3" s="1"/>
  <c r="AI479" i="3" a="1"/>
  <c r="AI479" i="3"/>
  <c r="AI480" i="3" a="1"/>
  <c r="AI480" i="3" s="1"/>
  <c r="AI481" i="3" a="1"/>
  <c r="AI481" i="3" s="1"/>
  <c r="AI482" i="3" a="1"/>
  <c r="AI482" i="3"/>
  <c r="AI483" i="3" a="1"/>
  <c r="AI483" i="3" s="1"/>
  <c r="AI484" i="3" a="1"/>
  <c r="AI484" i="3" s="1"/>
  <c r="AI485" i="3" a="1"/>
  <c r="AI485" i="3"/>
  <c r="AI486" i="3" a="1"/>
  <c r="AI486" i="3" s="1"/>
  <c r="AI487" i="3" a="1"/>
  <c r="AI487" i="3" s="1"/>
  <c r="AI488" i="3" a="1"/>
  <c r="AI488" i="3" s="1"/>
  <c r="AI489" i="3" a="1"/>
  <c r="AI489" i="3" s="1"/>
  <c r="AI490" i="3" a="1"/>
  <c r="AI490" i="3"/>
  <c r="AI491" i="3" a="1"/>
  <c r="AI491" i="3"/>
  <c r="AI492" i="3" a="1"/>
  <c r="AI492" i="3" s="1"/>
  <c r="AI493" i="3" a="1"/>
  <c r="AI493" i="3" s="1"/>
  <c r="AI494" i="3" a="1"/>
  <c r="AI494" i="3" s="1"/>
  <c r="AI495" i="3" a="1"/>
  <c r="AI495" i="3" s="1"/>
  <c r="AI496" i="3" a="1"/>
  <c r="AI496" i="3" s="1"/>
  <c r="AI497" i="3" a="1"/>
  <c r="AI497" i="3" s="1"/>
  <c r="AI498" i="3" a="1"/>
  <c r="AI498" i="3" s="1"/>
  <c r="AI499" i="3" a="1"/>
  <c r="AI499" i="3" s="1"/>
  <c r="AI500" i="3" a="1"/>
  <c r="AI500" i="3" s="1"/>
  <c r="AI501" i="3" a="1"/>
  <c r="AI501" i="3" s="1"/>
  <c r="AI502" i="3" a="1"/>
  <c r="AI502" i="3" s="1"/>
  <c r="AI503" i="3" a="1"/>
  <c r="AI503" i="3" s="1"/>
  <c r="AI504" i="3" a="1"/>
  <c r="AI504" i="3" s="1"/>
  <c r="AI505" i="3" a="1"/>
  <c r="AI505" i="3" s="1"/>
  <c r="AI506" i="3" a="1"/>
  <c r="AI506" i="3"/>
  <c r="AI507" i="3" a="1"/>
  <c r="AI507" i="3" s="1"/>
  <c r="AI508" i="3" a="1"/>
  <c r="AI508" i="3" s="1"/>
  <c r="AI509" i="3" a="1"/>
  <c r="AI509" i="3" s="1"/>
  <c r="AI510" i="3" a="1"/>
  <c r="AI510" i="3" s="1"/>
  <c r="AI511" i="3" a="1"/>
  <c r="AI511" i="3" s="1"/>
  <c r="AI512" i="3" a="1"/>
  <c r="AI512" i="3" s="1"/>
  <c r="AI513" i="3" a="1"/>
  <c r="AI513" i="3" s="1"/>
  <c r="AI514" i="3" a="1"/>
  <c r="AI514" i="3"/>
  <c r="AI515" i="3" a="1"/>
  <c r="AI515" i="3" s="1"/>
  <c r="AI516" i="3" a="1"/>
  <c r="AI516" i="3" s="1"/>
  <c r="AI517" i="3" a="1"/>
  <c r="AI517" i="3" s="1"/>
  <c r="AI518" i="3" a="1"/>
  <c r="AI518" i="3" s="1"/>
  <c r="AI519" i="3" a="1"/>
  <c r="AI519" i="3" s="1"/>
  <c r="AI520" i="3" a="1"/>
  <c r="AI520" i="3" s="1"/>
  <c r="AI521" i="3" a="1"/>
  <c r="AI521" i="3" s="1"/>
  <c r="AI522" i="3" a="1"/>
  <c r="AI522" i="3" s="1"/>
  <c r="AI523" i="3" a="1"/>
  <c r="AI523" i="3" s="1"/>
  <c r="AI524" i="3" a="1"/>
  <c r="AI524" i="3"/>
  <c r="AI525" i="3" a="1"/>
  <c r="AI525" i="3"/>
  <c r="AI526" i="3" a="1"/>
  <c r="AI526" i="3" s="1"/>
  <c r="AI527" i="3" a="1"/>
  <c r="AI527" i="3" s="1"/>
  <c r="AI528" i="3" a="1"/>
  <c r="AI528" i="3"/>
  <c r="AI529" i="3" a="1"/>
  <c r="AI529" i="3" s="1"/>
  <c r="AI530" i="3" a="1"/>
  <c r="AI530" i="3" s="1"/>
  <c r="AI531" i="3" a="1"/>
  <c r="AI531" i="3"/>
  <c r="AI532" i="3" a="1"/>
  <c r="AI532" i="3" s="1"/>
  <c r="AI533" i="3" a="1"/>
  <c r="AI533" i="3" s="1"/>
  <c r="AI534" i="3" a="1"/>
  <c r="AI534" i="3" s="1"/>
  <c r="AI535" i="3" a="1"/>
  <c r="AI535" i="3" s="1"/>
  <c r="AI536" i="3" a="1"/>
  <c r="AI536" i="3"/>
  <c r="AI537" i="3" a="1"/>
  <c r="AI537" i="3"/>
  <c r="AI538" i="3" a="1"/>
  <c r="AI538" i="3" s="1"/>
  <c r="AI539" i="3" a="1"/>
  <c r="AI539" i="3" s="1"/>
  <c r="AI540" i="3" a="1"/>
  <c r="AI540" i="3"/>
  <c r="AI541" i="3" a="1"/>
  <c r="AI541" i="3" s="1"/>
  <c r="AI542" i="3" a="1"/>
  <c r="AI542" i="3" s="1"/>
  <c r="AI543" i="3" a="1"/>
  <c r="AI543" i="3"/>
  <c r="AI544" i="3" a="1"/>
  <c r="AI544" i="3" s="1"/>
  <c r="AI545" i="3" a="1"/>
  <c r="AI545" i="3" s="1"/>
  <c r="AI546" i="3" a="1"/>
  <c r="AI546" i="3" s="1"/>
  <c r="AI547" i="3" a="1"/>
  <c r="AI547" i="3" s="1"/>
  <c r="AI548" i="3" a="1"/>
  <c r="AI548" i="3"/>
  <c r="AI549" i="3" a="1"/>
  <c r="AI549" i="3"/>
  <c r="AI550" i="3" a="1"/>
  <c r="AI550" i="3" s="1"/>
  <c r="AI551" i="3" a="1"/>
  <c r="AI551" i="3" s="1"/>
  <c r="AI552" i="3" a="1"/>
  <c r="AI552" i="3" s="1"/>
  <c r="AI553" i="3" a="1"/>
  <c r="AI553" i="3" s="1"/>
  <c r="AI554" i="3" a="1"/>
  <c r="AI554" i="3" s="1"/>
  <c r="AI555" i="3" a="1"/>
  <c r="AI555" i="3"/>
  <c r="AI556" i="3" a="1"/>
  <c r="AI556" i="3" s="1"/>
  <c r="AI557" i="3" a="1"/>
  <c r="AI557" i="3" s="1"/>
  <c r="AI558" i="3" a="1"/>
  <c r="AI558" i="3" s="1"/>
  <c r="AI559" i="3" a="1"/>
  <c r="AI559" i="3" s="1"/>
  <c r="AI560" i="3" a="1"/>
  <c r="AI560" i="3"/>
  <c r="AI561" i="3" a="1"/>
  <c r="AI561" i="3"/>
  <c r="AI562" i="3" a="1"/>
  <c r="AI562" i="3" s="1"/>
  <c r="AI563" i="3" a="1"/>
  <c r="AI563" i="3" s="1"/>
  <c r="AI564" i="3" a="1"/>
  <c r="AI564" i="3" s="1"/>
  <c r="AI565" i="3" a="1"/>
  <c r="AI565" i="3" s="1"/>
  <c r="AI566" i="3" a="1"/>
  <c r="AI566" i="3"/>
  <c r="AI567" i="3" a="1"/>
  <c r="AI567" i="3"/>
  <c r="AI568" i="3" a="1"/>
  <c r="AI568" i="3" s="1"/>
  <c r="AI569" i="3" a="1"/>
  <c r="AI569" i="3" s="1"/>
  <c r="AI570" i="3" a="1"/>
  <c r="AI570" i="3" s="1"/>
  <c r="AI571" i="3" a="1"/>
  <c r="AI571" i="3" s="1"/>
  <c r="AI572" i="3" a="1"/>
  <c r="AI572" i="3"/>
  <c r="AI573" i="3" a="1"/>
  <c r="AI573" i="3"/>
  <c r="AI574" i="3" a="1"/>
  <c r="AI574" i="3" s="1"/>
  <c r="AI575" i="3" a="1"/>
  <c r="AI575" i="3" s="1"/>
  <c r="AI576" i="3" a="1"/>
  <c r="AI576" i="3" s="1"/>
  <c r="AI577" i="3" a="1"/>
  <c r="AI577" i="3" s="1"/>
  <c r="AI578" i="3" a="1"/>
  <c r="AI578" i="3"/>
  <c r="AI579" i="3" a="1"/>
  <c r="AI579" i="3"/>
  <c r="AI580" i="3" a="1"/>
  <c r="AI580" i="3" s="1"/>
  <c r="AI581" i="3" a="1"/>
  <c r="AI581" i="3" s="1"/>
  <c r="AI582" i="3" a="1"/>
  <c r="AI582" i="3" s="1"/>
  <c r="AI583" i="3" a="1"/>
  <c r="AI583" i="3" s="1"/>
  <c r="AI584" i="3" a="1"/>
  <c r="AI584" i="3"/>
  <c r="AI585" i="3" a="1"/>
  <c r="AI585" i="3"/>
  <c r="AI586" i="3" a="1"/>
  <c r="AI586" i="3" s="1"/>
  <c r="AI587" i="3" a="1"/>
  <c r="AI587" i="3" s="1"/>
  <c r="AI588" i="3" a="1"/>
  <c r="AI588" i="3" s="1"/>
  <c r="AI589" i="3" a="1"/>
  <c r="AI589" i="3" s="1"/>
  <c r="AI590" i="3" a="1"/>
  <c r="AI590" i="3" s="1"/>
  <c r="AI591" i="3" a="1"/>
  <c r="AI591" i="3"/>
  <c r="AI592" i="3" a="1"/>
  <c r="AI592" i="3" s="1"/>
  <c r="AI593" i="3" a="1"/>
  <c r="AI593" i="3" s="1"/>
  <c r="AI594" i="3" a="1"/>
  <c r="AI594" i="3" s="1"/>
  <c r="AI595" i="3" a="1"/>
  <c r="AI595" i="3" s="1"/>
  <c r="AI596" i="3" a="1"/>
  <c r="AI596" i="3"/>
  <c r="AI597" i="3" a="1"/>
  <c r="AI597" i="3"/>
  <c r="AI598" i="3" a="1"/>
  <c r="AI598" i="3" s="1"/>
  <c r="AI599" i="3" a="1"/>
  <c r="AI599" i="3" s="1"/>
  <c r="AI600" i="3" a="1"/>
  <c r="AI600" i="3" s="1"/>
  <c r="AI601" i="3" a="1"/>
  <c r="AI601" i="3" s="1"/>
  <c r="AI602" i="3" a="1"/>
  <c r="AI602" i="3"/>
  <c r="AI603" i="3" a="1"/>
  <c r="AI603" i="3"/>
  <c r="AI604" i="3" a="1"/>
  <c r="AI604" i="3" s="1"/>
  <c r="AI605" i="3" a="1"/>
  <c r="AI605" i="3" s="1"/>
  <c r="AI606" i="3" a="1"/>
  <c r="AI606" i="3" s="1"/>
  <c r="AI607" i="3" a="1"/>
  <c r="AI607" i="3" s="1"/>
  <c r="AI608" i="3" a="1"/>
  <c r="AI608" i="3"/>
  <c r="AI609" i="3" a="1"/>
  <c r="AI609" i="3"/>
  <c r="AI610" i="3" a="1"/>
  <c r="AI610" i="3" s="1"/>
  <c r="AI611" i="3" a="1"/>
  <c r="AI611" i="3" s="1"/>
  <c r="AI612" i="3" a="1"/>
  <c r="AI612" i="3" s="1"/>
  <c r="AI613" i="3" a="1"/>
  <c r="AI613" i="3" s="1"/>
  <c r="AI614" i="3" a="1"/>
  <c r="AI614" i="3"/>
  <c r="AI615" i="3" a="1"/>
  <c r="AI615" i="3"/>
  <c r="AI616" i="3" a="1"/>
  <c r="AI616" i="3" s="1"/>
  <c r="AI617" i="3" a="1"/>
  <c r="AI617" i="3" s="1"/>
  <c r="AI618" i="3" a="1"/>
  <c r="AI618" i="3" s="1"/>
  <c r="AI619" i="3" a="1"/>
  <c r="AI619" i="3" s="1"/>
  <c r="AI620" i="3" a="1"/>
  <c r="AI620" i="3"/>
  <c r="AI621" i="3" a="1"/>
  <c r="AI621" i="3"/>
  <c r="AI622" i="3" a="1"/>
  <c r="AI622" i="3" s="1"/>
  <c r="AI623" i="3" a="1"/>
  <c r="AI623" i="3" s="1"/>
  <c r="AI624" i="3" a="1"/>
  <c r="AI624" i="3" s="1"/>
  <c r="AI625" i="3" a="1"/>
  <c r="AI625" i="3" s="1"/>
  <c r="AI626" i="3" a="1"/>
  <c r="AI626" i="3" s="1"/>
  <c r="AI627" i="3" a="1"/>
  <c r="AI627" i="3"/>
  <c r="AI628" i="3" a="1"/>
  <c r="AI628" i="3" s="1"/>
  <c r="AI629" i="3" a="1"/>
  <c r="AI629" i="3" s="1"/>
  <c r="AI630" i="3" a="1"/>
  <c r="AI630" i="3" s="1"/>
  <c r="AI631" i="3" a="1"/>
  <c r="AI631" i="3" s="1"/>
  <c r="AI632" i="3" a="1"/>
  <c r="AI632" i="3"/>
  <c r="AI633" i="3" a="1"/>
  <c r="AI633" i="3" s="1"/>
  <c r="AI634" i="3" a="1"/>
  <c r="AI634" i="3" s="1"/>
  <c r="AI635" i="3" a="1"/>
  <c r="AI635" i="3" s="1"/>
  <c r="AI636" i="3" a="1"/>
  <c r="AI636" i="3" s="1"/>
  <c r="AI637" i="3" a="1"/>
  <c r="AI637" i="3" s="1"/>
  <c r="AI638" i="3" a="1"/>
  <c r="AI638" i="3"/>
  <c r="AI639" i="3" a="1"/>
  <c r="AI639" i="3"/>
  <c r="AI640" i="3" a="1"/>
  <c r="AI640" i="3" s="1"/>
  <c r="AI641" i="3" a="1"/>
  <c r="AI641" i="3" s="1"/>
  <c r="AI642" i="3" a="1"/>
  <c r="AI642" i="3" s="1"/>
  <c r="AI643" i="3" a="1"/>
  <c r="AI643" i="3" s="1"/>
  <c r="AI644" i="3" a="1"/>
  <c r="AI644" i="3"/>
  <c r="AI645" i="3" a="1"/>
  <c r="AI645" i="3"/>
  <c r="AI646" i="3" a="1"/>
  <c r="AI646" i="3" s="1"/>
  <c r="AI647" i="3" a="1"/>
  <c r="AI647" i="3" s="1"/>
  <c r="AI648" i="3" a="1"/>
  <c r="AI648" i="3" s="1"/>
  <c r="AI649" i="3" a="1"/>
  <c r="AI649" i="3" s="1"/>
  <c r="AI650" i="3" a="1"/>
  <c r="AI650" i="3"/>
  <c r="AI651" i="3" a="1"/>
  <c r="AI651" i="3"/>
  <c r="AI652" i="3" a="1"/>
  <c r="AI652" i="3" s="1"/>
  <c r="AI653" i="3" a="1"/>
  <c r="AI653" i="3" s="1"/>
  <c r="AI654" i="3" a="1"/>
  <c r="AI654" i="3" s="1"/>
  <c r="AI655" i="3" a="1"/>
  <c r="AI655" i="3" s="1"/>
  <c r="AI656" i="3" a="1"/>
  <c r="AI656" i="3"/>
  <c r="AI657" i="3" a="1"/>
  <c r="AI657" i="3"/>
  <c r="AI658" i="3" a="1"/>
  <c r="AI658" i="3" s="1"/>
  <c r="AI659" i="3" a="1"/>
  <c r="AI659" i="3" s="1"/>
  <c r="AI660" i="3" a="1"/>
  <c r="AI660" i="3" s="1"/>
  <c r="AI661" i="3" a="1"/>
  <c r="AI661" i="3" s="1"/>
  <c r="AI662" i="3" a="1"/>
  <c r="AI662" i="3" s="1"/>
  <c r="AI663" i="3" a="1"/>
  <c r="AI663" i="3"/>
  <c r="AI664" i="3" a="1"/>
  <c r="AI664" i="3" s="1"/>
  <c r="AI665" i="3" a="1"/>
  <c r="AI665" i="3" s="1"/>
  <c r="AI666" i="3" a="1"/>
  <c r="AI666" i="3" s="1"/>
  <c r="AI667" i="3" a="1"/>
  <c r="AI667" i="3" s="1"/>
  <c r="AI668" i="3" a="1"/>
  <c r="AI668" i="3"/>
  <c r="AI669" i="3" a="1"/>
  <c r="AI669" i="3" s="1"/>
  <c r="AI670" i="3" a="1"/>
  <c r="AI670" i="3" s="1"/>
  <c r="AI671" i="3" a="1"/>
  <c r="AI671" i="3"/>
  <c r="AI672" i="3" a="1"/>
  <c r="AI672" i="3" s="1"/>
  <c r="AI673" i="3" a="1"/>
  <c r="AI673" i="3" s="1"/>
  <c r="AI674" i="3" a="1"/>
  <c r="AI674" i="3"/>
  <c r="AI675" i="3" a="1"/>
  <c r="AI675" i="3"/>
  <c r="AI676" i="3" a="1"/>
  <c r="AI676" i="3" s="1"/>
  <c r="AI677" i="3" a="1"/>
  <c r="AI677" i="3" s="1"/>
  <c r="AI678" i="3" a="1"/>
  <c r="AI678" i="3" s="1"/>
  <c r="AI679" i="3" a="1"/>
  <c r="AI679" i="3" s="1"/>
  <c r="AI680" i="3" a="1"/>
  <c r="AI680" i="3"/>
  <c r="AI681" i="3" a="1"/>
  <c r="AI681" i="3"/>
  <c r="AI682" i="3" a="1"/>
  <c r="AI682" i="3" s="1"/>
  <c r="AI683" i="3" a="1"/>
  <c r="AI683" i="3" s="1"/>
  <c r="AI684" i="3" a="1"/>
  <c r="AI684" i="3" s="1"/>
  <c r="AI685" i="3" a="1"/>
  <c r="AI685" i="3" s="1"/>
  <c r="AI686" i="3" a="1"/>
  <c r="AI686" i="3"/>
  <c r="AI687" i="3" a="1"/>
  <c r="AI687" i="3" s="1"/>
  <c r="AI688" i="3" a="1"/>
  <c r="AI688" i="3" s="1"/>
  <c r="AI689" i="3" a="1"/>
  <c r="AI689" i="3" s="1"/>
  <c r="AI690" i="3" a="1"/>
  <c r="AI690" i="3" s="1"/>
  <c r="AI691" i="3" a="1"/>
  <c r="AI691" i="3" s="1"/>
  <c r="AI692" i="3" a="1"/>
  <c r="AI692" i="3"/>
  <c r="AI693" i="3" a="1"/>
  <c r="AI693" i="3"/>
  <c r="AI694" i="3" a="1"/>
  <c r="AI694" i="3" s="1"/>
  <c r="AI695" i="3" a="1"/>
  <c r="AI695" i="3" s="1"/>
  <c r="AI696" i="3" a="1"/>
  <c r="AI696" i="3" s="1"/>
  <c r="AI697" i="3" a="1"/>
  <c r="AI697" i="3" s="1"/>
  <c r="AI698" i="3" a="1"/>
  <c r="AI698" i="3" s="1"/>
  <c r="AI699" i="3" a="1"/>
  <c r="AI699" i="3"/>
  <c r="AI700" i="3" a="1"/>
  <c r="AI700" i="3" s="1"/>
  <c r="AI701" i="3" a="1"/>
  <c r="AI701" i="3" s="1"/>
  <c r="AI702" i="3" a="1"/>
  <c r="AI702" i="3" s="1"/>
  <c r="AI703" i="3" a="1"/>
  <c r="AI703" i="3" s="1"/>
  <c r="AI704" i="3" a="1"/>
  <c r="AI704" i="3"/>
  <c r="AI705" i="3" a="1"/>
  <c r="AI705" i="3" s="1"/>
  <c r="AI706" i="3" a="1"/>
  <c r="AI706" i="3" s="1"/>
  <c r="AI707" i="3" a="1"/>
  <c r="AI707" i="3"/>
  <c r="AI708" i="3" a="1"/>
  <c r="AI708" i="3" s="1"/>
  <c r="AI709" i="3" a="1"/>
  <c r="AI709" i="3" s="1"/>
  <c r="AI710" i="3" a="1"/>
  <c r="AI710" i="3"/>
  <c r="AI711" i="3" a="1"/>
  <c r="AI711" i="3"/>
  <c r="AI712" i="3" a="1"/>
  <c r="AI712" i="3" s="1"/>
  <c r="AI713" i="3" a="1"/>
  <c r="AI713" i="3" s="1"/>
  <c r="AI714" i="3" a="1"/>
  <c r="AI714" i="3"/>
  <c r="AI715" i="3" a="1"/>
  <c r="AI715" i="3" s="1"/>
  <c r="AI716" i="3" a="1"/>
  <c r="AI716" i="3"/>
  <c r="AI717" i="3" a="1"/>
  <c r="AI717" i="3"/>
  <c r="AI718" i="3" a="1"/>
  <c r="AI718" i="3" s="1"/>
  <c r="AI719" i="3" a="1"/>
  <c r="AI719" i="3" s="1"/>
  <c r="AI720" i="3" a="1"/>
  <c r="AI720" i="3" s="1"/>
  <c r="AI721" i="3" a="1"/>
  <c r="AI721" i="3" s="1"/>
  <c r="AI722" i="3" a="1"/>
  <c r="AI722" i="3"/>
  <c r="AI723" i="3" a="1"/>
  <c r="AI723" i="3" s="1"/>
  <c r="AI724" i="3" a="1"/>
  <c r="AI724" i="3" s="1"/>
  <c r="AI725" i="3" a="1"/>
  <c r="AI725" i="3" s="1"/>
  <c r="AI726" i="3" a="1"/>
  <c r="AI726" i="3" s="1"/>
  <c r="AI727" i="3" a="1"/>
  <c r="AI727" i="3" s="1"/>
  <c r="AI728" i="3" a="1"/>
  <c r="AI728" i="3"/>
  <c r="AI729" i="3" a="1"/>
  <c r="AI729" i="3"/>
  <c r="AI730" i="3" a="1"/>
  <c r="AI730" i="3" s="1"/>
  <c r="AI731" i="3" a="1"/>
  <c r="AI731" i="3"/>
  <c r="AI732" i="3" a="1"/>
  <c r="AI732" i="3" s="1"/>
  <c r="AI733" i="3" a="1"/>
  <c r="AI733" i="3" s="1"/>
  <c r="AI734" i="3" a="1"/>
  <c r="AI734" i="3" s="1"/>
  <c r="AI735" i="3" a="1"/>
  <c r="AI735" i="3"/>
  <c r="AI736" i="3" a="1"/>
  <c r="AI736" i="3" s="1"/>
  <c r="AI737" i="3" a="1"/>
  <c r="AI737" i="3" s="1"/>
  <c r="AI738" i="3" a="1"/>
  <c r="AI738" i="3"/>
  <c r="AI739" i="3" a="1"/>
  <c r="AI739" i="3" s="1"/>
  <c r="AI740" i="3" a="1"/>
  <c r="AI740" i="3"/>
  <c r="AI741" i="3" a="1"/>
  <c r="AI741" i="3" s="1"/>
  <c r="AI742" i="3" a="1"/>
  <c r="AI742" i="3" s="1"/>
  <c r="AI743" i="3" a="1"/>
  <c r="AI743" i="3"/>
  <c r="AI744" i="3" a="1"/>
  <c r="AI744" i="3" s="1"/>
  <c r="AI745" i="3" a="1"/>
  <c r="AI745" i="3" s="1"/>
  <c r="AI746" i="3" a="1"/>
  <c r="AI746" i="3"/>
  <c r="AI747" i="3" a="1"/>
  <c r="AI747" i="3"/>
  <c r="AI748" i="3" a="1"/>
  <c r="AI748" i="3" s="1"/>
  <c r="AI749" i="3" a="1"/>
  <c r="AI749" i="3" s="1"/>
  <c r="AI750" i="3" a="1"/>
  <c r="AI750" i="3"/>
  <c r="AI751" i="3" a="1"/>
  <c r="AI751" i="3" s="1"/>
  <c r="AI752" i="3" a="1"/>
  <c r="AI752" i="3" s="1"/>
  <c r="AI753" i="3" a="1"/>
  <c r="AI753" i="3"/>
  <c r="AI754" i="3" a="1"/>
  <c r="AI754" i="3" s="1"/>
  <c r="AI755" i="3" a="1"/>
  <c r="AI755" i="3" s="1"/>
  <c r="AI756" i="3" a="1"/>
  <c r="AI756" i="3" s="1"/>
  <c r="AI757" i="3" a="1"/>
  <c r="AI757" i="3" s="1"/>
  <c r="AI758" i="3" a="1"/>
  <c r="AI758" i="3"/>
  <c r="AI759" i="3" a="1"/>
  <c r="AI759" i="3" s="1"/>
  <c r="AI760" i="3" a="1"/>
  <c r="AI760" i="3" s="1"/>
  <c r="AI761" i="3" a="1"/>
  <c r="AI761" i="3" s="1"/>
  <c r="AI762" i="3" a="1"/>
  <c r="AI762" i="3" s="1"/>
  <c r="AI763" i="3" a="1"/>
  <c r="AI763" i="3" s="1"/>
  <c r="AI764" i="3" a="1"/>
  <c r="AI764" i="3"/>
  <c r="AI765" i="3" a="1"/>
  <c r="AI765" i="3"/>
  <c r="AI766" i="3" a="1"/>
  <c r="AI766" i="3" s="1"/>
  <c r="AI767" i="3" a="1"/>
  <c r="AI767" i="3"/>
  <c r="AI768" i="3" a="1"/>
  <c r="AI768" i="3" s="1"/>
  <c r="AI769" i="3" a="1"/>
  <c r="AI769" i="3" s="1"/>
  <c r="AI770" i="3" a="1"/>
  <c r="AI770" i="3" s="1"/>
  <c r="AI771" i="3" a="1"/>
  <c r="AI771" i="3"/>
  <c r="AI772" i="3" a="1"/>
  <c r="AI772" i="3" s="1"/>
  <c r="AI773" i="3" a="1"/>
  <c r="AI773" i="3" s="1"/>
  <c r="AI774" i="3" a="1"/>
  <c r="AI774" i="3"/>
  <c r="AI775" i="3" a="1"/>
  <c r="AI775" i="3" s="1"/>
  <c r="AI776" i="3" a="1"/>
  <c r="AI776" i="3"/>
  <c r="AI777" i="3" a="1"/>
  <c r="AI777" i="3" s="1"/>
  <c r="AI778" i="3" a="1"/>
  <c r="AI778" i="3" s="1"/>
  <c r="AI779" i="3" a="1"/>
  <c r="AI779" i="3"/>
  <c r="AI780" i="3" a="1"/>
  <c r="AI780" i="3" s="1"/>
  <c r="AI781" i="3" a="1"/>
  <c r="AI781" i="3" s="1"/>
  <c r="AI782" i="3" a="1"/>
  <c r="AI782" i="3"/>
  <c r="AI783" i="3" a="1"/>
  <c r="AI783" i="3"/>
  <c r="AI784" i="3" a="1"/>
  <c r="AI784" i="3" s="1"/>
  <c r="AI785" i="3" a="1"/>
  <c r="AI785" i="3" s="1"/>
  <c r="AI786" i="3" a="1"/>
  <c r="AI786" i="3"/>
  <c r="AI787" i="3" a="1"/>
  <c r="AI787" i="3" s="1"/>
  <c r="AI788" i="3" a="1"/>
  <c r="AI788" i="3" s="1"/>
  <c r="AI789" i="3" a="1"/>
  <c r="AI789" i="3"/>
  <c r="AI790" i="3" a="1"/>
  <c r="AI790" i="3" s="1"/>
  <c r="AI791" i="3" a="1"/>
  <c r="AI791" i="3" s="1"/>
  <c r="AI792" i="3" a="1"/>
  <c r="AI792" i="3" s="1"/>
  <c r="AI793" i="3" a="1"/>
  <c r="AI793" i="3" s="1"/>
  <c r="AI794" i="3" a="1"/>
  <c r="AI794" i="3"/>
  <c r="AI795" i="3" a="1"/>
  <c r="AI795" i="3" s="1"/>
  <c r="AI796" i="3" a="1"/>
  <c r="AI796" i="3" s="1"/>
  <c r="AI797" i="3" a="1"/>
  <c r="AI797" i="3" s="1"/>
  <c r="AI798" i="3" a="1"/>
  <c r="AI798" i="3" s="1"/>
  <c r="AI799" i="3" a="1"/>
  <c r="AI799" i="3" s="1"/>
  <c r="AI800" i="3" a="1"/>
  <c r="AI800" i="3"/>
  <c r="AI801" i="3" a="1"/>
  <c r="AI801" i="3" s="1"/>
  <c r="AI802" i="3" a="1"/>
  <c r="AI802" i="3" s="1"/>
  <c r="AI803" i="3" a="1"/>
  <c r="AI803" i="3"/>
  <c r="AI804" i="3" a="1"/>
  <c r="AI804" i="3"/>
  <c r="AI805" i="3" a="1"/>
  <c r="AI805" i="3" s="1"/>
  <c r="AI806" i="3" a="1"/>
  <c r="AI806" i="3"/>
  <c r="AI807" i="3" a="1"/>
  <c r="AI807" i="3" s="1"/>
  <c r="AI808" i="3" a="1"/>
  <c r="AI808" i="3" s="1"/>
  <c r="AI809" i="3" a="1"/>
  <c r="AI809" i="3"/>
  <c r="AI810" i="3" a="1"/>
  <c r="AI810" i="3"/>
  <c r="AI811" i="3" a="1"/>
  <c r="AI811" i="3" s="1"/>
  <c r="AI812" i="3" a="1"/>
  <c r="AI812" i="3" s="1"/>
  <c r="AI813" i="3" a="1"/>
  <c r="AI813" i="3" s="1"/>
  <c r="AI814" i="3" a="1"/>
  <c r="AI814" i="3" s="1"/>
  <c r="AI815" i="3" a="1"/>
  <c r="AI815" i="3"/>
  <c r="AI816" i="3" a="1"/>
  <c r="AI816" i="3"/>
  <c r="AI817" i="3" a="1"/>
  <c r="AI817" i="3" s="1"/>
  <c r="AI818" i="3" a="1"/>
  <c r="AI818" i="3" s="1"/>
  <c r="AI819" i="3" a="1"/>
  <c r="AI819" i="3" s="1"/>
  <c r="AI820" i="3" a="1"/>
  <c r="AI820" i="3" s="1"/>
  <c r="AI821" i="3" a="1"/>
  <c r="AI821" i="3"/>
  <c r="AI822" i="3" a="1"/>
  <c r="AI822" i="3"/>
  <c r="AI823" i="3" a="1"/>
  <c r="AI823" i="3" s="1"/>
  <c r="AI824" i="3" a="1"/>
  <c r="AI824" i="3" s="1"/>
  <c r="AI825" i="3" a="1"/>
  <c r="AI825" i="3" s="1"/>
  <c r="AI826" i="3" a="1"/>
  <c r="AI826" i="3" s="1"/>
  <c r="AI827" i="3" a="1"/>
  <c r="AI827" i="3"/>
  <c r="AI828" i="3" a="1"/>
  <c r="AI828" i="3"/>
  <c r="AI829" i="3" a="1"/>
  <c r="AI829" i="3" s="1"/>
  <c r="AI830" i="3" a="1"/>
  <c r="AI830" i="3" s="1"/>
  <c r="AI831" i="3" a="1"/>
  <c r="AI831" i="3" s="1"/>
  <c r="AI832" i="3" a="1"/>
  <c r="AI832" i="3" s="1"/>
  <c r="AI833" i="3" a="1"/>
  <c r="AI833" i="3"/>
  <c r="AI834" i="3" a="1"/>
  <c r="AI834" i="3"/>
  <c r="AI835" i="3" a="1"/>
  <c r="AI835" i="3" s="1"/>
  <c r="AI836" i="3" a="1"/>
  <c r="AI836" i="3" s="1"/>
  <c r="AI837" i="3" a="1"/>
  <c r="AI837" i="3" s="1"/>
  <c r="AI838" i="3" a="1"/>
  <c r="AI838" i="3" s="1"/>
  <c r="AI839" i="3" a="1"/>
  <c r="AI839" i="3"/>
  <c r="AI840" i="3" a="1"/>
  <c r="AI840" i="3"/>
  <c r="AI841" i="3" a="1"/>
  <c r="AI841" i="3" s="1"/>
  <c r="AI842" i="3" a="1"/>
  <c r="AI842" i="3" s="1"/>
  <c r="AI843" i="3" a="1"/>
  <c r="AI843" i="3" s="1"/>
  <c r="AI844" i="3" a="1"/>
  <c r="AI844" i="3" s="1"/>
  <c r="AI845" i="3" a="1"/>
  <c r="AI845" i="3" s="1"/>
  <c r="AI846" i="3" a="1"/>
  <c r="AI846" i="3"/>
  <c r="AI847" i="3" a="1"/>
  <c r="AI847" i="3" s="1"/>
  <c r="AI848" i="3" a="1"/>
  <c r="AI848" i="3" s="1"/>
  <c r="AI849" i="3" a="1"/>
  <c r="AI849" i="3" s="1"/>
  <c r="AI850" i="3" a="1"/>
  <c r="AI850" i="3" s="1"/>
  <c r="AI851" i="3" a="1"/>
  <c r="AI851" i="3" s="1"/>
  <c r="AI852" i="3" a="1"/>
  <c r="AI852" i="3"/>
  <c r="AI853" i="3" a="1"/>
  <c r="AI853" i="3" s="1"/>
  <c r="AI854" i="3" a="1"/>
  <c r="AI854" i="3" s="1"/>
  <c r="AI855" i="3" a="1"/>
  <c r="AI855" i="3" s="1"/>
  <c r="AI856" i="3" a="1"/>
  <c r="AI856" i="3" s="1"/>
  <c r="AI857" i="3" a="1"/>
  <c r="AI857" i="3" s="1"/>
  <c r="AI858" i="3" a="1"/>
  <c r="AI858" i="3" s="1"/>
  <c r="AI859" i="3" a="1"/>
  <c r="AI859" i="3" s="1"/>
  <c r="AI860" i="3" a="1"/>
  <c r="AI860" i="3" s="1"/>
  <c r="AI861" i="3" a="1"/>
  <c r="AI861" i="3" s="1"/>
  <c r="AI862" i="3" a="1"/>
  <c r="AI862" i="3" s="1"/>
  <c r="AI863" i="3" a="1"/>
  <c r="AI863" i="3" s="1"/>
  <c r="AI864" i="3" a="1"/>
  <c r="AI864" i="3" s="1"/>
  <c r="AI865" i="3" a="1"/>
  <c r="AI865" i="3" s="1"/>
  <c r="AI866" i="3" a="1"/>
  <c r="AI866" i="3" s="1"/>
  <c r="AI867" i="3" a="1"/>
  <c r="AI867" i="3" s="1"/>
  <c r="AI868" i="3" a="1"/>
  <c r="AI868" i="3" s="1"/>
  <c r="AI869" i="3" a="1"/>
  <c r="AI869" i="3" s="1"/>
  <c r="AI870" i="3" a="1"/>
  <c r="AI870" i="3" s="1"/>
  <c r="AI871" i="3" a="1"/>
  <c r="AI871" i="3" s="1"/>
  <c r="AI872" i="3" a="1"/>
  <c r="AI872" i="3" s="1"/>
  <c r="AI873" i="3" a="1"/>
  <c r="AI873" i="3" s="1"/>
  <c r="AI874" i="3" a="1"/>
  <c r="AI874" i="3" s="1"/>
  <c r="AI875" i="3" a="1"/>
  <c r="AI875" i="3" s="1"/>
  <c r="AI876" i="3" a="1"/>
  <c r="AI876" i="3" s="1"/>
  <c r="AI877" i="3" a="1"/>
  <c r="AI877" i="3" s="1"/>
  <c r="AI878" i="3" a="1"/>
  <c r="AI878" i="3" s="1"/>
  <c r="AI879" i="3" a="1"/>
  <c r="AI879" i="3" s="1"/>
  <c r="AI880" i="3" a="1"/>
  <c r="AI880" i="3" s="1"/>
  <c r="AI881" i="3" a="1"/>
  <c r="AI881" i="3" s="1"/>
  <c r="AI882" i="3" a="1"/>
  <c r="AI882" i="3" s="1"/>
  <c r="AI883" i="3" a="1"/>
  <c r="AI883" i="3" s="1"/>
  <c r="AI884" i="3" a="1"/>
  <c r="AI884" i="3" s="1"/>
  <c r="AI885" i="3" a="1"/>
  <c r="AI885" i="3" s="1"/>
  <c r="AI886" i="3" a="1"/>
  <c r="AI886" i="3" s="1"/>
  <c r="AI887" i="3" a="1"/>
  <c r="AI887" i="3" s="1"/>
  <c r="AI888" i="3" a="1"/>
  <c r="AI888" i="3" s="1"/>
  <c r="AI889" i="3" a="1"/>
  <c r="AI889" i="3" s="1"/>
  <c r="AI890" i="3" a="1"/>
  <c r="AI890" i="3" s="1"/>
  <c r="AI891" i="3" a="1"/>
  <c r="AI891" i="3" s="1"/>
  <c r="AI892" i="3" a="1"/>
  <c r="AI892" i="3" s="1"/>
  <c r="AI893" i="3" a="1"/>
  <c r="AI893" i="3" s="1"/>
  <c r="AI894" i="3" a="1"/>
  <c r="AI894" i="3" s="1"/>
  <c r="AI895" i="3" a="1"/>
  <c r="AI895" i="3" s="1"/>
  <c r="AI896" i="3" a="1"/>
  <c r="AI896" i="3" s="1"/>
  <c r="AI897" i="3" a="1"/>
  <c r="AI897" i="3" s="1"/>
  <c r="AI898" i="3" a="1"/>
  <c r="AI898" i="3" s="1"/>
  <c r="AI899" i="3" a="1"/>
  <c r="AI899" i="3" s="1"/>
  <c r="AI900" i="3" a="1"/>
  <c r="AI900" i="3" s="1"/>
  <c r="AI901" i="3" a="1"/>
  <c r="AI901" i="3" s="1"/>
  <c r="AI902" i="3" a="1"/>
  <c r="AI902" i="3" s="1"/>
  <c r="AI903" i="3" a="1"/>
  <c r="AI903" i="3" s="1"/>
  <c r="AI904" i="3" a="1"/>
  <c r="AI904" i="3" s="1"/>
  <c r="AI905" i="3" a="1"/>
  <c r="AI905" i="3" s="1"/>
  <c r="AI906" i="3" a="1"/>
  <c r="AI906" i="3" s="1"/>
  <c r="AI907" i="3" a="1"/>
  <c r="AI907" i="3" s="1"/>
  <c r="AI908" i="3" a="1"/>
  <c r="AI908" i="3" s="1"/>
  <c r="AI909" i="3" a="1"/>
  <c r="AI909" i="3" s="1"/>
  <c r="AI910" i="3" a="1"/>
  <c r="AI910" i="3" s="1"/>
  <c r="AI911" i="3" a="1"/>
  <c r="AI911" i="3" s="1"/>
  <c r="AI912" i="3" a="1"/>
  <c r="AI912" i="3" s="1"/>
  <c r="AI913" i="3" a="1"/>
  <c r="AI913" i="3" s="1"/>
  <c r="AI914" i="3" a="1"/>
  <c r="AI914" i="3" s="1"/>
  <c r="AI915" i="3" a="1"/>
  <c r="AI915" i="3" s="1"/>
  <c r="AI916" i="3" a="1"/>
  <c r="AI916" i="3" s="1"/>
  <c r="AI917" i="3" a="1"/>
  <c r="AI917" i="3" s="1"/>
  <c r="AI918" i="3" a="1"/>
  <c r="AI918" i="3" s="1"/>
  <c r="AI919" i="3" a="1"/>
  <c r="AI919" i="3" s="1"/>
  <c r="AI920" i="3" a="1"/>
  <c r="AI920" i="3" s="1"/>
  <c r="AI921" i="3" a="1"/>
  <c r="AI921" i="3" s="1"/>
  <c r="AI922" i="3" a="1"/>
  <c r="AI922" i="3" s="1"/>
  <c r="AI923" i="3" a="1"/>
  <c r="AI923" i="3" s="1"/>
  <c r="AI924" i="3" a="1"/>
  <c r="AI924" i="3" s="1"/>
  <c r="AI925" i="3" a="1"/>
  <c r="AI925" i="3" s="1"/>
  <c r="AI926" i="3" a="1"/>
  <c r="AI926" i="3" s="1"/>
  <c r="AI927" i="3" a="1"/>
  <c r="AI927" i="3" s="1"/>
  <c r="AI928" i="3" a="1"/>
  <c r="AI928" i="3" s="1"/>
  <c r="AI929" i="3" a="1"/>
  <c r="AI929" i="3" s="1"/>
  <c r="AI930" i="3" a="1"/>
  <c r="AI930" i="3" s="1"/>
  <c r="AI931" i="3" a="1"/>
  <c r="AI931" i="3" s="1"/>
  <c r="AI932" i="3" a="1"/>
  <c r="AI932" i="3" s="1"/>
  <c r="AI933" i="3" a="1"/>
  <c r="AI933" i="3" s="1"/>
  <c r="AI934" i="3" a="1"/>
  <c r="AI934" i="3" s="1"/>
  <c r="AI935" i="3" a="1"/>
  <c r="AI935" i="3" s="1"/>
  <c r="AI936" i="3" a="1"/>
  <c r="AI936" i="3" s="1"/>
  <c r="AI937" i="3" a="1"/>
  <c r="AI937" i="3" s="1"/>
  <c r="AI938" i="3" a="1"/>
  <c r="AI938" i="3" s="1"/>
  <c r="AI939" i="3" a="1"/>
  <c r="AI939" i="3" s="1"/>
  <c r="AI940" i="3" a="1"/>
  <c r="AI940" i="3" s="1"/>
  <c r="AI941" i="3" a="1"/>
  <c r="AI941" i="3" s="1"/>
  <c r="AI942" i="3" a="1"/>
  <c r="AI942" i="3" s="1"/>
  <c r="AI943" i="3" a="1"/>
  <c r="AI943" i="3" s="1"/>
  <c r="AI944" i="3" a="1"/>
  <c r="AI944" i="3" s="1"/>
  <c r="AI945" i="3" a="1"/>
  <c r="AI945" i="3" s="1"/>
  <c r="AI946" i="3" a="1"/>
  <c r="AI946" i="3" s="1"/>
  <c r="AI947" i="3" a="1"/>
  <c r="AI947" i="3" s="1"/>
  <c r="AI948" i="3" a="1"/>
  <c r="AI948" i="3" s="1"/>
  <c r="AI949" i="3" a="1"/>
  <c r="AI949" i="3" s="1"/>
  <c r="AI950" i="3" a="1"/>
  <c r="AI950" i="3" s="1"/>
  <c r="AI951" i="3" a="1"/>
  <c r="AI951" i="3" s="1"/>
  <c r="AI952" i="3" a="1"/>
  <c r="AI952" i="3" s="1"/>
  <c r="AI953" i="3" a="1"/>
  <c r="AI953" i="3" s="1"/>
  <c r="AI954" i="3" a="1"/>
  <c r="AI954" i="3" s="1"/>
  <c r="AI955" i="3" a="1"/>
  <c r="AI955" i="3" s="1"/>
  <c r="AI956" i="3" a="1"/>
  <c r="AI956" i="3" s="1"/>
  <c r="AI957" i="3" a="1"/>
  <c r="AI957" i="3" s="1"/>
  <c r="AI958" i="3" a="1"/>
  <c r="AI958" i="3" s="1"/>
  <c r="AI959" i="3" a="1"/>
  <c r="AI959" i="3" s="1"/>
  <c r="AI960" i="3" a="1"/>
  <c r="AI960" i="3" s="1"/>
  <c r="AI961" i="3" a="1"/>
  <c r="AI961" i="3" s="1"/>
  <c r="AI962" i="3" a="1"/>
  <c r="AI962" i="3" s="1"/>
  <c r="AI963" i="3" a="1"/>
  <c r="AI963" i="3" s="1"/>
  <c r="AI964" i="3" a="1"/>
  <c r="AI964" i="3" s="1"/>
  <c r="AI965" i="3" a="1"/>
  <c r="AI965" i="3" s="1"/>
  <c r="AI966" i="3" a="1"/>
  <c r="AI966" i="3" s="1"/>
  <c r="AI967" i="3" a="1"/>
  <c r="AI967" i="3" s="1"/>
  <c r="AI968" i="3" a="1"/>
  <c r="AI968" i="3" s="1"/>
  <c r="AI969" i="3" a="1"/>
  <c r="AI969" i="3" s="1"/>
  <c r="AI970" i="3" a="1"/>
  <c r="AI970" i="3" s="1"/>
  <c r="AI971" i="3" a="1"/>
  <c r="AI971" i="3" s="1"/>
  <c r="AI972" i="3" a="1"/>
  <c r="AI972" i="3" s="1"/>
  <c r="AI973" i="3" a="1"/>
  <c r="AI973" i="3" s="1"/>
  <c r="AI974" i="3" a="1"/>
  <c r="AI974" i="3" s="1"/>
  <c r="AI975" i="3" a="1"/>
  <c r="AI975" i="3" s="1"/>
  <c r="AI976" i="3" a="1"/>
  <c r="AI976" i="3" s="1"/>
  <c r="AI977" i="3" a="1"/>
  <c r="AI977" i="3" s="1"/>
  <c r="AI978" i="3" a="1"/>
  <c r="AI978" i="3" s="1"/>
  <c r="AI979" i="3" a="1"/>
  <c r="AI979" i="3" s="1"/>
  <c r="AI980" i="3" a="1"/>
  <c r="AI980" i="3" s="1"/>
  <c r="AI981" i="3" a="1"/>
  <c r="AI981" i="3" s="1"/>
  <c r="AI982" i="3" a="1"/>
  <c r="AI982" i="3" s="1"/>
  <c r="AI983" i="3" a="1"/>
  <c r="AI983" i="3" s="1"/>
  <c r="AI984" i="3" a="1"/>
  <c r="AI984" i="3" s="1"/>
  <c r="AI985" i="3" a="1"/>
  <c r="AI985" i="3" s="1"/>
  <c r="AI986" i="3" a="1"/>
  <c r="AI986" i="3" s="1"/>
  <c r="AI987" i="3" a="1"/>
  <c r="AI987" i="3" s="1"/>
  <c r="AI988" i="3" a="1"/>
  <c r="AI988" i="3" s="1"/>
  <c r="AI989" i="3" a="1"/>
  <c r="AI989" i="3" s="1"/>
  <c r="AI990" i="3" a="1"/>
  <c r="AI990" i="3" s="1"/>
  <c r="AI991" i="3" a="1"/>
  <c r="AI991" i="3" s="1"/>
  <c r="AI992" i="3" a="1"/>
  <c r="AI992" i="3" s="1"/>
  <c r="AI993" i="3" a="1"/>
  <c r="AI993" i="3" s="1"/>
  <c r="AI994" i="3" a="1"/>
  <c r="AI994" i="3" s="1"/>
  <c r="AI995" i="3" a="1"/>
  <c r="AI995" i="3" s="1"/>
  <c r="AI996" i="3" a="1"/>
  <c r="AI996" i="3" s="1"/>
  <c r="AI997" i="3" a="1"/>
  <c r="AI997" i="3" s="1"/>
  <c r="AI998" i="3" a="1"/>
  <c r="AI998" i="3" s="1"/>
  <c r="AI999" i="3" a="1"/>
  <c r="AI999" i="3" s="1"/>
  <c r="AI1000" i="3" a="1"/>
  <c r="AI1000" i="3" s="1"/>
  <c r="AI1001" i="3" a="1"/>
  <c r="AI1001" i="3" s="1"/>
  <c r="AI1002" i="3" a="1"/>
  <c r="AI1002" i="3" s="1"/>
  <c r="AI1003" i="3" a="1"/>
  <c r="AI1003" i="3" s="1"/>
  <c r="AI1004" i="3" a="1"/>
  <c r="AI1004" i="3" s="1"/>
  <c r="AI1005" i="3" a="1"/>
  <c r="AI1005" i="3" s="1"/>
  <c r="AI1006" i="3" a="1"/>
  <c r="AI1006" i="3" s="1"/>
  <c r="AI1007" i="3" a="1"/>
  <c r="AI1007" i="3" s="1"/>
  <c r="AI1008" i="3" a="1"/>
  <c r="AI1008" i="3" s="1"/>
  <c r="AI1009" i="3" a="1"/>
  <c r="AI1009" i="3" s="1"/>
  <c r="AI1010" i="3" a="1"/>
  <c r="AI1010" i="3" s="1"/>
  <c r="AI1011" i="3" a="1"/>
  <c r="AI1011" i="3" s="1"/>
  <c r="AI1012" i="3" a="1"/>
  <c r="AI1012" i="3" s="1"/>
  <c r="AI1013" i="3" a="1"/>
  <c r="AI1013" i="3" s="1"/>
  <c r="AI1014" i="3" a="1"/>
  <c r="AI1014" i="3" s="1"/>
  <c r="AI1015" i="3" a="1"/>
  <c r="AI1015" i="3" s="1"/>
  <c r="AI1016" i="3" a="1"/>
  <c r="AI1016" i="3" s="1"/>
  <c r="AI1017" i="3" a="1"/>
  <c r="AI1017" i="3" s="1"/>
  <c r="AI1018" i="3" a="1"/>
  <c r="AI1018" i="3" s="1"/>
  <c r="AI1019" i="3" a="1"/>
  <c r="AI1019" i="3" s="1"/>
  <c r="AI1020" i="3" a="1"/>
  <c r="AI1020" i="3" s="1"/>
  <c r="AI1021" i="3" a="1"/>
  <c r="AI1021" i="3" s="1"/>
  <c r="AI1022" i="3" a="1"/>
  <c r="AI1022" i="3" s="1"/>
  <c r="AI1023" i="3" a="1"/>
  <c r="AI1023" i="3" s="1"/>
  <c r="AI1024" i="3" a="1"/>
  <c r="AI1024" i="3" s="1"/>
  <c r="AI1025" i="3" a="1"/>
  <c r="AI1025" i="3" s="1"/>
  <c r="AI1026" i="3" a="1"/>
  <c r="AI1026" i="3" s="1"/>
  <c r="AI1027" i="3" a="1"/>
  <c r="AI1027" i="3" s="1"/>
  <c r="AI1028" i="3" a="1"/>
  <c r="AI1028" i="3" s="1"/>
  <c r="AI1029" i="3" a="1"/>
  <c r="AI1029" i="3" s="1"/>
  <c r="AI1030" i="3" a="1"/>
  <c r="AI1030" i="3" s="1"/>
  <c r="AI1031" i="3" a="1"/>
  <c r="AI1031" i="3" s="1"/>
  <c r="AI1032" i="3" a="1"/>
  <c r="AI1032" i="3" s="1"/>
  <c r="AI1033" i="3" a="1"/>
  <c r="AI1033" i="3" s="1"/>
  <c r="AI1034" i="3" a="1"/>
  <c r="AI1034" i="3" s="1"/>
  <c r="AI1035" i="3" a="1"/>
  <c r="AI1035" i="3" s="1"/>
  <c r="AI1036" i="3" a="1"/>
  <c r="AI1036" i="3" s="1"/>
  <c r="AI1037" i="3" a="1"/>
  <c r="AI1037" i="3" s="1"/>
  <c r="AI1038" i="3" a="1"/>
  <c r="AI1038" i="3" s="1"/>
  <c r="AI1039" i="3" a="1"/>
  <c r="AI1039" i="3" s="1"/>
  <c r="AI1040" i="3" a="1"/>
  <c r="AI1040" i="3" s="1"/>
  <c r="AI1041" i="3" a="1"/>
  <c r="AI1041" i="3" s="1"/>
  <c r="AI1042" i="3" a="1"/>
  <c r="AI1042" i="3" s="1"/>
  <c r="AI1043" i="3" a="1"/>
  <c r="AI1043" i="3" s="1"/>
  <c r="AI1044" i="3" a="1"/>
  <c r="AI1044" i="3" s="1"/>
  <c r="AI1045" i="3" a="1"/>
  <c r="AI1045" i="3" s="1"/>
  <c r="AI1046" i="3" a="1"/>
  <c r="AI1046" i="3" s="1"/>
  <c r="AI1047" i="3" a="1"/>
  <c r="AI1047" i="3" s="1"/>
  <c r="AI1048" i="3" a="1"/>
  <c r="AI1048" i="3" s="1"/>
  <c r="AI1049" i="3" a="1"/>
  <c r="AI1049" i="3" s="1"/>
  <c r="AI1050" i="3" a="1"/>
  <c r="AI1050" i="3" s="1"/>
  <c r="AI1051" i="3" a="1"/>
  <c r="AI1051" i="3" s="1"/>
  <c r="AI1052" i="3" a="1"/>
  <c r="AI1052" i="3" s="1"/>
  <c r="AI1053" i="3" a="1"/>
  <c r="AI1053" i="3" s="1"/>
  <c r="AI1054" i="3" a="1"/>
  <c r="AI1054" i="3" s="1"/>
  <c r="AI1055" i="3" a="1"/>
  <c r="AI1055" i="3" s="1"/>
  <c r="AI1056" i="3" a="1"/>
  <c r="AI1056" i="3" s="1"/>
  <c r="AI1057" i="3" a="1"/>
  <c r="AI1057" i="3" s="1"/>
  <c r="AI1058" i="3" a="1"/>
  <c r="AI1058" i="3" s="1"/>
  <c r="AI1059" i="3" a="1"/>
  <c r="AI1059" i="3" s="1"/>
  <c r="AI1060" i="3" a="1"/>
  <c r="AI1060" i="3" s="1"/>
  <c r="AI1061" i="3" a="1"/>
  <c r="AI1061" i="3" s="1"/>
  <c r="AI1062" i="3" a="1"/>
  <c r="AI1062" i="3" s="1"/>
  <c r="AI1063" i="3" a="1"/>
  <c r="AI1063" i="3" s="1"/>
  <c r="AI1064" i="3" a="1"/>
  <c r="AI1064" i="3" s="1"/>
  <c r="AI1065" i="3" a="1"/>
  <c r="AI1065" i="3" s="1"/>
  <c r="AI1066" i="3" a="1"/>
  <c r="AI1066" i="3" s="1"/>
  <c r="AI1067" i="3" a="1"/>
  <c r="AI1067" i="3" s="1"/>
  <c r="AI1068" i="3" a="1"/>
  <c r="AI1068" i="3" s="1"/>
  <c r="AI1069" i="3" a="1"/>
  <c r="AI1069" i="3" s="1"/>
  <c r="AI1070" i="3" a="1"/>
  <c r="AI1070" i="3" s="1"/>
  <c r="AI1071" i="3" a="1"/>
  <c r="AI1071" i="3" s="1"/>
  <c r="AI1072" i="3" a="1"/>
  <c r="AI1072" i="3" s="1"/>
  <c r="AI1073" i="3" a="1"/>
  <c r="AI1073" i="3" s="1"/>
  <c r="AI1074" i="3" a="1"/>
  <c r="AI1074" i="3" s="1"/>
  <c r="AI1075" i="3" a="1"/>
  <c r="AI1075" i="3" s="1"/>
  <c r="AI1076" i="3" a="1"/>
  <c r="AI1076" i="3" s="1"/>
  <c r="AI1077" i="3" a="1"/>
  <c r="AI1077" i="3" s="1"/>
  <c r="AI1078" i="3" a="1"/>
  <c r="AI1078" i="3" s="1"/>
  <c r="AI1079" i="3" a="1"/>
  <c r="AI1079" i="3" s="1"/>
  <c r="AI1080" i="3" a="1"/>
  <c r="AI1080" i="3" s="1"/>
  <c r="AI1081" i="3" a="1"/>
  <c r="AI1081" i="3" s="1"/>
  <c r="AI1082" i="3" a="1"/>
  <c r="AI1082" i="3" s="1"/>
  <c r="AI1083" i="3" a="1"/>
  <c r="AI1083" i="3" s="1"/>
  <c r="AI1084" i="3" a="1"/>
  <c r="AI1084" i="3" s="1"/>
  <c r="AI1085" i="3" a="1"/>
  <c r="AI1085" i="3" s="1"/>
  <c r="AI1086" i="3" a="1"/>
  <c r="AI1086" i="3" s="1"/>
  <c r="AI1087" i="3" a="1"/>
  <c r="AI1087" i="3" s="1"/>
  <c r="AI1088" i="3" a="1"/>
  <c r="AI1088" i="3" s="1"/>
  <c r="AI1089" i="3" a="1"/>
  <c r="AI1089" i="3" s="1"/>
  <c r="AI1090" i="3" a="1"/>
  <c r="AI1090" i="3" s="1"/>
  <c r="AI1091" i="3" a="1"/>
  <c r="AI1091" i="3" s="1"/>
  <c r="AI1092" i="3" a="1"/>
  <c r="AI1092" i="3" s="1"/>
  <c r="AI1093" i="3" a="1"/>
  <c r="AI1093" i="3" s="1"/>
  <c r="AI1094" i="3" a="1"/>
  <c r="AI1094" i="3" s="1"/>
  <c r="AI1095" i="3" a="1"/>
  <c r="AI1095" i="3" s="1"/>
  <c r="AI1096" i="3" a="1"/>
  <c r="AI1096" i="3" s="1"/>
  <c r="AI1097" i="3" a="1"/>
  <c r="AI1097" i="3" s="1"/>
  <c r="AI1098" i="3" a="1"/>
  <c r="AI1098" i="3" s="1"/>
  <c r="AI1099" i="3" a="1"/>
  <c r="AI1099" i="3" s="1"/>
  <c r="AI1100" i="3" a="1"/>
  <c r="AI1100" i="3" s="1"/>
  <c r="AI1101" i="3" a="1"/>
  <c r="AI1101" i="3" s="1"/>
  <c r="AI1102" i="3" a="1"/>
  <c r="AI1102" i="3" s="1"/>
  <c r="AI1103" i="3" a="1"/>
  <c r="AI1103" i="3" s="1"/>
  <c r="AI1104" i="3" a="1"/>
  <c r="AI1104" i="3" s="1"/>
  <c r="AI1105" i="3" a="1"/>
  <c r="AI1105" i="3" s="1"/>
  <c r="AI1106" i="3" a="1"/>
  <c r="AI1106" i="3" s="1"/>
  <c r="AI1107" i="3" a="1"/>
  <c r="AI1107" i="3" s="1"/>
  <c r="AI1108" i="3" a="1"/>
  <c r="AI1108" i="3" s="1"/>
  <c r="AI1109" i="3" a="1"/>
  <c r="AI1109" i="3" s="1"/>
  <c r="AI1110" i="3" a="1"/>
  <c r="AI1110" i="3" s="1"/>
  <c r="AI1111" i="3" a="1"/>
  <c r="AI1111" i="3" s="1"/>
  <c r="AI1112" i="3" a="1"/>
  <c r="AI1112" i="3" s="1"/>
  <c r="AI1113" i="3" a="1"/>
  <c r="AI1113" i="3" s="1"/>
  <c r="AI1114" i="3" a="1"/>
  <c r="AI1114" i="3" s="1"/>
  <c r="AI1115" i="3" a="1"/>
  <c r="AI1115" i="3" s="1"/>
  <c r="AI1116" i="3" a="1"/>
  <c r="AI1116" i="3" s="1"/>
  <c r="AI1117" i="3" a="1"/>
  <c r="AI1117" i="3" s="1"/>
  <c r="AI1118" i="3" a="1"/>
  <c r="AI1118" i="3" s="1"/>
  <c r="AI1119" i="3" a="1"/>
  <c r="AI1119" i="3" s="1"/>
  <c r="AI1120" i="3" a="1"/>
  <c r="AI1120" i="3" s="1"/>
  <c r="AI1121" i="3" a="1"/>
  <c r="AI1121" i="3" s="1"/>
  <c r="AI1122" i="3" a="1"/>
  <c r="AI1122" i="3" s="1"/>
  <c r="AI1123" i="3" a="1"/>
  <c r="AI1123" i="3" s="1"/>
  <c r="AI1124" i="3" a="1"/>
  <c r="AI1124" i="3" s="1"/>
  <c r="AI1125" i="3" a="1"/>
  <c r="AI1125" i="3" s="1"/>
  <c r="AI1126" i="3" a="1"/>
  <c r="AI1126" i="3" s="1"/>
  <c r="AI1127" i="3" a="1"/>
  <c r="AI1127" i="3" s="1"/>
  <c r="AI1128" i="3" a="1"/>
  <c r="AI1128" i="3" s="1"/>
  <c r="AI1129" i="3" a="1"/>
  <c r="AI1129" i="3" s="1"/>
  <c r="AI1130" i="3" a="1"/>
  <c r="AI1130" i="3" s="1"/>
  <c r="AI1131" i="3" a="1"/>
  <c r="AI1131" i="3" s="1"/>
  <c r="AI1132" i="3" a="1"/>
  <c r="AI1132" i="3" s="1"/>
  <c r="AI1133" i="3" a="1"/>
  <c r="AI1133" i="3" s="1"/>
  <c r="AI1134" i="3" a="1"/>
  <c r="AI1134" i="3" s="1"/>
  <c r="AI1135" i="3" a="1"/>
  <c r="AI1135" i="3" s="1"/>
  <c r="AI1136" i="3" a="1"/>
  <c r="AI1136" i="3" s="1"/>
  <c r="AI1137" i="3" a="1"/>
  <c r="AI1137" i="3" s="1"/>
  <c r="AI1138" i="3" a="1"/>
  <c r="AI1138" i="3" s="1"/>
  <c r="AI1139" i="3" a="1"/>
  <c r="AI1139" i="3" s="1"/>
  <c r="AI1140" i="3" a="1"/>
  <c r="AI1140" i="3" s="1"/>
  <c r="AI1141" i="3" a="1"/>
  <c r="AI1141" i="3" s="1"/>
  <c r="AI1142" i="3" a="1"/>
  <c r="AI1142" i="3" s="1"/>
  <c r="AI1143" i="3" a="1"/>
  <c r="AI1143" i="3" s="1"/>
  <c r="AI1144" i="3" a="1"/>
  <c r="AI1144" i="3" s="1"/>
  <c r="AI1145" i="3" a="1"/>
  <c r="AI1145" i="3" s="1"/>
  <c r="AI1146" i="3" a="1"/>
  <c r="AI1146" i="3" s="1"/>
  <c r="AI1147" i="3" a="1"/>
  <c r="AI1147" i="3" s="1"/>
  <c r="AI1148" i="3" a="1"/>
  <c r="AI1148" i="3" s="1"/>
  <c r="AI1149" i="3" a="1"/>
  <c r="AI1149" i="3" s="1"/>
  <c r="AI1150" i="3" a="1"/>
  <c r="AI1150" i="3" s="1"/>
  <c r="AI1151" i="3" a="1"/>
  <c r="AI1151" i="3" s="1"/>
  <c r="AI1152" i="3" a="1"/>
  <c r="AI1152" i="3" s="1"/>
  <c r="AI1153" i="3" a="1"/>
  <c r="AI1153" i="3" s="1"/>
  <c r="AI1154" i="3" a="1"/>
  <c r="AI1154" i="3" s="1"/>
  <c r="AI1155" i="3" a="1"/>
  <c r="AI1155" i="3" s="1"/>
  <c r="AI1156" i="3" a="1"/>
  <c r="AI1156" i="3" s="1"/>
  <c r="AI1157" i="3" a="1"/>
  <c r="AI1157" i="3" s="1"/>
  <c r="AI1158" i="3" a="1"/>
  <c r="AI1158" i="3" s="1"/>
  <c r="AI1159" i="3" a="1"/>
  <c r="AI1159" i="3" s="1"/>
  <c r="AI1160" i="3" a="1"/>
  <c r="AI1160" i="3" s="1"/>
  <c r="AI1161" i="3" a="1"/>
  <c r="AI1161" i="3" s="1"/>
  <c r="AI1162" i="3" a="1"/>
  <c r="AI1162" i="3" s="1"/>
  <c r="AI1163" i="3" a="1"/>
  <c r="AI1163" i="3" s="1"/>
  <c r="AI1164" i="3" a="1"/>
  <c r="AI1164" i="3" s="1"/>
  <c r="AI1165" i="3" a="1"/>
  <c r="AI1165" i="3" s="1"/>
  <c r="AI1166" i="3" a="1"/>
  <c r="AI1166" i="3" s="1"/>
  <c r="AI1167" i="3" a="1"/>
  <c r="AI1167" i="3" s="1"/>
  <c r="AI1168" i="3" a="1"/>
  <c r="AI1168" i="3" s="1"/>
  <c r="AI1169" i="3" a="1"/>
  <c r="AI1169" i="3" s="1"/>
  <c r="AI1170" i="3" a="1"/>
  <c r="AI1170" i="3" s="1"/>
  <c r="AI1171" i="3" a="1"/>
  <c r="AI1171" i="3" s="1"/>
  <c r="AI1172" i="3" a="1"/>
  <c r="AI1172" i="3" s="1"/>
  <c r="AI1173" i="3" a="1"/>
  <c r="AI1173" i="3" s="1"/>
  <c r="AI1174" i="3" a="1"/>
  <c r="AI1174" i="3" s="1"/>
  <c r="AI1175" i="3" a="1"/>
  <c r="AI1175" i="3" s="1"/>
  <c r="AI1176" i="3" a="1"/>
  <c r="AI1176" i="3" s="1"/>
  <c r="AI1177" i="3" a="1"/>
  <c r="AI1177" i="3" s="1"/>
  <c r="AI1178" i="3" a="1"/>
  <c r="AI1178" i="3" s="1"/>
  <c r="AI1179" i="3" a="1"/>
  <c r="AI1179" i="3" s="1"/>
  <c r="AI1180" i="3" a="1"/>
  <c r="AI1180" i="3" s="1"/>
  <c r="AI1181" i="3" a="1"/>
  <c r="AI1181" i="3" s="1"/>
  <c r="AI1182" i="3" a="1"/>
  <c r="AI1182" i="3" s="1"/>
  <c r="AI1183" i="3" a="1"/>
  <c r="AI1183" i="3" s="1"/>
  <c r="AI1184" i="3" a="1"/>
  <c r="AI1184" i="3" s="1"/>
  <c r="AI1185" i="3" a="1"/>
  <c r="AI1185" i="3" s="1"/>
  <c r="AI1186" i="3" a="1"/>
  <c r="AI1186" i="3" s="1"/>
  <c r="AI1187" i="3" a="1"/>
  <c r="AI1187" i="3" s="1"/>
  <c r="AI1188" i="3" a="1"/>
  <c r="AI1188" i="3" s="1"/>
  <c r="AI1189" i="3" a="1"/>
  <c r="AI1189" i="3" s="1"/>
  <c r="AI1190" i="3" a="1"/>
  <c r="AI1190" i="3" s="1"/>
  <c r="AI1191" i="3" a="1"/>
  <c r="AI1191" i="3" s="1"/>
  <c r="AI1192" i="3" a="1"/>
  <c r="AI1192" i="3" s="1"/>
  <c r="AI1193" i="3" a="1"/>
  <c r="AI1193" i="3" s="1"/>
  <c r="AI1194" i="3" a="1"/>
  <c r="AI1194" i="3" s="1"/>
  <c r="AI1195" i="3" a="1"/>
  <c r="AI1195" i="3" s="1"/>
  <c r="AI1196" i="3" a="1"/>
  <c r="AI1196" i="3" s="1"/>
  <c r="AI1197" i="3" a="1"/>
  <c r="AI1197" i="3" s="1"/>
  <c r="AI1198" i="3" a="1"/>
  <c r="AI1198" i="3" s="1"/>
  <c r="AI1199" i="3" a="1"/>
  <c r="AI1199" i="3" s="1"/>
  <c r="AI1200" i="3" a="1"/>
  <c r="AI1200" i="3" s="1"/>
  <c r="AI1201" i="3" a="1"/>
  <c r="AI1201" i="3" s="1"/>
  <c r="AI1202" i="3" a="1"/>
  <c r="AI1202" i="3" s="1"/>
  <c r="AI1203" i="3" a="1"/>
  <c r="AI1203" i="3" s="1"/>
  <c r="AI1204" i="3" a="1"/>
  <c r="AI1204" i="3" s="1"/>
  <c r="AI1205" i="3" a="1"/>
  <c r="AI1205" i="3" s="1"/>
  <c r="AI1206" i="3" a="1"/>
  <c r="AI1206" i="3" s="1"/>
  <c r="AI1207" i="3" a="1"/>
  <c r="AI1207" i="3" s="1"/>
  <c r="AI1208" i="3" a="1"/>
  <c r="AI1208" i="3" s="1"/>
  <c r="AI1209" i="3" a="1"/>
  <c r="AI1209" i="3" s="1"/>
  <c r="AI1210" i="3" a="1"/>
  <c r="AI1210" i="3" s="1"/>
  <c r="AI1211" i="3" a="1"/>
  <c r="AI1211" i="3" s="1"/>
  <c r="AI1212" i="3" a="1"/>
  <c r="AI1212" i="3" s="1"/>
  <c r="AI1213" i="3" a="1"/>
  <c r="AI1213" i="3" s="1"/>
  <c r="AI1214" i="3" a="1"/>
  <c r="AI1214" i="3" s="1"/>
  <c r="AI1215" i="3" a="1"/>
  <c r="AI1215" i="3" s="1"/>
  <c r="AI1216" i="3" a="1"/>
  <c r="AI1216" i="3" s="1"/>
  <c r="AI1217" i="3" a="1"/>
  <c r="AI1217" i="3" s="1"/>
  <c r="AI1218" i="3" a="1"/>
  <c r="AI1218" i="3" s="1"/>
  <c r="AI1219" i="3" a="1"/>
  <c r="AI1219" i="3" s="1"/>
  <c r="AI1220" i="3" a="1"/>
  <c r="AI1220" i="3" s="1"/>
  <c r="AI1221" i="3" a="1"/>
  <c r="AI1221" i="3" s="1"/>
  <c r="AI1222" i="3" a="1"/>
  <c r="AI1222" i="3" s="1"/>
  <c r="AI1223" i="3" a="1"/>
  <c r="AI1223" i="3" s="1"/>
  <c r="AI1224" i="3" a="1"/>
  <c r="AI1224" i="3" s="1"/>
  <c r="AI1225" i="3" a="1"/>
  <c r="AI1225" i="3" s="1"/>
  <c r="AI1226" i="3" a="1"/>
  <c r="AI1226" i="3" s="1"/>
  <c r="AI1227" i="3" a="1"/>
  <c r="AI1227" i="3" s="1"/>
  <c r="AI1228" i="3" a="1"/>
  <c r="AI1228" i="3" s="1"/>
  <c r="AI1229" i="3" a="1"/>
  <c r="AI1229" i="3" s="1"/>
  <c r="AI1230" i="3" a="1"/>
  <c r="AI1230" i="3" s="1"/>
  <c r="AI1231" i="3" a="1"/>
  <c r="AI1231" i="3" s="1"/>
  <c r="AI1232" i="3" a="1"/>
  <c r="AI1232" i="3" s="1"/>
  <c r="AI1233" i="3" a="1"/>
  <c r="AI1233" i="3" s="1"/>
  <c r="AI1234" i="3" a="1"/>
  <c r="AI1234" i="3" s="1"/>
  <c r="AI1235" i="3" a="1"/>
  <c r="AI1235" i="3" s="1"/>
  <c r="AI1236" i="3" a="1"/>
  <c r="AI1236" i="3" s="1"/>
  <c r="AI1237" i="3" a="1"/>
  <c r="AI1237" i="3" s="1"/>
  <c r="AI1238" i="3" a="1"/>
  <c r="AI1238" i="3" s="1"/>
  <c r="AI1239" i="3" a="1"/>
  <c r="AI1239" i="3" s="1"/>
  <c r="AI1240" i="3" a="1"/>
  <c r="AI1240" i="3" s="1"/>
  <c r="AI1241" i="3" a="1"/>
  <c r="AI1241" i="3" s="1"/>
  <c r="AI1242" i="3" a="1"/>
  <c r="AI1242" i="3" s="1"/>
  <c r="AI1243" i="3" a="1"/>
  <c r="AI1243" i="3" s="1"/>
  <c r="AI1244" i="3" a="1"/>
  <c r="AI1244" i="3" s="1"/>
  <c r="AI1245" i="3" a="1"/>
  <c r="AI1245" i="3" s="1"/>
  <c r="AI1246" i="3" a="1"/>
  <c r="AI1246" i="3" s="1"/>
  <c r="AI1247" i="3" a="1"/>
  <c r="AI1247" i="3" s="1"/>
  <c r="AI1248" i="3" a="1"/>
  <c r="AI1248" i="3" s="1"/>
  <c r="AI1249" i="3" a="1"/>
  <c r="AI1249" i="3" s="1"/>
  <c r="AI1250" i="3" a="1"/>
  <c r="AI1250" i="3" s="1"/>
  <c r="AI1251" i="3" a="1"/>
  <c r="AI1251" i="3" s="1"/>
  <c r="AI1252" i="3" a="1"/>
  <c r="AI1252" i="3" s="1"/>
  <c r="AI1253" i="3" a="1"/>
  <c r="AI1253" i="3" s="1"/>
  <c r="AI1254" i="3" a="1"/>
  <c r="AI1254" i="3" s="1"/>
  <c r="AI1255" i="3" a="1"/>
  <c r="AI1255" i="3" s="1"/>
  <c r="AI1256" i="3" a="1"/>
  <c r="AI1256" i="3" s="1"/>
  <c r="AI1257" i="3" a="1"/>
  <c r="AI1257" i="3" s="1"/>
  <c r="AI1258" i="3" a="1"/>
  <c r="AI1258" i="3" s="1"/>
  <c r="AI1259" i="3" a="1"/>
  <c r="AI1259" i="3" s="1"/>
  <c r="AI1260" i="3" a="1"/>
  <c r="AI1260" i="3" s="1"/>
  <c r="AI1261" i="3" a="1"/>
  <c r="AI1261" i="3" s="1"/>
  <c r="AI1262" i="3" a="1"/>
  <c r="AI1262" i="3" s="1"/>
  <c r="AI1263" i="3" a="1"/>
  <c r="AI1263" i="3" s="1"/>
  <c r="AI1264" i="3" a="1"/>
  <c r="AI1264" i="3" s="1"/>
  <c r="AI1265" i="3" a="1"/>
  <c r="AI1265" i="3" s="1"/>
  <c r="AI1266" i="3" a="1"/>
  <c r="AI1266" i="3" s="1"/>
  <c r="AI1267" i="3" a="1"/>
  <c r="AI1267" i="3" s="1"/>
  <c r="AI1268" i="3" a="1"/>
  <c r="AI1268" i="3" s="1"/>
  <c r="AI1269" i="3" a="1"/>
  <c r="AI1269" i="3" s="1"/>
  <c r="AI1270" i="3" a="1"/>
  <c r="AI1270" i="3" s="1"/>
  <c r="AI1271" i="3" a="1"/>
  <c r="AI1271" i="3" s="1"/>
  <c r="AI1272" i="3" a="1"/>
  <c r="AI1272" i="3" s="1"/>
  <c r="AI1273" i="3" a="1"/>
  <c r="AI1273" i="3" s="1"/>
  <c r="AI1274" i="3" a="1"/>
  <c r="AI1274" i="3" s="1"/>
  <c r="AI1275" i="3" a="1"/>
  <c r="AI1275" i="3" s="1"/>
  <c r="AI1276" i="3" a="1"/>
  <c r="AI1276" i="3"/>
  <c r="AI1277" i="3" a="1"/>
  <c r="AI1277" i="3"/>
  <c r="AI1278" i="3" a="1"/>
  <c r="AI1278" i="3"/>
  <c r="AI1279" i="3" a="1"/>
  <c r="AI1279" i="3"/>
  <c r="AI1280" i="3" a="1"/>
  <c r="AI1280" i="3"/>
  <c r="AI1281" i="3" a="1"/>
  <c r="AI1281" i="3"/>
  <c r="AI1282" i="3" a="1"/>
  <c r="AI1282" i="3"/>
  <c r="AI1283" i="3" a="1"/>
  <c r="AI1283" i="3"/>
  <c r="AI1284" i="3" a="1"/>
  <c r="AI1284" i="3"/>
  <c r="AI1285" i="3" a="1"/>
  <c r="AI1285" i="3"/>
  <c r="AI1286" i="3" a="1"/>
  <c r="AI1286" i="3"/>
  <c r="AI1287" i="3" a="1"/>
  <c r="AI1287" i="3"/>
  <c r="AI1288" i="3" a="1"/>
  <c r="AI1288" i="3"/>
  <c r="AI1289" i="3" a="1"/>
  <c r="AI1289" i="3"/>
  <c r="AI1290" i="3" a="1"/>
  <c r="AI1290" i="3"/>
  <c r="AI1291" i="3" a="1"/>
  <c r="AI1291" i="3"/>
  <c r="AI1292" i="3" a="1"/>
  <c r="AI1292" i="3"/>
  <c r="AI1293" i="3" a="1"/>
  <c r="AI1293" i="3"/>
  <c r="AI1294" i="3" a="1"/>
  <c r="AI1294" i="3"/>
  <c r="AI1295" i="3" a="1"/>
  <c r="AI1295" i="3"/>
  <c r="AI1296" i="3" a="1"/>
  <c r="AI1296" i="3"/>
  <c r="AI1297" i="3" a="1"/>
  <c r="AI1297" i="3"/>
  <c r="AI1298" i="3" a="1"/>
  <c r="AI1298" i="3"/>
  <c r="AI1299" i="3" a="1"/>
  <c r="AI1299" i="3"/>
  <c r="AI1300" i="3" a="1"/>
  <c r="AI1300" i="3"/>
  <c r="AI1301" i="3" a="1"/>
  <c r="AI1301" i="3"/>
  <c r="AI1302" i="3" a="1"/>
  <c r="AI1302" i="3"/>
  <c r="AI1303" i="3" a="1"/>
  <c r="AI1303" i="3"/>
  <c r="AI1304" i="3" a="1"/>
  <c r="AI1304" i="3"/>
  <c r="AI1305" i="3" a="1"/>
  <c r="AI1305" i="3"/>
  <c r="AI1306" i="3" a="1"/>
  <c r="AI1306" i="3"/>
  <c r="AI1307" i="3" a="1"/>
  <c r="AI1307" i="3"/>
  <c r="AI1308" i="3" a="1"/>
  <c r="AI1308" i="3"/>
  <c r="AI1309" i="3" a="1"/>
  <c r="AI1309" i="3"/>
  <c r="AI1310" i="3" a="1"/>
  <c r="AI1310" i="3"/>
  <c r="AI1311" i="3" a="1"/>
  <c r="AI1311" i="3"/>
  <c r="AI1312" i="3" a="1"/>
  <c r="AI1312" i="3"/>
  <c r="AI1313" i="3" a="1"/>
  <c r="AI1313" i="3"/>
  <c r="AI1314" i="3" a="1"/>
  <c r="AI1314" i="3"/>
  <c r="AI1315" i="3" a="1"/>
  <c r="AI1315" i="3"/>
  <c r="AI1316" i="3" a="1"/>
  <c r="AI1316" i="3"/>
  <c r="AI1317" i="3" a="1"/>
  <c r="AI1317" i="3"/>
  <c r="AI1318" i="3" a="1"/>
  <c r="AI1318" i="3"/>
  <c r="AI1319" i="3" a="1"/>
  <c r="AI1319" i="3"/>
  <c r="AI1320" i="3" a="1"/>
  <c r="AI1320" i="3"/>
  <c r="AI1321" i="3" a="1"/>
  <c r="AI1321" i="3"/>
  <c r="AI1322" i="3" a="1"/>
  <c r="AI1322" i="3"/>
  <c r="AI1323" i="3" a="1"/>
  <c r="AI1323" i="3"/>
  <c r="AI1324" i="3" a="1"/>
  <c r="AI1324" i="3"/>
  <c r="AI1325" i="3" a="1"/>
  <c r="AI1325" i="3"/>
  <c r="AI1326" i="3" a="1"/>
  <c r="AI1326" i="3"/>
  <c r="AI1327" i="3" a="1"/>
  <c r="AI1327" i="3"/>
  <c r="AI1328" i="3" a="1"/>
  <c r="AI1328" i="3"/>
  <c r="AI1329" i="3" a="1"/>
  <c r="AI1329" i="3"/>
  <c r="AI1330" i="3" a="1"/>
  <c r="AI1330" i="3"/>
  <c r="AI1331" i="3" a="1"/>
  <c r="AI1331" i="3"/>
  <c r="AI1332" i="3" a="1"/>
  <c r="AI1332" i="3"/>
  <c r="AI1333" i="3" a="1"/>
  <c r="AI1333" i="3"/>
  <c r="AI1334" i="3" a="1"/>
  <c r="AI1334" i="3"/>
  <c r="AI1335" i="3" a="1"/>
  <c r="AI1335" i="3"/>
  <c r="AI1336" i="3" a="1"/>
  <c r="AI1336" i="3"/>
  <c r="AI1337" i="3" a="1"/>
  <c r="AI1337" i="3"/>
  <c r="AI1338" i="3" a="1"/>
  <c r="AI1338" i="3"/>
  <c r="AI1339" i="3" a="1"/>
  <c r="AI1339" i="3"/>
  <c r="AI1340" i="3" a="1"/>
  <c r="AI1340" i="3" s="1"/>
  <c r="AI1341" i="3" a="1"/>
  <c r="AI1341" i="3"/>
  <c r="AI1342" i="3" a="1"/>
  <c r="AI1342" i="3"/>
  <c r="AI1343" i="3" a="1"/>
  <c r="AI1343" i="3"/>
  <c r="AI1344" i="3" a="1"/>
  <c r="AI1344" i="3"/>
  <c r="AI1345" i="3" a="1"/>
  <c r="AI1345" i="3"/>
  <c r="AI1346" i="3" a="1"/>
  <c r="AI1346" i="3"/>
  <c r="AI1347" i="3" a="1"/>
  <c r="AI1347" i="3"/>
  <c r="AI1348" i="3" a="1"/>
  <c r="AI1348" i="3"/>
  <c r="AI1349" i="3" a="1"/>
  <c r="AI1349" i="3"/>
  <c r="AI1350" i="3" a="1"/>
  <c r="AI1350" i="3"/>
  <c r="AI1351" i="3" a="1"/>
  <c r="AI1351" i="3"/>
  <c r="AI1352" i="3" a="1"/>
  <c r="AI1352" i="3"/>
  <c r="AI1353" i="3" a="1"/>
  <c r="AI1353" i="3"/>
  <c r="AI1354" i="3" a="1"/>
  <c r="AI1354" i="3"/>
  <c r="AI1355" i="3" a="1"/>
  <c r="AI1355" i="3"/>
  <c r="AI1356" i="3" a="1"/>
  <c r="AI1356" i="3"/>
  <c r="AI1357" i="3" a="1"/>
  <c r="AI1357" i="3"/>
  <c r="AI1358" i="3" a="1"/>
  <c r="AI1358" i="3"/>
  <c r="AI1359" i="3" a="1"/>
  <c r="AI1359" i="3"/>
  <c r="AI1360" i="3" a="1"/>
  <c r="AI1360" i="3"/>
  <c r="AI1361" i="3" a="1"/>
  <c r="AI1361" i="3" s="1"/>
  <c r="AI1362" i="3" a="1"/>
  <c r="AI1362" i="3"/>
  <c r="AI1363" i="3" a="1"/>
  <c r="AI1363" i="3"/>
  <c r="AI1364" i="3" a="1"/>
  <c r="AI1364" i="3"/>
  <c r="AI1365" i="3" a="1"/>
  <c r="AI1365" i="3"/>
  <c r="AI1366" i="3" a="1"/>
  <c r="AI1366" i="3"/>
  <c r="AI1367" i="3" a="1"/>
  <c r="AI1367" i="3" s="1"/>
  <c r="AI1368" i="3" a="1"/>
  <c r="AI1368" i="3"/>
  <c r="AI1369" i="3" a="1"/>
  <c r="AI1369" i="3"/>
  <c r="AI1370" i="3" a="1"/>
  <c r="AI1370" i="3"/>
  <c r="AI1371" i="3" a="1"/>
  <c r="AI1371" i="3"/>
  <c r="AI1372" i="3" a="1"/>
  <c r="AI1372" i="3"/>
  <c r="AI1373" i="3" a="1"/>
  <c r="AI1373" i="3" s="1"/>
  <c r="AI1374" i="3" a="1"/>
  <c r="AI1374" i="3"/>
  <c r="AI1375" i="3" a="1"/>
  <c r="AI1375" i="3"/>
  <c r="AI1376" i="3" a="1"/>
  <c r="AI1376" i="3"/>
  <c r="AI1377" i="3" a="1"/>
  <c r="AI1377" i="3"/>
  <c r="AI1378" i="3" a="1"/>
  <c r="AI1378" i="3"/>
  <c r="AI1379" i="3" a="1"/>
  <c r="AI1379" i="3" s="1"/>
  <c r="AI1380" i="3" a="1"/>
  <c r="AI1380" i="3"/>
  <c r="AI1381" i="3" a="1"/>
  <c r="AI1381" i="3"/>
  <c r="AI1382" i="3" a="1"/>
  <c r="AI1382" i="3"/>
  <c r="AI1383" i="3" a="1"/>
  <c r="AI1383" i="3"/>
  <c r="AI1384" i="3" a="1"/>
  <c r="AI1384" i="3"/>
  <c r="AI1385" i="3" a="1"/>
  <c r="AI1385" i="3" s="1"/>
  <c r="AI1386" i="3" a="1"/>
  <c r="AI1386" i="3"/>
  <c r="AI1387" i="3" a="1"/>
  <c r="AI1387" i="3"/>
  <c r="AI1388" i="3" a="1"/>
  <c r="AI1388" i="3"/>
  <c r="AI1389" i="3" a="1"/>
  <c r="AI1389" i="3"/>
  <c r="AI1390" i="3" a="1"/>
  <c r="AI1390" i="3" s="1"/>
  <c r="AI1391" i="3" a="1"/>
  <c r="AI1391" i="3" s="1"/>
  <c r="AI1392" i="3" a="1"/>
  <c r="AI1392" i="3"/>
  <c r="AI1393" i="3" a="1"/>
  <c r="AI1393" i="3"/>
  <c r="AI1394" i="3" a="1"/>
  <c r="AI1394" i="3"/>
  <c r="AI1395" i="3" a="1"/>
  <c r="AI1395" i="3"/>
  <c r="AI1396" i="3" a="1"/>
  <c r="AI1396" i="3" s="1"/>
  <c r="AI1397" i="3" a="1"/>
  <c r="AI1397" i="3" s="1"/>
  <c r="AI1398" i="3" a="1"/>
  <c r="AI1398" i="3"/>
  <c r="AI1399" i="3" a="1"/>
  <c r="AI1399" i="3"/>
  <c r="AI1400" i="3" a="1"/>
  <c r="AI1400" i="3"/>
  <c r="AI1401" i="3" a="1"/>
  <c r="AI1401" i="3"/>
  <c r="AI1402" i="3" a="1"/>
  <c r="AI1402" i="3" s="1"/>
  <c r="AI1403" i="3" a="1"/>
  <c r="AI1403" i="3" s="1"/>
  <c r="AI1404" i="3" a="1"/>
  <c r="AI1404" i="3"/>
  <c r="AI1405" i="3" a="1"/>
  <c r="AI1405" i="3"/>
  <c r="AI1406" i="3" a="1"/>
  <c r="AI1406" i="3"/>
  <c r="AI1407" i="3" a="1"/>
  <c r="AI1407" i="3"/>
  <c r="AI1408" i="3" a="1"/>
  <c r="AI1408" i="3" s="1"/>
  <c r="AI1409" i="3" a="1"/>
  <c r="AI1409" i="3" s="1"/>
  <c r="AI1410" i="3" a="1"/>
  <c r="AI1410" i="3"/>
  <c r="AI1411" i="3" a="1"/>
  <c r="AI1411" i="3"/>
  <c r="AI10" i="3" a="1"/>
  <c r="AI10" i="3" s="1"/>
  <c r="M33" i="2" l="1" a="1"/>
  <c r="M33" i="2" s="1"/>
  <c r="N33" i="2" s="1"/>
  <c r="M32" i="2" a="1"/>
  <c r="M32" i="2" s="1"/>
  <c r="N32" i="2" s="1"/>
  <c r="M31" i="2" a="1"/>
  <c r="M31" i="2" s="1"/>
  <c r="N31" i="2" s="1"/>
  <c r="M30" i="2" a="1"/>
  <c r="M30" i="2" s="1"/>
  <c r="N30" i="2" s="1"/>
  <c r="M29" i="2" a="1"/>
  <c r="M29" i="2" s="1"/>
  <c r="N29" i="2" s="1"/>
  <c r="M28" i="2" a="1"/>
  <c r="M28" i="2" s="1"/>
  <c r="N28" i="2" s="1"/>
  <c r="M27" i="2" a="1"/>
  <c r="M27" i="2" s="1"/>
  <c r="N27" i="2" s="1"/>
  <c r="M26" i="2" a="1"/>
  <c r="M26" i="2" s="1"/>
  <c r="N26" i="2" s="1"/>
  <c r="M25" i="2" a="1"/>
  <c r="M25" i="2" s="1"/>
  <c r="N25" i="2" s="1"/>
  <c r="M24" i="2" a="1"/>
  <c r="M24" i="2" s="1"/>
  <c r="N24" i="2" s="1"/>
  <c r="M23" i="2" a="1"/>
  <c r="M23" i="2" s="1"/>
  <c r="N23" i="2" s="1"/>
  <c r="M22" i="2" a="1"/>
  <c r="M22" i="2" s="1"/>
  <c r="N22" i="2" s="1"/>
  <c r="M21" i="2" a="1"/>
  <c r="M21" i="2" s="1"/>
  <c r="N21" i="2" s="1"/>
  <c r="M20" i="2" a="1"/>
  <c r="M20" i="2" s="1"/>
  <c r="N20" i="2" s="1"/>
  <c r="M19" i="2" a="1"/>
  <c r="M19" i="2" s="1"/>
  <c r="N19" i="2" s="1"/>
  <c r="M18" i="2" a="1"/>
  <c r="M18" i="2" s="1"/>
  <c r="N18" i="2" s="1"/>
  <c r="M17" i="2" a="1"/>
  <c r="M17" i="2" s="1"/>
  <c r="N17" i="2" s="1"/>
  <c r="M16" i="2" a="1"/>
  <c r="M16" i="2" s="1"/>
  <c r="N16" i="2" s="1"/>
  <c r="M15" i="2" a="1"/>
  <c r="M15" i="2" s="1"/>
  <c r="N15" i="2" s="1"/>
  <c r="M14" i="2" a="1"/>
  <c r="M14" i="2" s="1"/>
  <c r="N14" i="2" s="1"/>
  <c r="M13" i="2" a="1"/>
  <c r="M13" i="2" s="1"/>
  <c r="N13" i="2" s="1"/>
  <c r="M12" i="2" a="1"/>
  <c r="M12" i="2" s="1"/>
  <c r="N12" i="2" s="1"/>
  <c r="L12" i="2"/>
  <c r="M11" i="2" a="1"/>
  <c r="M11" i="2" s="1"/>
  <c r="N11" i="2" s="1"/>
  <c r="M10" i="2" a="1"/>
  <c r="M10" i="2" s="1"/>
  <c r="N10" i="2" s="1"/>
  <c r="M9" i="2" a="1"/>
  <c r="M9" i="2" s="1"/>
  <c r="N9" i="2" s="1"/>
  <c r="M8" i="2" a="1"/>
  <c r="M8" i="2" s="1"/>
  <c r="N8" i="2" l="1"/>
  <c r="U25" i="4"/>
  <c r="U37" i="4"/>
  <c r="U26" i="4"/>
  <c r="U38" i="4"/>
  <c r="U40" i="4"/>
  <c r="U29" i="4"/>
  <c r="U18" i="4"/>
  <c r="U19" i="4"/>
  <c r="U20" i="4"/>
  <c r="U21" i="4"/>
  <c r="U22" i="4"/>
  <c r="U34" i="4"/>
  <c r="U35" i="4"/>
  <c r="U36" i="4"/>
  <c r="U27" i="4"/>
  <c r="U39" i="4"/>
  <c r="U16" i="4"/>
  <c r="U28" i="4"/>
  <c r="U17" i="4"/>
  <c r="U15" i="4"/>
  <c r="U30" i="4"/>
  <c r="U31" i="4"/>
  <c r="U32" i="4"/>
  <c r="U33" i="4"/>
  <c r="U23" i="4"/>
  <c r="U24" i="4"/>
  <c r="W15" i="4" l="1" a="1"/>
  <c r="W15" i="4" s="1"/>
  <c r="W41" i="4" s="1"/>
  <c r="V19" i="4"/>
  <c r="T19" i="4" s="1"/>
  <c r="V32" i="4"/>
  <c r="T32" i="4" s="1"/>
  <c r="V30" i="4"/>
  <c r="T30" i="4" s="1"/>
  <c r="V20" i="4"/>
  <c r="T20" i="4" s="1"/>
  <c r="V31" i="4"/>
  <c r="T31" i="4" s="1"/>
  <c r="V16" i="4"/>
  <c r="T16" i="4" s="1"/>
  <c r="M24" i="4" s="1"/>
  <c r="V35" i="4"/>
  <c r="T35" i="4" s="1"/>
  <c r="V24" i="4"/>
  <c r="T24" i="4" s="1"/>
  <c r="V33" i="4"/>
  <c r="T33" i="4" s="1"/>
  <c r="V17" i="4"/>
  <c r="T17" i="4" s="1"/>
  <c r="M35" i="4" s="1"/>
  <c r="V40" i="4"/>
  <c r="T40" i="4" s="1"/>
  <c r="V36" i="4"/>
  <c r="T36" i="4" s="1"/>
  <c r="V28" i="4"/>
  <c r="T28" i="4" s="1"/>
  <c r="V27" i="4"/>
  <c r="T27" i="4" s="1"/>
  <c r="V37" i="4"/>
  <c r="T37" i="4" s="1"/>
  <c r="V22" i="4"/>
  <c r="T22" i="4" s="1"/>
  <c r="V15" i="4"/>
  <c r="V23" i="4"/>
  <c r="T23" i="4" s="1"/>
  <c r="V18" i="4"/>
  <c r="T18" i="4" s="1"/>
  <c r="V26" i="4"/>
  <c r="T26" i="4" s="1"/>
  <c r="V21" i="4"/>
  <c r="T21" i="4" s="1"/>
  <c r="V39" i="4"/>
  <c r="T39" i="4" s="1"/>
  <c r="V29" i="4"/>
  <c r="T29" i="4" s="1"/>
  <c r="V34" i="4"/>
  <c r="T34" i="4" s="1"/>
  <c r="V25" i="4"/>
  <c r="T25" i="4" s="1"/>
  <c r="V38" i="4"/>
  <c r="T38" i="4" s="1"/>
  <c r="H8" i="3" a="1"/>
  <c r="H8" i="3" s="1"/>
  <c r="AH10" i="3"/>
  <c r="H9" i="3" a="1"/>
  <c r="H9" i="3" s="1"/>
  <c r="AH30" i="3"/>
  <c r="AH229" i="3"/>
  <c r="AH277" i="3"/>
  <c r="AH279" i="3"/>
  <c r="AH295" i="3"/>
  <c r="AH297" i="3"/>
  <c r="AH304" i="3"/>
  <c r="AH306" i="3"/>
  <c r="AH308" i="3"/>
  <c r="AH312" i="3"/>
  <c r="AH313" i="3"/>
  <c r="AH315" i="3"/>
  <c r="AH320" i="3"/>
  <c r="AH322" i="3"/>
  <c r="AH325" i="3"/>
  <c r="AH329" i="3"/>
  <c r="AH332" i="3"/>
  <c r="AH339" i="3"/>
  <c r="AH340" i="3"/>
  <c r="AH342" i="3"/>
  <c r="AH343" i="3"/>
  <c r="AH345" i="3"/>
  <c r="AH347" i="3"/>
  <c r="AH349" i="3"/>
  <c r="AH351" i="3"/>
  <c r="AH353" i="3"/>
  <c r="AH355" i="3"/>
  <c r="AH357" i="3"/>
  <c r="AH359" i="3"/>
  <c r="AH361" i="3"/>
  <c r="AH363" i="3"/>
  <c r="AH365" i="3"/>
  <c r="AH367" i="3"/>
  <c r="AH369" i="3"/>
  <c r="AH371" i="3"/>
  <c r="AH373" i="3"/>
  <c r="AH375" i="3"/>
  <c r="AH1411" i="3"/>
  <c r="AH1410" i="3"/>
  <c r="AH1409" i="3"/>
  <c r="AH1408" i="3"/>
  <c r="AH1407" i="3"/>
  <c r="AH1406" i="3"/>
  <c r="AH1405" i="3"/>
  <c r="AH1404" i="3"/>
  <c r="AH1403" i="3"/>
  <c r="AH1402" i="3"/>
  <c r="AH1401" i="3"/>
  <c r="AH1400" i="3"/>
  <c r="AH1399" i="3"/>
  <c r="AH1398" i="3"/>
  <c r="AH1397" i="3"/>
  <c r="AH1396" i="3"/>
  <c r="AH1395" i="3"/>
  <c r="AH1394" i="3"/>
  <c r="AH1393" i="3"/>
  <c r="AH1392" i="3"/>
  <c r="AH1391" i="3"/>
  <c r="AH1390" i="3"/>
  <c r="AH1389" i="3"/>
  <c r="AH1388" i="3"/>
  <c r="AH1387" i="3"/>
  <c r="AH1386" i="3"/>
  <c r="AH1385" i="3"/>
  <c r="AH1384" i="3"/>
  <c r="AH1383" i="3"/>
  <c r="AH1382" i="3"/>
  <c r="AH1381" i="3"/>
  <c r="AH1380" i="3"/>
  <c r="AH1379" i="3"/>
  <c r="AH1378" i="3"/>
  <c r="AH1377" i="3"/>
  <c r="AH1376" i="3"/>
  <c r="AH1375" i="3"/>
  <c r="AH1374" i="3"/>
  <c r="AH1373" i="3"/>
  <c r="AH1372" i="3"/>
  <c r="AH1371" i="3"/>
  <c r="AH1370" i="3"/>
  <c r="AH1369" i="3"/>
  <c r="AH1368" i="3"/>
  <c r="AH1367" i="3"/>
  <c r="AH1366" i="3"/>
  <c r="AH1365" i="3"/>
  <c r="AH1364" i="3"/>
  <c r="AH1363" i="3"/>
  <c r="AH1362" i="3"/>
  <c r="AH1361" i="3"/>
  <c r="AH1360" i="3"/>
  <c r="AH1359" i="3"/>
  <c r="AH1358" i="3"/>
  <c r="AH1357" i="3"/>
  <c r="AH1356" i="3"/>
  <c r="AH1355" i="3"/>
  <c r="AH1354" i="3"/>
  <c r="AH1353" i="3"/>
  <c r="AH1352" i="3"/>
  <c r="AH1351" i="3"/>
  <c r="AH1350" i="3"/>
  <c r="AH1349" i="3"/>
  <c r="AH1348" i="3"/>
  <c r="AH1347" i="3"/>
  <c r="AH1346" i="3"/>
  <c r="AH1345" i="3"/>
  <c r="AH1344" i="3"/>
  <c r="AH1343" i="3"/>
  <c r="AH1342" i="3"/>
  <c r="AH1341" i="3"/>
  <c r="AH1340" i="3"/>
  <c r="AH1339" i="3"/>
  <c r="AH1338" i="3"/>
  <c r="AH1337" i="3"/>
  <c r="AH1336" i="3"/>
  <c r="AH1335" i="3"/>
  <c r="AH1334" i="3"/>
  <c r="AH1333" i="3"/>
  <c r="AH1332" i="3"/>
  <c r="AH1331" i="3"/>
  <c r="AH1330" i="3"/>
  <c r="AH1329" i="3"/>
  <c r="AH1328" i="3"/>
  <c r="AH1327" i="3"/>
  <c r="AH1326" i="3"/>
  <c r="AH1325" i="3"/>
  <c r="AH1324" i="3"/>
  <c r="AH1323" i="3"/>
  <c r="AH1322" i="3"/>
  <c r="AH1321" i="3"/>
  <c r="AH1320" i="3"/>
  <c r="AH1319" i="3"/>
  <c r="AH1318" i="3"/>
  <c r="AH1317" i="3"/>
  <c r="AH1316" i="3"/>
  <c r="AH1315" i="3"/>
  <c r="AH1314" i="3"/>
  <c r="AH1313" i="3"/>
  <c r="AH1312" i="3"/>
  <c r="AH1311" i="3"/>
  <c r="AH1310" i="3"/>
  <c r="AH1309" i="3"/>
  <c r="AH1308" i="3"/>
  <c r="AH1307" i="3"/>
  <c r="AH1306" i="3"/>
  <c r="AH1305" i="3"/>
  <c r="AH1304" i="3"/>
  <c r="AH1303" i="3"/>
  <c r="AH1302" i="3"/>
  <c r="AH1301" i="3"/>
  <c r="AH1300" i="3"/>
  <c r="AH1299" i="3"/>
  <c r="AH1298" i="3"/>
  <c r="AH1297" i="3"/>
  <c r="AH1296" i="3"/>
  <c r="AH1295" i="3"/>
  <c r="AH1294" i="3"/>
  <c r="AH1293" i="3"/>
  <c r="AH1292" i="3"/>
  <c r="AH1291" i="3"/>
  <c r="AH1290" i="3"/>
  <c r="AH1289" i="3"/>
  <c r="AH1288" i="3"/>
  <c r="AH1287" i="3"/>
  <c r="AH1286" i="3"/>
  <c r="AH1285" i="3"/>
  <c r="AH1284" i="3"/>
  <c r="AH1283" i="3"/>
  <c r="AH1282" i="3"/>
  <c r="AH1281" i="3"/>
  <c r="AH1280" i="3"/>
  <c r="AH1279" i="3"/>
  <c r="AH1278" i="3"/>
  <c r="AH1277" i="3"/>
  <c r="AH1276" i="3"/>
  <c r="AH1275" i="3"/>
  <c r="AH1274" i="3"/>
  <c r="AH1273" i="3"/>
  <c r="AH1272" i="3"/>
  <c r="AH1271" i="3"/>
  <c r="AH1270" i="3"/>
  <c r="AH1269" i="3"/>
  <c r="AH1268" i="3"/>
  <c r="AH1267" i="3"/>
  <c r="AH1266" i="3"/>
  <c r="AH1265" i="3"/>
  <c r="AH1264" i="3"/>
  <c r="AH1263" i="3"/>
  <c r="AH1262" i="3"/>
  <c r="AH1261" i="3"/>
  <c r="AH1260" i="3"/>
  <c r="AH1259" i="3"/>
  <c r="AH1258" i="3"/>
  <c r="AH1257" i="3"/>
  <c r="AH1256" i="3"/>
  <c r="AH1255" i="3"/>
  <c r="AH1254" i="3"/>
  <c r="AH1253" i="3"/>
  <c r="AH1252" i="3"/>
  <c r="AH1251" i="3"/>
  <c r="AH1250" i="3"/>
  <c r="AH1249" i="3"/>
  <c r="AH1248" i="3"/>
  <c r="AH1247" i="3"/>
  <c r="AH1246" i="3"/>
  <c r="AH1245" i="3"/>
  <c r="AH1244" i="3"/>
  <c r="AH1243" i="3"/>
  <c r="AH1242" i="3"/>
  <c r="AH1241" i="3"/>
  <c r="AH1240" i="3"/>
  <c r="AH1239" i="3"/>
  <c r="AH1238" i="3"/>
  <c r="AH1237" i="3"/>
  <c r="AH1236" i="3"/>
  <c r="AH1235" i="3"/>
  <c r="AH1234" i="3"/>
  <c r="AH1233" i="3"/>
  <c r="AH1232" i="3"/>
  <c r="AH1231" i="3"/>
  <c r="AH1230" i="3"/>
  <c r="AH1229" i="3"/>
  <c r="AH1228" i="3"/>
  <c r="AH1227" i="3"/>
  <c r="AH1226" i="3"/>
  <c r="AH1225" i="3"/>
  <c r="AH1224" i="3"/>
  <c r="AH1223" i="3"/>
  <c r="AH1222" i="3"/>
  <c r="AH1221" i="3"/>
  <c r="AH1220" i="3"/>
  <c r="AH1219" i="3"/>
  <c r="AH1218" i="3"/>
  <c r="AH1217" i="3"/>
  <c r="AH1216" i="3"/>
  <c r="AH1215" i="3"/>
  <c r="AH1214" i="3"/>
  <c r="AH1213" i="3"/>
  <c r="AH1212" i="3"/>
  <c r="AH1211" i="3"/>
  <c r="AH1210" i="3"/>
  <c r="AH1209" i="3"/>
  <c r="AH1208" i="3"/>
  <c r="AH1207" i="3"/>
  <c r="AH1206" i="3"/>
  <c r="AH1205" i="3"/>
  <c r="AH1204" i="3"/>
  <c r="AH1203" i="3"/>
  <c r="AH1202" i="3"/>
  <c r="AH1201" i="3"/>
  <c r="AH1200" i="3"/>
  <c r="AH1199" i="3"/>
  <c r="AH1198" i="3"/>
  <c r="AH1197" i="3"/>
  <c r="AH1196" i="3"/>
  <c r="AH1195" i="3"/>
  <c r="AH1194" i="3"/>
  <c r="AH1193" i="3"/>
  <c r="AH1192" i="3"/>
  <c r="AH1191" i="3"/>
  <c r="AH1190" i="3"/>
  <c r="AH1189" i="3"/>
  <c r="AH1188" i="3"/>
  <c r="AH1187" i="3"/>
  <c r="AH1186" i="3"/>
  <c r="AH1185" i="3"/>
  <c r="AH1184" i="3"/>
  <c r="AH1183" i="3"/>
  <c r="AH1182" i="3"/>
  <c r="AH1181" i="3"/>
  <c r="AH1180" i="3"/>
  <c r="AH1179" i="3"/>
  <c r="AH1178" i="3"/>
  <c r="AH1177" i="3"/>
  <c r="AH1176" i="3"/>
  <c r="AH1175" i="3"/>
  <c r="AH1174" i="3"/>
  <c r="AH1173" i="3"/>
  <c r="AH1172" i="3"/>
  <c r="AH1171" i="3"/>
  <c r="AH1170" i="3"/>
  <c r="AH1169" i="3"/>
  <c r="AH1168" i="3"/>
  <c r="AH1167" i="3"/>
  <c r="AH1166" i="3"/>
  <c r="AH1165" i="3"/>
  <c r="AH1164" i="3"/>
  <c r="AH1163" i="3"/>
  <c r="AH1162" i="3"/>
  <c r="AH1161" i="3"/>
  <c r="AH1160" i="3"/>
  <c r="AH1159" i="3"/>
  <c r="AH1158" i="3"/>
  <c r="AH1157" i="3"/>
  <c r="AH1156" i="3"/>
  <c r="AH1155" i="3"/>
  <c r="AH1154" i="3"/>
  <c r="AH1153" i="3"/>
  <c r="AH1152" i="3"/>
  <c r="AH1151" i="3"/>
  <c r="AH1150" i="3"/>
  <c r="AH1149" i="3"/>
  <c r="AH1148" i="3"/>
  <c r="AH1147" i="3"/>
  <c r="AH1146" i="3"/>
  <c r="AH1145" i="3"/>
  <c r="AH1144" i="3"/>
  <c r="AH1143" i="3"/>
  <c r="AH1142" i="3"/>
  <c r="AH1141" i="3"/>
  <c r="AH1140" i="3"/>
  <c r="AH1139" i="3"/>
  <c r="AH1138" i="3"/>
  <c r="AH1137" i="3"/>
  <c r="AH1136" i="3"/>
  <c r="AH1135" i="3"/>
  <c r="AH1134" i="3"/>
  <c r="AH1133" i="3"/>
  <c r="AH1132" i="3"/>
  <c r="AH1131" i="3"/>
  <c r="AH1130" i="3"/>
  <c r="AH1129" i="3"/>
  <c r="AH1128" i="3"/>
  <c r="AH1127" i="3"/>
  <c r="AH1126" i="3"/>
  <c r="AH1125" i="3"/>
  <c r="AH1124" i="3"/>
  <c r="AH1123" i="3"/>
  <c r="AH1122" i="3"/>
  <c r="AH1121" i="3"/>
  <c r="AH1120" i="3"/>
  <c r="AH1119" i="3"/>
  <c r="AH1118" i="3"/>
  <c r="AH1117" i="3"/>
  <c r="AH1116" i="3"/>
  <c r="AH1115" i="3"/>
  <c r="AH1114" i="3"/>
  <c r="AH1113" i="3"/>
  <c r="AH1112" i="3"/>
  <c r="AH1111" i="3"/>
  <c r="AH1110" i="3"/>
  <c r="AH1109" i="3"/>
  <c r="AH1108" i="3"/>
  <c r="AH1107" i="3"/>
  <c r="AH1106" i="3"/>
  <c r="AH1105" i="3"/>
  <c r="AH1104" i="3"/>
  <c r="AH1103" i="3"/>
  <c r="AH1102" i="3"/>
  <c r="AH1101" i="3"/>
  <c r="AH1100" i="3"/>
  <c r="AH1099" i="3"/>
  <c r="AH1098" i="3"/>
  <c r="AH1097" i="3"/>
  <c r="AH1096" i="3"/>
  <c r="AH1095" i="3"/>
  <c r="AH1094" i="3"/>
  <c r="AH1093" i="3"/>
  <c r="AH1092" i="3"/>
  <c r="AH1091" i="3"/>
  <c r="AH1090" i="3"/>
  <c r="AH1089" i="3"/>
  <c r="AH1088" i="3"/>
  <c r="AH1087" i="3"/>
  <c r="AH1086" i="3"/>
  <c r="AH1085" i="3"/>
  <c r="AH1084" i="3"/>
  <c r="AH1083" i="3"/>
  <c r="AH1082" i="3"/>
  <c r="AH1081" i="3"/>
  <c r="AH1080" i="3"/>
  <c r="AH1079" i="3"/>
  <c r="AH1078" i="3"/>
  <c r="AH1077" i="3"/>
  <c r="AH1076" i="3"/>
  <c r="AH1075" i="3"/>
  <c r="AH1074" i="3"/>
  <c r="AH1073" i="3"/>
  <c r="AH1072" i="3"/>
  <c r="AH1071" i="3"/>
  <c r="AH1070" i="3"/>
  <c r="AH1069" i="3"/>
  <c r="AH1068" i="3"/>
  <c r="AH1067" i="3"/>
  <c r="AH1066" i="3"/>
  <c r="AH1065" i="3"/>
  <c r="AH1064" i="3"/>
  <c r="AH1063" i="3"/>
  <c r="AH1062" i="3"/>
  <c r="AH1061" i="3"/>
  <c r="AH1060" i="3"/>
  <c r="AH1059" i="3"/>
  <c r="AH1058" i="3"/>
  <c r="AH1057" i="3"/>
  <c r="AH1056" i="3"/>
  <c r="AH1055" i="3"/>
  <c r="AH1054" i="3"/>
  <c r="AH1053" i="3"/>
  <c r="AH1052" i="3"/>
  <c r="AH1051" i="3"/>
  <c r="AH1050" i="3"/>
  <c r="AH1049" i="3"/>
  <c r="AH1048" i="3"/>
  <c r="AH1047" i="3"/>
  <c r="AH1046" i="3"/>
  <c r="AH1045" i="3"/>
  <c r="AH1044" i="3"/>
  <c r="AH1043" i="3"/>
  <c r="AH1042" i="3"/>
  <c r="AH1041" i="3"/>
  <c r="AH1040" i="3"/>
  <c r="AH1039" i="3"/>
  <c r="AH1038" i="3"/>
  <c r="AH1037" i="3"/>
  <c r="AH1036" i="3"/>
  <c r="AH1035" i="3"/>
  <c r="AH1034" i="3"/>
  <c r="AH1033" i="3"/>
  <c r="AH1032" i="3"/>
  <c r="AH1031" i="3"/>
  <c r="AH1030" i="3"/>
  <c r="AH1029" i="3"/>
  <c r="AH1028" i="3"/>
  <c r="AH1027" i="3"/>
  <c r="AH1026" i="3"/>
  <c r="AH1025" i="3"/>
  <c r="AH1024" i="3"/>
  <c r="AH1023" i="3"/>
  <c r="AH1022" i="3"/>
  <c r="AH1021" i="3"/>
  <c r="AH1020" i="3"/>
  <c r="AH1019" i="3"/>
  <c r="AH1018" i="3"/>
  <c r="AH1017" i="3"/>
  <c r="AH1016" i="3"/>
  <c r="AH1015" i="3"/>
  <c r="AH1014" i="3"/>
  <c r="AH1013" i="3"/>
  <c r="AH1012" i="3"/>
  <c r="AH1011" i="3"/>
  <c r="AH1010" i="3"/>
  <c r="AH1009" i="3"/>
  <c r="AH1008" i="3"/>
  <c r="AH1007" i="3"/>
  <c r="AH1006" i="3"/>
  <c r="AH1005" i="3"/>
  <c r="AH1004" i="3"/>
  <c r="AH1003" i="3"/>
  <c r="AH1002" i="3"/>
  <c r="AH1001" i="3"/>
  <c r="AH1000" i="3"/>
  <c r="AH999" i="3"/>
  <c r="AH998" i="3"/>
  <c r="AH997" i="3"/>
  <c r="AH996" i="3"/>
  <c r="AH995" i="3"/>
  <c r="AH994" i="3"/>
  <c r="AH993" i="3"/>
  <c r="AH992" i="3"/>
  <c r="AH991" i="3"/>
  <c r="AH990" i="3"/>
  <c r="AH989" i="3"/>
  <c r="AH988" i="3"/>
  <c r="AH987" i="3"/>
  <c r="AH986" i="3"/>
  <c r="AH985" i="3"/>
  <c r="AH984" i="3"/>
  <c r="AH983" i="3"/>
  <c r="AH982" i="3"/>
  <c r="AH981" i="3"/>
  <c r="AH980" i="3"/>
  <c r="AH979" i="3"/>
  <c r="AH978" i="3"/>
  <c r="AH977" i="3"/>
  <c r="AH976" i="3"/>
  <c r="AH975" i="3"/>
  <c r="AH974" i="3"/>
  <c r="AH973" i="3"/>
  <c r="AH972" i="3"/>
  <c r="AH971" i="3"/>
  <c r="AH970" i="3"/>
  <c r="AH969" i="3"/>
  <c r="AH968" i="3"/>
  <c r="AH967" i="3"/>
  <c r="AH966" i="3"/>
  <c r="AH965" i="3"/>
  <c r="AH964" i="3"/>
  <c r="AH963" i="3"/>
  <c r="AH962" i="3"/>
  <c r="AH961" i="3"/>
  <c r="AH960" i="3"/>
  <c r="AH959" i="3"/>
  <c r="AH958" i="3"/>
  <c r="AH957" i="3"/>
  <c r="AH956" i="3"/>
  <c r="AH955" i="3"/>
  <c r="AH954" i="3"/>
  <c r="AH953" i="3"/>
  <c r="AH952" i="3"/>
  <c r="AH951" i="3"/>
  <c r="AH950" i="3"/>
  <c r="AH949" i="3"/>
  <c r="AH948" i="3"/>
  <c r="AH947" i="3"/>
  <c r="AH946" i="3"/>
  <c r="AH945" i="3"/>
  <c r="AH944" i="3"/>
  <c r="AH943" i="3"/>
  <c r="AH942" i="3"/>
  <c r="AH941" i="3"/>
  <c r="AH940" i="3"/>
  <c r="AH939" i="3"/>
  <c r="AH938" i="3"/>
  <c r="AH937" i="3"/>
  <c r="AH936" i="3"/>
  <c r="AH935" i="3"/>
  <c r="AH934" i="3"/>
  <c r="AH933" i="3"/>
  <c r="AH932" i="3"/>
  <c r="AH931" i="3"/>
  <c r="AH930" i="3"/>
  <c r="AH929" i="3"/>
  <c r="AH928" i="3"/>
  <c r="AH927" i="3"/>
  <c r="AH926" i="3"/>
  <c r="AH925" i="3"/>
  <c r="AH924" i="3"/>
  <c r="AH923" i="3"/>
  <c r="AH922" i="3"/>
  <c r="AH921" i="3"/>
  <c r="AH920" i="3"/>
  <c r="AH919" i="3"/>
  <c r="AH918" i="3"/>
  <c r="AH917" i="3"/>
  <c r="AH916" i="3"/>
  <c r="AH915" i="3"/>
  <c r="AH914" i="3"/>
  <c r="AH913" i="3"/>
  <c r="AH912" i="3"/>
  <c r="AH911" i="3"/>
  <c r="AH910" i="3"/>
  <c r="AH909" i="3"/>
  <c r="AH908" i="3"/>
  <c r="AH907" i="3"/>
  <c r="AH906" i="3"/>
  <c r="AH905" i="3"/>
  <c r="AH904" i="3"/>
  <c r="AH903" i="3"/>
  <c r="AH902" i="3"/>
  <c r="AH901" i="3"/>
  <c r="AH900" i="3"/>
  <c r="AH899" i="3"/>
  <c r="AH898" i="3"/>
  <c r="AH897" i="3"/>
  <c r="AH896" i="3"/>
  <c r="AH895" i="3"/>
  <c r="AH894" i="3"/>
  <c r="AH893" i="3"/>
  <c r="AH892" i="3"/>
  <c r="AH891" i="3"/>
  <c r="AH890" i="3"/>
  <c r="AH889" i="3"/>
  <c r="AH888" i="3"/>
  <c r="AH887" i="3"/>
  <c r="AH886" i="3"/>
  <c r="AH885" i="3"/>
  <c r="AH884" i="3"/>
  <c r="AH883" i="3"/>
  <c r="AH882" i="3"/>
  <c r="AH881" i="3"/>
  <c r="AH880" i="3"/>
  <c r="AH879" i="3"/>
  <c r="AH878" i="3"/>
  <c r="AH877" i="3"/>
  <c r="AH876" i="3"/>
  <c r="AH875" i="3"/>
  <c r="AH874" i="3"/>
  <c r="AH873" i="3"/>
  <c r="AH872" i="3"/>
  <c r="AH871" i="3"/>
  <c r="AH870" i="3"/>
  <c r="AH869" i="3"/>
  <c r="AH868" i="3"/>
  <c r="AH867" i="3"/>
  <c r="AH866" i="3"/>
  <c r="AH865" i="3"/>
  <c r="AH864" i="3"/>
  <c r="AH863" i="3"/>
  <c r="AH862" i="3"/>
  <c r="AH861" i="3"/>
  <c r="AH860" i="3"/>
  <c r="AH859" i="3"/>
  <c r="AH858" i="3"/>
  <c r="AH857" i="3"/>
  <c r="AH856" i="3"/>
  <c r="AH855" i="3"/>
  <c r="AH854" i="3"/>
  <c r="AH853" i="3"/>
  <c r="AH852" i="3"/>
  <c r="AH851" i="3"/>
  <c r="AH850" i="3"/>
  <c r="AH849" i="3"/>
  <c r="AH848" i="3"/>
  <c r="AH847" i="3"/>
  <c r="AH846" i="3"/>
  <c r="AH845" i="3"/>
  <c r="AH844" i="3"/>
  <c r="AH843" i="3"/>
  <c r="AH842" i="3"/>
  <c r="AH841" i="3"/>
  <c r="AH840" i="3"/>
  <c r="AH839" i="3"/>
  <c r="AH838" i="3"/>
  <c r="AH837" i="3"/>
  <c r="AH836" i="3"/>
  <c r="AH835" i="3"/>
  <c r="AH834" i="3"/>
  <c r="AH833" i="3"/>
  <c r="AH832" i="3"/>
  <c r="AH831" i="3"/>
  <c r="AH830" i="3"/>
  <c r="AH829" i="3"/>
  <c r="AH828" i="3"/>
  <c r="AH827" i="3"/>
  <c r="AH826" i="3"/>
  <c r="AH825" i="3"/>
  <c r="AH824" i="3"/>
  <c r="AH823" i="3"/>
  <c r="AH822" i="3"/>
  <c r="AH821" i="3"/>
  <c r="AH820" i="3"/>
  <c r="AH819" i="3"/>
  <c r="AH818" i="3"/>
  <c r="AH817" i="3"/>
  <c r="AH816" i="3"/>
  <c r="AH815" i="3"/>
  <c r="AH814" i="3"/>
  <c r="AH813" i="3"/>
  <c r="AH812" i="3"/>
  <c r="AH811" i="3"/>
  <c r="AH810" i="3"/>
  <c r="AH809" i="3"/>
  <c r="AH808" i="3"/>
  <c r="AH807" i="3"/>
  <c r="AH806" i="3"/>
  <c r="AH805" i="3"/>
  <c r="AH804" i="3"/>
  <c r="AH803" i="3"/>
  <c r="AH802" i="3"/>
  <c r="AH801" i="3"/>
  <c r="AH800" i="3"/>
  <c r="AH799" i="3"/>
  <c r="AH798" i="3"/>
  <c r="AH797" i="3"/>
  <c r="AH796" i="3"/>
  <c r="AH795" i="3"/>
  <c r="AH794" i="3"/>
  <c r="AH793" i="3"/>
  <c r="AH792" i="3"/>
  <c r="AH791" i="3"/>
  <c r="AH790" i="3"/>
  <c r="AH789" i="3"/>
  <c r="AH788" i="3"/>
  <c r="AH787" i="3"/>
  <c r="AH786" i="3"/>
  <c r="AH785" i="3"/>
  <c r="AH784" i="3"/>
  <c r="AH783" i="3"/>
  <c r="AH782" i="3"/>
  <c r="AH781" i="3"/>
  <c r="AH780" i="3"/>
  <c r="AH779" i="3"/>
  <c r="AH778" i="3"/>
  <c r="AH777" i="3"/>
  <c r="AH776" i="3"/>
  <c r="AH775" i="3"/>
  <c r="AH774" i="3"/>
  <c r="AH773" i="3"/>
  <c r="AH772" i="3"/>
  <c r="AH771" i="3"/>
  <c r="AH770" i="3"/>
  <c r="AH769" i="3"/>
  <c r="AH768" i="3"/>
  <c r="AH767" i="3"/>
  <c r="AH766" i="3"/>
  <c r="AH765" i="3"/>
  <c r="AH764" i="3"/>
  <c r="AH763" i="3"/>
  <c r="AH762" i="3"/>
  <c r="AH761" i="3"/>
  <c r="AH760" i="3"/>
  <c r="AH759" i="3"/>
  <c r="AH758" i="3"/>
  <c r="AH757" i="3"/>
  <c r="AH756" i="3"/>
  <c r="AH755" i="3"/>
  <c r="AH754" i="3"/>
  <c r="AH753" i="3"/>
  <c r="AH752" i="3"/>
  <c r="AH751" i="3"/>
  <c r="AH750" i="3"/>
  <c r="AH749" i="3"/>
  <c r="AH748" i="3"/>
  <c r="AH747" i="3"/>
  <c r="AH746" i="3"/>
  <c r="AH745" i="3"/>
  <c r="AH744" i="3"/>
  <c r="AH743" i="3"/>
  <c r="AH742" i="3"/>
  <c r="AH741" i="3"/>
  <c r="AH740" i="3"/>
  <c r="AH739" i="3"/>
  <c r="AH738" i="3"/>
  <c r="AH737" i="3"/>
  <c r="AH736" i="3"/>
  <c r="AH735" i="3"/>
  <c r="AH734" i="3"/>
  <c r="AH733" i="3"/>
  <c r="AH732" i="3"/>
  <c r="AH731" i="3"/>
  <c r="AH730" i="3"/>
  <c r="AH729" i="3"/>
  <c r="AH728" i="3"/>
  <c r="AH727" i="3"/>
  <c r="AH726" i="3"/>
  <c r="AH725" i="3"/>
  <c r="AH724" i="3"/>
  <c r="AH723" i="3"/>
  <c r="AH722" i="3"/>
  <c r="AH721" i="3"/>
  <c r="AH720" i="3"/>
  <c r="AH719" i="3"/>
  <c r="AH718" i="3"/>
  <c r="AH717" i="3"/>
  <c r="AH716" i="3"/>
  <c r="AH715" i="3"/>
  <c r="AH714" i="3"/>
  <c r="AH713" i="3"/>
  <c r="AH712" i="3"/>
  <c r="AH711" i="3"/>
  <c r="AH710" i="3"/>
  <c r="AH709" i="3"/>
  <c r="AH708" i="3"/>
  <c r="AH707" i="3"/>
  <c r="AH706" i="3"/>
  <c r="AH705" i="3"/>
  <c r="AH704" i="3"/>
  <c r="AH703" i="3"/>
  <c r="AH702" i="3"/>
  <c r="AH701" i="3"/>
  <c r="AH700" i="3"/>
  <c r="AH699" i="3"/>
  <c r="AH698" i="3"/>
  <c r="AH697" i="3"/>
  <c r="AH696" i="3"/>
  <c r="AH695" i="3"/>
  <c r="AH694" i="3"/>
  <c r="AH693" i="3"/>
  <c r="AH692" i="3"/>
  <c r="AH691" i="3"/>
  <c r="AH690" i="3"/>
  <c r="AH689" i="3"/>
  <c r="AH688" i="3"/>
  <c r="AH687" i="3"/>
  <c r="AH686" i="3"/>
  <c r="AH685" i="3"/>
  <c r="AH684" i="3"/>
  <c r="AH683" i="3"/>
  <c r="AH682" i="3"/>
  <c r="AH681" i="3"/>
  <c r="AH680" i="3"/>
  <c r="AH679" i="3"/>
  <c r="AH678" i="3"/>
  <c r="AH677" i="3"/>
  <c r="AH676" i="3"/>
  <c r="AH675" i="3"/>
  <c r="AH674" i="3"/>
  <c r="AH673" i="3"/>
  <c r="AH672" i="3"/>
  <c r="AH671" i="3"/>
  <c r="AH670" i="3"/>
  <c r="AH669" i="3"/>
  <c r="AH668" i="3"/>
  <c r="AH667" i="3"/>
  <c r="AH666" i="3"/>
  <c r="AH665" i="3"/>
  <c r="AH664" i="3"/>
  <c r="AH663" i="3"/>
  <c r="AH662" i="3"/>
  <c r="AH661" i="3"/>
  <c r="AH660" i="3"/>
  <c r="AH659" i="3"/>
  <c r="AH658" i="3"/>
  <c r="AH657" i="3"/>
  <c r="AH656" i="3"/>
  <c r="AH655" i="3"/>
  <c r="AH654" i="3"/>
  <c r="AH653" i="3"/>
  <c r="AH652" i="3"/>
  <c r="AH651" i="3"/>
  <c r="AH650" i="3"/>
  <c r="AH649" i="3"/>
  <c r="AH648" i="3"/>
  <c r="AH647" i="3"/>
  <c r="AH646" i="3"/>
  <c r="AH645" i="3"/>
  <c r="AH644" i="3"/>
  <c r="AH643" i="3"/>
  <c r="AH642" i="3"/>
  <c r="AH641" i="3"/>
  <c r="AH640" i="3"/>
  <c r="AH639" i="3"/>
  <c r="AH638" i="3"/>
  <c r="AH637" i="3"/>
  <c r="AH636" i="3"/>
  <c r="AH635" i="3"/>
  <c r="AH634" i="3"/>
  <c r="AH633" i="3"/>
  <c r="AH632" i="3"/>
  <c r="AH631" i="3"/>
  <c r="AH630" i="3"/>
  <c r="AH629" i="3"/>
  <c r="AH628" i="3"/>
  <c r="AH627" i="3"/>
  <c r="AH626" i="3"/>
  <c r="AH625" i="3"/>
  <c r="AH624" i="3"/>
  <c r="AH623" i="3"/>
  <c r="AH622" i="3"/>
  <c r="AH621" i="3"/>
  <c r="AH620" i="3"/>
  <c r="AH619" i="3"/>
  <c r="AH618" i="3"/>
  <c r="AH617" i="3"/>
  <c r="AH616" i="3"/>
  <c r="AH615" i="3"/>
  <c r="AH614" i="3"/>
  <c r="AH613" i="3"/>
  <c r="AH612" i="3"/>
  <c r="AH611" i="3"/>
  <c r="AH610" i="3"/>
  <c r="AH609" i="3"/>
  <c r="AH608" i="3"/>
  <c r="AH607" i="3"/>
  <c r="AH606" i="3"/>
  <c r="AH605" i="3"/>
  <c r="AH604" i="3"/>
  <c r="AH603" i="3"/>
  <c r="AH602" i="3"/>
  <c r="AH601" i="3"/>
  <c r="AH600" i="3"/>
  <c r="AH599" i="3"/>
  <c r="AH598" i="3"/>
  <c r="AH597" i="3"/>
  <c r="AH596" i="3"/>
  <c r="AH595" i="3"/>
  <c r="AH594" i="3"/>
  <c r="AH593" i="3"/>
  <c r="AH592" i="3"/>
  <c r="AH591" i="3"/>
  <c r="AH590" i="3"/>
  <c r="AH589" i="3"/>
  <c r="AH588" i="3"/>
  <c r="AH587" i="3"/>
  <c r="AH586" i="3"/>
  <c r="AH585" i="3"/>
  <c r="AH584" i="3"/>
  <c r="AH583" i="3"/>
  <c r="AH582" i="3"/>
  <c r="AH581" i="3"/>
  <c r="AH580" i="3"/>
  <c r="AH579" i="3"/>
  <c r="AH578" i="3"/>
  <c r="AH577" i="3"/>
  <c r="AH576" i="3"/>
  <c r="AH575" i="3"/>
  <c r="AH574" i="3"/>
  <c r="AH573" i="3"/>
  <c r="AH572" i="3"/>
  <c r="AH571" i="3"/>
  <c r="AH570" i="3"/>
  <c r="AH569" i="3"/>
  <c r="AH568" i="3"/>
  <c r="AH567" i="3"/>
  <c r="AH566" i="3"/>
  <c r="AH565" i="3"/>
  <c r="AH564" i="3"/>
  <c r="AH563" i="3"/>
  <c r="AH562" i="3"/>
  <c r="AH561" i="3"/>
  <c r="AH560" i="3"/>
  <c r="AH559" i="3"/>
  <c r="AH558" i="3"/>
  <c r="AH557" i="3"/>
  <c r="AH556" i="3"/>
  <c r="AH555" i="3"/>
  <c r="AH554" i="3"/>
  <c r="AH553" i="3"/>
  <c r="AH552" i="3"/>
  <c r="AH551" i="3"/>
  <c r="AH550" i="3"/>
  <c r="AH549" i="3"/>
  <c r="AH548" i="3"/>
  <c r="AH547" i="3"/>
  <c r="AH546" i="3"/>
  <c r="AH545" i="3"/>
  <c r="AH544" i="3"/>
  <c r="AH543" i="3"/>
  <c r="AH542" i="3"/>
  <c r="AH541" i="3"/>
  <c r="AH540" i="3"/>
  <c r="AH539" i="3"/>
  <c r="AH538" i="3"/>
  <c r="AH537" i="3"/>
  <c r="AH536" i="3"/>
  <c r="AH535" i="3"/>
  <c r="AH534" i="3"/>
  <c r="AH533" i="3"/>
  <c r="AH532" i="3"/>
  <c r="AH531" i="3"/>
  <c r="AH530" i="3"/>
  <c r="AH529" i="3"/>
  <c r="AH528" i="3"/>
  <c r="AH527" i="3"/>
  <c r="AH526" i="3"/>
  <c r="AH525" i="3"/>
  <c r="AH524" i="3"/>
  <c r="AH523" i="3"/>
  <c r="AH522" i="3"/>
  <c r="AH521" i="3"/>
  <c r="AH520" i="3"/>
  <c r="AH519" i="3"/>
  <c r="AH518" i="3"/>
  <c r="AH517" i="3"/>
  <c r="AH516" i="3"/>
  <c r="AH515" i="3"/>
  <c r="AH514" i="3"/>
  <c r="AH513" i="3"/>
  <c r="AH512" i="3"/>
  <c r="AH511" i="3"/>
  <c r="AH510" i="3"/>
  <c r="AH509" i="3"/>
  <c r="AH508" i="3"/>
  <c r="AH507" i="3"/>
  <c r="AH506" i="3"/>
  <c r="AH505" i="3"/>
  <c r="AH504" i="3"/>
  <c r="AH503" i="3"/>
  <c r="AH502" i="3"/>
  <c r="AH501" i="3"/>
  <c r="AH500" i="3"/>
  <c r="AH499" i="3"/>
  <c r="AH498" i="3"/>
  <c r="AH497" i="3"/>
  <c r="AH496" i="3"/>
  <c r="AH495" i="3"/>
  <c r="AH494" i="3"/>
  <c r="AH493" i="3"/>
  <c r="AH492" i="3"/>
  <c r="AH491" i="3"/>
  <c r="AH490" i="3"/>
  <c r="AH489" i="3"/>
  <c r="AH488" i="3"/>
  <c r="AH487" i="3"/>
  <c r="AH486" i="3"/>
  <c r="AH485" i="3"/>
  <c r="AH484" i="3"/>
  <c r="AH483" i="3"/>
  <c r="AH482" i="3"/>
  <c r="AH481" i="3"/>
  <c r="AH480" i="3"/>
  <c r="AH479" i="3"/>
  <c r="AH478" i="3"/>
  <c r="AH477" i="3"/>
  <c r="AH476" i="3"/>
  <c r="AH475" i="3"/>
  <c r="AH474" i="3"/>
  <c r="AH473" i="3"/>
  <c r="AH472" i="3"/>
  <c r="AH471" i="3"/>
  <c r="AH470" i="3"/>
  <c r="AH469" i="3"/>
  <c r="AH468" i="3"/>
  <c r="AH467" i="3"/>
  <c r="AH466" i="3"/>
  <c r="AH465" i="3"/>
  <c r="AH464" i="3"/>
  <c r="AH463" i="3"/>
  <c r="AH462" i="3"/>
  <c r="AH461" i="3"/>
  <c r="AH460" i="3"/>
  <c r="AH459" i="3"/>
  <c r="AH458" i="3"/>
  <c r="AH457" i="3"/>
  <c r="AH456" i="3"/>
  <c r="AH455" i="3"/>
  <c r="AH454" i="3"/>
  <c r="AH453" i="3"/>
  <c r="AH452" i="3"/>
  <c r="AH451" i="3"/>
  <c r="AH450" i="3"/>
  <c r="AH449" i="3"/>
  <c r="AH448" i="3"/>
  <c r="AH447" i="3"/>
  <c r="AH446" i="3"/>
  <c r="AH445" i="3"/>
  <c r="AH444" i="3"/>
  <c r="AH443" i="3"/>
  <c r="AH442" i="3"/>
  <c r="AH441" i="3"/>
  <c r="AH440" i="3"/>
  <c r="AH439" i="3"/>
  <c r="AH438" i="3"/>
  <c r="AH437" i="3"/>
  <c r="AH436" i="3"/>
  <c r="AH435" i="3"/>
  <c r="AH434" i="3"/>
  <c r="AH433" i="3"/>
  <c r="AH432" i="3"/>
  <c r="AH431" i="3"/>
  <c r="AH430" i="3"/>
  <c r="AH429" i="3"/>
  <c r="AH428" i="3"/>
  <c r="AH427" i="3"/>
  <c r="AH426" i="3"/>
  <c r="AH425" i="3"/>
  <c r="AH424" i="3"/>
  <c r="AH423" i="3"/>
  <c r="AH422" i="3"/>
  <c r="AH421" i="3"/>
  <c r="AH420" i="3"/>
  <c r="AH419" i="3"/>
  <c r="AH418" i="3"/>
  <c r="AH417" i="3"/>
  <c r="AH416" i="3"/>
  <c r="AH415" i="3"/>
  <c r="AH414" i="3"/>
  <c r="AH413" i="3"/>
  <c r="AH412" i="3"/>
  <c r="AH411" i="3"/>
  <c r="AH410" i="3"/>
  <c r="AH409" i="3"/>
  <c r="AH408" i="3"/>
  <c r="AH407" i="3"/>
  <c r="AH406" i="3"/>
  <c r="AH405" i="3"/>
  <c r="AH404" i="3"/>
  <c r="AH403" i="3"/>
  <c r="AH402" i="3"/>
  <c r="AH401" i="3"/>
  <c r="AH400" i="3"/>
  <c r="AH399" i="3"/>
  <c r="AH398" i="3"/>
  <c r="AH397" i="3"/>
  <c r="AH396" i="3"/>
  <c r="AH395" i="3"/>
  <c r="AH394" i="3"/>
  <c r="AH393" i="3"/>
  <c r="AH392" i="3"/>
  <c r="AH391" i="3"/>
  <c r="AH390" i="3"/>
  <c r="AH389" i="3"/>
  <c r="AH388" i="3"/>
  <c r="AH387" i="3"/>
  <c r="AH386" i="3"/>
  <c r="AH385" i="3"/>
  <c r="AH384" i="3"/>
  <c r="AH383" i="3"/>
  <c r="AH382" i="3"/>
  <c r="AH381" i="3"/>
  <c r="AH380" i="3"/>
  <c r="AH379" i="3"/>
  <c r="AH378" i="3"/>
  <c r="AH377" i="3"/>
  <c r="AH376" i="3"/>
  <c r="AH374" i="3"/>
  <c r="AH370" i="3"/>
  <c r="AH368" i="3"/>
  <c r="AH366" i="3"/>
  <c r="AH364" i="3"/>
  <c r="AH362" i="3"/>
  <c r="AH360" i="3"/>
  <c r="AH358" i="3"/>
  <c r="AH356" i="3"/>
  <c r="AH354" i="3"/>
  <c r="AH352" i="3"/>
  <c r="AH350" i="3"/>
  <c r="AH348" i="3"/>
  <c r="AH346" i="3"/>
  <c r="AH341" i="3"/>
  <c r="AH338" i="3"/>
  <c r="AH336" i="3"/>
  <c r="AH335" i="3"/>
  <c r="AH334" i="3"/>
  <c r="AH333" i="3"/>
  <c r="AH331" i="3"/>
  <c r="AH330" i="3"/>
  <c r="AH328" i="3"/>
  <c r="AH327" i="3"/>
  <c r="AH326" i="3"/>
  <c r="AH324" i="3"/>
  <c r="AH323" i="3"/>
  <c r="AH321" i="3"/>
  <c r="AH319" i="3"/>
  <c r="AH318" i="3"/>
  <c r="AH317" i="3"/>
  <c r="AH316" i="3"/>
  <c r="AH314" i="3"/>
  <c r="AH311" i="3"/>
  <c r="AH310" i="3"/>
  <c r="AH309" i="3"/>
  <c r="AH307" i="3"/>
  <c r="AH305" i="3"/>
  <c r="AH303" i="3"/>
  <c r="AH302" i="3"/>
  <c r="AH300" i="3"/>
  <c r="AH299" i="3"/>
  <c r="AH298" i="3"/>
  <c r="AH296" i="3"/>
  <c r="AH294" i="3"/>
  <c r="AH293" i="3"/>
  <c r="AH292" i="3"/>
  <c r="AH291" i="3"/>
  <c r="AH290" i="3"/>
  <c r="AH289" i="3"/>
  <c r="AH288" i="3"/>
  <c r="AH287" i="3"/>
  <c r="AH286" i="3"/>
  <c r="AH285" i="3"/>
  <c r="AH284" i="3"/>
  <c r="AH283" i="3"/>
  <c r="AH282" i="3"/>
  <c r="AH281" i="3"/>
  <c r="AH280" i="3"/>
  <c r="AH278" i="3"/>
  <c r="AH276" i="3"/>
  <c r="AH275" i="3"/>
  <c r="AH274" i="3"/>
  <c r="AH273" i="3"/>
  <c r="AH272" i="3"/>
  <c r="AH271" i="3"/>
  <c r="AH270" i="3"/>
  <c r="AH269" i="3"/>
  <c r="AH268" i="3"/>
  <c r="AH267" i="3"/>
  <c r="AH266" i="3"/>
  <c r="AH264" i="3"/>
  <c r="AH263" i="3"/>
  <c r="AH262" i="3"/>
  <c r="AH261" i="3"/>
  <c r="AH260" i="3"/>
  <c r="AH259" i="3"/>
  <c r="AH258" i="3"/>
  <c r="AH257" i="3"/>
  <c r="AH256" i="3"/>
  <c r="AH255" i="3"/>
  <c r="AH254" i="3"/>
  <c r="AH252" i="3"/>
  <c r="AH251" i="3"/>
  <c r="AH250" i="3"/>
  <c r="AH249" i="3"/>
  <c r="AH248" i="3"/>
  <c r="AH247" i="3"/>
  <c r="AH246" i="3"/>
  <c r="AH245" i="3"/>
  <c r="AH244" i="3"/>
  <c r="AH243" i="3"/>
  <c r="AH242" i="3"/>
  <c r="AH240" i="3"/>
  <c r="AH239" i="3"/>
  <c r="AH238" i="3"/>
  <c r="AH237" i="3"/>
  <c r="AH236" i="3"/>
  <c r="AH235" i="3"/>
  <c r="AH234" i="3"/>
  <c r="AH233" i="3"/>
  <c r="AH232" i="3"/>
  <c r="AH231" i="3"/>
  <c r="AH230" i="3"/>
  <c r="AH228" i="3"/>
  <c r="AH227" i="3"/>
  <c r="AH226" i="3"/>
  <c r="AH225" i="3"/>
  <c r="AH224" i="3"/>
  <c r="AH223" i="3"/>
  <c r="AH222" i="3"/>
  <c r="AH221" i="3"/>
  <c r="AH220" i="3"/>
  <c r="AH219" i="3"/>
  <c r="AH218" i="3"/>
  <c r="AH216" i="3"/>
  <c r="AH215" i="3"/>
  <c r="AH214" i="3"/>
  <c r="AH213" i="3"/>
  <c r="AH212" i="3"/>
  <c r="AH211" i="3"/>
  <c r="AH210" i="3"/>
  <c r="AH209" i="3"/>
  <c r="AH208" i="3"/>
  <c r="AH207" i="3"/>
  <c r="AH206" i="3"/>
  <c r="AH204" i="3"/>
  <c r="AH203" i="3"/>
  <c r="AH202" i="3"/>
  <c r="AH201" i="3"/>
  <c r="AH200" i="3"/>
  <c r="AH199" i="3"/>
  <c r="AH198" i="3"/>
  <c r="AH197" i="3"/>
  <c r="AH196" i="3"/>
  <c r="AH195" i="3"/>
  <c r="AH194" i="3"/>
  <c r="AH193" i="3"/>
  <c r="AH192" i="3"/>
  <c r="AH191" i="3"/>
  <c r="AH190" i="3"/>
  <c r="AH189" i="3"/>
  <c r="AH188" i="3"/>
  <c r="AH187" i="3"/>
  <c r="AH186" i="3"/>
  <c r="AH185" i="3"/>
  <c r="AH183" i="3"/>
  <c r="AH182" i="3"/>
  <c r="AH181" i="3"/>
  <c r="AH180" i="3"/>
  <c r="AH179" i="3"/>
  <c r="AH178" i="3"/>
  <c r="AH177" i="3"/>
  <c r="AH176" i="3"/>
  <c r="AH175" i="3"/>
  <c r="AH174" i="3"/>
  <c r="AH173" i="3"/>
  <c r="AH172" i="3"/>
  <c r="AH171" i="3"/>
  <c r="AH170" i="3"/>
  <c r="AH169" i="3"/>
  <c r="AH168" i="3"/>
  <c r="AH167" i="3"/>
  <c r="AH166" i="3"/>
  <c r="AH165" i="3"/>
  <c r="AH163" i="3"/>
  <c r="AH162" i="3"/>
  <c r="AH161" i="3"/>
  <c r="AH160" i="3"/>
  <c r="AH159" i="3"/>
  <c r="AH158" i="3"/>
  <c r="AH157" i="3"/>
  <c r="AH156" i="3"/>
  <c r="AH155" i="3"/>
  <c r="AH154" i="3"/>
  <c r="AH153" i="3"/>
  <c r="AH152" i="3"/>
  <c r="AH151" i="3"/>
  <c r="AH150" i="3"/>
  <c r="AH149" i="3"/>
  <c r="AH148" i="3"/>
  <c r="AH147" i="3"/>
  <c r="AH146" i="3"/>
  <c r="AH145" i="3"/>
  <c r="AH144" i="3"/>
  <c r="AH142" i="3"/>
  <c r="AH141" i="3"/>
  <c r="AH140" i="3"/>
  <c r="AH139" i="3"/>
  <c r="AH138" i="3"/>
  <c r="AH137" i="3"/>
  <c r="AH136" i="3"/>
  <c r="AH135" i="3"/>
  <c r="AH134" i="3"/>
  <c r="AH132" i="3"/>
  <c r="AH131" i="3"/>
  <c r="AH130" i="3"/>
  <c r="AH129" i="3"/>
  <c r="AH128" i="3"/>
  <c r="AH127" i="3"/>
  <c r="AH126" i="3"/>
  <c r="AH125" i="3"/>
  <c r="AH124" i="3"/>
  <c r="AH123" i="3"/>
  <c r="AH122" i="3"/>
  <c r="AH121" i="3"/>
  <c r="AH120" i="3"/>
  <c r="AH119" i="3"/>
  <c r="AH118" i="3"/>
  <c r="AH117" i="3"/>
  <c r="AH116" i="3"/>
  <c r="AH115" i="3"/>
  <c r="AH114" i="3"/>
  <c r="AH113" i="3"/>
  <c r="AH111" i="3"/>
  <c r="AH110" i="3"/>
  <c r="AH109" i="3"/>
  <c r="AH108" i="3"/>
  <c r="AH107" i="3"/>
  <c r="AH106" i="3"/>
  <c r="AH105" i="3"/>
  <c r="AH104" i="3"/>
  <c r="AH103" i="3"/>
  <c r="AH101" i="3"/>
  <c r="AH100" i="3"/>
  <c r="AH99" i="3"/>
  <c r="AH98" i="3"/>
  <c r="AH97" i="3"/>
  <c r="AH96" i="3"/>
  <c r="AH95" i="3"/>
  <c r="AH94" i="3"/>
  <c r="AH93" i="3"/>
  <c r="AH91" i="3"/>
  <c r="AH90" i="3"/>
  <c r="AH89" i="3"/>
  <c r="AH88" i="3"/>
  <c r="AH87" i="3"/>
  <c r="AH86" i="3"/>
  <c r="AH85" i="3"/>
  <c r="AH84" i="3"/>
  <c r="AH83" i="3"/>
  <c r="AH82" i="3"/>
  <c r="AH81" i="3"/>
  <c r="AH80" i="3"/>
  <c r="AH79" i="3"/>
  <c r="AH78" i="3"/>
  <c r="AH77" i="3"/>
  <c r="AH76" i="3"/>
  <c r="AH75" i="3"/>
  <c r="AH74" i="3"/>
  <c r="AH73" i="3"/>
  <c r="AH72" i="3"/>
  <c r="AH70" i="3"/>
  <c r="AH69" i="3"/>
  <c r="AH68" i="3"/>
  <c r="AH67" i="3"/>
  <c r="AH66" i="3"/>
  <c r="AH65" i="3"/>
  <c r="AH64" i="3"/>
  <c r="AH63" i="3"/>
  <c r="AH62" i="3"/>
  <c r="AH61" i="3"/>
  <c r="AH60" i="3"/>
  <c r="AH59" i="3"/>
  <c r="AH58" i="3"/>
  <c r="AH57" i="3"/>
  <c r="AH56" i="3"/>
  <c r="AH55" i="3"/>
  <c r="AH54" i="3"/>
  <c r="AH53" i="3"/>
  <c r="AH52" i="3"/>
  <c r="AH51" i="3"/>
  <c r="AH50" i="3"/>
  <c r="AH49" i="3"/>
  <c r="AH48" i="3"/>
  <c r="AH47" i="3"/>
  <c r="AH46" i="3"/>
  <c r="AH45" i="3"/>
  <c r="AH44" i="3"/>
  <c r="AH43" i="3"/>
  <c r="AH42" i="3"/>
  <c r="AH41" i="3"/>
  <c r="AH39" i="3"/>
  <c r="AH38" i="3"/>
  <c r="AH37" i="3"/>
  <c r="AH36" i="3"/>
  <c r="AH35" i="3"/>
  <c r="AH34" i="3"/>
  <c r="AH33" i="3"/>
  <c r="AH32" i="3"/>
  <c r="AH31" i="3"/>
  <c r="AH29" i="3"/>
  <c r="AH28" i="3"/>
  <c r="AH27" i="3"/>
  <c r="AH26" i="3"/>
  <c r="AH25" i="3"/>
  <c r="AH24" i="3"/>
  <c r="AH23" i="3"/>
  <c r="AH22" i="3"/>
  <c r="AH21" i="3"/>
  <c r="AH19" i="3"/>
  <c r="AH18" i="3"/>
  <c r="AH17" i="3"/>
  <c r="AH16" i="3"/>
  <c r="AH15" i="3"/>
  <c r="AH14" i="3"/>
  <c r="AH13" i="3"/>
  <c r="AH12" i="3"/>
  <c r="AH11" i="3"/>
  <c r="T15" i="4" l="1"/>
  <c r="M14" i="4" s="1"/>
  <c r="AH40" i="3"/>
  <c r="AH112" i="3"/>
  <c r="AH241" i="3"/>
  <c r="AH164" i="3"/>
  <c r="AH372" i="3"/>
  <c r="AH205" i="3"/>
  <c r="AH337" i="3"/>
  <c r="AH102" i="3"/>
  <c r="AH143" i="3"/>
  <c r="AH253" i="3"/>
  <c r="AH92" i="3"/>
  <c r="AH217" i="3"/>
  <c r="AH20" i="3"/>
  <c r="AH184" i="3"/>
  <c r="AH71" i="3"/>
  <c r="AH133" i="3"/>
  <c r="AH265" i="3"/>
  <c r="AH301" i="3"/>
  <c r="J34" i="2"/>
  <c r="L33" i="2"/>
  <c r="L32" i="2"/>
  <c r="L31" i="2"/>
  <c r="L30" i="2"/>
  <c r="L29" i="2"/>
  <c r="L28" i="2"/>
  <c r="L27" i="2"/>
  <c r="L26" i="2"/>
  <c r="L25" i="2"/>
  <c r="L24" i="2"/>
  <c r="L23" i="2"/>
  <c r="L22" i="2"/>
  <c r="L21" i="2"/>
  <c r="L20" i="2"/>
  <c r="L19" i="2"/>
  <c r="L18" i="2"/>
  <c r="L17" i="2"/>
  <c r="L16" i="2"/>
  <c r="L15" i="2"/>
  <c r="L14" i="2"/>
  <c r="L13" i="2"/>
  <c r="L11" i="2"/>
  <c r="L10" i="2"/>
  <c r="L9" i="2"/>
  <c r="L8" i="2"/>
  <c r="L34" i="2" l="1"/>
  <c r="AJ192" i="3" s="1"/>
  <c r="AJ1135" i="3"/>
  <c r="AJ405" i="3"/>
  <c r="AJ652" i="3"/>
  <c r="AJ1369" i="3"/>
  <c r="AJ615" i="3"/>
  <c r="AJ337" i="3"/>
  <c r="AJ126" i="3"/>
  <c r="AJ659" i="3"/>
  <c r="AJ766" i="3"/>
  <c r="AJ513" i="3"/>
  <c r="AJ1018" i="3"/>
  <c r="AJ789" i="3"/>
  <c r="AJ1062" i="3"/>
  <c r="AJ1294" i="3"/>
  <c r="AJ1178" i="3"/>
  <c r="AJ983" i="3"/>
  <c r="AJ1036" i="3"/>
  <c r="AJ984" i="3"/>
  <c r="AJ1039" i="3"/>
  <c r="AJ586" i="3"/>
  <c r="AJ317" i="3"/>
  <c r="AJ181" i="3"/>
  <c r="AJ40" i="3"/>
  <c r="AJ590" i="3"/>
  <c r="AJ592" i="3"/>
  <c r="AJ918" i="3"/>
  <c r="AJ1096" i="3"/>
  <c r="AJ1046" i="3"/>
  <c r="AJ1275" i="3"/>
  <c r="AJ940" i="3"/>
  <c r="AJ372" i="3"/>
  <c r="AJ1392" i="3"/>
  <c r="AJ896" i="3"/>
  <c r="AJ228" i="3"/>
  <c r="AJ641" i="3"/>
  <c r="AJ809" i="3"/>
  <c r="AJ1185" i="3"/>
  <c r="AJ714" i="3"/>
  <c r="AJ914" i="3"/>
  <c r="AJ211" i="3"/>
  <c r="AJ629" i="3"/>
  <c r="AJ798" i="3"/>
  <c r="AJ1175" i="3"/>
  <c r="AJ10" i="3"/>
  <c r="AJ729" i="3"/>
  <c r="AJ691" i="3"/>
  <c r="AJ468" i="3"/>
  <c r="AJ248" i="3"/>
  <c r="AJ35" i="3"/>
  <c r="AJ584" i="3"/>
  <c r="AJ1051" i="3"/>
  <c r="AJ369" i="3"/>
  <c r="AJ119" i="3"/>
  <c r="AJ812" i="3"/>
  <c r="AJ158" i="3"/>
  <c r="AJ640" i="3"/>
  <c r="AJ446" i="3"/>
  <c r="AJ616" i="3"/>
  <c r="AJ878" i="3"/>
  <c r="AJ1077" i="3"/>
  <c r="AJ387" i="3"/>
  <c r="AJ869" i="3"/>
  <c r="AJ713" i="3"/>
  <c r="AJ669" i="3"/>
  <c r="AJ435" i="3"/>
  <c r="AJ212" i="3"/>
  <c r="AJ351" i="3"/>
  <c r="AJ206" i="3"/>
  <c r="AJ260" i="3"/>
  <c r="AJ327" i="3"/>
  <c r="AJ1026" i="3"/>
  <c r="AJ857" i="3"/>
  <c r="AJ532" i="3"/>
  <c r="AJ352" i="3"/>
  <c r="AJ36" i="3"/>
  <c r="AJ613" i="3"/>
  <c r="AJ396" i="3"/>
  <c r="AJ182" i="3"/>
  <c r="AJ1117" i="3"/>
  <c r="AJ919" i="3"/>
  <c r="AJ785" i="3"/>
  <c r="AJ561" i="3"/>
  <c r="AJ373" i="3"/>
  <c r="AJ141" i="3"/>
  <c r="AJ415" i="3"/>
  <c r="AJ21" i="3"/>
  <c r="AJ32" i="3"/>
  <c r="AJ147" i="3"/>
  <c r="AJ124" i="3"/>
  <c r="AJ626" i="3"/>
  <c r="AJ52" i="3"/>
  <c r="AJ864" i="3"/>
  <c r="AJ1040" i="3"/>
  <c r="AJ1302" i="3"/>
  <c r="AJ452" i="3"/>
  <c r="AJ800" i="3"/>
  <c r="AJ1161" i="3"/>
  <c r="AJ656" i="3"/>
  <c r="AJ871" i="3"/>
  <c r="AJ855" i="3"/>
  <c r="AJ1058" i="3"/>
  <c r="AJ1209" i="3"/>
  <c r="AJ1033" i="3"/>
  <c r="AJ1088" i="3"/>
  <c r="AJ1238" i="3"/>
  <c r="AJ1360" i="3"/>
  <c r="AJ1389" i="3"/>
  <c r="AJ1401" i="3"/>
  <c r="AJ907" i="3"/>
  <c r="AJ71" i="3"/>
  <c r="AJ536" i="3"/>
  <c r="AJ233" i="3"/>
  <c r="AJ93" i="3"/>
  <c r="AJ567" i="3"/>
  <c r="AJ149" i="3"/>
  <c r="AJ265" i="3"/>
  <c r="AJ113" i="3"/>
  <c r="AJ167" i="3"/>
  <c r="AJ26" i="3"/>
  <c r="AJ84" i="3"/>
  <c r="AJ898" i="3"/>
  <c r="AJ1197" i="3"/>
  <c r="AJ1322" i="3"/>
  <c r="AJ1395" i="3"/>
  <c r="AJ718" i="3"/>
  <c r="AJ949" i="3"/>
  <c r="AJ701" i="3"/>
  <c r="AJ682" i="3"/>
  <c r="AJ889" i="3"/>
  <c r="AJ1285" i="3"/>
  <c r="AJ270" i="3"/>
  <c r="AJ759" i="3"/>
  <c r="AJ1116" i="3"/>
  <c r="AJ636" i="3"/>
  <c r="AJ1089" i="3"/>
  <c r="AJ840" i="3"/>
  <c r="AJ1076" i="3"/>
  <c r="AJ328" i="3"/>
  <c r="AJ375" i="3"/>
  <c r="AJ323" i="3"/>
  <c r="AJ653" i="3"/>
  <c r="AJ558" i="3"/>
  <c r="AJ403" i="3"/>
  <c r="AJ268" i="3"/>
  <c r="AJ128" i="3"/>
  <c r="AJ400" i="3"/>
  <c r="AJ253" i="3"/>
  <c r="AJ297" i="3"/>
  <c r="AJ157" i="3"/>
  <c r="AJ155" i="3"/>
  <c r="AJ15" i="3"/>
  <c r="AJ1223" i="3"/>
  <c r="AJ1352" i="3"/>
  <c r="AJ1343" i="3"/>
  <c r="AJ562" i="3"/>
  <c r="AJ850" i="3"/>
  <c r="AJ1028" i="3"/>
  <c r="AJ1123" i="3"/>
  <c r="AJ1283" i="3"/>
  <c r="AJ1235" i="3"/>
  <c r="AJ1366" i="3"/>
  <c r="AJ704" i="3"/>
  <c r="AJ1099" i="3"/>
  <c r="AJ1236" i="3"/>
  <c r="AJ906" i="3"/>
  <c r="AJ1296" i="3"/>
  <c r="AJ371" i="3"/>
  <c r="AJ1128" i="3"/>
  <c r="AJ60" i="3"/>
  <c r="AJ612" i="3"/>
  <c r="AJ760" i="3"/>
  <c r="AJ980" i="3"/>
  <c r="AJ994" i="3"/>
  <c r="AJ1034" i="3"/>
  <c r="AJ1203" i="3"/>
  <c r="AJ526" i="3"/>
  <c r="AJ309" i="3"/>
  <c r="AJ361" i="3"/>
  <c r="AJ82" i="3"/>
  <c r="AJ695" i="3"/>
  <c r="AJ642" i="3"/>
  <c r="AJ505" i="3"/>
  <c r="AJ210" i="3"/>
  <c r="AJ391" i="3"/>
  <c r="AJ256" i="3"/>
  <c r="AJ127" i="3"/>
  <c r="AJ184" i="3"/>
  <c r="AJ43" i="3"/>
  <c r="AJ89" i="3"/>
  <c r="AJ76" i="3"/>
  <c r="AJ583" i="3"/>
  <c r="AJ122" i="3"/>
  <c r="AJ143" i="3"/>
  <c r="AJ213" i="3"/>
  <c r="AJ61" i="3"/>
  <c r="AJ694" i="3"/>
  <c r="AJ1232" i="3"/>
  <c r="AJ1373" i="3"/>
  <c r="AJ674" i="3"/>
  <c r="AJ1215" i="3"/>
  <c r="AJ1353" i="3"/>
  <c r="AJ593" i="3"/>
  <c r="AJ867" i="3"/>
  <c r="AJ1042" i="3"/>
  <c r="AJ750" i="3"/>
  <c r="AJ976" i="3"/>
  <c r="AJ1149" i="3"/>
  <c r="AJ737" i="3"/>
  <c r="AJ936" i="3"/>
  <c r="AJ1097" i="3"/>
  <c r="AJ1244" i="3"/>
  <c r="AJ1376" i="3"/>
  <c r="AJ1112" i="3"/>
  <c r="AJ1245" i="3"/>
  <c r="AJ1387" i="3"/>
  <c r="AJ1085" i="3"/>
  <c r="AJ1306" i="3"/>
  <c r="AJ428" i="3"/>
  <c r="AJ792" i="3"/>
  <c r="AJ982" i="3"/>
  <c r="AJ553" i="3"/>
  <c r="AJ758" i="3"/>
  <c r="AJ874" i="3"/>
  <c r="AJ1114" i="3"/>
  <c r="AJ1127" i="3"/>
  <c r="AJ1167" i="3"/>
  <c r="AJ1182" i="3"/>
  <c r="AJ1317" i="3"/>
  <c r="AJ293" i="3"/>
  <c r="AJ343" i="3"/>
  <c r="AJ12" i="3"/>
  <c r="AJ491" i="3"/>
  <c r="AJ288" i="3"/>
  <c r="AJ632" i="3"/>
  <c r="AJ494" i="3"/>
  <c r="AJ350" i="3"/>
  <c r="AJ541" i="3"/>
  <c r="AJ380" i="3"/>
  <c r="AJ244" i="3"/>
  <c r="AJ172" i="3"/>
  <c r="AJ31" i="3"/>
  <c r="AJ512" i="3"/>
  <c r="AJ377" i="3"/>
  <c r="AJ229" i="3"/>
  <c r="AJ572" i="3"/>
  <c r="AJ410" i="3"/>
  <c r="AJ275" i="3"/>
  <c r="AJ133" i="3"/>
  <c r="AJ202" i="3"/>
  <c r="AJ49" i="3"/>
  <c r="AJ715" i="3"/>
  <c r="AJ945" i="3"/>
  <c r="AJ1383" i="3"/>
  <c r="AJ696" i="3"/>
  <c r="AJ899" i="3"/>
  <c r="AJ1363" i="3"/>
  <c r="AJ625" i="3"/>
  <c r="AJ884" i="3"/>
  <c r="AJ1055" i="3"/>
  <c r="AJ1282" i="3"/>
  <c r="AJ990" i="3"/>
  <c r="AJ1162" i="3"/>
  <c r="AJ1303" i="3"/>
  <c r="AJ950" i="3"/>
  <c r="AJ1111" i="3"/>
  <c r="AJ1253" i="3"/>
  <c r="AJ1397" i="3"/>
  <c r="AJ738" i="3"/>
  <c r="AJ1254" i="3"/>
  <c r="AJ1398" i="3"/>
  <c r="AJ661" i="3"/>
  <c r="AJ1316" i="3"/>
  <c r="AJ476" i="3"/>
  <c r="AJ808" i="3"/>
  <c r="AJ995" i="3"/>
  <c r="AJ1154" i="3"/>
  <c r="AJ860" i="3"/>
  <c r="AJ968" i="3"/>
  <c r="AJ1143" i="3"/>
  <c r="AJ1255" i="3"/>
  <c r="AJ1266" i="3"/>
  <c r="AJ1288" i="3"/>
  <c r="AJ666" i="3"/>
  <c r="AJ1230" i="3"/>
  <c r="AJ673" i="3"/>
  <c r="AJ474" i="3"/>
  <c r="AJ272" i="3"/>
  <c r="AJ338" i="3"/>
  <c r="AJ187" i="3"/>
  <c r="AJ46" i="3"/>
  <c r="AJ533" i="3"/>
  <c r="AJ370" i="3"/>
  <c r="AJ103" i="3"/>
  <c r="AJ160" i="3"/>
  <c r="AJ19" i="3"/>
  <c r="AJ218" i="3"/>
  <c r="AJ65" i="3"/>
  <c r="AJ41" i="3"/>
  <c r="AJ563" i="3"/>
  <c r="AJ398" i="3"/>
  <c r="AJ98" i="3"/>
  <c r="AJ121" i="3"/>
  <c r="AJ190" i="3"/>
  <c r="AJ959" i="3"/>
  <c r="AJ1119" i="3"/>
  <c r="AJ1250" i="3"/>
  <c r="AJ1393" i="3"/>
  <c r="AJ716" i="3"/>
  <c r="AJ1233" i="3"/>
  <c r="AJ1374" i="3"/>
  <c r="AJ650" i="3"/>
  <c r="AJ1292" i="3"/>
  <c r="AJ406" i="3"/>
  <c r="AJ803" i="3"/>
  <c r="AJ1003" i="3"/>
  <c r="AJ1176" i="3"/>
  <c r="AJ770" i="3"/>
  <c r="AJ963" i="3"/>
  <c r="AJ1137" i="3"/>
  <c r="AJ754" i="3"/>
  <c r="AJ951" i="3"/>
  <c r="AJ1138" i="3"/>
  <c r="AJ1264" i="3"/>
  <c r="AJ1408" i="3"/>
  <c r="AJ1126" i="3"/>
  <c r="AJ1337" i="3"/>
  <c r="AJ551" i="3"/>
  <c r="AJ1168" i="3"/>
  <c r="AJ1308" i="3"/>
  <c r="AJ825" i="3"/>
  <c r="AJ966" i="3"/>
  <c r="AJ1061" i="3"/>
  <c r="AJ1358" i="3"/>
  <c r="AJ1370" i="3"/>
  <c r="AJ1399" i="3"/>
  <c r="AJ1329" i="3"/>
  <c r="AJ841" i="3"/>
  <c r="AJ665" i="3"/>
  <c r="AJ478" i="3"/>
  <c r="AJ259" i="3"/>
  <c r="AJ273" i="3"/>
  <c r="AJ648" i="3"/>
  <c r="AJ456" i="3"/>
  <c r="AJ254" i="3"/>
  <c r="AJ471" i="3"/>
  <c r="AJ326" i="3"/>
  <c r="AJ175" i="3"/>
  <c r="AJ34" i="3"/>
  <c r="AJ504" i="3"/>
  <c r="AJ359" i="3"/>
  <c r="AJ80" i="3"/>
  <c r="AJ91" i="3"/>
  <c r="AJ148" i="3"/>
  <c r="AJ617" i="3"/>
  <c r="AJ357" i="3"/>
  <c r="AJ207" i="3"/>
  <c r="AJ54" i="3"/>
  <c r="AJ29" i="3"/>
  <c r="AJ555" i="3"/>
  <c r="AJ386" i="3"/>
  <c r="AJ111" i="3"/>
  <c r="AJ86" i="3"/>
  <c r="AJ109" i="3"/>
  <c r="AJ178" i="3"/>
  <c r="AJ764" i="3"/>
  <c r="AJ972" i="3"/>
  <c r="AJ1133" i="3"/>
  <c r="AJ1260" i="3"/>
  <c r="AJ1404" i="3"/>
  <c r="AJ733" i="3"/>
  <c r="AJ1107" i="3"/>
  <c r="AJ1242" i="3"/>
  <c r="AJ1384" i="3"/>
  <c r="AJ675" i="3"/>
  <c r="AJ1095" i="3"/>
  <c r="AJ1313" i="3"/>
  <c r="AJ454" i="3"/>
  <c r="AJ817" i="3"/>
  <c r="AJ1016" i="3"/>
  <c r="AJ1198" i="3"/>
  <c r="AJ509" i="3"/>
  <c r="AJ786" i="3"/>
  <c r="AJ977" i="3"/>
  <c r="AJ1150" i="3"/>
  <c r="AJ235" i="3"/>
  <c r="AJ771" i="3"/>
  <c r="AJ964" i="3"/>
  <c r="AJ1151" i="3"/>
  <c r="AJ1274" i="3"/>
  <c r="AJ59" i="3"/>
  <c r="AJ965" i="3"/>
  <c r="AJ1139" i="3"/>
  <c r="AJ1347" i="3"/>
  <c r="AJ578" i="3"/>
  <c r="AJ1022" i="3"/>
  <c r="AJ1192" i="3"/>
  <c r="AJ1318" i="3"/>
  <c r="AJ939" i="3"/>
  <c r="AJ1050" i="3"/>
  <c r="AJ1140" i="3"/>
  <c r="AJ527" i="3"/>
  <c r="AJ252" i="3"/>
  <c r="AJ430" i="3"/>
  <c r="AJ480" i="3"/>
  <c r="AJ1074" i="3"/>
  <c r="AJ1338" i="3"/>
  <c r="AJ240" i="3"/>
  <c r="AJ292" i="3"/>
  <c r="AJ475" i="3"/>
  <c r="AJ255" i="3"/>
  <c r="AJ440" i="3"/>
  <c r="AJ236" i="3"/>
  <c r="AJ599" i="3"/>
  <c r="AJ459" i="3"/>
  <c r="AJ163" i="3"/>
  <c r="AJ22" i="3"/>
  <c r="AJ493" i="3"/>
  <c r="AJ349" i="3"/>
  <c r="AJ209" i="3"/>
  <c r="AJ68" i="3"/>
  <c r="AJ137" i="3"/>
  <c r="AJ606" i="3"/>
  <c r="AJ479" i="3"/>
  <c r="AJ346" i="3"/>
  <c r="AJ195" i="3"/>
  <c r="AJ42" i="3"/>
  <c r="AJ17" i="3"/>
  <c r="AJ546" i="3"/>
  <c r="AJ376" i="3"/>
  <c r="AJ239" i="3"/>
  <c r="AJ99" i="3"/>
  <c r="AJ74" i="3"/>
  <c r="AJ97" i="3"/>
  <c r="AJ166" i="3"/>
  <c r="AJ14" i="3"/>
  <c r="AJ782" i="3"/>
  <c r="AJ986" i="3"/>
  <c r="AJ1146" i="3"/>
  <c r="AJ1270" i="3"/>
  <c r="AJ194" i="3"/>
  <c r="AJ748" i="3"/>
  <c r="AJ946" i="3"/>
  <c r="AJ1121" i="3"/>
  <c r="AJ1251" i="3"/>
  <c r="AJ1394" i="3"/>
  <c r="AJ697" i="3"/>
  <c r="AJ934" i="3"/>
  <c r="AJ1108" i="3"/>
  <c r="AJ1323" i="3"/>
  <c r="AJ507" i="3"/>
  <c r="AJ836" i="3"/>
  <c r="AJ1029" i="3"/>
  <c r="AJ1207" i="3"/>
  <c r="AJ1334" i="3"/>
  <c r="AJ543" i="3"/>
  <c r="AJ804" i="3"/>
  <c r="AJ991" i="3"/>
  <c r="AJ1163" i="3"/>
  <c r="AJ1284" i="3"/>
  <c r="AJ340" i="3"/>
  <c r="AJ788" i="3"/>
  <c r="AJ978" i="3"/>
  <c r="AJ1165" i="3"/>
  <c r="AJ1295" i="3"/>
  <c r="AJ250" i="3"/>
  <c r="AJ755" i="3"/>
  <c r="AJ979" i="3"/>
  <c r="AJ1152" i="3"/>
  <c r="AJ1357" i="3"/>
  <c r="AJ638" i="3"/>
  <c r="AJ859" i="3"/>
  <c r="AJ1035" i="3"/>
  <c r="AJ1202" i="3"/>
  <c r="AJ1328" i="3"/>
  <c r="AJ1023" i="3"/>
  <c r="AJ1129" i="3"/>
  <c r="AJ1219" i="3"/>
  <c r="AJ1350" i="3"/>
  <c r="AJ709" i="3"/>
  <c r="AJ740" i="3"/>
  <c r="AJ777" i="3"/>
  <c r="AJ793" i="3"/>
  <c r="AJ844" i="3"/>
  <c r="AJ1210" i="3"/>
  <c r="AJ314" i="3" l="1"/>
  <c r="AJ580" i="3"/>
  <c r="AJ842" i="3"/>
  <c r="AJ1273" i="3"/>
  <c r="AJ917" i="3"/>
  <c r="AJ25" i="3"/>
  <c r="AJ490" i="3"/>
  <c r="AJ610" i="3"/>
  <c r="AJ894" i="3"/>
  <c r="AJ1008" i="3"/>
  <c r="AJ1407" i="3"/>
  <c r="AJ1068" i="3"/>
  <c r="AJ731" i="3"/>
  <c r="AJ367" i="3"/>
  <c r="AJ483" i="3"/>
  <c r="AJ1237" i="3"/>
  <c r="AJ1113" i="3"/>
  <c r="AJ752" i="3"/>
  <c r="AJ1224" i="3"/>
  <c r="AJ110" i="3"/>
  <c r="AJ115" i="3"/>
  <c r="AJ683" i="3"/>
  <c r="AJ1239" i="3"/>
  <c r="AJ922" i="3"/>
  <c r="AJ339" i="3"/>
  <c r="AJ1067" i="3"/>
  <c r="AJ286" i="3"/>
  <c r="AJ550" i="3"/>
  <c r="AJ730" i="3"/>
  <c r="AJ967" i="3"/>
  <c r="AJ1083" i="3"/>
  <c r="AJ1054" i="3"/>
  <c r="AJ432" i="3"/>
  <c r="AJ81" i="3"/>
  <c r="AJ791" i="3"/>
  <c r="AJ1060" i="3"/>
  <c r="AJ1187" i="3"/>
  <c r="AJ28" i="3"/>
  <c r="AJ392" i="3"/>
  <c r="AJ1100" i="3"/>
  <c r="AJ633" i="3"/>
  <c r="AJ1173" i="3"/>
  <c r="AJ287" i="3"/>
  <c r="AJ176" i="3"/>
  <c r="AJ753" i="3"/>
  <c r="AJ276" i="3"/>
  <c r="AJ801" i="3"/>
  <c r="AJ708" i="3"/>
  <c r="AJ1190" i="3"/>
  <c r="AJ735" i="3"/>
  <c r="AJ834" i="3"/>
  <c r="AJ846" i="3"/>
  <c r="AJ1072" i="3"/>
  <c r="AJ363" i="3"/>
  <c r="AJ1102" i="3"/>
  <c r="AJ1365" i="3"/>
  <c r="AJ556" i="3"/>
  <c r="AJ973" i="3"/>
  <c r="AJ1410" i="3"/>
  <c r="AJ826" i="3"/>
  <c r="AJ1263" i="3"/>
  <c r="AJ900" i="3"/>
  <c r="AJ37" i="3"/>
  <c r="AJ502" i="3"/>
  <c r="AJ621" i="3"/>
  <c r="AJ1307" i="3"/>
  <c r="AJ938" i="3"/>
  <c r="AJ409" i="3"/>
  <c r="AJ1080" i="3"/>
  <c r="AJ135" i="3"/>
  <c r="AJ104" i="3"/>
  <c r="AJ306" i="3"/>
  <c r="AJ1063" i="3"/>
  <c r="AJ634" i="3"/>
  <c r="AJ1293" i="3"/>
  <c r="AJ883" i="3"/>
  <c r="AJ421" i="3"/>
  <c r="AJ69" i="3"/>
  <c r="AJ1087" i="3"/>
  <c r="AJ775" i="3"/>
  <c r="AJ920" i="3"/>
  <c r="AJ866" i="3"/>
  <c r="AJ594" i="3"/>
  <c r="AJ381" i="3"/>
  <c r="AJ743" i="3"/>
  <c r="AJ1227" i="3"/>
  <c r="AJ833" i="3"/>
  <c r="AJ604" i="3"/>
  <c r="AJ664" i="3"/>
  <c r="AJ1319" i="3"/>
  <c r="AJ1208" i="3"/>
  <c r="AJ1321" i="3"/>
  <c r="AJ565" i="3"/>
  <c r="AJ394" i="3"/>
  <c r="AJ331" i="3"/>
  <c r="AJ998" i="3"/>
  <c r="AJ353" i="3"/>
  <c r="AJ278" i="3"/>
  <c r="AJ1269" i="3"/>
  <c r="AJ902" i="3"/>
  <c r="AJ402" i="3"/>
  <c r="AJ419" i="3"/>
  <c r="AJ660" i="3"/>
  <c r="AJ528" i="3"/>
  <c r="AJ876" i="3"/>
  <c r="AJ627" i="3"/>
  <c r="AJ20" i="3"/>
  <c r="AJ1172" i="3"/>
  <c r="AJ234" i="3"/>
  <c r="AJ649" i="3"/>
  <c r="AJ88" i="3"/>
  <c r="AJ515" i="3"/>
  <c r="AJ727" i="3"/>
  <c r="AJ1084" i="3"/>
  <c r="AJ537" i="3"/>
  <c r="AJ100" i="3"/>
  <c r="AJ341" i="3"/>
  <c r="AJ1380" i="3"/>
  <c r="AJ1045" i="3"/>
  <c r="AJ1196" i="3"/>
  <c r="AJ90" i="3"/>
  <c r="AJ579" i="3"/>
  <c r="AJ568" i="3"/>
  <c r="AJ1142" i="3"/>
  <c r="AJ544" i="3"/>
  <c r="AJ226" i="3"/>
  <c r="AJ1118" i="3"/>
  <c r="AJ1059" i="3"/>
  <c r="AJ587" i="3"/>
  <c r="AJ603" i="3"/>
  <c r="AJ1345" i="3"/>
  <c r="AJ699" i="3"/>
  <c r="AJ1368" i="3"/>
  <c r="AJ851" i="3"/>
  <c r="AJ534" i="3"/>
  <c r="AJ216" i="3"/>
  <c r="AJ215" i="3"/>
  <c r="AJ1286" i="3"/>
  <c r="AJ18" i="3"/>
  <c r="AJ322" i="3"/>
  <c r="AJ79" i="3"/>
  <c r="AJ635" i="3"/>
  <c r="AJ1278" i="3"/>
  <c r="AJ739" i="3"/>
  <c r="AJ1324" i="3"/>
  <c r="AJ933" i="3"/>
  <c r="AJ251" i="3"/>
  <c r="AJ221" i="3"/>
  <c r="AJ492" i="3"/>
  <c r="AJ1379" i="3"/>
  <c r="AJ952" i="3"/>
  <c r="AJ460" i="3"/>
  <c r="AJ1094" i="3"/>
  <c r="AJ123" i="3"/>
  <c r="AJ92" i="3"/>
  <c r="AJ289" i="3"/>
  <c r="AJ725" i="3"/>
  <c r="AJ1124" i="3"/>
  <c r="AJ784" i="3"/>
  <c r="AJ1241" i="3"/>
  <c r="AJ53" i="3"/>
  <c r="AJ58" i="3"/>
  <c r="AJ511" i="3"/>
  <c r="AJ1287" i="3"/>
  <c r="AJ921" i="3"/>
  <c r="AJ217" i="3"/>
  <c r="AJ1093" i="3"/>
  <c r="AJ388" i="3"/>
  <c r="AJ305" i="3"/>
  <c r="AJ956" i="3"/>
  <c r="AJ605" i="3"/>
  <c r="AJ962" i="3"/>
  <c r="AJ915" i="3"/>
  <c r="AJ531" i="3"/>
  <c r="AJ523" i="3"/>
  <c r="AJ356" i="3"/>
  <c r="AJ1226" i="3"/>
  <c r="AJ1342" i="3"/>
  <c r="AJ548" i="3"/>
  <c r="AJ345" i="3"/>
  <c r="AJ726" i="3"/>
  <c r="AJ903" i="3"/>
  <c r="AJ108" i="3"/>
  <c r="AJ588" i="3"/>
  <c r="AJ1201" i="3"/>
  <c r="AJ790" i="3"/>
  <c r="AJ628" i="3"/>
  <c r="AJ1132" i="3"/>
  <c r="AJ932" i="3"/>
  <c r="AJ1020" i="3"/>
  <c r="AJ1268" i="3"/>
  <c r="AJ1402" i="3"/>
  <c r="AJ1010" i="3"/>
  <c r="AJ698" i="3"/>
  <c r="AJ734" i="3"/>
  <c r="AJ1004" i="3"/>
  <c r="AJ1280" i="3"/>
  <c r="AJ707" i="3"/>
  <c r="AJ439" i="3"/>
  <c r="AJ307" i="3"/>
  <c r="AJ1221" i="3"/>
  <c r="AJ722" i="3"/>
  <c r="AJ1314" i="3"/>
  <c r="AJ916" i="3"/>
  <c r="AJ263" i="3"/>
  <c r="AJ232" i="3"/>
  <c r="AJ524" i="3"/>
  <c r="AJ1297" i="3"/>
  <c r="AJ937" i="3"/>
  <c r="AJ321" i="3"/>
  <c r="AJ1106" i="3"/>
  <c r="AJ77" i="3"/>
  <c r="AJ199" i="3"/>
  <c r="AJ1228" i="3"/>
  <c r="AJ1141" i="3"/>
  <c r="AJ721" i="3"/>
  <c r="AJ1272" i="3"/>
  <c r="AJ931" i="3"/>
  <c r="AJ522" i="3"/>
  <c r="AJ508" i="3"/>
  <c r="AJ1180" i="3"/>
  <c r="AJ1377" i="3"/>
  <c r="AJ736" i="3"/>
  <c r="AJ672" i="3"/>
  <c r="AJ55" i="3"/>
  <c r="AJ342" i="3"/>
  <c r="AJ1400" i="3"/>
  <c r="AJ1071" i="3"/>
  <c r="AJ1214" i="3"/>
  <c r="AJ66" i="3"/>
  <c r="AJ552" i="3"/>
  <c r="AJ1409" i="3"/>
  <c r="AJ676" i="3"/>
  <c r="AJ50" i="3"/>
  <c r="AJ117" i="3"/>
  <c r="AJ1169" i="3"/>
  <c r="AJ923" i="3"/>
  <c r="AJ765" i="3"/>
  <c r="AJ957" i="3"/>
  <c r="AJ382" i="3"/>
  <c r="AJ463" i="3"/>
  <c r="AJ751" i="3"/>
  <c r="AJ811" i="3"/>
  <c r="AJ131" i="3"/>
  <c r="AJ1186" i="3"/>
  <c r="AJ1103" i="3"/>
  <c r="AJ706" i="3"/>
  <c r="AJ85" i="3"/>
  <c r="AJ1191" i="3"/>
  <c r="AJ83" i="3"/>
  <c r="AJ1261" i="3"/>
  <c r="AJ72" i="3"/>
  <c r="AJ196" i="3"/>
  <c r="AJ144" i="3"/>
  <c r="AJ1256" i="3"/>
  <c r="AJ904" i="3"/>
  <c r="AJ1066" i="3"/>
  <c r="AJ208" i="3"/>
  <c r="AJ763" i="3"/>
  <c r="AJ1265" i="3"/>
  <c r="AJ1364" i="3"/>
  <c r="AJ27" i="3"/>
  <c r="AJ257" i="3"/>
  <c r="AJ1155" i="3"/>
  <c r="AJ336" i="3"/>
  <c r="AJ910" i="3"/>
  <c r="AJ762" i="3"/>
  <c r="AJ600" i="3"/>
  <c r="AJ654" i="3"/>
  <c r="AJ1031" i="3"/>
  <c r="AJ1043" i="3"/>
  <c r="AJ773" i="3"/>
  <c r="AJ832" i="3"/>
  <c r="AJ1222" i="3"/>
  <c r="AJ1359" i="3"/>
  <c r="AJ365" i="3"/>
  <c r="AJ1032" i="3"/>
  <c r="AJ201" i="3"/>
  <c r="AJ1199" i="3"/>
  <c r="AJ347" i="3"/>
  <c r="AJ1291" i="3"/>
  <c r="AJ890" i="3"/>
  <c r="AJ1406" i="3"/>
  <c r="AJ1041" i="3"/>
  <c r="AJ169" i="3"/>
  <c r="AJ139" i="3"/>
  <c r="AJ374" i="3"/>
  <c r="AJ925" i="3"/>
  <c r="AJ839" i="3"/>
  <c r="AJ1386" i="3"/>
  <c r="AJ1001" i="3"/>
  <c r="AJ193" i="3"/>
  <c r="AJ162" i="3"/>
  <c r="AJ408" i="3"/>
  <c r="AJ987" i="3"/>
  <c r="AJ189" i="3"/>
  <c r="AJ496" i="3"/>
  <c r="AJ582" i="3"/>
  <c r="AJ1037" i="3"/>
  <c r="AJ863" i="3"/>
  <c r="AJ399" i="3"/>
  <c r="AJ944" i="3"/>
  <c r="AJ397" i="3"/>
  <c r="AJ1259" i="3"/>
  <c r="AJ311" i="3"/>
  <c r="AJ1070" i="3"/>
  <c r="AJ329" i="3"/>
  <c r="AJ1081" i="3"/>
  <c r="AJ1391" i="3"/>
  <c r="AJ887" i="3"/>
  <c r="AJ1332" i="3"/>
  <c r="AJ484" i="3"/>
  <c r="AJ862" i="3"/>
  <c r="AJ1166" i="3"/>
  <c r="AJ893" i="3"/>
  <c r="AJ539" i="3"/>
  <c r="AJ30" i="3"/>
  <c r="AJ161" i="3"/>
  <c r="AJ1019" i="3"/>
  <c r="AJ961" i="3"/>
  <c r="AJ455" i="3"/>
  <c r="AJ1160" i="3"/>
  <c r="AJ145" i="3"/>
  <c r="AJ116" i="3"/>
  <c r="AJ324" i="3"/>
  <c r="AJ942" i="3"/>
  <c r="AJ1073" i="3"/>
  <c r="AJ719" i="3"/>
  <c r="AJ1206" i="3"/>
  <c r="AJ134" i="3"/>
  <c r="AJ138" i="3"/>
  <c r="AJ705" i="3"/>
  <c r="AJ892" i="3"/>
  <c r="AJ573" i="3"/>
  <c r="AJ1262" i="3"/>
  <c r="AJ849" i="3"/>
  <c r="AJ308" i="3"/>
  <c r="AJ280" i="3"/>
  <c r="AJ177" i="3"/>
  <c r="AJ662" i="3"/>
  <c r="AJ520" i="3"/>
  <c r="AJ1243" i="3"/>
  <c r="AJ815" i="3"/>
  <c r="AJ332" i="3"/>
  <c r="AJ301" i="3"/>
  <c r="AJ223" i="3"/>
  <c r="AJ1131" i="3"/>
  <c r="AJ418" i="3"/>
  <c r="AJ686" i="3"/>
  <c r="AJ107" i="3"/>
  <c r="AJ1181" i="3"/>
  <c r="AJ1009" i="3"/>
  <c r="AJ230" i="3"/>
  <c r="AJ170" i="3"/>
  <c r="AJ614" i="3"/>
  <c r="AJ1105" i="3"/>
  <c r="AJ261" i="3"/>
  <c r="AJ1382" i="3"/>
  <c r="AJ279" i="3"/>
  <c r="AJ1372" i="3"/>
  <c r="AJ1390" i="3"/>
  <c r="AJ679" i="3"/>
  <c r="AJ1205" i="3"/>
  <c r="AJ668" i="3"/>
  <c r="AJ646" i="3"/>
  <c r="AJ993" i="3"/>
  <c r="AJ685" i="3"/>
  <c r="AJ1333" i="3"/>
  <c r="AJ183" i="3"/>
  <c r="AJ150" i="3"/>
  <c r="AJ822" i="3"/>
  <c r="AJ749" i="3"/>
  <c r="AJ585" i="3"/>
  <c r="AJ988" i="3"/>
  <c r="AJ1367" i="3"/>
  <c r="AJ1110" i="3"/>
  <c r="AJ624" i="3"/>
  <c r="AJ453" i="3"/>
  <c r="AJ414" i="3"/>
  <c r="AJ13" i="3"/>
  <c r="AJ1411" i="3"/>
  <c r="AJ1336" i="3"/>
  <c r="AJ1082" i="3"/>
  <c r="AJ497" i="3"/>
  <c r="AJ477" i="3"/>
  <c r="AJ447" i="3"/>
  <c r="AJ146" i="3"/>
  <c r="AJ242" i="3"/>
  <c r="AJ657" i="3"/>
  <c r="AJ852" i="3"/>
  <c r="AJ366" i="3"/>
  <c r="AJ1279" i="3"/>
  <c r="AJ1153" i="3"/>
  <c r="AJ450" i="3"/>
  <c r="AJ1289" i="3"/>
  <c r="AJ417" i="3"/>
  <c r="AJ929" i="3"/>
  <c r="AJ667" i="3"/>
  <c r="AJ1091" i="3"/>
  <c r="AJ677" i="3"/>
  <c r="AJ1078" i="3"/>
  <c r="AJ1101" i="3"/>
  <c r="AJ1252" i="3"/>
  <c r="AJ882" i="3"/>
  <c r="AJ501" i="3"/>
  <c r="AJ1171" i="3"/>
  <c r="AJ1305" i="3"/>
  <c r="AJ1006" i="3"/>
  <c r="AJ717" i="3"/>
  <c r="AJ596" i="3"/>
  <c r="AJ245" i="3"/>
  <c r="AJ1200" i="3"/>
  <c r="AJ1147" i="3"/>
  <c r="AJ781" i="3"/>
  <c r="AJ1311" i="3"/>
  <c r="AJ1184" i="3"/>
  <c r="AJ62" i="3"/>
  <c r="AJ11" i="3"/>
  <c r="AJ1246" i="3"/>
  <c r="AJ853" i="3"/>
  <c r="AJ814" i="3"/>
  <c r="AJ105" i="3"/>
  <c r="AJ64" i="3"/>
  <c r="AJ724" i="3"/>
  <c r="AJ1164" i="3"/>
  <c r="AJ823" i="3"/>
  <c r="AJ1038" i="3"/>
  <c r="AJ266" i="3"/>
  <c r="AJ1024" i="3"/>
  <c r="AJ283" i="3"/>
  <c r="AJ911" i="3"/>
  <c r="AJ547" i="3"/>
  <c r="AJ1174" i="3"/>
  <c r="AJ112" i="3"/>
  <c r="AJ249" i="3"/>
  <c r="AJ954" i="3"/>
  <c r="AJ819" i="3"/>
  <c r="AJ1304" i="3"/>
  <c r="AJ1159" i="3"/>
  <c r="AJ1170" i="3"/>
  <c r="AJ1021" i="3"/>
  <c r="AJ630" i="3"/>
  <c r="AJ393" i="3"/>
  <c r="AJ404" i="3"/>
  <c r="AJ56" i="3"/>
  <c r="AJ241" i="3"/>
  <c r="AJ360" i="3"/>
  <c r="AJ875" i="3"/>
  <c r="AJ1277" i="3"/>
  <c r="AJ905" i="3"/>
  <c r="AJ1405" i="3"/>
  <c r="AJ1079" i="3"/>
  <c r="AJ101" i="3"/>
  <c r="AJ222" i="3"/>
  <c r="AJ1047" i="3"/>
  <c r="AJ955" i="3"/>
  <c r="AJ1356" i="3"/>
  <c r="AJ1015" i="3"/>
  <c r="AJ622" i="3"/>
  <c r="AJ412" i="3"/>
  <c r="AJ525" i="3"/>
  <c r="AJ608" i="3"/>
  <c r="AJ926" i="3"/>
  <c r="AJ1335" i="3"/>
  <c r="AJ989" i="3"/>
  <c r="AJ495" i="3"/>
  <c r="AJ434" i="3"/>
  <c r="AJ542" i="3"/>
  <c r="AJ684" i="3"/>
  <c r="AJ888" i="3"/>
  <c r="AJ703" i="3"/>
  <c r="AJ413" i="3"/>
  <c r="AJ48" i="3"/>
  <c r="AJ1299" i="3"/>
  <c r="AJ776" i="3"/>
  <c r="AJ880" i="3"/>
  <c r="AJ294" i="3"/>
  <c r="AJ165" i="3"/>
  <c r="AJ530" i="3"/>
  <c r="AJ485" i="3"/>
  <c r="AJ827" i="3"/>
  <c r="AJ518" i="3"/>
  <c r="AJ858" i="3"/>
  <c r="AJ1346" i="3"/>
  <c r="AJ1002" i="3"/>
  <c r="AJ1064" i="3"/>
  <c r="AJ451" i="3"/>
  <c r="AJ810" i="3"/>
  <c r="AJ569" i="3"/>
  <c r="AJ1188" i="3"/>
  <c r="AJ1000" i="3"/>
  <c r="AJ1290" i="3"/>
  <c r="AJ806" i="3"/>
  <c r="AJ1375" i="3"/>
  <c r="AJ132" i="3"/>
  <c r="AJ70" i="3"/>
  <c r="AJ470" i="3"/>
  <c r="AJ1048" i="3"/>
  <c r="AJ243" i="3"/>
  <c r="AJ384" i="3"/>
  <c r="AJ538" i="3"/>
  <c r="AJ702" i="3"/>
  <c r="AJ1194" i="3"/>
  <c r="AJ712" i="3"/>
  <c r="AJ271" i="3"/>
  <c r="AJ1218" i="3"/>
  <c r="AJ1312" i="3"/>
  <c r="AJ94" i="3"/>
  <c r="AJ958" i="3"/>
  <c r="AJ1212" i="3"/>
  <c r="AJ927" i="3"/>
  <c r="AJ601" i="3"/>
  <c r="AJ154" i="3"/>
  <c r="AJ465" i="3"/>
  <c r="AJ1248" i="3"/>
  <c r="AJ885" i="3"/>
  <c r="AJ75" i="3"/>
  <c r="AJ390" i="3"/>
  <c r="AJ407" i="3"/>
  <c r="AJ274" i="3"/>
  <c r="AJ481" i="3"/>
  <c r="AJ191" i="3"/>
  <c r="AJ1258" i="3"/>
  <c r="AJ498" i="3"/>
  <c r="AJ214" i="3"/>
  <c r="AJ438" i="3"/>
  <c r="AJ1247" i="3"/>
  <c r="AJ872" i="3"/>
  <c r="AJ1385" i="3"/>
  <c r="AJ1052" i="3"/>
  <c r="AJ312" i="3"/>
  <c r="AJ868" i="3"/>
  <c r="AJ1371" i="3"/>
  <c r="AJ1276" i="3"/>
  <c r="AJ354" i="3"/>
  <c r="AJ1216" i="3"/>
  <c r="AJ1179" i="3"/>
  <c r="AJ837" i="3"/>
  <c r="AJ948" i="3"/>
  <c r="AJ303" i="3"/>
  <c r="AJ467" i="3"/>
  <c r="AJ16" i="3"/>
  <c r="AJ426" i="3"/>
  <c r="AJ1339" i="3"/>
  <c r="AJ1326" i="3"/>
  <c r="AJ1069" i="3"/>
  <c r="AJ1281" i="3"/>
  <c r="AJ51" i="3"/>
  <c r="AJ971" i="3"/>
  <c r="AJ142" i="3"/>
  <c r="AJ445" i="3"/>
  <c r="AJ325" i="3"/>
  <c r="AJ302" i="3"/>
  <c r="AJ895" i="3"/>
  <c r="AJ519" i="3"/>
  <c r="AJ1014" i="3"/>
  <c r="AJ908" i="3"/>
  <c r="AJ723" i="3"/>
  <c r="AJ671" i="3"/>
  <c r="AJ383" i="3"/>
  <c r="AJ444" i="3"/>
  <c r="AJ559" i="3"/>
  <c r="AJ1086" i="3"/>
  <c r="AJ335" i="3"/>
  <c r="AJ1025" i="3"/>
  <c r="AJ429" i="3"/>
  <c r="AJ516" i="3"/>
  <c r="AJ981" i="3"/>
  <c r="AJ300" i="3"/>
  <c r="AJ364" i="3"/>
  <c r="AJ448" i="3"/>
  <c r="AJ643" i="3"/>
  <c r="AJ385" i="3"/>
  <c r="AJ912" i="3"/>
  <c r="AJ295" i="3"/>
  <c r="AJ856" i="3"/>
  <c r="AJ1381" i="3"/>
  <c r="AJ992" i="3"/>
  <c r="AJ574" i="3"/>
  <c r="AJ173" i="3"/>
  <c r="AJ152" i="3"/>
  <c r="AJ602" i="3"/>
  <c r="AJ848" i="3"/>
  <c r="AJ611" i="3"/>
  <c r="AJ689" i="3"/>
  <c r="AJ1125" i="3"/>
  <c r="AJ1330" i="3"/>
  <c r="AJ581" i="3"/>
  <c r="AJ609" i="3"/>
  <c r="AJ589" i="3"/>
  <c r="AJ631" i="3"/>
  <c r="AJ901" i="3"/>
  <c r="AJ700" i="3"/>
  <c r="AJ514" i="3"/>
  <c r="AJ231" i="3"/>
  <c r="AJ1183" i="3"/>
  <c r="AJ597" i="3"/>
  <c r="AJ102" i="3"/>
  <c r="AJ389" i="3"/>
  <c r="AJ378" i="3"/>
  <c r="AJ745" i="3"/>
  <c r="AJ620" i="3"/>
  <c r="AJ807" i="3"/>
  <c r="AJ298" i="3"/>
  <c r="AJ1331" i="3"/>
  <c r="AJ461" i="3"/>
  <c r="AJ865" i="3"/>
  <c r="AJ680" i="3"/>
  <c r="AJ747" i="3"/>
  <c r="AJ787" i="3"/>
  <c r="AJ571" i="3"/>
  <c r="AJ845" i="3"/>
  <c r="AJ106" i="3"/>
  <c r="AJ746" i="3"/>
  <c r="AJ487" i="3"/>
  <c r="AJ156" i="3"/>
  <c r="AJ757" i="3"/>
  <c r="AJ575" i="3"/>
  <c r="AJ741" i="3"/>
  <c r="AJ1217" i="3"/>
  <c r="AJ816" i="3"/>
  <c r="AJ96" i="3"/>
  <c r="AJ831" i="3"/>
  <c r="AJ645" i="3"/>
  <c r="AJ778" i="3"/>
  <c r="AJ1349" i="3"/>
  <c r="AJ1005" i="3"/>
  <c r="AJ1348" i="3"/>
  <c r="AJ420" i="3"/>
  <c r="AJ1225" i="3"/>
  <c r="AJ1271" i="3"/>
  <c r="AJ63" i="3"/>
  <c r="AJ67" i="3"/>
  <c r="AJ125" i="3"/>
  <c r="AJ358" i="3"/>
  <c r="AJ1229" i="3"/>
  <c r="AJ838" i="3"/>
  <c r="AJ1148" i="3"/>
  <c r="AJ783" i="3"/>
  <c r="AJ355" i="3"/>
  <c r="AJ1309" i="3"/>
  <c r="AJ564" i="3"/>
  <c r="AJ1027" i="3"/>
  <c r="AJ140" i="3"/>
  <c r="AJ219" i="3"/>
  <c r="AJ835" i="3"/>
  <c r="AJ999" i="3"/>
  <c r="AJ813" i="3"/>
  <c r="AJ688" i="3"/>
  <c r="AJ436" i="3"/>
  <c r="AJ997" i="3"/>
  <c r="AJ318" i="3"/>
  <c r="AJ44" i="3"/>
  <c r="AJ591" i="3"/>
  <c r="AJ330" i="3"/>
  <c r="AJ879" i="3"/>
  <c r="AJ1156" i="3"/>
  <c r="AJ941" i="3"/>
  <c r="AJ47" i="3"/>
  <c r="AJ1204" i="3"/>
  <c r="AJ315" i="3"/>
  <c r="AJ296" i="3"/>
  <c r="AJ416" i="3"/>
  <c r="AJ924" i="3"/>
  <c r="AJ693" i="3"/>
  <c r="AJ431" i="3"/>
  <c r="AJ935" i="3"/>
  <c r="AJ473" i="3"/>
  <c r="AJ130" i="3"/>
  <c r="AJ1057" i="3"/>
  <c r="AJ506" i="3"/>
  <c r="AJ38" i="3"/>
  <c r="AJ246" i="3"/>
  <c r="AJ780" i="3"/>
  <c r="AJ285" i="3"/>
  <c r="AJ1211" i="3"/>
  <c r="AJ805" i="3"/>
  <c r="AJ1267" i="3"/>
  <c r="AJ1315" i="3"/>
  <c r="AJ1056" i="3"/>
  <c r="AJ1134" i="3"/>
  <c r="AJ87" i="3"/>
  <c r="AJ57" i="3"/>
  <c r="AJ277" i="3"/>
  <c r="AJ687" i="3"/>
  <c r="AJ1075" i="3"/>
  <c r="AJ545" i="3"/>
  <c r="AJ974" i="3"/>
  <c r="AJ395" i="3"/>
  <c r="AJ500" i="3"/>
  <c r="AJ774" i="3"/>
  <c r="AJ1053" i="3"/>
  <c r="AJ830" i="3"/>
  <c r="AJ291" i="3"/>
  <c r="AJ424" i="3"/>
  <c r="AJ728" i="3"/>
  <c r="AJ742" i="3"/>
  <c r="AJ975" i="3"/>
  <c r="AJ820" i="3"/>
  <c r="AJ619" i="3"/>
  <c r="AJ794" i="3"/>
  <c r="AJ442" i="3"/>
  <c r="AJ33" i="3"/>
  <c r="AJ200" i="3"/>
  <c r="AJ540" i="3"/>
  <c r="AJ267" i="3"/>
  <c r="AJ761" i="3"/>
  <c r="AJ1098" i="3"/>
  <c r="AJ368" i="3"/>
  <c r="AJ1011" i="3"/>
  <c r="AJ847" i="3"/>
  <c r="AJ503" i="3"/>
  <c r="AJ1327" i="3"/>
  <c r="AJ1049" i="3"/>
  <c r="AJ462" i="3"/>
  <c r="AJ1193" i="3"/>
  <c r="AJ1189" i="3"/>
  <c r="AJ870" i="3"/>
  <c r="AJ960" i="3"/>
  <c r="AJ227" i="3"/>
  <c r="AJ198" i="3"/>
  <c r="AJ423" i="3"/>
  <c r="AJ1298" i="3"/>
  <c r="AJ909" i="3"/>
  <c r="AJ1325" i="3"/>
  <c r="AJ767" i="3"/>
  <c r="AJ1301" i="3"/>
  <c r="AJ647" i="3"/>
  <c r="AJ362" i="3"/>
  <c r="AJ23" i="3"/>
  <c r="AJ120" i="3"/>
  <c r="AJ437" i="3"/>
  <c r="AJ623" i="3"/>
  <c r="AJ379" i="3"/>
  <c r="AJ692" i="3"/>
  <c r="AJ333" i="3"/>
  <c r="AJ185" i="3"/>
  <c r="AJ769" i="3"/>
  <c r="AJ316" i="3"/>
  <c r="AJ205" i="3"/>
  <c r="AJ174" i="3"/>
  <c r="AJ425" i="3"/>
  <c r="AJ710" i="3"/>
  <c r="AJ469" i="3"/>
  <c r="AJ529" i="3"/>
  <c r="AJ180" i="3"/>
  <c r="AJ618" i="3"/>
  <c r="AJ828" i="3"/>
  <c r="AJ690" i="3"/>
  <c r="AJ1130" i="3"/>
  <c r="AJ577" i="3"/>
  <c r="AJ237" i="3"/>
  <c r="AJ644" i="3"/>
  <c r="AJ1104" i="3"/>
  <c r="AJ1300" i="3"/>
  <c r="AJ464" i="3"/>
  <c r="AJ947" i="3"/>
  <c r="AJ1136" i="3"/>
  <c r="AJ344" i="3"/>
  <c r="AJ313" i="3"/>
  <c r="AJ238" i="3"/>
  <c r="AJ843" i="3"/>
  <c r="AJ658" i="3"/>
  <c r="AJ1310" i="3"/>
  <c r="AJ24" i="3"/>
  <c r="AJ756" i="3"/>
  <c r="AJ560" i="3"/>
  <c r="AJ639" i="3"/>
  <c r="AJ153" i="3"/>
  <c r="AJ557" i="3"/>
  <c r="AJ861" i="3"/>
  <c r="AJ188" i="3"/>
  <c r="AJ1403" i="3"/>
  <c r="AJ886" i="3"/>
  <c r="AJ433" i="3"/>
  <c r="AJ1249" i="3"/>
  <c r="AJ897" i="3"/>
  <c r="AJ449" i="3"/>
  <c r="AJ1240" i="3"/>
  <c r="AJ1007" i="3"/>
  <c r="AJ873" i="3"/>
  <c r="AJ1396" i="3"/>
  <c r="AJ1013" i="3"/>
  <c r="AJ320" i="3"/>
  <c r="AJ264" i="3"/>
  <c r="AJ1351" i="3"/>
  <c r="AJ996" i="3"/>
  <c r="AJ663" i="3"/>
  <c r="AJ1177" i="3"/>
  <c r="AJ1220" i="3"/>
  <c r="AJ821" i="3"/>
  <c r="AJ1044" i="3"/>
  <c r="AJ304" i="3"/>
  <c r="AJ510" i="3"/>
  <c r="AJ482" i="3"/>
  <c r="AJ78" i="3"/>
  <c r="AJ1257" i="3"/>
  <c r="AJ1388" i="3"/>
  <c r="AJ1030" i="3"/>
  <c r="AJ1344" i="3"/>
  <c r="AJ1012" i="3"/>
  <c r="AJ171" i="3"/>
  <c r="AJ576" i="3"/>
  <c r="AJ1354" i="3"/>
  <c r="AJ39" i="3"/>
  <c r="AJ197" i="3"/>
  <c r="AJ457" i="3"/>
  <c r="AJ985" i="3"/>
  <c r="AJ168" i="3"/>
  <c r="AJ768" i="3"/>
  <c r="AJ655" i="3"/>
  <c r="AJ1092" i="3"/>
  <c r="AJ829" i="3"/>
  <c r="AJ488" i="3"/>
  <c r="AJ458" i="3"/>
  <c r="AJ179" i="3"/>
  <c r="AJ262" i="3"/>
  <c r="AJ802" i="3"/>
  <c r="AJ554" i="3"/>
  <c r="AJ348" i="3"/>
  <c r="AJ891" i="3"/>
  <c r="AJ1340" i="3"/>
  <c r="AJ818" i="3"/>
  <c r="AJ913" i="3"/>
  <c r="AJ681" i="3"/>
  <c r="AJ535" i="3"/>
  <c r="AJ247" i="3"/>
  <c r="AJ1362" i="3"/>
  <c r="AJ164" i="3"/>
  <c r="AJ637" i="3"/>
  <c r="AJ598" i="3"/>
  <c r="AJ411" i="3"/>
  <c r="AJ499" i="3"/>
  <c r="AJ969" i="3"/>
  <c r="AJ1158" i="3"/>
  <c r="AJ566" i="3"/>
  <c r="AJ284" i="3"/>
  <c r="AJ1144" i="3"/>
  <c r="AJ953" i="3"/>
  <c r="AJ1320" i="3"/>
  <c r="AJ607" i="3"/>
  <c r="AJ224" i="3"/>
  <c r="AJ118" i="3"/>
  <c r="AJ928" i="3"/>
  <c r="AJ225" i="3"/>
  <c r="AJ466" i="3"/>
  <c r="AJ1231" i="3"/>
  <c r="AJ1157" i="3"/>
  <c r="AJ136" i="3"/>
  <c r="AJ129" i="3"/>
  <c r="AJ595" i="3"/>
  <c r="AJ678" i="3"/>
  <c r="AJ1115" i="3"/>
  <c r="AJ441" i="3"/>
  <c r="AJ720" i="3"/>
  <c r="AJ486" i="3"/>
  <c r="AJ943" i="3"/>
  <c r="AJ1109" i="3"/>
  <c r="AJ1120" i="3"/>
  <c r="AJ45" i="3"/>
  <c r="AJ220" i="3"/>
  <c r="AJ443" i="3"/>
  <c r="AJ1195" i="3"/>
  <c r="AJ651" i="3"/>
  <c r="AJ779" i="3"/>
  <c r="AJ299" i="3"/>
  <c r="AJ1065" i="3"/>
  <c r="AJ1361" i="3"/>
  <c r="AJ159" i="3"/>
  <c r="AJ269" i="3"/>
  <c r="AJ796" i="3"/>
  <c r="AJ282" i="3"/>
  <c r="AJ1341" i="3"/>
  <c r="AJ258" i="3"/>
  <c r="AJ854" i="3"/>
  <c r="AJ670" i="3"/>
  <c r="AJ744" i="3"/>
  <c r="AJ204" i="3"/>
  <c r="AJ401" i="3"/>
  <c r="AJ521" i="3"/>
  <c r="AJ772" i="3"/>
  <c r="AJ1355" i="3"/>
  <c r="AJ1378" i="3"/>
  <c r="AJ1017" i="3"/>
  <c r="AJ1122" i="3"/>
  <c r="AJ797" i="3"/>
  <c r="AJ334" i="3"/>
  <c r="AJ1145" i="3"/>
  <c r="AJ290" i="3"/>
  <c r="AJ422" i="3"/>
  <c r="AJ472" i="3"/>
  <c r="AJ1234" i="3"/>
  <c r="AJ319" i="3"/>
  <c r="AJ73" i="3"/>
  <c r="AJ114" i="3"/>
  <c r="AJ549" i="3"/>
  <c r="AJ799" i="3"/>
  <c r="AJ186" i="3"/>
  <c r="AJ151" i="3"/>
  <c r="AJ1090" i="3"/>
  <c r="AJ877" i="3"/>
  <c r="AJ711" i="3"/>
  <c r="AJ489" i="3"/>
  <c r="AJ570" i="3"/>
  <c r="AJ881" i="3"/>
  <c r="AJ970" i="3"/>
  <c r="AJ310" i="3"/>
  <c r="AJ427" i="3"/>
  <c r="AJ930" i="3"/>
  <c r="AJ517" i="3"/>
  <c r="AJ1213" i="3"/>
  <c r="AJ203" i="3"/>
  <c r="AJ281" i="3"/>
  <c r="AJ824" i="3"/>
  <c r="AJ732" i="3"/>
  <c r="AJ95" i="3"/>
  <c r="AJ795"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<sst xmlns="http://schemas.openxmlformats.org/spreadsheetml/2006/main" count="154" uniqueCount="112">
  <si>
    <t>Product No.</t>
  </si>
  <si>
    <t>Type</t>
  </si>
  <si>
    <t>Pastry Name</t>
  </si>
  <si>
    <t>Daily Production</t>
  </si>
  <si>
    <t>Pastry Price</t>
  </si>
  <si>
    <t>Potential Revenue</t>
  </si>
  <si>
    <t>Legend</t>
  </si>
  <si>
    <t>Packet</t>
  </si>
  <si>
    <t>Black Bean</t>
  </si>
  <si>
    <t xml:space="preserve"> Column data can be edited</t>
  </si>
  <si>
    <t>Kaya</t>
  </si>
  <si>
    <t>Coconut</t>
  </si>
  <si>
    <t>Cranberry Cheese</t>
  </si>
  <si>
    <t>Remarks</t>
  </si>
  <si>
    <t>Cheese Bread</t>
  </si>
  <si>
    <t>Sugar Roll</t>
  </si>
  <si>
    <t>Butter Sugar</t>
  </si>
  <si>
    <t>Raisin</t>
  </si>
  <si>
    <t>Chicken Floss Cheese</t>
  </si>
  <si>
    <t>Garlic Bread</t>
  </si>
  <si>
    <t>Bun</t>
  </si>
  <si>
    <t>BBQ Chicken</t>
  </si>
  <si>
    <t>Tuna Fish</t>
  </si>
  <si>
    <t>Sardine</t>
  </si>
  <si>
    <t>Nyonya Chicken</t>
  </si>
  <si>
    <t>Limitations</t>
  </si>
  <si>
    <t>Japanese Red Bean</t>
  </si>
  <si>
    <t xml:space="preserve">Coffee </t>
  </si>
  <si>
    <t>Sausage Bun</t>
  </si>
  <si>
    <t>Otah</t>
  </si>
  <si>
    <t>Ham &amp; Cheese</t>
  </si>
  <si>
    <t>Documentation</t>
  </si>
  <si>
    <t>Yam Bun</t>
  </si>
  <si>
    <t>Name</t>
  </si>
  <si>
    <t>Cell(s)</t>
  </si>
  <si>
    <t>Formula</t>
  </si>
  <si>
    <t>Puff</t>
  </si>
  <si>
    <t>Chicken Curry Puff</t>
  </si>
  <si>
    <t>Calculation of daily potential revenue</t>
  </si>
  <si>
    <t>L8:L33</t>
  </si>
  <si>
    <t xml:space="preserve"> =$J8*$K8</t>
  </si>
  <si>
    <t>Tuna Puff</t>
  </si>
  <si>
    <t>Calculation of total daily production</t>
  </si>
  <si>
    <t xml:space="preserve"> =SUM(J8:J33)</t>
  </si>
  <si>
    <t>Chicken Puff</t>
  </si>
  <si>
    <t>Calculation of total daily potential revenue</t>
  </si>
  <si>
    <t xml:space="preserve"> =SUM(L8:L33)</t>
  </si>
  <si>
    <t>Custard Puff</t>
  </si>
  <si>
    <t>Durian Puff</t>
  </si>
  <si>
    <t>Total:</t>
  </si>
  <si>
    <t xml:space="preserve"> </t>
  </si>
  <si>
    <t>Leftover Statistics</t>
  </si>
  <si>
    <t>Total leftover</t>
  </si>
  <si>
    <t>($) Lost Revenue</t>
  </si>
  <si>
    <t>(%) Lost Revenue</t>
  </si>
  <si>
    <t>Calculation of daily leftover</t>
  </si>
  <si>
    <t>Calculation of daily lost revenue</t>
  </si>
  <si>
    <t>Prices from cell C3 to AB3 is referenced to the sheet (Product Details).
Each pastry product is multiplied by their respective price from cell C3 to AB3.</t>
  </si>
  <si>
    <t>Calculation of daily lost revenue (%)</t>
  </si>
  <si>
    <t>AH10 and below</t>
  </si>
  <si>
    <t xml:space="preserve"> =SUM(H10:AG10)</t>
  </si>
  <si>
    <t>AI and below</t>
  </si>
  <si>
    <t>AJ and below</t>
  </si>
  <si>
    <t>Rate of Sale</t>
  </si>
  <si>
    <t>Bread Rank</t>
  </si>
  <si>
    <t>Bread name</t>
  </si>
  <si>
    <t>Butter Sugar (single)</t>
  </si>
  <si>
    <t>Calculation of rate of sale</t>
  </si>
  <si>
    <t>J34</t>
  </si>
  <si>
    <t>L34</t>
  </si>
  <si>
    <t>M8:M33</t>
  </si>
  <si>
    <r>
      <t xml:space="preserve"> =1-(SUM((</t>
    </r>
    <r>
      <rPr>
        <b/>
        <sz val="10"/>
        <color rgb="FFFF0000"/>
        <rFont val="Calibri"/>
        <family val="2"/>
        <scheme val="minor"/>
      </rPr>
      <t>total product sale</t>
    </r>
    <r>
      <rPr>
        <sz val="10"/>
        <color theme="1"/>
        <rFont val="Calibri"/>
        <family val="2"/>
        <scheme val="minor"/>
      </rPr>
      <t>)/(J8*(COUNT(</t>
    </r>
    <r>
      <rPr>
        <b/>
        <sz val="10"/>
        <color rgb="FFFF0000"/>
        <rFont val="Calibri"/>
        <family val="2"/>
        <scheme val="minor"/>
      </rPr>
      <t>total product sale</t>
    </r>
    <r>
      <rPr>
        <sz val="10"/>
        <color theme="1"/>
        <rFont val="Calibri"/>
        <family val="2"/>
        <scheme val="minor"/>
      </rPr>
      <t>)))))</t>
    </r>
  </si>
  <si>
    <t xml:space="preserve"> =$AI10/'Inventory System'!$L$34</t>
  </si>
  <si>
    <t>Calculated by dividing lost revenue of the day / potential revenue of the day</t>
  </si>
  <si>
    <t>Duplicate Prevention</t>
  </si>
  <si>
    <t>Duplicate prevention</t>
  </si>
  <si>
    <t>Current model is unable to accommodate to requests such as increasing types of pastries.</t>
  </si>
  <si>
    <t>Side Feature: Duplication Prevention</t>
  </si>
  <si>
    <t>To avoid duplication of pastry in cases of similar rate of sale, all rate of sale is multiplied by 10,000,000 before addition of rand() in column N (hidden). As only numbers from the 7th decimal place and above is changed, the original rate of sale calculated will not be affected.</t>
  </si>
  <si>
    <r>
      <t xml:space="preserve">This section allows you to dynamically </t>
    </r>
    <r>
      <rPr>
        <b/>
        <sz val="14"/>
        <color theme="1"/>
        <rFont val="Calibri"/>
        <family val="2"/>
        <scheme val="minor"/>
      </rPr>
      <t>check the pastry ranking according to date set above.</t>
    </r>
    <r>
      <rPr>
        <sz val="14"/>
        <color theme="1"/>
        <rFont val="Calibri"/>
        <family val="2"/>
        <scheme val="minor"/>
      </rPr>
      <t xml:space="preserve"> 
The rank is set according to the rate of sale of individual pastries according to the date set.
*Data validation has been applied to ensure that date is within range from "Pastry Leftovers" page.*</t>
    </r>
  </si>
  <si>
    <t>I14, I17</t>
  </si>
  <si>
    <t>Pastry Ranking Date Filtering (To, From)</t>
  </si>
  <si>
    <r>
      <t xml:space="preserve">Data here only includes pre-made pastry products. Data for remaining products such as waffles and custom cakes are not included as they are products on demand.
This page contatins all product and their respective prices. </t>
    </r>
    <r>
      <rPr>
        <b/>
        <sz val="11"/>
        <color theme="1"/>
        <rFont val="Calibri"/>
        <family val="2"/>
        <scheme val="minor"/>
      </rPr>
      <t>Calculation of leftover and loss of revenue will all reference the prices of in this page.</t>
    </r>
    <r>
      <rPr>
        <sz val="11"/>
        <color theme="1"/>
        <rFont val="Calibri"/>
        <family val="2"/>
        <scheme val="minor"/>
      </rPr>
      <t xml:space="preserve">
"</t>
    </r>
    <r>
      <rPr>
        <sz val="11"/>
        <color rgb="FFFF0000"/>
        <rFont val="Calibri"/>
        <family val="2"/>
        <scheme val="minor"/>
      </rPr>
      <t>Total product sale</t>
    </r>
    <r>
      <rPr>
        <sz val="11"/>
        <color theme="1"/>
        <rFont val="Calibri"/>
        <family val="2"/>
        <scheme val="minor"/>
      </rPr>
      <t xml:space="preserve">" is created under </t>
    </r>
    <r>
      <rPr>
        <b/>
        <sz val="11"/>
        <color theme="1"/>
        <rFont val="Calibri"/>
        <family val="2"/>
        <scheme val="minor"/>
      </rPr>
      <t>Formula / Name Manager</t>
    </r>
    <r>
      <rPr>
        <sz val="11"/>
        <color theme="1"/>
        <rFont val="Calibri"/>
        <family val="2"/>
        <scheme val="minor"/>
      </rPr>
      <t xml:space="preserve">. The rate of sale is determined by the date set on "Operation Analysis" page, where the ranking of the pastries is determined by the start and date selected. </t>
    </r>
    <r>
      <rPr>
        <i/>
        <sz val="11"/>
        <color theme="1"/>
        <rFont val="Calibri"/>
        <family val="2"/>
        <scheme val="minor"/>
      </rPr>
      <t>Refer to "Operation Analysis" documentation for more details.</t>
    </r>
  </si>
  <si>
    <r>
      <t xml:space="preserve">Organising </t>
    </r>
    <r>
      <rPr>
        <b/>
        <sz val="11"/>
        <color theme="1"/>
        <rFont val="Calibri"/>
        <family val="2"/>
        <scheme val="minor"/>
      </rPr>
      <t>Rate of sale</t>
    </r>
  </si>
  <si>
    <t xml:space="preserve"> =LARGE('Inventory System'!$M$8:$M$33,'Operation Analysis'!T15)</t>
  </si>
  <si>
    <r>
      <t xml:space="preserve">The rate of sale is organised using large function to determine which pastry sells the best. </t>
    </r>
    <r>
      <rPr>
        <b/>
        <sz val="11"/>
        <color theme="1"/>
        <rFont val="Calibri"/>
        <family val="2"/>
        <scheme val="minor"/>
      </rPr>
      <t>However, these values are not used to find the pastries name due to possible duplication when using index / match function.</t>
    </r>
  </si>
  <si>
    <t>Finding the corresponding pastry names</t>
  </si>
  <si>
    <t>V15:V40</t>
  </si>
  <si>
    <r>
      <rPr>
        <u/>
        <sz val="11"/>
        <color theme="1"/>
        <rFont val="Calibri"/>
        <family val="2"/>
        <scheme val="minor"/>
      </rPr>
      <t>Hidden Column Formula</t>
    </r>
    <r>
      <rPr>
        <sz val="11"/>
        <color theme="1"/>
        <rFont val="Calibri"/>
        <family val="2"/>
        <scheme val="minor"/>
      </rPr>
      <t xml:space="preserve"> 
=LARGE('Inventory System'!$N$8:$N$33,'Operation Analysis'!T23)
</t>
    </r>
    <r>
      <rPr>
        <u/>
        <sz val="11"/>
        <color theme="1"/>
        <rFont val="Calibri"/>
        <family val="2"/>
        <scheme val="minor"/>
      </rPr>
      <t>Main Formula</t>
    </r>
    <r>
      <rPr>
        <sz val="11"/>
        <color theme="1"/>
        <rFont val="Calibri"/>
        <family val="2"/>
        <scheme val="minor"/>
      </rPr>
      <t xml:space="preserve">
=INDEX('Inventory System'!$I$8:$I$33,MATCH('Operation Analysis'!$W15,'Inventory System'!$N$8:$N$33,0),1)</t>
    </r>
  </si>
  <si>
    <t xml:space="preserve">U15:U40
and
W15:W40 (hidden)
</t>
  </si>
  <si>
    <r>
      <t xml:space="preserve">First, this function refers to the hidden column under "Inventory System". </t>
    </r>
    <r>
      <rPr>
        <b/>
        <sz val="11"/>
        <color theme="1"/>
        <rFont val="Calibri"/>
        <family val="2"/>
        <scheme val="minor"/>
      </rPr>
      <t>To ensure that there is no duplication, all pastries' unique rate of sale</t>
    </r>
    <r>
      <rPr>
        <sz val="11"/>
        <color theme="1"/>
        <rFont val="Calibri"/>
        <family val="2"/>
        <scheme val="minor"/>
      </rPr>
      <t xml:space="preserve"> (</t>
    </r>
    <r>
      <rPr>
        <i/>
        <sz val="11"/>
        <color theme="1"/>
        <rFont val="Calibri"/>
        <family val="2"/>
        <scheme val="minor"/>
      </rPr>
      <t>Refer to "Inventory System" documentation: "Side Feature: Duplication Prevention" for more details</t>
    </r>
    <r>
      <rPr>
        <sz val="11"/>
        <color theme="1"/>
        <rFont val="Calibri"/>
        <family val="2"/>
        <scheme val="minor"/>
      </rPr>
      <t xml:space="preserve">) </t>
    </r>
    <r>
      <rPr>
        <b/>
        <sz val="11"/>
        <color theme="1"/>
        <rFont val="Calibri"/>
        <family val="2"/>
        <scheme val="minor"/>
      </rPr>
      <t>is being organised using the LARGE() function.</t>
    </r>
    <r>
      <rPr>
        <sz val="11"/>
        <color theme="1"/>
        <rFont val="Calibri"/>
        <family val="2"/>
        <scheme val="minor"/>
      </rPr>
      <t xml:space="preserve">
After which, the index and match function is being used to retrieve the corresponding pastry names from "Inventory System" sheet.</t>
    </r>
  </si>
  <si>
    <t>Lost Revenue (%) Filtering (To, From)</t>
  </si>
  <si>
    <t>I50, I52</t>
  </si>
  <si>
    <t>Start Date:</t>
  </si>
  <si>
    <t>End Date:</t>
  </si>
  <si>
    <r>
      <t>1) Date is set on "Start Date" and "End Date" row.
2) The date is used to with index &amp; match function, matching against the dates present in "Pastry Leftovers" as seen in the formula beside (</t>
    </r>
    <r>
      <rPr>
        <sz val="11"/>
        <color rgb="FFFF0000"/>
        <rFont val="Calibri"/>
        <family val="2"/>
        <scheme val="minor"/>
      </rPr>
      <t>highlighted in red</t>
    </r>
    <r>
      <rPr>
        <sz val="11"/>
        <color theme="1"/>
        <rFont val="Calibri"/>
        <family val="2"/>
        <scheme val="minor"/>
      </rPr>
      <t xml:space="preserve">).
3) "Start Date" and "End Date" would each return a cell upon match (e.g. "Start Date" returns H20, "End Date" returns H23). As seen in the index function, it returns column H (blackbean) data in this example. The formula becomes the range for the set of data.
4) In Name Manager, the formula is repeated twice, separated by a colon ':', allowing us to find the range. (e.g. H20 : H23). </t>
    </r>
    <r>
      <rPr>
        <b/>
        <sz val="11"/>
        <color theme="1"/>
        <rFont val="Calibri"/>
        <family val="2"/>
        <scheme val="minor"/>
      </rPr>
      <t>The data is then reflected in "Inventory System" under "Rate of Sale" for each pastry.</t>
    </r>
  </si>
  <si>
    <r>
      <rPr>
        <b/>
        <u/>
        <sz val="11"/>
        <color theme="1"/>
        <rFont val="Calibri"/>
        <family val="2"/>
        <scheme val="minor"/>
      </rPr>
      <t>Name Manager</t>
    </r>
    <r>
      <rPr>
        <sz val="11"/>
        <color theme="1"/>
        <rFont val="Calibri"/>
        <family val="2"/>
        <scheme val="minor"/>
      </rPr>
      <t xml:space="preserve">
</t>
    </r>
    <r>
      <rPr>
        <u/>
        <sz val="11"/>
        <color theme="1"/>
        <rFont val="Calibri"/>
        <family val="2"/>
        <scheme val="minor"/>
      </rPr>
      <t>mydates</t>
    </r>
    <r>
      <rPr>
        <sz val="11"/>
        <color theme="1"/>
        <rFont val="Calibri"/>
        <family val="2"/>
        <scheme val="minor"/>
      </rPr>
      <t xml:space="preserve">
=INDEX('Pastry Leftovers'!$G$10:$G$1411,MATCH(</t>
    </r>
    <r>
      <rPr>
        <sz val="11"/>
        <color rgb="FF0070C0"/>
        <rFont val="Calibri"/>
        <family val="2"/>
        <scheme val="minor"/>
      </rPr>
      <t>'Operation Analysis'!$I$50</t>
    </r>
    <r>
      <rPr>
        <sz val="11"/>
        <color theme="1"/>
        <rFont val="Calibri"/>
        <family val="2"/>
        <scheme val="minor"/>
      </rPr>
      <t>,'Pastry Leftovers'!$G$10:$G$1411,0)):INDEX('Pastry Leftovers'!$G$10:$G$1411,MATCH(</t>
    </r>
    <r>
      <rPr>
        <sz val="11"/>
        <color rgb="FF0070C0"/>
        <rFont val="Calibri"/>
        <family val="2"/>
        <scheme val="minor"/>
      </rPr>
      <t>'Operation Analysis'!$I$52</t>
    </r>
    <r>
      <rPr>
        <sz val="11"/>
        <color theme="1"/>
        <rFont val="Calibri"/>
        <family val="2"/>
        <scheme val="minor"/>
      </rPr>
      <t xml:space="preserve">,'Pastry Leftovers'!$G$10:$G$1411,0))
</t>
    </r>
    <r>
      <rPr>
        <u/>
        <sz val="11"/>
        <color theme="1"/>
        <rFont val="Calibri"/>
        <family val="2"/>
        <scheme val="minor"/>
      </rPr>
      <t>lostrevenue</t>
    </r>
    <r>
      <rPr>
        <sz val="11"/>
        <color theme="1"/>
        <rFont val="Calibri"/>
        <family val="2"/>
        <scheme val="minor"/>
      </rPr>
      <t xml:space="preserve">
=INDEX('Pastry Leftovers'!$AJ$10:$AJ$1411,MATCH('Operation Analysis'!$I$50,'Pastry Leftovers'!$G$10:$G$1411,0)):INDEX('Pastry Leftovers'!$AJ$10:$AJ$1411,MATCH('Operation Analysis'!$I$52,'Pastry Leftovers'!$G$10:$G$1411,0))</t>
    </r>
  </si>
  <si>
    <r>
      <t xml:space="preserve"> =INDEX('Pastry Leftovers'!$H$10:$H$1411,MATCH(</t>
    </r>
    <r>
      <rPr>
        <sz val="11"/>
        <color rgb="FFFF0000"/>
        <rFont val="Calibri"/>
        <family val="2"/>
        <scheme val="minor"/>
      </rPr>
      <t>'Operation Analysis'!$I$14</t>
    </r>
    <r>
      <rPr>
        <sz val="11"/>
        <color theme="1"/>
        <rFont val="Calibri"/>
        <family val="2"/>
        <scheme val="minor"/>
      </rPr>
      <t>,'Pastry Leftovers'!$G$10:$G$1411,0)):INDEX('Pastry Leftovers'!$H$10:$H$1411,MATCH(</t>
    </r>
    <r>
      <rPr>
        <sz val="11"/>
        <color rgb="FFFF0000"/>
        <rFont val="Calibri"/>
        <family val="2"/>
        <scheme val="minor"/>
      </rPr>
      <t>'Operation Analysis'!$I$17</t>
    </r>
    <r>
      <rPr>
        <sz val="11"/>
        <color theme="1"/>
        <rFont val="Calibri"/>
        <family val="2"/>
        <scheme val="minor"/>
      </rPr>
      <t>,'Pastry Leftovers'!$G$10:$G$1411,0))</t>
    </r>
  </si>
  <si>
    <r>
      <t>1) Date is set on "Start Date" and "End Date" row.
2) The date is used to with index &amp; match function, matching against the dates present in "Pastry Leftovers" as seen in the formula beside (</t>
    </r>
    <r>
      <rPr>
        <sz val="11"/>
        <color rgb="FF0070C0"/>
        <rFont val="Calibri"/>
        <family val="2"/>
        <scheme val="minor"/>
      </rPr>
      <t>highlighted in blue</t>
    </r>
    <r>
      <rPr>
        <sz val="11"/>
        <color theme="1"/>
        <rFont val="Calibri"/>
        <family val="2"/>
        <scheme val="minor"/>
      </rPr>
      <t xml:space="preserve">).
3) "Start Date" and "End Date" would each return a cell upon match (e.g. "Start Date" returns H20, "End Date" returns H23). As seen in the index function, it returns column G (dates) data in this example. </t>
    </r>
    <r>
      <rPr>
        <b/>
        <sz val="11"/>
        <color theme="1"/>
        <rFont val="Calibri"/>
        <family val="2"/>
        <scheme val="minor"/>
      </rPr>
      <t xml:space="preserve">These dates would become the x axis range presented in in the line chart.
</t>
    </r>
    <r>
      <rPr>
        <sz val="11"/>
        <color theme="1"/>
        <rFont val="Calibri"/>
        <family val="2"/>
        <scheme val="minor"/>
      </rPr>
      <t xml:space="preserve">4) Similarly for lost revenue, the dates will gather the range for the lost revenue starting from the corresponding start date to end date. </t>
    </r>
    <r>
      <rPr>
        <b/>
        <sz val="11"/>
        <color theme="1"/>
        <rFont val="Calibri"/>
        <family val="2"/>
        <scheme val="minor"/>
      </rPr>
      <t>The lost revenue range would then be the y axis as shown in the line chart.</t>
    </r>
  </si>
  <si>
    <t xml:space="preserve"> Row data can be edited</t>
  </si>
  <si>
    <t xml:space="preserve"> =SUM($H$8:$AG$8*H10:AG10)</t>
  </si>
  <si>
    <t>Average Daily Sale</t>
  </si>
  <si>
    <t xml:space="preserve"> =ROUNDDOWN(V15:V40*'Inventory System'!J8:J33,0)</t>
  </si>
  <si>
    <t>X15:X40</t>
  </si>
  <si>
    <r>
      <t xml:space="preserve">The average daily sale is calculated according to the rate of sale defined by the user, by multiplying the calculated rate of sale to the current production of the respective pastry. </t>
    </r>
    <r>
      <rPr>
        <b/>
        <sz val="11"/>
        <color theme="1"/>
        <rFont val="Calibri"/>
        <family val="2"/>
        <scheme val="minor"/>
      </rPr>
      <t>These values can be taken into consideration by U MAY Delight when deciding how much pastry they want to bake daily.</t>
    </r>
  </si>
  <si>
    <t>Recommended Daily Total Production:</t>
  </si>
  <si>
    <t xml:space="preserve"> =SUM(W15:W40)</t>
  </si>
  <si>
    <t>W15:W40</t>
  </si>
  <si>
    <t>Recommended Total Daily Production</t>
  </si>
  <si>
    <r>
      <t xml:space="preserve">The recommended total daily production is calculated by adding the average daily sale </t>
    </r>
    <r>
      <rPr>
        <b/>
        <sz val="11"/>
        <color theme="1"/>
        <rFont val="Calibri"/>
        <family val="2"/>
        <scheme val="minor"/>
      </rPr>
      <t>according to the start and end date selected by the user.</t>
    </r>
  </si>
  <si>
    <r>
      <t xml:space="preserve">This section allows you to dynamically </t>
    </r>
    <r>
      <rPr>
        <b/>
        <sz val="14"/>
        <color theme="1"/>
        <rFont val="Calibri"/>
        <family val="2"/>
        <scheme val="minor"/>
      </rPr>
      <t xml:space="preserve">check your lost revenue ($) according to date set above.
</t>
    </r>
    <r>
      <rPr>
        <sz val="14"/>
        <color theme="1"/>
        <rFont val="Calibri"/>
        <family val="2"/>
        <scheme val="minor"/>
      </rPr>
      <t xml:space="preserve">*Data validation has been applied to ensure that date is within range from "Pastry Leftovers" page.*
</t>
    </r>
  </si>
  <si>
    <t>Current Daily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</si>
</sst>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7" formatCode="&quot;$&quot;#,##0.00_);\(&quot;$&quot;#,##0.00\)"/>
    <numFmt numFmtId="164" formatCode="&quot;$&quot;#,##0.00"/>
    <numFmt numFmtId="165" formatCode="[$-409]d\-mmm\-yy;@"/>
  </numFmts>
  <fonts count="22" x14ac:knownFonts="1">
    <font>
      <sz val="11"/>
      <color theme="1"/>
      <name val="Calibri"/>
      <family val="2"/>
      <scheme val="minor"/>
    </font>
    <font>
      <sz val="11"/>
      <color rgb="FFFF0000"/>
      <name val="Calibri"/>
      <family val="2"/>
      <scheme val="minor"/>
    </font>
    <font>
      <b/>
      <sz val="11"/>
      <color theme="1"/>
      <name val="Calibri"/>
      <family val="2"/>
      <scheme val="minor"/>
    </font>
    <font>
      <b/>
      <u/>
      <sz val="11"/>
      <color theme="1"/>
      <name val="Calibri"/>
      <family val="2"/>
      <scheme val="minor"/>
    </font>
    <font>
      <b/>
      <sz val="12"/>
      <color theme="1"/>
      <name val="Calibri"/>
      <family val="2"/>
      <scheme val="minor"/>
    </font>
    <font>
      <sz val="12"/>
      <color theme="1"/>
      <name val="Calibri"/>
      <family val="2"/>
      <scheme val="minor"/>
    </font>
    <font>
      <b/>
      <sz val="10"/>
      <color theme="1"/>
      <name val="Calibri"/>
      <family val="2"/>
      <scheme val="minor"/>
    </font>
    <font>
      <sz val="10"/>
      <color theme="1"/>
      <name val="Calibri"/>
      <family val="2"/>
      <scheme val="minor"/>
    </font>
    <font>
      <b/>
      <u/>
      <sz val="10"/>
      <color theme="1"/>
      <name val="Calibri"/>
      <family val="2"/>
      <scheme val="minor"/>
    </font>
    <font>
      <b/>
      <u/>
      <sz val="18"/>
      <color theme="1"/>
      <name val="Calibri"/>
      <family val="2"/>
      <scheme val="minor"/>
    </font>
    <font>
      <sz val="14"/>
      <color theme="1"/>
      <name val="Calibri"/>
      <family val="2"/>
      <scheme val="minor"/>
    </font>
    <font>
      <sz val="16"/>
      <color theme="1"/>
      <name val="Calibri"/>
      <family val="2"/>
      <scheme val="minor"/>
    </font>
    <font>
      <b/>
      <sz val="18"/>
      <color theme="1"/>
      <name val="Calibri"/>
      <family val="2"/>
      <scheme val="minor"/>
    </font>
    <font>
      <b/>
      <sz val="16"/>
      <color theme="1"/>
      <name val="Calibri"/>
      <family val="2"/>
      <scheme val="minor"/>
    </font>
    <font>
      <b/>
      <u/>
      <sz val="12"/>
      <color theme="1"/>
      <name val="Calibri"/>
      <family val="2"/>
      <scheme val="minor"/>
    </font>
    <font>
      <sz val="22"/>
      <color theme="1"/>
      <name val="Calibri"/>
      <family val="2"/>
      <scheme val="minor"/>
    </font>
    <font>
      <b/>
      <sz val="10"/>
      <color rgb="FFFF0000"/>
      <name val="Calibri"/>
      <family val="2"/>
      <scheme val="minor"/>
    </font>
    <font>
      <b/>
      <sz val="14"/>
      <color theme="1"/>
      <name val="Calibri"/>
      <family val="2"/>
      <scheme val="minor"/>
    </font>
    <font>
      <b/>
      <u/>
      <sz val="14"/>
      <color theme="1"/>
      <name val="Calibri"/>
      <family val="2"/>
      <scheme val="minor"/>
    </font>
    <font>
      <i/>
      <sz val="11"/>
      <color theme="1"/>
      <name val="Calibri"/>
      <family val="2"/>
      <scheme val="minor"/>
    </font>
    <font>
      <u/>
      <sz val="11"/>
      <color theme="1"/>
      <name val="Calibri"/>
      <family val="2"/>
      <scheme val="minor"/>
    </font>
    <font>
      <sz val="11"/>
      <color rgb="FF0070C0"/>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rgb="FF92D050"/>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rgb="FF00B0F0"/>
        <bgColor indexed="64"/>
      </patternFill>
    </fill>
  </fills>
  <borders count="4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169">
    <xf numFmtId="0" fontId="0" fillId="0" borderId="0" xfId="0"/>
    <xf numFmtId="0" fontId="1" fillId="2" borderId="0" xfId="0" applyFont="1" applyFill="1"/>
    <xf numFmtId="0" fontId="0" fillId="3" borderId="0" xfId="0" applyFill="1"/>
    <xf numFmtId="0" fontId="0" fillId="2" borderId="0" xfId="0" applyFill="1"/>
    <xf numFmtId="0" fontId="3" fillId="4" borderId="1" xfId="0" applyFont="1" applyFill="1" applyBorder="1" applyAlignment="1">
      <alignment horizontal="left"/>
    </xf>
    <xf numFmtId="0" fontId="3" fillId="4" borderId="2" xfId="0" applyFont="1" applyFill="1" applyBorder="1" applyAlignment="1">
      <alignment horizontal="left"/>
    </xf>
    <xf numFmtId="0" fontId="0" fillId="5" borderId="4" xfId="0" applyFill="1" applyBorder="1"/>
    <xf numFmtId="0" fontId="0" fillId="5" borderId="5" xfId="0" applyFill="1" applyBorder="1"/>
    <xf numFmtId="0" fontId="0" fillId="4" borderId="5" xfId="0" applyFill="1" applyBorder="1"/>
    <xf numFmtId="0" fontId="5" fillId="2" borderId="0" xfId="0" applyFont="1" applyFill="1"/>
    <xf numFmtId="0" fontId="5" fillId="3" borderId="0" xfId="0" applyFont="1" applyFill="1"/>
    <xf numFmtId="0" fontId="0" fillId="2" borderId="0" xfId="0" applyFill="1" applyAlignment="1">
      <alignment vertical="top" wrapText="1"/>
    </xf>
    <xf numFmtId="0" fontId="0" fillId="3" borderId="0" xfId="0" applyFill="1" applyAlignment="1">
      <alignment vertical="top" wrapText="1"/>
    </xf>
    <xf numFmtId="0" fontId="0" fillId="2" borderId="4" xfId="0" applyFill="1" applyBorder="1"/>
    <xf numFmtId="0" fontId="0" fillId="2" borderId="5" xfId="0" applyFill="1" applyBorder="1"/>
    <xf numFmtId="164" fontId="0" fillId="2" borderId="5" xfId="0" applyNumberFormat="1" applyFill="1" applyBorder="1"/>
    <xf numFmtId="0" fontId="8" fillId="5" borderId="5" xfId="0" applyFont="1" applyFill="1" applyBorder="1"/>
    <xf numFmtId="0" fontId="7" fillId="2" borderId="5" xfId="0" applyFont="1" applyFill="1" applyBorder="1" applyAlignment="1">
      <alignment wrapText="1"/>
    </xf>
    <xf numFmtId="0" fontId="7" fillId="2" borderId="5" xfId="0" applyFont="1" applyFill="1" applyBorder="1"/>
    <xf numFmtId="0" fontId="7" fillId="6" borderId="5" xfId="0" applyFont="1" applyFill="1" applyBorder="1" applyAlignment="1">
      <alignment wrapText="1"/>
    </xf>
    <xf numFmtId="0" fontId="0" fillId="5" borderId="7" xfId="0" applyFill="1" applyBorder="1"/>
    <xf numFmtId="0" fontId="0" fillId="5" borderId="8" xfId="0" applyFill="1" applyBorder="1"/>
    <xf numFmtId="0" fontId="2" fillId="7" borderId="10" xfId="0" applyFont="1" applyFill="1" applyBorder="1"/>
    <xf numFmtId="0" fontId="0" fillId="2" borderId="5" xfId="0" applyFont="1" applyFill="1" applyBorder="1"/>
    <xf numFmtId="7" fontId="0" fillId="2" borderId="5" xfId="0" applyNumberFormat="1" applyFont="1" applyFill="1" applyBorder="1"/>
    <xf numFmtId="164" fontId="0" fillId="9" borderId="5" xfId="0" applyNumberFormat="1" applyFill="1" applyBorder="1"/>
    <xf numFmtId="0" fontId="2" fillId="10" borderId="5" xfId="0" applyFont="1" applyFill="1" applyBorder="1"/>
    <xf numFmtId="0" fontId="3" fillId="5" borderId="5" xfId="0" applyFont="1" applyFill="1" applyBorder="1"/>
    <xf numFmtId="0" fontId="2" fillId="2" borderId="0" xfId="0" applyFont="1" applyFill="1" applyBorder="1"/>
    <xf numFmtId="0" fontId="3" fillId="2" borderId="0" xfId="0" applyFont="1" applyFill="1" applyBorder="1"/>
    <xf numFmtId="0" fontId="0" fillId="2" borderId="0" xfId="0" applyFont="1" applyFill="1" applyBorder="1" applyAlignment="1">
      <alignment horizontal="left" vertical="center" wrapText="1"/>
    </xf>
    <xf numFmtId="49" fontId="0" fillId="2" borderId="0" xfId="0" applyNumberFormat="1" applyFont="1" applyFill="1" applyBorder="1" applyAlignment="1">
      <alignment horizontal="left" vertical="center" wrapText="1"/>
    </xf>
    <xf numFmtId="0" fontId="0" fillId="2" borderId="0" xfId="0" applyNumberFormat="1" applyFill="1"/>
    <xf numFmtId="165" fontId="11" fillId="2" borderId="0" xfId="0" applyNumberFormat="1" applyFont="1" applyFill="1" applyBorder="1" applyAlignment="1">
      <alignment vertical="center"/>
    </xf>
    <xf numFmtId="0" fontId="12" fillId="2" borderId="0" xfId="0" applyFont="1" applyFill="1" applyBorder="1" applyAlignment="1">
      <alignment vertical="top"/>
    </xf>
    <xf numFmtId="0" fontId="0" fillId="2" borderId="0" xfId="0" applyFill="1" applyBorder="1"/>
    <xf numFmtId="0" fontId="12" fillId="2" borderId="0" xfId="0" applyFont="1" applyFill="1" applyBorder="1" applyAlignment="1">
      <alignment vertical="center"/>
    </xf>
    <xf numFmtId="0" fontId="9" fillId="2" borderId="0" xfId="0" applyFont="1" applyFill="1" applyBorder="1" applyAlignment="1">
      <alignment horizontal="center"/>
    </xf>
    <xf numFmtId="0" fontId="9" fillId="2" borderId="0" xfId="0" applyFont="1" applyFill="1" applyBorder="1" applyAlignment="1"/>
    <xf numFmtId="0" fontId="0" fillId="4" borderId="5" xfId="0" applyFont="1" applyFill="1" applyBorder="1"/>
    <xf numFmtId="0" fontId="10" fillId="2" borderId="4" xfId="0" applyFont="1" applyFill="1" applyBorder="1"/>
    <xf numFmtId="0" fontId="0" fillId="2" borderId="6" xfId="0" applyFont="1" applyFill="1" applyBorder="1"/>
    <xf numFmtId="15" fontId="0" fillId="2" borderId="4" xfId="0" applyNumberFormat="1" applyFont="1" applyFill="1" applyBorder="1"/>
    <xf numFmtId="10" fontId="0" fillId="2" borderId="6" xfId="0" applyNumberFormat="1" applyFont="1" applyFill="1" applyBorder="1"/>
    <xf numFmtId="15" fontId="0" fillId="2" borderId="7" xfId="0" applyNumberFormat="1" applyFont="1" applyFill="1" applyBorder="1"/>
    <xf numFmtId="0" fontId="0" fillId="2" borderId="8" xfId="0" applyFont="1" applyFill="1" applyBorder="1"/>
    <xf numFmtId="10" fontId="0" fillId="2" borderId="19" xfId="0" applyNumberFormat="1" applyFont="1" applyFill="1" applyBorder="1"/>
    <xf numFmtId="0" fontId="0" fillId="2" borderId="20" xfId="0" applyFill="1" applyBorder="1"/>
    <xf numFmtId="0" fontId="3" fillId="2" borderId="21" xfId="0" applyFont="1" applyFill="1" applyBorder="1"/>
    <xf numFmtId="0" fontId="0" fillId="2" borderId="21" xfId="0" applyFill="1" applyBorder="1"/>
    <xf numFmtId="0" fontId="0" fillId="2" borderId="22" xfId="0" applyFill="1" applyBorder="1"/>
    <xf numFmtId="0" fontId="0" fillId="2" borderId="23" xfId="0" applyFill="1" applyBorder="1"/>
    <xf numFmtId="0" fontId="2" fillId="2" borderId="0" xfId="0" applyFont="1" applyFill="1" applyBorder="1" applyAlignment="1">
      <alignment horizontal="left"/>
    </xf>
    <xf numFmtId="0" fontId="0" fillId="2" borderId="24" xfId="0" applyFill="1" applyBorder="1"/>
    <xf numFmtId="0" fontId="4" fillId="2" borderId="0" xfId="0" applyFont="1" applyFill="1" applyBorder="1"/>
    <xf numFmtId="0" fontId="5" fillId="2" borderId="24" xfId="0" applyFont="1" applyFill="1" applyBorder="1"/>
    <xf numFmtId="0" fontId="0" fillId="2" borderId="0" xfId="0" applyFill="1" applyBorder="1" applyAlignment="1">
      <alignment vertical="top" wrapText="1"/>
    </xf>
    <xf numFmtId="0" fontId="0" fillId="2" borderId="24" xfId="0" applyFill="1" applyBorder="1" applyAlignment="1">
      <alignment vertical="top" wrapText="1"/>
    </xf>
    <xf numFmtId="0" fontId="7" fillId="2" borderId="0" xfId="0" applyFont="1" applyFill="1" applyBorder="1"/>
    <xf numFmtId="0" fontId="7" fillId="2" borderId="24" xfId="0" applyFont="1" applyFill="1" applyBorder="1"/>
    <xf numFmtId="0" fontId="8" fillId="2" borderId="24" xfId="0" applyFont="1" applyFill="1" applyBorder="1"/>
    <xf numFmtId="49" fontId="7" fillId="2" borderId="24" xfId="0" applyNumberFormat="1" applyFont="1" applyFill="1" applyBorder="1"/>
    <xf numFmtId="0" fontId="0" fillId="2" borderId="25" xfId="0" applyFill="1" applyBorder="1"/>
    <xf numFmtId="0" fontId="0" fillId="2" borderId="26" xfId="0" applyFill="1" applyBorder="1"/>
    <xf numFmtId="0" fontId="0" fillId="2" borderId="27" xfId="0" applyFill="1" applyBorder="1"/>
    <xf numFmtId="0" fontId="2" fillId="2" borderId="21" xfId="0" applyFont="1" applyFill="1" applyBorder="1"/>
    <xf numFmtId="0" fontId="0" fillId="2" borderId="0" xfId="0" applyFill="1" applyBorder="1" applyAlignment="1">
      <alignment vertical="center"/>
    </xf>
    <xf numFmtId="0" fontId="3" fillId="2" borderId="0" xfId="0" applyFont="1" applyFill="1" applyBorder="1" applyAlignment="1">
      <alignment horizontal="left"/>
    </xf>
    <xf numFmtId="0" fontId="3" fillId="4" borderId="30" xfId="0" applyFont="1" applyFill="1" applyBorder="1" applyAlignment="1">
      <alignment horizontal="left"/>
    </xf>
    <xf numFmtId="164" fontId="0" fillId="5" borderId="13" xfId="0" applyNumberFormat="1" applyFill="1" applyBorder="1"/>
    <xf numFmtId="164" fontId="0" fillId="2" borderId="13" xfId="0" applyNumberFormat="1" applyFill="1" applyBorder="1"/>
    <xf numFmtId="164" fontId="0" fillId="5" borderId="3" xfId="0" applyNumberFormat="1" applyFill="1" applyBorder="1"/>
    <xf numFmtId="0" fontId="0" fillId="2" borderId="10" xfId="0" applyFill="1" applyBorder="1"/>
    <xf numFmtId="0" fontId="0" fillId="2" borderId="0" xfId="0" applyFill="1" applyAlignment="1"/>
    <xf numFmtId="0" fontId="0" fillId="2" borderId="5" xfId="0" applyFill="1" applyBorder="1" applyAlignment="1"/>
    <xf numFmtId="0" fontId="13" fillId="2" borderId="0" xfId="0" applyFont="1" applyFill="1" applyBorder="1" applyAlignment="1">
      <alignment vertical="center"/>
    </xf>
    <xf numFmtId="10" fontId="0" fillId="2" borderId="0" xfId="0" applyNumberFormat="1" applyFill="1"/>
    <xf numFmtId="0" fontId="6" fillId="10" borderId="5" xfId="0" applyFont="1" applyFill="1" applyBorder="1"/>
    <xf numFmtId="0" fontId="2" fillId="2" borderId="0" xfId="0" applyFont="1" applyFill="1" applyBorder="1" applyAlignment="1">
      <alignment vertical="center"/>
    </xf>
    <xf numFmtId="0" fontId="0" fillId="4" borderId="5" xfId="0" applyFill="1" applyBorder="1" applyAlignment="1"/>
    <xf numFmtId="0" fontId="0" fillId="0" borderId="0" xfId="0" applyFill="1" applyBorder="1" applyAlignment="1"/>
    <xf numFmtId="0" fontId="14" fillId="7" borderId="5" xfId="0" applyFont="1" applyFill="1" applyBorder="1" applyAlignment="1"/>
    <xf numFmtId="0" fontId="14" fillId="7" borderId="5" xfId="0" applyFont="1" applyFill="1" applyBorder="1" applyAlignment="1">
      <alignment horizontal="left"/>
    </xf>
    <xf numFmtId="0" fontId="3" fillId="2" borderId="30" xfId="0" applyFont="1" applyFill="1" applyBorder="1" applyAlignment="1">
      <alignment horizontal="left"/>
    </xf>
    <xf numFmtId="4" fontId="0" fillId="2" borderId="5" xfId="0" applyNumberFormat="1" applyFill="1" applyBorder="1"/>
    <xf numFmtId="164" fontId="2" fillId="7" borderId="10" xfId="0" applyNumberFormat="1" applyFont="1" applyFill="1" applyBorder="1"/>
    <xf numFmtId="0" fontId="3" fillId="2" borderId="32" xfId="0" applyFont="1" applyFill="1" applyBorder="1" applyAlignment="1">
      <alignment horizontal="left"/>
    </xf>
    <xf numFmtId="2" fontId="0" fillId="2" borderId="32" xfId="0" applyNumberFormat="1" applyFill="1" applyBorder="1"/>
    <xf numFmtId="164" fontId="2" fillId="2" borderId="32" xfId="0" applyNumberFormat="1" applyFont="1" applyFill="1" applyBorder="1"/>
    <xf numFmtId="0" fontId="3" fillId="2" borderId="33" xfId="0" applyFont="1" applyFill="1" applyBorder="1" applyAlignment="1">
      <alignment horizontal="left"/>
    </xf>
    <xf numFmtId="10" fontId="0" fillId="5" borderId="34" xfId="0" applyNumberFormat="1" applyFill="1" applyBorder="1"/>
    <xf numFmtId="10" fontId="0" fillId="0" borderId="34" xfId="0" applyNumberFormat="1" applyFill="1" applyBorder="1"/>
    <xf numFmtId="164" fontId="2" fillId="2" borderId="35" xfId="0" applyNumberFormat="1" applyFont="1" applyFill="1" applyBorder="1"/>
    <xf numFmtId="10" fontId="0" fillId="2" borderId="5" xfId="0" applyNumberFormat="1" applyFill="1" applyBorder="1"/>
    <xf numFmtId="0" fontId="10" fillId="2" borderId="0" xfId="0" applyFont="1" applyFill="1" applyBorder="1" applyAlignment="1">
      <alignment vertical="center" wrapText="1"/>
    </xf>
    <xf numFmtId="0" fontId="7" fillId="2" borderId="0" xfId="0" applyFont="1" applyFill="1" applyBorder="1" applyAlignment="1">
      <alignment wrapText="1"/>
    </xf>
    <xf numFmtId="0" fontId="7" fillId="2" borderId="23" xfId="0" applyFont="1" applyFill="1" applyBorder="1" applyAlignment="1">
      <alignment wrapText="1"/>
    </xf>
    <xf numFmtId="0" fontId="5" fillId="2" borderId="0" xfId="0" applyFont="1" applyFill="1" applyBorder="1" applyAlignment="1">
      <alignment vertical="center" wrapText="1"/>
    </xf>
    <xf numFmtId="0" fontId="18" fillId="2" borderId="0" xfId="0" applyFont="1" applyFill="1" applyBorder="1" applyAlignment="1"/>
    <xf numFmtId="0" fontId="5" fillId="2" borderId="23" xfId="0" applyFont="1" applyFill="1" applyBorder="1" applyAlignment="1">
      <alignment vertical="center" wrapText="1"/>
    </xf>
    <xf numFmtId="0" fontId="2" fillId="2" borderId="5" xfId="0" applyFont="1" applyFill="1" applyBorder="1" applyAlignment="1"/>
    <xf numFmtId="0" fontId="2" fillId="2" borderId="5" xfId="0" applyFont="1" applyFill="1" applyBorder="1"/>
    <xf numFmtId="10" fontId="2" fillId="2" borderId="5" xfId="0" applyNumberFormat="1" applyFont="1" applyFill="1" applyBorder="1"/>
    <xf numFmtId="165" fontId="11" fillId="2" borderId="12" xfId="0" applyNumberFormat="1" applyFont="1" applyFill="1" applyBorder="1" applyAlignment="1">
      <alignment horizontal="left" vertical="center"/>
    </xf>
    <xf numFmtId="15" fontId="11" fillId="2" borderId="12" xfId="0" applyNumberFormat="1" applyFont="1" applyFill="1" applyBorder="1" applyAlignment="1"/>
    <xf numFmtId="164" fontId="14" fillId="7" borderId="5" xfId="0" applyNumberFormat="1" applyFont="1" applyFill="1" applyBorder="1"/>
    <xf numFmtId="3" fontId="0" fillId="2" borderId="5" xfId="0" applyNumberFormat="1" applyFill="1" applyBorder="1"/>
    <xf numFmtId="0" fontId="12" fillId="2" borderId="0" xfId="0" applyFont="1" applyFill="1" applyBorder="1" applyAlignment="1">
      <alignment horizontal="left" vertical="top"/>
    </xf>
    <xf numFmtId="9" fontId="0" fillId="2" borderId="0" xfId="0" applyNumberFormat="1" applyFill="1"/>
    <xf numFmtId="3" fontId="2" fillId="2" borderId="5" xfId="0" applyNumberFormat="1" applyFont="1" applyFill="1" applyBorder="1"/>
    <xf numFmtId="3" fontId="0" fillId="2" borderId="9" xfId="0" applyNumberFormat="1" applyFill="1" applyBorder="1"/>
    <xf numFmtId="0" fontId="2" fillId="2" borderId="10" xfId="0" applyFont="1" applyFill="1" applyBorder="1" applyAlignment="1">
      <alignment horizontal="right"/>
    </xf>
    <xf numFmtId="0" fontId="2" fillId="2" borderId="11" xfId="0" applyFont="1" applyFill="1" applyBorder="1" applyAlignment="1">
      <alignment horizontal="right"/>
    </xf>
    <xf numFmtId="0" fontId="2" fillId="2" borderId="12" xfId="0" applyFont="1" applyFill="1" applyBorder="1" applyAlignment="1">
      <alignment horizontal="right"/>
    </xf>
    <xf numFmtId="0" fontId="7" fillId="6" borderId="5" xfId="0" applyFont="1" applyFill="1" applyBorder="1" applyAlignment="1">
      <alignment horizontal="left" vertical="center" wrapText="1"/>
    </xf>
    <xf numFmtId="0" fontId="0" fillId="2" borderId="5" xfId="0" applyFont="1" applyFill="1" applyBorder="1" applyAlignment="1">
      <alignment horizontal="left" vertical="center" wrapText="1"/>
    </xf>
    <xf numFmtId="0" fontId="0" fillId="2" borderId="5" xfId="0" applyFont="1" applyFill="1" applyBorder="1" applyAlignment="1">
      <alignment horizontal="left" vertical="top" wrapText="1"/>
    </xf>
    <xf numFmtId="0" fontId="0" fillId="2" borderId="5" xfId="0" applyFill="1" applyBorder="1" applyAlignment="1">
      <alignment horizontal="left" vertical="center" wrapText="1"/>
    </xf>
    <xf numFmtId="0" fontId="0" fillId="6" borderId="9" xfId="0" applyFill="1" applyBorder="1" applyAlignment="1">
      <alignment horizontal="left" vertical="center" wrapText="1"/>
    </xf>
    <xf numFmtId="0" fontId="0" fillId="6" borderId="28" xfId="0" applyFill="1" applyBorder="1" applyAlignment="1">
      <alignment horizontal="left" vertical="center" wrapText="1"/>
    </xf>
    <xf numFmtId="0" fontId="0" fillId="6" borderId="29" xfId="0" applyFill="1" applyBorder="1" applyAlignment="1">
      <alignment horizontal="left" vertical="center" wrapText="1"/>
    </xf>
    <xf numFmtId="0" fontId="0" fillId="2" borderId="5" xfId="0" applyFont="1" applyFill="1" applyBorder="1" applyAlignment="1">
      <alignment horizontal="left" vertical="center"/>
    </xf>
    <xf numFmtId="164" fontId="0" fillId="2" borderId="0" xfId="0" applyNumberFormat="1" applyFill="1" applyBorder="1" applyAlignment="1">
      <alignment horizontal="left" vertical="center" wrapText="1"/>
    </xf>
    <xf numFmtId="0" fontId="0" fillId="2" borderId="0" xfId="0" applyFill="1" applyBorder="1" applyAlignment="1">
      <alignment horizontal="left" vertical="center" wrapText="1"/>
    </xf>
    <xf numFmtId="0" fontId="0" fillId="2" borderId="0" xfId="0" applyFill="1" applyBorder="1" applyAlignment="1">
      <alignment horizontal="left" vertical="center"/>
    </xf>
    <xf numFmtId="0" fontId="3" fillId="8" borderId="15" xfId="0" applyFont="1" applyFill="1" applyBorder="1" applyAlignment="1">
      <alignment horizontal="left"/>
    </xf>
    <xf numFmtId="0" fontId="3" fillId="8" borderId="16" xfId="0" applyFont="1" applyFill="1" applyBorder="1" applyAlignment="1">
      <alignment horizontal="left"/>
    </xf>
    <xf numFmtId="0" fontId="3" fillId="8" borderId="17" xfId="0" applyFont="1" applyFill="1" applyBorder="1" applyAlignment="1">
      <alignment horizontal="left"/>
    </xf>
    <xf numFmtId="0" fontId="0" fillId="9" borderId="13" xfId="0" applyFill="1" applyBorder="1" applyAlignment="1">
      <alignment horizontal="center"/>
    </xf>
    <xf numFmtId="0" fontId="0" fillId="9" borderId="14" xfId="0" applyFill="1" applyBorder="1" applyAlignment="1">
      <alignment horizontal="center"/>
    </xf>
    <xf numFmtId="0" fontId="0" fillId="9" borderId="18" xfId="0" applyFill="1" applyBorder="1" applyAlignment="1">
      <alignment horizontal="center"/>
    </xf>
    <xf numFmtId="49" fontId="0" fillId="2" borderId="5" xfId="0" applyNumberFormat="1" applyFont="1" applyFill="1" applyBorder="1" applyAlignment="1">
      <alignment horizontal="left" vertical="center" wrapText="1"/>
    </xf>
    <xf numFmtId="0" fontId="0" fillId="6" borderId="9" xfId="0" applyFill="1" applyBorder="1" applyAlignment="1">
      <alignment horizontal="left" vertical="center"/>
    </xf>
    <xf numFmtId="0" fontId="0" fillId="6" borderId="28" xfId="0" applyFill="1" applyBorder="1" applyAlignment="1">
      <alignment horizontal="left" vertical="center"/>
    </xf>
    <xf numFmtId="0" fontId="0" fillId="6" borderId="29" xfId="0" applyFill="1" applyBorder="1" applyAlignment="1">
      <alignment horizontal="left" vertical="center"/>
    </xf>
    <xf numFmtId="0" fontId="0" fillId="6" borderId="5" xfId="0" applyFont="1" applyFill="1" applyBorder="1" applyAlignment="1">
      <alignment horizontal="left" vertical="center" wrapText="1"/>
    </xf>
    <xf numFmtId="0" fontId="0" fillId="2" borderId="3" xfId="0" applyFont="1" applyFill="1" applyBorder="1" applyAlignment="1">
      <alignment horizontal="left" vertical="center" wrapText="1"/>
    </xf>
    <xf numFmtId="0" fontId="0" fillId="2" borderId="41" xfId="0" applyFont="1" applyFill="1" applyBorder="1" applyAlignment="1">
      <alignment horizontal="left" vertical="center" wrapText="1"/>
    </xf>
    <xf numFmtId="0" fontId="0" fillId="2" borderId="39" xfId="0" applyFont="1" applyFill="1" applyBorder="1" applyAlignment="1">
      <alignment horizontal="left" vertical="center" wrapText="1"/>
    </xf>
    <xf numFmtId="0" fontId="0" fillId="2" borderId="36" xfId="0" applyFont="1" applyFill="1" applyBorder="1" applyAlignment="1">
      <alignment horizontal="left" vertical="center" wrapText="1"/>
    </xf>
    <xf numFmtId="0" fontId="0" fillId="2" borderId="0" xfId="0" applyFont="1" applyFill="1" applyBorder="1" applyAlignment="1">
      <alignment horizontal="left" vertical="center" wrapText="1"/>
    </xf>
    <xf numFmtId="0" fontId="0" fillId="2" borderId="38" xfId="0" applyFont="1" applyFill="1" applyBorder="1" applyAlignment="1">
      <alignment horizontal="left" vertical="center" wrapText="1"/>
    </xf>
    <xf numFmtId="0" fontId="0" fillId="2" borderId="37" xfId="0" applyFont="1" applyFill="1" applyBorder="1" applyAlignment="1">
      <alignment horizontal="left" vertical="center" wrapText="1"/>
    </xf>
    <xf numFmtId="0" fontId="0" fillId="2" borderId="31" xfId="0" applyFont="1" applyFill="1" applyBorder="1" applyAlignment="1">
      <alignment horizontal="left" vertical="center" wrapText="1"/>
    </xf>
    <xf numFmtId="0" fontId="0" fillId="2" borderId="40" xfId="0" applyFont="1" applyFill="1" applyBorder="1" applyAlignment="1">
      <alignment horizontal="left" vertical="center" wrapText="1"/>
    </xf>
    <xf numFmtId="0" fontId="9" fillId="2" borderId="0" xfId="0" applyFont="1" applyFill="1" applyAlignment="1">
      <alignment horizontal="center"/>
    </xf>
    <xf numFmtId="0" fontId="9" fillId="2" borderId="0" xfId="0" applyFont="1" applyFill="1" applyBorder="1" applyAlignment="1">
      <alignment horizontal="center"/>
    </xf>
    <xf numFmtId="0" fontId="15" fillId="2" borderId="5" xfId="0" applyFont="1" applyFill="1" applyBorder="1" applyAlignment="1">
      <alignment horizontal="center" vertical="center" wrapText="1"/>
    </xf>
    <xf numFmtId="0" fontId="18" fillId="5" borderId="5" xfId="0" applyFont="1" applyFill="1" applyBorder="1" applyAlignment="1">
      <alignment horizontal="left"/>
    </xf>
    <xf numFmtId="0" fontId="0" fillId="6" borderId="5" xfId="0" applyFont="1" applyFill="1" applyBorder="1" applyAlignment="1">
      <alignment horizontal="left" vertical="center"/>
    </xf>
    <xf numFmtId="0" fontId="0" fillId="6" borderId="5" xfId="0" applyFill="1" applyBorder="1" applyAlignment="1">
      <alignment horizontal="left" vertical="center" wrapText="1"/>
    </xf>
    <xf numFmtId="0" fontId="0" fillId="6" borderId="5" xfId="0" applyFill="1" applyBorder="1" applyAlignment="1">
      <alignment horizontal="left" vertical="center"/>
    </xf>
    <xf numFmtId="0" fontId="7" fillId="0" borderId="23" xfId="0" applyFont="1" applyFill="1" applyBorder="1" applyAlignment="1">
      <alignment horizontal="center" wrapText="1"/>
    </xf>
    <xf numFmtId="0" fontId="7" fillId="0" borderId="0" xfId="0" applyFont="1" applyFill="1" applyBorder="1" applyAlignment="1">
      <alignment horizontal="center" wrapText="1"/>
    </xf>
    <xf numFmtId="0" fontId="18" fillId="10" borderId="9" xfId="0" applyFont="1" applyFill="1" applyBorder="1" applyAlignment="1">
      <alignment horizontal="left" vertical="top"/>
    </xf>
    <xf numFmtId="0" fontId="7" fillId="2" borderId="23" xfId="0" applyFont="1" applyFill="1" applyBorder="1" applyAlignment="1">
      <alignment horizontal="center" wrapText="1"/>
    </xf>
    <xf numFmtId="0" fontId="7" fillId="2" borderId="0" xfId="0" applyFont="1" applyFill="1" applyBorder="1" applyAlignment="1">
      <alignment horizontal="center" wrapText="1"/>
    </xf>
    <xf numFmtId="0" fontId="13" fillId="4" borderId="10" xfId="0" applyFont="1" applyFill="1" applyBorder="1" applyAlignment="1">
      <alignment horizontal="left" vertical="center"/>
    </xf>
    <xf numFmtId="0" fontId="13" fillId="4" borderId="12" xfId="0" applyFont="1" applyFill="1" applyBorder="1" applyAlignment="1">
      <alignment horizontal="left" vertical="center"/>
    </xf>
    <xf numFmtId="0" fontId="9" fillId="2" borderId="0" xfId="0" applyFont="1" applyFill="1" applyAlignment="1">
      <alignment horizontal="left"/>
    </xf>
    <xf numFmtId="0" fontId="9" fillId="2" borderId="0" xfId="0" applyFont="1" applyFill="1" applyBorder="1" applyAlignment="1">
      <alignment horizontal="left"/>
    </xf>
    <xf numFmtId="0" fontId="18" fillId="5" borderId="5" xfId="0" applyFont="1" applyFill="1" applyBorder="1" applyAlignment="1">
      <alignment horizontal="left" vertical="top"/>
    </xf>
    <xf numFmtId="0" fontId="9" fillId="2" borderId="31" xfId="0" applyFont="1" applyFill="1" applyBorder="1" applyAlignment="1">
      <alignment horizontal="left"/>
    </xf>
    <xf numFmtId="0" fontId="10" fillId="2" borderId="5" xfId="0" applyFont="1" applyFill="1" applyBorder="1" applyAlignment="1">
      <alignment horizontal="left" vertical="center" wrapText="1"/>
    </xf>
    <xf numFmtId="0" fontId="12" fillId="4" borderId="42" xfId="0" applyFont="1" applyFill="1" applyBorder="1" applyAlignment="1">
      <alignment horizontal="left" vertical="top"/>
    </xf>
    <xf numFmtId="0" fontId="12" fillId="4" borderId="43" xfId="0" applyFont="1" applyFill="1" applyBorder="1" applyAlignment="1">
      <alignment horizontal="left" vertical="top"/>
    </xf>
    <xf numFmtId="0" fontId="2" fillId="7" borderId="9" xfId="0" applyFont="1" applyFill="1" applyBorder="1" applyAlignment="1">
      <alignment horizontal="right"/>
    </xf>
    <xf numFmtId="0" fontId="0" fillId="7" borderId="9" xfId="0" applyFill="1" applyBorder="1" applyAlignment="1">
      <alignment horizontal="right"/>
    </xf>
    <xf numFmtId="0" fontId="2" fillId="8" borderId="5" xfId="0" applyFont="1"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Lost Revenue ($)</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cked"/>
        <c:varyColors val="0"/>
        <c:ser>
          <c:idx val="0"/>
          <c:order val="0"/>
          <c:spPr>
            <a:ln w="38100" cap="rnd">
              <a:solidFill>
                <a:schemeClr val="accent1"/>
              </a:solidFill>
              <a:round/>
            </a:ln>
            <a:effectLst/>
          </c:spPr>
          <c:marker>
            <c:symbol val="none"/>
          </c:marker>
          <c:cat>
            <c:numRef>
              <c:f>[0]!mydates</c:f>
              <c:numCache>
                <c:formatCode>d\-mmm\-yy</c:formatCode>
                <c:ptCount val="46"/>
                <c:pt idx="0">
                  <c:v>43845</c:v>
                </c:pt>
                <c:pt idx="1">
                  <c:v>43846</c:v>
                </c:pt>
                <c:pt idx="2">
                  <c:v>43847</c:v>
                </c:pt>
                <c:pt idx="3">
                  <c:v>43848</c:v>
                </c:pt>
                <c:pt idx="4">
                  <c:v>43849</c:v>
                </c:pt>
                <c:pt idx="5">
                  <c:v>43850</c:v>
                </c:pt>
                <c:pt idx="6">
                  <c:v>43851</c:v>
                </c:pt>
                <c:pt idx="7">
                  <c:v>43852</c:v>
                </c:pt>
                <c:pt idx="8">
                  <c:v>43853</c:v>
                </c:pt>
                <c:pt idx="9">
                  <c:v>43854</c:v>
                </c:pt>
                <c:pt idx="10">
                  <c:v>43855</c:v>
                </c:pt>
                <c:pt idx="11">
                  <c:v>43856</c:v>
                </c:pt>
                <c:pt idx="12">
                  <c:v>43857</c:v>
                </c:pt>
                <c:pt idx="13">
                  <c:v>43858</c:v>
                </c:pt>
                <c:pt idx="14">
                  <c:v>43859</c:v>
                </c:pt>
                <c:pt idx="15">
                  <c:v>43860</c:v>
                </c:pt>
                <c:pt idx="16">
                  <c:v>43861</c:v>
                </c:pt>
                <c:pt idx="17">
                  <c:v>43862</c:v>
                </c:pt>
                <c:pt idx="18">
                  <c:v>43863</c:v>
                </c:pt>
                <c:pt idx="19">
                  <c:v>43864</c:v>
                </c:pt>
                <c:pt idx="20">
                  <c:v>43865</c:v>
                </c:pt>
                <c:pt idx="21">
                  <c:v>43866</c:v>
                </c:pt>
                <c:pt idx="22">
                  <c:v>43867</c:v>
                </c:pt>
                <c:pt idx="23">
                  <c:v>43868</c:v>
                </c:pt>
                <c:pt idx="24">
                  <c:v>43869</c:v>
                </c:pt>
                <c:pt idx="25">
                  <c:v>43870</c:v>
                </c:pt>
                <c:pt idx="26">
                  <c:v>43871</c:v>
                </c:pt>
                <c:pt idx="27">
                  <c:v>43872</c:v>
                </c:pt>
                <c:pt idx="28">
                  <c:v>43873</c:v>
                </c:pt>
                <c:pt idx="29">
                  <c:v>43874</c:v>
                </c:pt>
                <c:pt idx="30">
                  <c:v>43875</c:v>
                </c:pt>
                <c:pt idx="31">
                  <c:v>43876</c:v>
                </c:pt>
                <c:pt idx="32">
                  <c:v>43877</c:v>
                </c:pt>
                <c:pt idx="33">
                  <c:v>43878</c:v>
                </c:pt>
                <c:pt idx="34">
                  <c:v>43879</c:v>
                </c:pt>
                <c:pt idx="35">
                  <c:v>43880</c:v>
                </c:pt>
                <c:pt idx="36">
                  <c:v>43881</c:v>
                </c:pt>
                <c:pt idx="37">
                  <c:v>43882</c:v>
                </c:pt>
                <c:pt idx="38">
                  <c:v>43883</c:v>
                </c:pt>
                <c:pt idx="39">
                  <c:v>43884</c:v>
                </c:pt>
                <c:pt idx="40">
                  <c:v>43885</c:v>
                </c:pt>
                <c:pt idx="41">
                  <c:v>43886</c:v>
                </c:pt>
                <c:pt idx="42">
                  <c:v>43887</c:v>
                </c:pt>
                <c:pt idx="43">
                  <c:v>43888</c:v>
                </c:pt>
                <c:pt idx="44">
                  <c:v>43889</c:v>
                </c:pt>
                <c:pt idx="45">
                  <c:v>43890</c:v>
                </c:pt>
              </c:numCache>
            </c:numRef>
          </c:cat>
          <c:val>
            <c:numRef>
              <c:f>[0]!lostrevenuedollar</c:f>
              <c:numCache>
                <c:formatCode>"$"#,##0.00_);\("$"#,##0.00\)</c:formatCode>
                <c:ptCount val="46"/>
                <c:pt idx="0">
                  <c:v>58.199999999999996</c:v>
                </c:pt>
                <c:pt idx="1">
                  <c:v>66.699999999999989</c:v>
                </c:pt>
                <c:pt idx="2">
                  <c:v>66.699999999999989</c:v>
                </c:pt>
                <c:pt idx="3">
                  <c:v>75.3</c:v>
                </c:pt>
                <c:pt idx="4">
                  <c:v>4.9000000000000004</c:v>
                </c:pt>
                <c:pt idx="5">
                  <c:v>3.5</c:v>
                </c:pt>
                <c:pt idx="6">
                  <c:v>1.5</c:v>
                </c:pt>
                <c:pt idx="7">
                  <c:v>0</c:v>
                </c:pt>
                <c:pt idx="8">
                  <c:v>6.2</c:v>
                </c:pt>
                <c:pt idx="9">
                  <c:v>5.7</c:v>
                </c:pt>
                <c:pt idx="10">
                  <c:v>1.5</c:v>
                </c:pt>
                <c:pt idx="11">
                  <c:v>3</c:v>
                </c:pt>
                <c:pt idx="12">
                  <c:v>16.8</c:v>
                </c:pt>
                <c:pt idx="13">
                  <c:v>6.3</c:v>
                </c:pt>
                <c:pt idx="14">
                  <c:v>7.8</c:v>
                </c:pt>
                <c:pt idx="15">
                  <c:v>3.5</c:v>
                </c:pt>
                <c:pt idx="16">
                  <c:v>5</c:v>
                </c:pt>
                <c:pt idx="17">
                  <c:v>6.4</c:v>
                </c:pt>
                <c:pt idx="18">
                  <c:v>30.1</c:v>
                </c:pt>
                <c:pt idx="19">
                  <c:v>30</c:v>
                </c:pt>
                <c:pt idx="20">
                  <c:v>34.4</c:v>
                </c:pt>
                <c:pt idx="21">
                  <c:v>22.6</c:v>
                </c:pt>
                <c:pt idx="22">
                  <c:v>34.299999999999997</c:v>
                </c:pt>
                <c:pt idx="23">
                  <c:v>11</c:v>
                </c:pt>
                <c:pt idx="24">
                  <c:v>34</c:v>
                </c:pt>
                <c:pt idx="25">
                  <c:v>34.300000000000004</c:v>
                </c:pt>
                <c:pt idx="26">
                  <c:v>30</c:v>
                </c:pt>
                <c:pt idx="27">
                  <c:v>27.6</c:v>
                </c:pt>
                <c:pt idx="28">
                  <c:v>22.9</c:v>
                </c:pt>
                <c:pt idx="29">
                  <c:v>21.1</c:v>
                </c:pt>
                <c:pt idx="30">
                  <c:v>21.4</c:v>
                </c:pt>
                <c:pt idx="31">
                  <c:v>18.300000000000004</c:v>
                </c:pt>
                <c:pt idx="32">
                  <c:v>35.699999999999996</c:v>
                </c:pt>
                <c:pt idx="33">
                  <c:v>19.700000000000003</c:v>
                </c:pt>
                <c:pt idx="34">
                  <c:v>24.1</c:v>
                </c:pt>
                <c:pt idx="35">
                  <c:v>16.5</c:v>
                </c:pt>
                <c:pt idx="36">
                  <c:v>20.400000000000002</c:v>
                </c:pt>
                <c:pt idx="37">
                  <c:v>23.1</c:v>
                </c:pt>
                <c:pt idx="38">
                  <c:v>21.6</c:v>
                </c:pt>
                <c:pt idx="39">
                  <c:v>24.299999999999997</c:v>
                </c:pt>
                <c:pt idx="40">
                  <c:v>18.5</c:v>
                </c:pt>
                <c:pt idx="41">
                  <c:v>33.5</c:v>
                </c:pt>
                <c:pt idx="42">
                  <c:v>31.7</c:v>
                </c:pt>
                <c:pt idx="43">
                  <c:v>35.199999999999996</c:v>
                </c:pt>
                <c:pt idx="44">
                  <c:v>22.400000000000002</c:v>
                </c:pt>
                <c:pt idx="45">
                  <c:v>38.599999999999994</c:v>
                </c:pt>
              </c:numCache>
            </c:numRef>
          </c:val>
          <c:smooth val="0"/>
          <c:extLst>
            <c:ext xmlns:c16="http://schemas.microsoft.com/office/drawing/2014/chart" uri="{C3380CC4-5D6E-409C-BE32-E72D297353CC}">
              <c16:uniqueId val="{00000000-63FF-4259-A8DB-80CF9A9F8AC1}"/>
            </c:ext>
          </c:extLst>
        </c:ser>
        <c:dLbls>
          <c:showLegendKey val="0"/>
          <c:showVal val="0"/>
          <c:showCatName val="0"/>
          <c:showSerName val="0"/>
          <c:showPercent val="0"/>
          <c:showBubbleSize val="0"/>
        </c:dLbls>
        <c:smooth val="0"/>
        <c:axId val="934753280"/>
        <c:axId val="1713044848"/>
      </c:lineChart>
      <c:dateAx>
        <c:axId val="934753280"/>
        <c:scaling>
          <c:orientation val="minMax"/>
        </c:scaling>
        <c:delete val="0"/>
        <c:axPos val="b"/>
        <c:numFmt formatCode="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13044848"/>
        <c:crosses val="autoZero"/>
        <c:auto val="1"/>
        <c:lblOffset val="100"/>
        <c:baseTimeUnit val="days"/>
      </c:dateAx>
      <c:valAx>
        <c:axId val="17130448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753280"/>
        <c:crosses val="autoZero"/>
        <c:crossBetween val="between"/>
      </c:valAx>
      <c:spPr>
        <a:noFill/>
        <a:ln>
          <a:noFill/>
        </a:ln>
        <a:effectLst/>
      </c:spPr>
    </c:plotArea>
    <c:plotVisOnly val="0"/>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Pastry Leftovers'!A1"/><Relationship Id="rId2" Type="http://schemas.openxmlformats.org/officeDocument/2006/relationships/hyperlink" Target="#'Operation Analysis'!A1"/><Relationship Id="rId1" Type="http://schemas.openxmlformats.org/officeDocument/2006/relationships/hyperlink" Target="#'Inventory System'!A1"/><Relationship Id="rId6" Type="http://schemas.openxmlformats.org/officeDocument/2006/relationships/image" Target="../media/image2.png"/><Relationship Id="rId5" Type="http://schemas.openxmlformats.org/officeDocument/2006/relationships/hyperlink" Target="#'Main Page'!A1"/><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Pastry Leftovers'!A1"/><Relationship Id="rId2" Type="http://schemas.openxmlformats.org/officeDocument/2006/relationships/hyperlink" Target="#'Operation Analysis'!A1"/><Relationship Id="rId1" Type="http://schemas.openxmlformats.org/officeDocument/2006/relationships/hyperlink" Target="#'Inventory System'!A1"/><Relationship Id="rId5" Type="http://schemas.openxmlformats.org/officeDocument/2006/relationships/hyperlink" Target="#'Main Page'!A1"/><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hyperlink" Target="#'Pastry Leftovers'!A1"/><Relationship Id="rId2" Type="http://schemas.openxmlformats.org/officeDocument/2006/relationships/hyperlink" Target="#'Operation Analysis'!A1"/><Relationship Id="rId1" Type="http://schemas.openxmlformats.org/officeDocument/2006/relationships/hyperlink" Target="#'Inventory System'!A1"/><Relationship Id="rId5" Type="http://schemas.openxmlformats.org/officeDocument/2006/relationships/hyperlink" Target="#'Main Page'!A1"/><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Pastry Leftovers'!A1"/><Relationship Id="rId7" Type="http://schemas.openxmlformats.org/officeDocument/2006/relationships/image" Target="../media/image4.png"/><Relationship Id="rId2" Type="http://schemas.openxmlformats.org/officeDocument/2006/relationships/hyperlink" Target="#'Operation Analysis'!A1"/><Relationship Id="rId1" Type="http://schemas.openxmlformats.org/officeDocument/2006/relationships/hyperlink" Target="#'Inventory System'!A1"/><Relationship Id="rId6" Type="http://schemas.openxmlformats.org/officeDocument/2006/relationships/image" Target="../media/image3.png"/><Relationship Id="rId5" Type="http://schemas.openxmlformats.org/officeDocument/2006/relationships/hyperlink" Target="#'Main Page'!A1"/><Relationship Id="rId4" Type="http://schemas.openxmlformats.org/officeDocument/2006/relationships/image" Target="../media/image1.pn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71716</xdr:colOff>
      <xdr:row>9</xdr:row>
      <xdr:rowOff>89646</xdr:rowOff>
    </xdr:from>
    <xdr:to>
      <xdr:col>4</xdr:col>
      <xdr:colOff>590812</xdr:colOff>
      <xdr:row>11</xdr:row>
      <xdr:rowOff>98613</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A21BFC27-8359-4DF2-8B39-0D34DD32AF81}"/>
            </a:ext>
          </a:extLst>
        </xdr:cNvPr>
        <xdr:cNvSpPr/>
      </xdr:nvSpPr>
      <xdr:spPr>
        <a:xfrm>
          <a:off x="681316" y="1804146"/>
          <a:ext cx="2347896" cy="389967"/>
        </a:xfrm>
        <a:prstGeom prst="roundRect">
          <a:avLst/>
        </a:prstGeom>
        <a:solidFill>
          <a:schemeClr val="tx1">
            <a:lumMod val="75000"/>
            <a:lumOff val="25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baseline="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rPr>
            <a:t>Inventory System</a:t>
          </a:r>
        </a:p>
      </xdr:txBody>
    </xdr:sp>
    <xdr:clientData/>
  </xdr:twoCellAnchor>
  <xdr:twoCellAnchor>
    <xdr:from>
      <xdr:col>1</xdr:col>
      <xdr:colOff>71717</xdr:colOff>
      <xdr:row>14</xdr:row>
      <xdr:rowOff>73397</xdr:rowOff>
    </xdr:from>
    <xdr:to>
      <xdr:col>4</xdr:col>
      <xdr:colOff>571165</xdr:colOff>
      <xdr:row>16</xdr:row>
      <xdr:rowOff>95250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8BEE6980-6262-47A1-BD8E-766151F0F789}"/>
            </a:ext>
          </a:extLst>
        </xdr:cNvPr>
        <xdr:cNvSpPr/>
      </xdr:nvSpPr>
      <xdr:spPr>
        <a:xfrm>
          <a:off x="681317" y="2740397"/>
          <a:ext cx="2328248" cy="402853"/>
        </a:xfrm>
        <a:prstGeom prst="roundRect">
          <a:avLst/>
        </a:prstGeom>
        <a:solidFill>
          <a:schemeClr val="tx1">
            <a:lumMod val="75000"/>
            <a:lumOff val="25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latin typeface="Times New Roman" panose="02020603050405020304" pitchFamily="18" charset="0"/>
              <a:cs typeface="Times New Roman" panose="02020603050405020304" pitchFamily="18" charset="0"/>
            </a:rPr>
            <a:t>Operation</a:t>
          </a:r>
          <a:r>
            <a:rPr lang="en-SG" sz="1600" baseline="0">
              <a:latin typeface="Times New Roman" panose="02020603050405020304" pitchFamily="18" charset="0"/>
              <a:cs typeface="Times New Roman" panose="02020603050405020304" pitchFamily="18" charset="0"/>
            </a:rPr>
            <a:t> Analysis</a:t>
          </a:r>
          <a:endParaRPr lang="en-SG" sz="1600">
            <a:latin typeface="Times New Roman" panose="02020603050405020304" pitchFamily="18" charset="0"/>
            <a:cs typeface="Times New Roman" panose="02020603050405020304" pitchFamily="18" charset="0"/>
          </a:endParaRPr>
        </a:p>
      </xdr:txBody>
    </xdr:sp>
    <xdr:clientData/>
  </xdr:twoCellAnchor>
  <xdr:twoCellAnchor>
    <xdr:from>
      <xdr:col>1</xdr:col>
      <xdr:colOff>71716</xdr:colOff>
      <xdr:row>11</xdr:row>
      <xdr:rowOff>170330</xdr:rowOff>
    </xdr:from>
    <xdr:to>
      <xdr:col>4</xdr:col>
      <xdr:colOff>580988</xdr:colOff>
      <xdr:row>14</xdr:row>
      <xdr:rowOff>0</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D0F51A24-203F-4D52-8CCB-0841537A1F25}"/>
            </a:ext>
          </a:extLst>
        </xdr:cNvPr>
        <xdr:cNvSpPr/>
      </xdr:nvSpPr>
      <xdr:spPr>
        <a:xfrm>
          <a:off x="681316" y="2265830"/>
          <a:ext cx="2338072" cy="401170"/>
        </a:xfrm>
        <a:prstGeom prst="roundRect">
          <a:avLst/>
        </a:prstGeom>
        <a:solidFill>
          <a:schemeClr val="tx1">
            <a:lumMod val="75000"/>
            <a:lumOff val="25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latin typeface="Times New Roman" panose="02020603050405020304" pitchFamily="18" charset="0"/>
              <a:cs typeface="Times New Roman" panose="02020603050405020304" pitchFamily="18" charset="0"/>
            </a:rPr>
            <a:t>Pastry Leftovers</a:t>
          </a:r>
        </a:p>
      </xdr:txBody>
    </xdr:sp>
    <xdr:clientData/>
  </xdr:twoCellAnchor>
  <xdr:twoCellAnchor>
    <xdr:from>
      <xdr:col>4</xdr:col>
      <xdr:colOff>334004</xdr:colOff>
      <xdr:row>9</xdr:row>
      <xdr:rowOff>154257</xdr:rowOff>
    </xdr:from>
    <xdr:to>
      <xdr:col>4</xdr:col>
      <xdr:colOff>561572</xdr:colOff>
      <xdr:row>11</xdr:row>
      <xdr:rowOff>23237</xdr:rowOff>
    </xdr:to>
    <xdr:sp macro="" textlink="">
      <xdr:nvSpPr>
        <xdr:cNvPr id="6" name="L-Shape 5">
          <a:extLst>
            <a:ext uri="{FF2B5EF4-FFF2-40B4-BE49-F238E27FC236}">
              <a16:creationId xmlns:a16="http://schemas.microsoft.com/office/drawing/2014/main" id="{BEA33B4E-B007-4B0B-BD5A-D708B3F195B3}"/>
            </a:ext>
          </a:extLst>
        </xdr:cNvPr>
        <xdr:cNvSpPr/>
      </xdr:nvSpPr>
      <xdr:spPr>
        <a:xfrm rot="2700000">
          <a:off x="2761198" y="1879963"/>
          <a:ext cx="249980"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oneCell">
    <xdr:from>
      <xdr:col>4</xdr:col>
      <xdr:colOff>89647</xdr:colOff>
      <xdr:row>4</xdr:row>
      <xdr:rowOff>33592</xdr:rowOff>
    </xdr:from>
    <xdr:to>
      <xdr:col>4</xdr:col>
      <xdr:colOff>573740</xdr:colOff>
      <xdr:row>6</xdr:row>
      <xdr:rowOff>116539</xdr:rowOff>
    </xdr:to>
    <xdr:pic>
      <xdr:nvPicPr>
        <xdr:cNvPr id="7" name="Picture 6">
          <a:extLst>
            <a:ext uri="{FF2B5EF4-FFF2-40B4-BE49-F238E27FC236}">
              <a16:creationId xmlns:a16="http://schemas.microsoft.com/office/drawing/2014/main" id="{976098D2-BCC0-4879-92B2-6EE3ADDC8F0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9431" t="23530" r="28722" b="25524"/>
        <a:stretch/>
      </xdr:blipFill>
      <xdr:spPr>
        <a:xfrm>
          <a:off x="2528047" y="795592"/>
          <a:ext cx="484093" cy="463947"/>
        </a:xfrm>
        <a:prstGeom prst="rect">
          <a:avLst/>
        </a:prstGeom>
      </xdr:spPr>
    </xdr:pic>
    <xdr:clientData/>
  </xdr:twoCellAnchor>
  <xdr:twoCellAnchor>
    <xdr:from>
      <xdr:col>4</xdr:col>
      <xdr:colOff>326126</xdr:colOff>
      <xdr:row>12</xdr:row>
      <xdr:rowOff>57635</xdr:rowOff>
    </xdr:from>
    <xdr:to>
      <xdr:col>4</xdr:col>
      <xdr:colOff>553694</xdr:colOff>
      <xdr:row>13</xdr:row>
      <xdr:rowOff>105908</xdr:rowOff>
    </xdr:to>
    <xdr:sp macro="" textlink="">
      <xdr:nvSpPr>
        <xdr:cNvPr id="8" name="L-Shape 7">
          <a:extLst>
            <a:ext uri="{FF2B5EF4-FFF2-40B4-BE49-F238E27FC236}">
              <a16:creationId xmlns:a16="http://schemas.microsoft.com/office/drawing/2014/main" id="{7DCF8BA7-F90E-46F0-B5CB-8A497DD0364E}"/>
            </a:ext>
          </a:extLst>
        </xdr:cNvPr>
        <xdr:cNvSpPr/>
      </xdr:nvSpPr>
      <xdr:spPr>
        <a:xfrm rot="2700000">
          <a:off x="2758923" y="2349238"/>
          <a:ext cx="238773"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4</xdr:col>
      <xdr:colOff>326126</xdr:colOff>
      <xdr:row>14</xdr:row>
      <xdr:rowOff>147281</xdr:rowOff>
    </xdr:from>
    <xdr:to>
      <xdr:col>4</xdr:col>
      <xdr:colOff>553694</xdr:colOff>
      <xdr:row>16</xdr:row>
      <xdr:rowOff>16261</xdr:rowOff>
    </xdr:to>
    <xdr:sp macro="" textlink="">
      <xdr:nvSpPr>
        <xdr:cNvPr id="9" name="L-Shape 8">
          <a:extLst>
            <a:ext uri="{FF2B5EF4-FFF2-40B4-BE49-F238E27FC236}">
              <a16:creationId xmlns:a16="http://schemas.microsoft.com/office/drawing/2014/main" id="{BDC0E7A1-B602-4E44-B5D4-A2DE39AAEE86}"/>
            </a:ext>
          </a:extLst>
        </xdr:cNvPr>
        <xdr:cNvSpPr/>
      </xdr:nvSpPr>
      <xdr:spPr>
        <a:xfrm rot="2700000">
          <a:off x="2753320" y="2825487"/>
          <a:ext cx="249980"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62753</xdr:colOff>
      <xdr:row>6</xdr:row>
      <xdr:rowOff>170328</xdr:rowOff>
    </xdr:from>
    <xdr:to>
      <xdr:col>4</xdr:col>
      <xdr:colOff>591671</xdr:colOff>
      <xdr:row>9</xdr:row>
      <xdr:rowOff>1</xdr:rowOff>
    </xdr:to>
    <xdr:sp macro="" textlink="">
      <xdr:nvSpPr>
        <xdr:cNvPr id="10" name="Rounded Rectangle 21">
          <a:hlinkClick xmlns:r="http://schemas.openxmlformats.org/officeDocument/2006/relationships" r:id="rId5"/>
          <a:extLst>
            <a:ext uri="{FF2B5EF4-FFF2-40B4-BE49-F238E27FC236}">
              <a16:creationId xmlns:a16="http://schemas.microsoft.com/office/drawing/2014/main" id="{5C6E8FCB-F8B3-4A24-AFC1-984368DE7AF5}"/>
            </a:ext>
          </a:extLst>
        </xdr:cNvPr>
        <xdr:cNvSpPr/>
      </xdr:nvSpPr>
      <xdr:spPr>
        <a:xfrm>
          <a:off x="672353" y="1313328"/>
          <a:ext cx="2357718" cy="401173"/>
        </a:xfrm>
        <a:prstGeom prst="roundRect">
          <a:avLst/>
        </a:prstGeom>
        <a:solidFill>
          <a:schemeClr val="tx1">
            <a:lumMod val="75000"/>
            <a:lumOff val="25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rPr>
            <a:t>Main Page</a:t>
          </a:r>
          <a:endParaRPr lang="en-SG" sz="1600" baseline="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496456</xdr:colOff>
      <xdr:row>7</xdr:row>
      <xdr:rowOff>66598</xdr:rowOff>
    </xdr:from>
    <xdr:to>
      <xdr:col>5</xdr:col>
      <xdr:colOff>114424</xdr:colOff>
      <xdr:row>8</xdr:row>
      <xdr:rowOff>114872</xdr:rowOff>
    </xdr:to>
    <xdr:sp macro="" textlink="">
      <xdr:nvSpPr>
        <xdr:cNvPr id="11" name="L-Shape 10">
          <a:extLst>
            <a:ext uri="{FF2B5EF4-FFF2-40B4-BE49-F238E27FC236}">
              <a16:creationId xmlns:a16="http://schemas.microsoft.com/office/drawing/2014/main" id="{31B18C36-2553-4340-A8D0-E990451AA342}"/>
            </a:ext>
          </a:extLst>
        </xdr:cNvPr>
        <xdr:cNvSpPr/>
      </xdr:nvSpPr>
      <xdr:spPr>
        <a:xfrm rot="2700000">
          <a:off x="2929253" y="1405701"/>
          <a:ext cx="238774" cy="227568"/>
        </a:xfrm>
        <a:prstGeom prst="corner">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5</xdr:col>
      <xdr:colOff>528918</xdr:colOff>
      <xdr:row>10</xdr:row>
      <xdr:rowOff>179294</xdr:rowOff>
    </xdr:from>
    <xdr:to>
      <xdr:col>12</xdr:col>
      <xdr:colOff>394447</xdr:colOff>
      <xdr:row>24</xdr:row>
      <xdr:rowOff>33618</xdr:rowOff>
    </xdr:to>
    <xdr:sp macro="" textlink="">
      <xdr:nvSpPr>
        <xdr:cNvPr id="13" name="Round Diagonal Corner Rectangle 16">
          <a:extLst>
            <a:ext uri="{FF2B5EF4-FFF2-40B4-BE49-F238E27FC236}">
              <a16:creationId xmlns:a16="http://schemas.microsoft.com/office/drawing/2014/main" id="{82AFDAB7-74F4-492B-A559-C70C42EB8572}"/>
            </a:ext>
          </a:extLst>
        </xdr:cNvPr>
        <xdr:cNvSpPr/>
      </xdr:nvSpPr>
      <xdr:spPr>
        <a:xfrm>
          <a:off x="3576918" y="2084294"/>
          <a:ext cx="4132729" cy="2521324"/>
        </a:xfrm>
        <a:prstGeom prst="round2DiagRect">
          <a:avLst/>
        </a:prstGeom>
        <a:solidFill>
          <a:schemeClr val="bg1">
            <a:lumMod val="85000"/>
          </a:schemeClr>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SG"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ea typeface="+mn-ea"/>
              <a:cs typeface="Times New Roman" panose="02020603050405020304" pitchFamily="18" charset="0"/>
            </a:rPr>
            <a:t>Welcome</a:t>
          </a:r>
          <a:r>
            <a:rPr lang="en-SG"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ea typeface="+mn-ea"/>
              <a:cs typeface="Times New Roman" panose="02020603050405020304" pitchFamily="18" charset="0"/>
            </a:rPr>
            <a:t> to</a:t>
          </a:r>
        </a:p>
        <a:p>
          <a:pPr marL="0" marR="0" indent="0" algn="l" defTabSz="914400" eaLnBrk="1" fontAlgn="auto" latinLnBrk="0" hangingPunct="1">
            <a:lnSpc>
              <a:spcPct val="100000"/>
            </a:lnSpc>
            <a:spcBef>
              <a:spcPts val="0"/>
            </a:spcBef>
            <a:spcAft>
              <a:spcPts val="0"/>
            </a:spcAft>
            <a:buClrTx/>
            <a:buSzTx/>
            <a:buFontTx/>
            <a:buNone/>
            <a:tabLst/>
            <a:defRPr/>
          </a:pPr>
          <a:r>
            <a:rPr lang="en-SG"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ea typeface="+mn-ea"/>
              <a:cs typeface="Times New Roman" panose="02020603050405020304" pitchFamily="18" charset="0"/>
            </a:rPr>
            <a:t>U MAY Delight!</a:t>
          </a:r>
        </a:p>
      </xdr:txBody>
    </xdr:sp>
    <xdr:clientData/>
  </xdr:twoCellAnchor>
  <xdr:twoCellAnchor editAs="oneCell">
    <xdr:from>
      <xdr:col>13</xdr:col>
      <xdr:colOff>180975</xdr:colOff>
      <xdr:row>11</xdr:row>
      <xdr:rowOff>171450</xdr:rowOff>
    </xdr:from>
    <xdr:to>
      <xdr:col>24</xdr:col>
      <xdr:colOff>70794</xdr:colOff>
      <xdr:row>23</xdr:row>
      <xdr:rowOff>171450</xdr:rowOff>
    </xdr:to>
    <xdr:pic>
      <xdr:nvPicPr>
        <xdr:cNvPr id="16" name="Picture 15">
          <a:extLst>
            <a:ext uri="{FF2B5EF4-FFF2-40B4-BE49-F238E27FC236}">
              <a16:creationId xmlns:a16="http://schemas.microsoft.com/office/drawing/2014/main" id="{019837A4-0B97-4727-AB24-4A9BF5832598}"/>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32476" b="32944"/>
        <a:stretch/>
      </xdr:blipFill>
      <xdr:spPr bwMode="auto">
        <a:xfrm>
          <a:off x="8105775" y="2266950"/>
          <a:ext cx="6595419"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71716</xdr:colOff>
      <xdr:row>9</xdr:row>
      <xdr:rowOff>89646</xdr:rowOff>
    </xdr:from>
    <xdr:to>
      <xdr:col>4</xdr:col>
      <xdr:colOff>590812</xdr:colOff>
      <xdr:row>11</xdr:row>
      <xdr:rowOff>98613</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E292A950-3C84-4632-B292-89F41E60DB8D}"/>
            </a:ext>
          </a:extLst>
        </xdr:cNvPr>
        <xdr:cNvSpPr/>
      </xdr:nvSpPr>
      <xdr:spPr>
        <a:xfrm>
          <a:off x="681316" y="1804146"/>
          <a:ext cx="2347896" cy="389967"/>
        </a:xfrm>
        <a:prstGeom prst="roundRect">
          <a:avLst/>
        </a:prstGeom>
        <a:solidFill>
          <a:schemeClr val="tx1">
            <a:lumMod val="75000"/>
            <a:lumOff val="25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rPr>
            <a:t>Inventory System</a:t>
          </a:r>
          <a:endParaRPr lang="en-SG" sz="1600" baseline="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endParaRPr>
        </a:p>
      </xdr:txBody>
    </xdr:sp>
    <xdr:clientData/>
  </xdr:twoCellAnchor>
  <xdr:twoCellAnchor>
    <xdr:from>
      <xdr:col>1</xdr:col>
      <xdr:colOff>71717</xdr:colOff>
      <xdr:row>14</xdr:row>
      <xdr:rowOff>73398</xdr:rowOff>
    </xdr:from>
    <xdr:to>
      <xdr:col>4</xdr:col>
      <xdr:colOff>571165</xdr:colOff>
      <xdr:row>16</xdr:row>
      <xdr:rowOff>85726</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374009DD-85F0-4DCE-B4D8-046CE7A22796}"/>
            </a:ext>
          </a:extLst>
        </xdr:cNvPr>
        <xdr:cNvSpPr/>
      </xdr:nvSpPr>
      <xdr:spPr>
        <a:xfrm>
          <a:off x="681317" y="2759448"/>
          <a:ext cx="2328248" cy="393328"/>
        </a:xfrm>
        <a:prstGeom prst="roundRect">
          <a:avLst/>
        </a:prstGeom>
        <a:solidFill>
          <a:schemeClr val="tx1">
            <a:lumMod val="75000"/>
            <a:lumOff val="25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latin typeface="Times New Roman" panose="02020603050405020304" pitchFamily="18" charset="0"/>
              <a:cs typeface="Times New Roman" panose="02020603050405020304" pitchFamily="18" charset="0"/>
            </a:rPr>
            <a:t>Operation</a:t>
          </a:r>
          <a:r>
            <a:rPr lang="en-SG" sz="1600" baseline="0">
              <a:latin typeface="Times New Roman" panose="02020603050405020304" pitchFamily="18" charset="0"/>
              <a:cs typeface="Times New Roman" panose="02020603050405020304" pitchFamily="18" charset="0"/>
            </a:rPr>
            <a:t> Analysis</a:t>
          </a:r>
          <a:endParaRPr lang="en-SG" sz="1600">
            <a:latin typeface="Times New Roman" panose="02020603050405020304" pitchFamily="18" charset="0"/>
            <a:cs typeface="Times New Roman" panose="02020603050405020304" pitchFamily="18" charset="0"/>
          </a:endParaRPr>
        </a:p>
      </xdr:txBody>
    </xdr:sp>
    <xdr:clientData/>
  </xdr:twoCellAnchor>
  <xdr:twoCellAnchor>
    <xdr:from>
      <xdr:col>1</xdr:col>
      <xdr:colOff>71716</xdr:colOff>
      <xdr:row>11</xdr:row>
      <xdr:rowOff>160805</xdr:rowOff>
    </xdr:from>
    <xdr:to>
      <xdr:col>4</xdr:col>
      <xdr:colOff>580988</xdr:colOff>
      <xdr:row>13</xdr:row>
      <xdr:rowOff>180975</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E80515F1-C4AC-46A1-9566-77A126E793C0}"/>
            </a:ext>
          </a:extLst>
        </xdr:cNvPr>
        <xdr:cNvSpPr/>
      </xdr:nvSpPr>
      <xdr:spPr>
        <a:xfrm>
          <a:off x="681316" y="2275355"/>
          <a:ext cx="2338072" cy="401170"/>
        </a:xfrm>
        <a:prstGeom prst="roundRect">
          <a:avLst/>
        </a:prstGeom>
        <a:solidFill>
          <a:schemeClr val="tx1">
            <a:lumMod val="75000"/>
            <a:lumOff val="25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latin typeface="Times New Roman" panose="02020603050405020304" pitchFamily="18" charset="0"/>
              <a:cs typeface="Times New Roman" panose="02020603050405020304" pitchFamily="18" charset="0"/>
            </a:rPr>
            <a:t>Pastry Leftovers</a:t>
          </a:r>
        </a:p>
      </xdr:txBody>
    </xdr:sp>
    <xdr:clientData/>
  </xdr:twoCellAnchor>
  <xdr:twoCellAnchor editAs="oneCell">
    <xdr:from>
      <xdr:col>4</xdr:col>
      <xdr:colOff>89647</xdr:colOff>
      <xdr:row>4</xdr:row>
      <xdr:rowOff>33592</xdr:rowOff>
    </xdr:from>
    <xdr:to>
      <xdr:col>4</xdr:col>
      <xdr:colOff>573740</xdr:colOff>
      <xdr:row>6</xdr:row>
      <xdr:rowOff>110189</xdr:rowOff>
    </xdr:to>
    <xdr:pic>
      <xdr:nvPicPr>
        <xdr:cNvPr id="6" name="Picture 5">
          <a:extLst>
            <a:ext uri="{FF2B5EF4-FFF2-40B4-BE49-F238E27FC236}">
              <a16:creationId xmlns:a16="http://schemas.microsoft.com/office/drawing/2014/main" id="{999BE3DD-27FE-46CC-B1F7-975F72CF76A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9431" t="23530" r="28722" b="25524"/>
        <a:stretch/>
      </xdr:blipFill>
      <xdr:spPr>
        <a:xfrm>
          <a:off x="2528047" y="795592"/>
          <a:ext cx="484093" cy="463947"/>
        </a:xfrm>
        <a:prstGeom prst="rect">
          <a:avLst/>
        </a:prstGeom>
      </xdr:spPr>
    </xdr:pic>
    <xdr:clientData/>
  </xdr:twoCellAnchor>
  <xdr:twoCellAnchor>
    <xdr:from>
      <xdr:col>4</xdr:col>
      <xdr:colOff>326126</xdr:colOff>
      <xdr:row>12</xdr:row>
      <xdr:rowOff>48110</xdr:rowOff>
    </xdr:from>
    <xdr:to>
      <xdr:col>4</xdr:col>
      <xdr:colOff>553694</xdr:colOff>
      <xdr:row>13</xdr:row>
      <xdr:rowOff>96383</xdr:rowOff>
    </xdr:to>
    <xdr:sp macro="" textlink="">
      <xdr:nvSpPr>
        <xdr:cNvPr id="7" name="L-Shape 6">
          <a:extLst>
            <a:ext uri="{FF2B5EF4-FFF2-40B4-BE49-F238E27FC236}">
              <a16:creationId xmlns:a16="http://schemas.microsoft.com/office/drawing/2014/main" id="{422A4B90-B8C3-4607-B39F-41162E14F1AF}"/>
            </a:ext>
          </a:extLst>
        </xdr:cNvPr>
        <xdr:cNvSpPr/>
      </xdr:nvSpPr>
      <xdr:spPr>
        <a:xfrm rot="2700000">
          <a:off x="2758923" y="2358763"/>
          <a:ext cx="238773"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4</xdr:col>
      <xdr:colOff>326126</xdr:colOff>
      <xdr:row>14</xdr:row>
      <xdr:rowOff>137756</xdr:rowOff>
    </xdr:from>
    <xdr:to>
      <xdr:col>4</xdr:col>
      <xdr:colOff>553694</xdr:colOff>
      <xdr:row>16</xdr:row>
      <xdr:rowOff>6736</xdr:rowOff>
    </xdr:to>
    <xdr:sp macro="" textlink="">
      <xdr:nvSpPr>
        <xdr:cNvPr id="8" name="L-Shape 7">
          <a:extLst>
            <a:ext uri="{FF2B5EF4-FFF2-40B4-BE49-F238E27FC236}">
              <a16:creationId xmlns:a16="http://schemas.microsoft.com/office/drawing/2014/main" id="{3AE40BB8-2210-4DB7-9455-7A972323586A}"/>
            </a:ext>
          </a:extLst>
        </xdr:cNvPr>
        <xdr:cNvSpPr/>
      </xdr:nvSpPr>
      <xdr:spPr>
        <a:xfrm rot="2700000">
          <a:off x="2753320" y="2835012"/>
          <a:ext cx="249980"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62753</xdr:colOff>
      <xdr:row>6</xdr:row>
      <xdr:rowOff>170328</xdr:rowOff>
    </xdr:from>
    <xdr:to>
      <xdr:col>4</xdr:col>
      <xdr:colOff>591671</xdr:colOff>
      <xdr:row>9</xdr:row>
      <xdr:rowOff>1</xdr:rowOff>
    </xdr:to>
    <xdr:sp macro="" textlink="">
      <xdr:nvSpPr>
        <xdr:cNvPr id="9" name="Rounded Rectangle 9">
          <a:hlinkClick xmlns:r="http://schemas.openxmlformats.org/officeDocument/2006/relationships" r:id="rId5"/>
          <a:extLst>
            <a:ext uri="{FF2B5EF4-FFF2-40B4-BE49-F238E27FC236}">
              <a16:creationId xmlns:a16="http://schemas.microsoft.com/office/drawing/2014/main" id="{1796A89D-80EA-4233-95D4-AA6CAA08D02B}"/>
            </a:ext>
          </a:extLst>
        </xdr:cNvPr>
        <xdr:cNvSpPr/>
      </xdr:nvSpPr>
      <xdr:spPr>
        <a:xfrm>
          <a:off x="672353" y="1313328"/>
          <a:ext cx="2357718" cy="401173"/>
        </a:xfrm>
        <a:prstGeom prst="roundRect">
          <a:avLst/>
        </a:prstGeom>
        <a:solidFill>
          <a:schemeClr val="tx1">
            <a:lumMod val="75000"/>
            <a:lumOff val="25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rPr>
            <a:t>Main Page</a:t>
          </a:r>
          <a:endParaRPr lang="en-SG" sz="1600" baseline="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496456</xdr:colOff>
      <xdr:row>10</xdr:row>
      <xdr:rowOff>12810</xdr:rowOff>
    </xdr:from>
    <xdr:to>
      <xdr:col>5</xdr:col>
      <xdr:colOff>114424</xdr:colOff>
      <xdr:row>11</xdr:row>
      <xdr:rowOff>61084</xdr:rowOff>
    </xdr:to>
    <xdr:sp macro="" textlink="">
      <xdr:nvSpPr>
        <xdr:cNvPr id="10" name="L-Shape 9">
          <a:extLst>
            <a:ext uri="{FF2B5EF4-FFF2-40B4-BE49-F238E27FC236}">
              <a16:creationId xmlns:a16="http://schemas.microsoft.com/office/drawing/2014/main" id="{ABB8BC5E-B7A2-45C0-9618-9084FBAA0581}"/>
            </a:ext>
          </a:extLst>
        </xdr:cNvPr>
        <xdr:cNvSpPr/>
      </xdr:nvSpPr>
      <xdr:spPr>
        <a:xfrm rot="2700000">
          <a:off x="2929253" y="1923413"/>
          <a:ext cx="238774" cy="227568"/>
        </a:xfrm>
        <a:prstGeom prst="corner">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4</xdr:col>
      <xdr:colOff>316072</xdr:colOff>
      <xdr:row>7</xdr:row>
      <xdr:rowOff>64615</xdr:rowOff>
    </xdr:from>
    <xdr:to>
      <xdr:col>4</xdr:col>
      <xdr:colOff>543640</xdr:colOff>
      <xdr:row>8</xdr:row>
      <xdr:rowOff>112889</xdr:rowOff>
    </xdr:to>
    <xdr:sp macro="" textlink="">
      <xdr:nvSpPr>
        <xdr:cNvPr id="12" name="L-Shape 11">
          <a:extLst>
            <a:ext uri="{FF2B5EF4-FFF2-40B4-BE49-F238E27FC236}">
              <a16:creationId xmlns:a16="http://schemas.microsoft.com/office/drawing/2014/main" id="{F0957857-A698-4F69-B350-B4D286768327}"/>
            </a:ext>
          </a:extLst>
        </xdr:cNvPr>
        <xdr:cNvSpPr/>
      </xdr:nvSpPr>
      <xdr:spPr>
        <a:xfrm rot="2700000">
          <a:off x="2748869" y="1403718"/>
          <a:ext cx="238774"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71716</xdr:colOff>
      <xdr:row>9</xdr:row>
      <xdr:rowOff>89646</xdr:rowOff>
    </xdr:from>
    <xdr:to>
      <xdr:col>4</xdr:col>
      <xdr:colOff>590812</xdr:colOff>
      <xdr:row>11</xdr:row>
      <xdr:rowOff>98613</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20C51770-1A32-4B49-8FE0-9EC9686F7D1A}"/>
            </a:ext>
          </a:extLst>
        </xdr:cNvPr>
        <xdr:cNvSpPr/>
      </xdr:nvSpPr>
      <xdr:spPr>
        <a:xfrm>
          <a:off x="681316" y="1804146"/>
          <a:ext cx="2347896" cy="389967"/>
        </a:xfrm>
        <a:prstGeom prst="roundRect">
          <a:avLst/>
        </a:prstGeom>
        <a:solidFill>
          <a:schemeClr val="tx1">
            <a:lumMod val="75000"/>
            <a:lumOff val="25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rPr>
            <a:t>Inventory System</a:t>
          </a:r>
          <a:endParaRPr lang="en-SG" sz="1600" baseline="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endParaRPr>
        </a:p>
      </xdr:txBody>
    </xdr:sp>
    <xdr:clientData/>
  </xdr:twoCellAnchor>
  <xdr:twoCellAnchor>
    <xdr:from>
      <xdr:col>1</xdr:col>
      <xdr:colOff>71717</xdr:colOff>
      <xdr:row>14</xdr:row>
      <xdr:rowOff>73397</xdr:rowOff>
    </xdr:from>
    <xdr:to>
      <xdr:col>4</xdr:col>
      <xdr:colOff>571165</xdr:colOff>
      <xdr:row>16</xdr:row>
      <xdr:rowOff>95250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7576E058-78F5-4C34-BAD5-45C1AD048A48}"/>
            </a:ext>
          </a:extLst>
        </xdr:cNvPr>
        <xdr:cNvSpPr/>
      </xdr:nvSpPr>
      <xdr:spPr>
        <a:xfrm>
          <a:off x="681317" y="2749922"/>
          <a:ext cx="2328248" cy="402853"/>
        </a:xfrm>
        <a:prstGeom prst="roundRect">
          <a:avLst/>
        </a:prstGeom>
        <a:solidFill>
          <a:schemeClr val="tx1">
            <a:lumMod val="75000"/>
            <a:lumOff val="25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latin typeface="Times New Roman" panose="02020603050405020304" pitchFamily="18" charset="0"/>
              <a:cs typeface="Times New Roman" panose="02020603050405020304" pitchFamily="18" charset="0"/>
            </a:rPr>
            <a:t>Operation</a:t>
          </a:r>
          <a:r>
            <a:rPr lang="en-SG" sz="1600" baseline="0">
              <a:latin typeface="Times New Roman" panose="02020603050405020304" pitchFamily="18" charset="0"/>
              <a:cs typeface="Times New Roman" panose="02020603050405020304" pitchFamily="18" charset="0"/>
            </a:rPr>
            <a:t> Analysis</a:t>
          </a:r>
          <a:endParaRPr lang="en-SG" sz="1600">
            <a:latin typeface="Times New Roman" panose="02020603050405020304" pitchFamily="18" charset="0"/>
            <a:cs typeface="Times New Roman" panose="02020603050405020304" pitchFamily="18" charset="0"/>
          </a:endParaRPr>
        </a:p>
      </xdr:txBody>
    </xdr:sp>
    <xdr:clientData/>
  </xdr:twoCellAnchor>
  <xdr:twoCellAnchor>
    <xdr:from>
      <xdr:col>1</xdr:col>
      <xdr:colOff>71716</xdr:colOff>
      <xdr:row>11</xdr:row>
      <xdr:rowOff>170330</xdr:rowOff>
    </xdr:from>
    <xdr:to>
      <xdr:col>4</xdr:col>
      <xdr:colOff>580988</xdr:colOff>
      <xdr:row>14</xdr:row>
      <xdr:rowOff>0</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FC96F377-B52F-4B13-BFBE-C553038E643E}"/>
            </a:ext>
          </a:extLst>
        </xdr:cNvPr>
        <xdr:cNvSpPr/>
      </xdr:nvSpPr>
      <xdr:spPr>
        <a:xfrm>
          <a:off x="681316" y="2265830"/>
          <a:ext cx="2338072" cy="401170"/>
        </a:xfrm>
        <a:prstGeom prst="roundRect">
          <a:avLst/>
        </a:prstGeom>
        <a:solidFill>
          <a:schemeClr val="tx1">
            <a:lumMod val="75000"/>
            <a:lumOff val="25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latin typeface="Times New Roman" panose="02020603050405020304" pitchFamily="18" charset="0"/>
              <a:cs typeface="Times New Roman" panose="02020603050405020304" pitchFamily="18" charset="0"/>
            </a:rPr>
            <a:t>Pastry</a:t>
          </a:r>
          <a:r>
            <a:rPr lang="en-SG" sz="1600" baseline="0">
              <a:latin typeface="Times New Roman" panose="02020603050405020304" pitchFamily="18" charset="0"/>
              <a:cs typeface="Times New Roman" panose="02020603050405020304" pitchFamily="18" charset="0"/>
            </a:rPr>
            <a:t> Leftovers</a:t>
          </a:r>
          <a:endParaRPr lang="en-SG" sz="1600">
            <a:latin typeface="Times New Roman" panose="02020603050405020304" pitchFamily="18" charset="0"/>
            <a:cs typeface="Times New Roman" panose="02020603050405020304" pitchFamily="18" charset="0"/>
          </a:endParaRPr>
        </a:p>
      </xdr:txBody>
    </xdr:sp>
    <xdr:clientData/>
  </xdr:twoCellAnchor>
  <xdr:twoCellAnchor>
    <xdr:from>
      <xdr:col>4</xdr:col>
      <xdr:colOff>334004</xdr:colOff>
      <xdr:row>9</xdr:row>
      <xdr:rowOff>154257</xdr:rowOff>
    </xdr:from>
    <xdr:to>
      <xdr:col>4</xdr:col>
      <xdr:colOff>561572</xdr:colOff>
      <xdr:row>11</xdr:row>
      <xdr:rowOff>23237</xdr:rowOff>
    </xdr:to>
    <xdr:sp macro="" textlink="">
      <xdr:nvSpPr>
        <xdr:cNvPr id="6" name="L-Shape 5">
          <a:extLst>
            <a:ext uri="{FF2B5EF4-FFF2-40B4-BE49-F238E27FC236}">
              <a16:creationId xmlns:a16="http://schemas.microsoft.com/office/drawing/2014/main" id="{1DC6F3A2-CFA1-44B0-94DA-AB24226037E0}"/>
            </a:ext>
          </a:extLst>
        </xdr:cNvPr>
        <xdr:cNvSpPr/>
      </xdr:nvSpPr>
      <xdr:spPr>
        <a:xfrm rot="2700000">
          <a:off x="2761198" y="1879963"/>
          <a:ext cx="249980"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oneCell">
    <xdr:from>
      <xdr:col>4</xdr:col>
      <xdr:colOff>89647</xdr:colOff>
      <xdr:row>4</xdr:row>
      <xdr:rowOff>33592</xdr:rowOff>
    </xdr:from>
    <xdr:to>
      <xdr:col>4</xdr:col>
      <xdr:colOff>573740</xdr:colOff>
      <xdr:row>6</xdr:row>
      <xdr:rowOff>111683</xdr:rowOff>
    </xdr:to>
    <xdr:pic>
      <xdr:nvPicPr>
        <xdr:cNvPr id="7" name="Picture 6">
          <a:extLst>
            <a:ext uri="{FF2B5EF4-FFF2-40B4-BE49-F238E27FC236}">
              <a16:creationId xmlns:a16="http://schemas.microsoft.com/office/drawing/2014/main" id="{07A7A2CD-21B2-405C-8640-3A8D0D56DC28}"/>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9431" t="23530" r="28722" b="25524"/>
        <a:stretch/>
      </xdr:blipFill>
      <xdr:spPr>
        <a:xfrm>
          <a:off x="2528047" y="795592"/>
          <a:ext cx="484093" cy="463947"/>
        </a:xfrm>
        <a:prstGeom prst="rect">
          <a:avLst/>
        </a:prstGeom>
      </xdr:spPr>
    </xdr:pic>
    <xdr:clientData/>
  </xdr:twoCellAnchor>
  <xdr:twoCellAnchor>
    <xdr:from>
      <xdr:col>4</xdr:col>
      <xdr:colOff>326126</xdr:colOff>
      <xdr:row>14</xdr:row>
      <xdr:rowOff>147281</xdr:rowOff>
    </xdr:from>
    <xdr:to>
      <xdr:col>4</xdr:col>
      <xdr:colOff>553694</xdr:colOff>
      <xdr:row>16</xdr:row>
      <xdr:rowOff>16261</xdr:rowOff>
    </xdr:to>
    <xdr:sp macro="" textlink="">
      <xdr:nvSpPr>
        <xdr:cNvPr id="8" name="L-Shape 7">
          <a:extLst>
            <a:ext uri="{FF2B5EF4-FFF2-40B4-BE49-F238E27FC236}">
              <a16:creationId xmlns:a16="http://schemas.microsoft.com/office/drawing/2014/main" id="{3449E481-5D27-42B7-8840-94852137CBA2}"/>
            </a:ext>
          </a:extLst>
        </xdr:cNvPr>
        <xdr:cNvSpPr/>
      </xdr:nvSpPr>
      <xdr:spPr>
        <a:xfrm rot="2700000">
          <a:off x="2753320" y="2825487"/>
          <a:ext cx="249980"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62753</xdr:colOff>
      <xdr:row>6</xdr:row>
      <xdr:rowOff>170328</xdr:rowOff>
    </xdr:from>
    <xdr:to>
      <xdr:col>4</xdr:col>
      <xdr:colOff>591671</xdr:colOff>
      <xdr:row>9</xdr:row>
      <xdr:rowOff>1</xdr:rowOff>
    </xdr:to>
    <xdr:sp macro="" textlink="">
      <xdr:nvSpPr>
        <xdr:cNvPr id="9" name="Rounded Rectangle 9">
          <a:hlinkClick xmlns:r="http://schemas.openxmlformats.org/officeDocument/2006/relationships" r:id="rId5"/>
          <a:extLst>
            <a:ext uri="{FF2B5EF4-FFF2-40B4-BE49-F238E27FC236}">
              <a16:creationId xmlns:a16="http://schemas.microsoft.com/office/drawing/2014/main" id="{EF782189-6E9F-4447-A303-5644DF2A49D5}"/>
            </a:ext>
          </a:extLst>
        </xdr:cNvPr>
        <xdr:cNvSpPr/>
      </xdr:nvSpPr>
      <xdr:spPr>
        <a:xfrm>
          <a:off x="672353" y="1313328"/>
          <a:ext cx="2357718" cy="401173"/>
        </a:xfrm>
        <a:prstGeom prst="roundRect">
          <a:avLst/>
        </a:prstGeom>
        <a:solidFill>
          <a:schemeClr val="tx1">
            <a:lumMod val="75000"/>
            <a:lumOff val="25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rPr>
            <a:t>Main Page</a:t>
          </a:r>
          <a:endParaRPr lang="en-SG" sz="1600" baseline="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496456</xdr:colOff>
      <xdr:row>12</xdr:row>
      <xdr:rowOff>84530</xdr:rowOff>
    </xdr:from>
    <xdr:to>
      <xdr:col>5</xdr:col>
      <xdr:colOff>114424</xdr:colOff>
      <xdr:row>13</xdr:row>
      <xdr:rowOff>132803</xdr:rowOff>
    </xdr:to>
    <xdr:sp macro="" textlink="">
      <xdr:nvSpPr>
        <xdr:cNvPr id="10" name="L-Shape 9">
          <a:extLst>
            <a:ext uri="{FF2B5EF4-FFF2-40B4-BE49-F238E27FC236}">
              <a16:creationId xmlns:a16="http://schemas.microsoft.com/office/drawing/2014/main" id="{B52406D9-A737-4F02-A313-A03D050D6FF5}"/>
            </a:ext>
          </a:extLst>
        </xdr:cNvPr>
        <xdr:cNvSpPr/>
      </xdr:nvSpPr>
      <xdr:spPr>
        <a:xfrm rot="2700000">
          <a:off x="2929253" y="2376133"/>
          <a:ext cx="238773" cy="227568"/>
        </a:xfrm>
        <a:prstGeom prst="corner">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4</xdr:col>
      <xdr:colOff>317161</xdr:colOff>
      <xdr:row>7</xdr:row>
      <xdr:rowOff>66598</xdr:rowOff>
    </xdr:from>
    <xdr:to>
      <xdr:col>4</xdr:col>
      <xdr:colOff>544729</xdr:colOff>
      <xdr:row>8</xdr:row>
      <xdr:rowOff>114872</xdr:rowOff>
    </xdr:to>
    <xdr:sp macro="" textlink="">
      <xdr:nvSpPr>
        <xdr:cNvPr id="12" name="L-Shape 11">
          <a:extLst>
            <a:ext uri="{FF2B5EF4-FFF2-40B4-BE49-F238E27FC236}">
              <a16:creationId xmlns:a16="http://schemas.microsoft.com/office/drawing/2014/main" id="{7987F5F0-82C8-4207-B895-1AB0B67E6DFD}"/>
            </a:ext>
          </a:extLst>
        </xdr:cNvPr>
        <xdr:cNvSpPr/>
      </xdr:nvSpPr>
      <xdr:spPr>
        <a:xfrm rot="2700000">
          <a:off x="2711858" y="1443801"/>
          <a:ext cx="314974"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71716</xdr:colOff>
      <xdr:row>9</xdr:row>
      <xdr:rowOff>89646</xdr:rowOff>
    </xdr:from>
    <xdr:to>
      <xdr:col>4</xdr:col>
      <xdr:colOff>590812</xdr:colOff>
      <xdr:row>11</xdr:row>
      <xdr:rowOff>98613</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2CF4D8A5-CE87-48E4-83CA-13B40C66FB68}"/>
            </a:ext>
          </a:extLst>
        </xdr:cNvPr>
        <xdr:cNvSpPr/>
      </xdr:nvSpPr>
      <xdr:spPr>
        <a:xfrm>
          <a:off x="681316" y="1807321"/>
          <a:ext cx="2347896" cy="386792"/>
        </a:xfrm>
        <a:prstGeom prst="roundRect">
          <a:avLst/>
        </a:prstGeom>
        <a:solidFill>
          <a:schemeClr val="tx1">
            <a:lumMod val="75000"/>
            <a:lumOff val="25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rPr>
            <a:t>Inventory System</a:t>
          </a:r>
          <a:endParaRPr lang="en-SG" sz="1600" baseline="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endParaRPr>
        </a:p>
      </xdr:txBody>
    </xdr:sp>
    <xdr:clientData/>
  </xdr:twoCellAnchor>
  <xdr:twoCellAnchor>
    <xdr:from>
      <xdr:col>1</xdr:col>
      <xdr:colOff>76200</xdr:colOff>
      <xdr:row>13</xdr:row>
      <xdr:rowOff>254373</xdr:rowOff>
    </xdr:from>
    <xdr:to>
      <xdr:col>4</xdr:col>
      <xdr:colOff>580690</xdr:colOff>
      <xdr:row>16</xdr:row>
      <xdr:rowOff>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BF8333CF-9A52-4B2C-936B-6FCB35EC9096}"/>
            </a:ext>
          </a:extLst>
        </xdr:cNvPr>
        <xdr:cNvSpPr/>
      </xdr:nvSpPr>
      <xdr:spPr>
        <a:xfrm>
          <a:off x="685800" y="2740398"/>
          <a:ext cx="2333290" cy="412378"/>
        </a:xfrm>
        <a:prstGeom prst="roundRect">
          <a:avLst/>
        </a:prstGeom>
        <a:solidFill>
          <a:schemeClr val="tx1">
            <a:lumMod val="75000"/>
            <a:lumOff val="25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latin typeface="Times New Roman" panose="02020603050405020304" pitchFamily="18" charset="0"/>
              <a:cs typeface="Times New Roman" panose="02020603050405020304" pitchFamily="18" charset="0"/>
            </a:rPr>
            <a:t>Operation</a:t>
          </a:r>
          <a:r>
            <a:rPr lang="en-SG" sz="1600" baseline="0">
              <a:latin typeface="Times New Roman" panose="02020603050405020304" pitchFamily="18" charset="0"/>
              <a:cs typeface="Times New Roman" panose="02020603050405020304" pitchFamily="18" charset="0"/>
            </a:rPr>
            <a:t> Analysis</a:t>
          </a:r>
          <a:endParaRPr lang="en-SG" sz="1600">
            <a:latin typeface="Times New Roman" panose="02020603050405020304" pitchFamily="18" charset="0"/>
            <a:cs typeface="Times New Roman" panose="02020603050405020304" pitchFamily="18" charset="0"/>
          </a:endParaRPr>
        </a:p>
      </xdr:txBody>
    </xdr:sp>
    <xdr:clientData/>
  </xdr:twoCellAnchor>
  <xdr:twoCellAnchor>
    <xdr:from>
      <xdr:col>1</xdr:col>
      <xdr:colOff>71716</xdr:colOff>
      <xdr:row>11</xdr:row>
      <xdr:rowOff>170330</xdr:rowOff>
    </xdr:from>
    <xdr:to>
      <xdr:col>4</xdr:col>
      <xdr:colOff>580988</xdr:colOff>
      <xdr:row>13</xdr:row>
      <xdr:rowOff>180975</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22617A6D-1768-42FF-BA13-A38139B9BD13}"/>
            </a:ext>
          </a:extLst>
        </xdr:cNvPr>
        <xdr:cNvSpPr/>
      </xdr:nvSpPr>
      <xdr:spPr>
        <a:xfrm>
          <a:off x="681316" y="2265830"/>
          <a:ext cx="2338072" cy="391645"/>
        </a:xfrm>
        <a:prstGeom prst="roundRect">
          <a:avLst/>
        </a:prstGeom>
        <a:solidFill>
          <a:schemeClr val="tx1">
            <a:lumMod val="75000"/>
            <a:lumOff val="25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latin typeface="Times New Roman" panose="02020603050405020304" pitchFamily="18" charset="0"/>
              <a:cs typeface="Times New Roman" panose="02020603050405020304" pitchFamily="18" charset="0"/>
            </a:rPr>
            <a:t>Pastry</a:t>
          </a:r>
          <a:r>
            <a:rPr lang="en-SG" sz="1600" baseline="0">
              <a:latin typeface="Times New Roman" panose="02020603050405020304" pitchFamily="18" charset="0"/>
              <a:cs typeface="Times New Roman" panose="02020603050405020304" pitchFamily="18" charset="0"/>
            </a:rPr>
            <a:t> Leftovers</a:t>
          </a:r>
          <a:endParaRPr lang="en-SG" sz="1600">
            <a:latin typeface="Times New Roman" panose="02020603050405020304" pitchFamily="18" charset="0"/>
            <a:cs typeface="Times New Roman" panose="02020603050405020304" pitchFamily="18" charset="0"/>
          </a:endParaRPr>
        </a:p>
      </xdr:txBody>
    </xdr:sp>
    <xdr:clientData/>
  </xdr:twoCellAnchor>
  <xdr:twoCellAnchor>
    <xdr:from>
      <xdr:col>4</xdr:col>
      <xdr:colOff>334004</xdr:colOff>
      <xdr:row>9</xdr:row>
      <xdr:rowOff>154257</xdr:rowOff>
    </xdr:from>
    <xdr:to>
      <xdr:col>4</xdr:col>
      <xdr:colOff>561572</xdr:colOff>
      <xdr:row>11</xdr:row>
      <xdr:rowOff>23237</xdr:rowOff>
    </xdr:to>
    <xdr:sp macro="" textlink="">
      <xdr:nvSpPr>
        <xdr:cNvPr id="6" name="L-Shape 5">
          <a:extLst>
            <a:ext uri="{FF2B5EF4-FFF2-40B4-BE49-F238E27FC236}">
              <a16:creationId xmlns:a16="http://schemas.microsoft.com/office/drawing/2014/main" id="{81B50AD6-DBB1-4476-9DFE-7A1567F071F1}"/>
            </a:ext>
          </a:extLst>
        </xdr:cNvPr>
        <xdr:cNvSpPr/>
      </xdr:nvSpPr>
      <xdr:spPr>
        <a:xfrm rot="2700000">
          <a:off x="2764373" y="1879963"/>
          <a:ext cx="249980"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oneCell">
    <xdr:from>
      <xdr:col>4</xdr:col>
      <xdr:colOff>89647</xdr:colOff>
      <xdr:row>4</xdr:row>
      <xdr:rowOff>33592</xdr:rowOff>
    </xdr:from>
    <xdr:to>
      <xdr:col>4</xdr:col>
      <xdr:colOff>570565</xdr:colOff>
      <xdr:row>6</xdr:row>
      <xdr:rowOff>116539</xdr:rowOff>
    </xdr:to>
    <xdr:pic>
      <xdr:nvPicPr>
        <xdr:cNvPr id="7" name="Picture 6">
          <a:extLst>
            <a:ext uri="{FF2B5EF4-FFF2-40B4-BE49-F238E27FC236}">
              <a16:creationId xmlns:a16="http://schemas.microsoft.com/office/drawing/2014/main" id="{47647123-3E52-4DB3-8660-BC7C8946CB8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9431" t="23530" r="28722" b="25524"/>
        <a:stretch/>
      </xdr:blipFill>
      <xdr:spPr>
        <a:xfrm>
          <a:off x="2531222" y="795592"/>
          <a:ext cx="480918" cy="463947"/>
        </a:xfrm>
        <a:prstGeom prst="rect">
          <a:avLst/>
        </a:prstGeom>
      </xdr:spPr>
    </xdr:pic>
    <xdr:clientData/>
  </xdr:twoCellAnchor>
  <xdr:twoCellAnchor>
    <xdr:from>
      <xdr:col>4</xdr:col>
      <xdr:colOff>326126</xdr:colOff>
      <xdr:row>12</xdr:row>
      <xdr:rowOff>57635</xdr:rowOff>
    </xdr:from>
    <xdr:to>
      <xdr:col>4</xdr:col>
      <xdr:colOff>553694</xdr:colOff>
      <xdr:row>13</xdr:row>
      <xdr:rowOff>105908</xdr:rowOff>
    </xdr:to>
    <xdr:sp macro="" textlink="">
      <xdr:nvSpPr>
        <xdr:cNvPr id="8" name="L-Shape 7">
          <a:extLst>
            <a:ext uri="{FF2B5EF4-FFF2-40B4-BE49-F238E27FC236}">
              <a16:creationId xmlns:a16="http://schemas.microsoft.com/office/drawing/2014/main" id="{EC288A50-6AFE-457F-92A5-B1720F7E4111}"/>
            </a:ext>
          </a:extLst>
        </xdr:cNvPr>
        <xdr:cNvSpPr/>
      </xdr:nvSpPr>
      <xdr:spPr>
        <a:xfrm rot="2700000">
          <a:off x="2757336" y="2350825"/>
          <a:ext cx="241948"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62753</xdr:colOff>
      <xdr:row>6</xdr:row>
      <xdr:rowOff>170328</xdr:rowOff>
    </xdr:from>
    <xdr:to>
      <xdr:col>4</xdr:col>
      <xdr:colOff>591671</xdr:colOff>
      <xdr:row>9</xdr:row>
      <xdr:rowOff>1</xdr:rowOff>
    </xdr:to>
    <xdr:sp macro="" textlink="">
      <xdr:nvSpPr>
        <xdr:cNvPr id="9" name="Rounded Rectangle 9">
          <a:hlinkClick xmlns:r="http://schemas.openxmlformats.org/officeDocument/2006/relationships" r:id="rId5"/>
          <a:extLst>
            <a:ext uri="{FF2B5EF4-FFF2-40B4-BE49-F238E27FC236}">
              <a16:creationId xmlns:a16="http://schemas.microsoft.com/office/drawing/2014/main" id="{9CEEE4CC-CE6D-4098-858A-2F93E92FC04B}"/>
            </a:ext>
          </a:extLst>
        </xdr:cNvPr>
        <xdr:cNvSpPr/>
      </xdr:nvSpPr>
      <xdr:spPr>
        <a:xfrm>
          <a:off x="675528" y="1313328"/>
          <a:ext cx="2354543" cy="401173"/>
        </a:xfrm>
        <a:prstGeom prst="roundRect">
          <a:avLst/>
        </a:prstGeom>
        <a:solidFill>
          <a:schemeClr val="tx1">
            <a:lumMod val="75000"/>
            <a:lumOff val="25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SG" sz="160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rPr>
            <a:t>Main Page</a:t>
          </a:r>
          <a:endParaRPr lang="en-SG" sz="1600" baseline="0">
            <a:effectLst>
              <a:glow>
                <a:schemeClr val="accent1">
                  <a:alpha val="40000"/>
                </a:schemeClr>
              </a:glow>
              <a:outerShdw sx="1000" sy="1000" algn="ctr" rotWithShape="0">
                <a:srgbClr val="000000"/>
              </a:outerShdw>
              <a:reflection endPos="0" dist="50800" dir="5400000" sy="-100000" algn="bl" rotWithShape="0"/>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505981</xdr:colOff>
      <xdr:row>14</xdr:row>
      <xdr:rowOff>89015</xdr:rowOff>
    </xdr:from>
    <xdr:to>
      <xdr:col>5</xdr:col>
      <xdr:colOff>123949</xdr:colOff>
      <xdr:row>15</xdr:row>
      <xdr:rowOff>110395</xdr:rowOff>
    </xdr:to>
    <xdr:sp macro="" textlink="">
      <xdr:nvSpPr>
        <xdr:cNvPr id="10" name="L-Shape 9">
          <a:extLst>
            <a:ext uri="{FF2B5EF4-FFF2-40B4-BE49-F238E27FC236}">
              <a16:creationId xmlns:a16="http://schemas.microsoft.com/office/drawing/2014/main" id="{DFF3DBA2-BB80-4B7D-A9C0-DA4198904FE7}"/>
            </a:ext>
          </a:extLst>
        </xdr:cNvPr>
        <xdr:cNvSpPr/>
      </xdr:nvSpPr>
      <xdr:spPr>
        <a:xfrm rot="2700000">
          <a:off x="2952225" y="2843421"/>
          <a:ext cx="211880" cy="227568"/>
        </a:xfrm>
        <a:prstGeom prst="corner">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4</xdr:col>
      <xdr:colOff>326126</xdr:colOff>
      <xdr:row>7</xdr:row>
      <xdr:rowOff>66597</xdr:rowOff>
    </xdr:from>
    <xdr:to>
      <xdr:col>4</xdr:col>
      <xdr:colOff>553694</xdr:colOff>
      <xdr:row>8</xdr:row>
      <xdr:rowOff>114871</xdr:rowOff>
    </xdr:to>
    <xdr:sp macro="" textlink="">
      <xdr:nvSpPr>
        <xdr:cNvPr id="13" name="L-Shape 12">
          <a:extLst>
            <a:ext uri="{FF2B5EF4-FFF2-40B4-BE49-F238E27FC236}">
              <a16:creationId xmlns:a16="http://schemas.microsoft.com/office/drawing/2014/main" id="{78D0FCA9-76C0-497C-9DDF-267DB1A90D2C}"/>
            </a:ext>
          </a:extLst>
        </xdr:cNvPr>
        <xdr:cNvSpPr/>
      </xdr:nvSpPr>
      <xdr:spPr>
        <a:xfrm rot="2700000">
          <a:off x="2760510" y="1407288"/>
          <a:ext cx="235599" cy="227568"/>
        </a:xfrm>
        <a:prstGeom prst="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5</xdr:col>
      <xdr:colOff>552450</xdr:colOff>
      <xdr:row>5</xdr:row>
      <xdr:rowOff>171450</xdr:rowOff>
    </xdr:from>
    <xdr:to>
      <xdr:col>23</xdr:col>
      <xdr:colOff>0</xdr:colOff>
      <xdr:row>10</xdr:row>
      <xdr:rowOff>0</xdr:rowOff>
    </xdr:to>
    <xdr:sp macro="" textlink="">
      <xdr:nvSpPr>
        <xdr:cNvPr id="44" name="Round Diagonal Corner Rectangle 13">
          <a:extLst>
            <a:ext uri="{FF2B5EF4-FFF2-40B4-BE49-F238E27FC236}">
              <a16:creationId xmlns:a16="http://schemas.microsoft.com/office/drawing/2014/main" id="{0658264C-96E6-48C7-9907-B8C689530985}"/>
            </a:ext>
          </a:extLst>
        </xdr:cNvPr>
        <xdr:cNvSpPr/>
      </xdr:nvSpPr>
      <xdr:spPr>
        <a:xfrm>
          <a:off x="3600450" y="1123950"/>
          <a:ext cx="11906250" cy="781050"/>
        </a:xfrm>
        <a:prstGeom prst="round2DiagRect">
          <a:avLst/>
        </a:prstGeom>
        <a:solidFill>
          <a:srgbClr val="00B050"/>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SG" sz="3200" b="1" cap="none" spc="0">
              <a:ln w="9525">
                <a:solidFill>
                  <a:sysClr val="windowText" lastClr="000000"/>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ea typeface="+mn-ea"/>
              <a:cs typeface="Times New Roman" panose="02020603050405020304" pitchFamily="18" charset="0"/>
            </a:rPr>
            <a:t>Pastry</a:t>
          </a:r>
          <a:r>
            <a:rPr lang="en-SG" sz="3200" b="1" cap="none" spc="0" baseline="0">
              <a:ln w="9525">
                <a:solidFill>
                  <a:sysClr val="windowText" lastClr="000000"/>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ea typeface="+mn-ea"/>
              <a:cs typeface="Times New Roman" panose="02020603050405020304" pitchFamily="18" charset="0"/>
            </a:rPr>
            <a:t> Ranking</a:t>
          </a:r>
          <a:endParaRPr lang="en-SG" sz="3200" b="1" cap="none" spc="0">
            <a:ln w="9525">
              <a:solidFill>
                <a:sysClr val="windowText" lastClr="000000"/>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a:p>
          <a:pPr algn="ctr"/>
          <a:endParaRPr lang="en-SG" sz="1000"/>
        </a:p>
      </xdr:txBody>
    </xdr:sp>
    <xdr:clientData/>
  </xdr:twoCellAnchor>
  <xdr:twoCellAnchor>
    <xdr:from>
      <xdr:col>5</xdr:col>
      <xdr:colOff>561975</xdr:colOff>
      <xdr:row>43</xdr:row>
      <xdr:rowOff>114300</xdr:rowOff>
    </xdr:from>
    <xdr:to>
      <xdr:col>23</xdr:col>
      <xdr:colOff>57150</xdr:colOff>
      <xdr:row>47</xdr:row>
      <xdr:rowOff>133350</xdr:rowOff>
    </xdr:to>
    <xdr:sp macro="" textlink="">
      <xdr:nvSpPr>
        <xdr:cNvPr id="45" name="Round Diagonal Corner Rectangle 13">
          <a:extLst>
            <a:ext uri="{FF2B5EF4-FFF2-40B4-BE49-F238E27FC236}">
              <a16:creationId xmlns:a16="http://schemas.microsoft.com/office/drawing/2014/main" id="{BF9D6F50-F7FC-4D64-9469-F48C4EC7860A}"/>
            </a:ext>
          </a:extLst>
        </xdr:cNvPr>
        <xdr:cNvSpPr/>
      </xdr:nvSpPr>
      <xdr:spPr>
        <a:xfrm>
          <a:off x="3609975" y="8505825"/>
          <a:ext cx="11668125" cy="781050"/>
        </a:xfrm>
        <a:prstGeom prst="round2DiagRect">
          <a:avLst/>
        </a:prstGeom>
        <a:solidFill>
          <a:schemeClr val="accent5">
            <a:lumMod val="40000"/>
            <a:lumOff val="60000"/>
          </a:schemeClr>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SG" sz="3200" b="1" cap="none" spc="0">
              <a:ln w="9525">
                <a:solidFill>
                  <a:sysClr val="windowText" lastClr="000000"/>
                </a:solidFill>
                <a:prstDash val="solid"/>
              </a:ln>
              <a:solidFill>
                <a:sysClr val="windowText" lastClr="000000"/>
              </a:solidFill>
              <a:effectLst>
                <a:outerShdw blurRad="12700" dist="38100" dir="2700000" algn="tl" rotWithShape="0">
                  <a:schemeClr val="bg1">
                    <a:lumMod val="50000"/>
                  </a:schemeClr>
                </a:outerShdw>
              </a:effectLst>
              <a:latin typeface="Times New Roman" panose="02020603050405020304" pitchFamily="18" charset="0"/>
              <a:ea typeface="+mn-ea"/>
              <a:cs typeface="Times New Roman" panose="02020603050405020304" pitchFamily="18" charset="0"/>
            </a:rPr>
            <a:t>Lost</a:t>
          </a:r>
          <a:r>
            <a:rPr lang="en-SG" sz="3200" b="1" cap="none" spc="0" baseline="0">
              <a:ln w="9525">
                <a:solidFill>
                  <a:sysClr val="windowText" lastClr="000000"/>
                </a:solidFill>
                <a:prstDash val="solid"/>
              </a:ln>
              <a:solidFill>
                <a:sysClr val="windowText" lastClr="000000"/>
              </a:solidFill>
              <a:effectLst>
                <a:outerShdw blurRad="12700" dist="38100" dir="2700000" algn="tl" rotWithShape="0">
                  <a:schemeClr val="bg1">
                    <a:lumMod val="50000"/>
                  </a:schemeClr>
                </a:outerShdw>
              </a:effectLst>
              <a:latin typeface="Times New Roman" panose="02020603050405020304" pitchFamily="18" charset="0"/>
              <a:ea typeface="+mn-ea"/>
              <a:cs typeface="Times New Roman" panose="02020603050405020304" pitchFamily="18" charset="0"/>
            </a:rPr>
            <a:t> Revenue ($)</a:t>
          </a:r>
          <a:endParaRPr lang="en-SG" sz="3200" b="1" cap="none" spc="0">
            <a:ln w="9525">
              <a:solidFill>
                <a:sysClr val="windowText" lastClr="000000"/>
              </a:solidFill>
              <a:prstDash val="solid"/>
            </a:ln>
            <a:solidFill>
              <a:sysClr val="windowText" lastClr="000000"/>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a:p>
          <a:pPr algn="ctr"/>
          <a:endParaRPr lang="en-SG" sz="1000"/>
        </a:p>
      </xdr:txBody>
    </xdr:sp>
    <xdr:clientData/>
  </xdr:twoCellAnchor>
  <xdr:twoCellAnchor editAs="oneCell">
    <xdr:from>
      <xdr:col>11</xdr:col>
      <xdr:colOff>161925</xdr:colOff>
      <xdr:row>32</xdr:row>
      <xdr:rowOff>57151</xdr:rowOff>
    </xdr:from>
    <xdr:to>
      <xdr:col>12</xdr:col>
      <xdr:colOff>190500</xdr:colOff>
      <xdr:row>37</xdr:row>
      <xdr:rowOff>39772</xdr:rowOff>
    </xdr:to>
    <xdr:pic>
      <xdr:nvPicPr>
        <xdr:cNvPr id="14" name="Picture 13">
          <a:extLst>
            <a:ext uri="{FF2B5EF4-FFF2-40B4-BE49-F238E27FC236}">
              <a16:creationId xmlns:a16="http://schemas.microsoft.com/office/drawing/2014/main" id="{16140310-E449-4191-9374-FE3FD3E3A267}"/>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1276" t="51716" r="8700" b="4289"/>
        <a:stretch/>
      </xdr:blipFill>
      <xdr:spPr>
        <a:xfrm>
          <a:off x="7439025" y="6324601"/>
          <a:ext cx="638175" cy="935121"/>
        </a:xfrm>
        <a:prstGeom prst="rect">
          <a:avLst/>
        </a:prstGeom>
      </xdr:spPr>
    </xdr:pic>
    <xdr:clientData/>
  </xdr:twoCellAnchor>
  <xdr:twoCellAnchor editAs="oneCell">
    <xdr:from>
      <xdr:col>11</xdr:col>
      <xdr:colOff>142202</xdr:colOff>
      <xdr:row>21</xdr:row>
      <xdr:rowOff>28578</xdr:rowOff>
    </xdr:from>
    <xdr:to>
      <xdr:col>12</xdr:col>
      <xdr:colOff>187199</xdr:colOff>
      <xdr:row>26</xdr:row>
      <xdr:rowOff>46048</xdr:rowOff>
    </xdr:to>
    <xdr:pic>
      <xdr:nvPicPr>
        <xdr:cNvPr id="21" name="Picture 20">
          <a:extLst>
            <a:ext uri="{FF2B5EF4-FFF2-40B4-BE49-F238E27FC236}">
              <a16:creationId xmlns:a16="http://schemas.microsoft.com/office/drawing/2014/main" id="{D65F777B-CF22-4869-9FD9-41033DF7D2A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1030" t="5760" r="8700" b="49387"/>
        <a:stretch/>
      </xdr:blipFill>
      <xdr:spPr>
        <a:xfrm>
          <a:off x="7419302" y="4200528"/>
          <a:ext cx="654597" cy="969970"/>
        </a:xfrm>
        <a:prstGeom prst="rect">
          <a:avLst/>
        </a:prstGeom>
      </xdr:spPr>
    </xdr:pic>
    <xdr:clientData/>
  </xdr:twoCellAnchor>
  <xdr:twoCellAnchor editAs="oneCell">
    <xdr:from>
      <xdr:col>11</xdr:col>
      <xdr:colOff>147327</xdr:colOff>
      <xdr:row>11</xdr:row>
      <xdr:rowOff>57149</xdr:rowOff>
    </xdr:from>
    <xdr:to>
      <xdr:col>12</xdr:col>
      <xdr:colOff>188972</xdr:colOff>
      <xdr:row>15</xdr:row>
      <xdr:rowOff>153100</xdr:rowOff>
    </xdr:to>
    <xdr:pic>
      <xdr:nvPicPr>
        <xdr:cNvPr id="22" name="Picture 21">
          <a:extLst>
            <a:ext uri="{FF2B5EF4-FFF2-40B4-BE49-F238E27FC236}">
              <a16:creationId xmlns:a16="http://schemas.microsoft.com/office/drawing/2014/main" id="{C505C36F-F6B4-46A1-86FD-B67AA9CC3A1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8579" t="17402" r="42525" b="11029"/>
        <a:stretch/>
      </xdr:blipFill>
      <xdr:spPr>
        <a:xfrm>
          <a:off x="7424427" y="2152649"/>
          <a:ext cx="651245" cy="953201"/>
        </a:xfrm>
        <a:prstGeom prst="rect">
          <a:avLst/>
        </a:prstGeom>
      </xdr:spPr>
    </xdr:pic>
    <xdr:clientData/>
  </xdr:twoCellAnchor>
  <xdr:twoCellAnchor>
    <xdr:from>
      <xdr:col>9</xdr:col>
      <xdr:colOff>295276</xdr:colOff>
      <xdr:row>49</xdr:row>
      <xdr:rowOff>276225</xdr:rowOff>
    </xdr:from>
    <xdr:to>
      <xdr:col>23</xdr:col>
      <xdr:colOff>66676</xdr:colOff>
      <xdr:row>76</xdr:row>
      <xdr:rowOff>9526</xdr:rowOff>
    </xdr:to>
    <xdr:graphicFrame macro="">
      <xdr:nvGraphicFramePr>
        <xdr:cNvPr id="18" name="Chart 17">
          <a:extLst>
            <a:ext uri="{FF2B5EF4-FFF2-40B4-BE49-F238E27FC236}">
              <a16:creationId xmlns:a16="http://schemas.microsoft.com/office/drawing/2014/main" id="{2E8F4614-E0AC-4EB0-8FE4-22260375A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Z35"/>
  <sheetViews>
    <sheetView tabSelected="1" zoomScaleNormal="100" workbookViewId="0"/>
  </sheetViews>
  <sheetFormatPr defaultRowHeight="15" x14ac:dyDescent="0.25"/>
  <cols>
    <col min="1" max="1" width="9.140625" style="1"/>
    <col min="2" max="16384" width="9.140625" style="3"/>
  </cols>
  <sheetData>
    <row r="3" spans="2:26" x14ac:dyDescent="0.25">
      <c r="B3" s="2"/>
      <c r="C3" s="2"/>
      <c r="D3" s="2"/>
      <c r="E3" s="2"/>
      <c r="F3" s="2"/>
      <c r="G3" s="2"/>
      <c r="H3" s="2"/>
      <c r="I3" s="2"/>
      <c r="J3" s="2"/>
      <c r="K3" s="2"/>
      <c r="L3" s="2"/>
      <c r="M3" s="2"/>
      <c r="N3" s="2"/>
      <c r="O3" s="2"/>
      <c r="P3" s="2"/>
      <c r="Q3" s="2"/>
      <c r="R3" s="2"/>
      <c r="S3" s="2"/>
      <c r="T3" s="2"/>
      <c r="U3" s="2"/>
      <c r="V3" s="2"/>
      <c r="W3" s="2"/>
      <c r="X3" s="2"/>
      <c r="Y3" s="2"/>
      <c r="Z3" s="2"/>
    </row>
    <row r="4" spans="2:26" x14ac:dyDescent="0.25">
      <c r="B4" s="2"/>
      <c r="C4" s="2"/>
      <c r="D4" s="2"/>
      <c r="E4" s="2"/>
      <c r="F4" s="2"/>
      <c r="G4" s="2"/>
      <c r="H4" s="2"/>
      <c r="I4" s="2"/>
      <c r="J4" s="2"/>
      <c r="K4" s="2"/>
      <c r="L4" s="2"/>
      <c r="M4" s="2"/>
      <c r="N4" s="2"/>
      <c r="O4" s="2"/>
      <c r="P4" s="2"/>
      <c r="Q4" s="2"/>
      <c r="R4" s="2"/>
      <c r="S4" s="2"/>
      <c r="T4" s="2"/>
      <c r="U4" s="2"/>
      <c r="V4" s="2"/>
      <c r="W4" s="2"/>
      <c r="X4" s="2"/>
      <c r="Y4" s="2"/>
      <c r="Z4" s="2"/>
    </row>
    <row r="5" spans="2:26" x14ac:dyDescent="0.25">
      <c r="B5" s="2"/>
      <c r="C5" s="2"/>
      <c r="D5" s="2"/>
      <c r="E5" s="2"/>
      <c r="Z5" s="2"/>
    </row>
    <row r="6" spans="2:26" x14ac:dyDescent="0.25">
      <c r="B6" s="2"/>
      <c r="C6" s="2"/>
      <c r="D6" s="2"/>
      <c r="E6" s="2"/>
      <c r="Z6" s="2"/>
    </row>
    <row r="7" spans="2:26" x14ac:dyDescent="0.25">
      <c r="B7" s="2"/>
      <c r="C7" s="2"/>
      <c r="D7" s="2"/>
      <c r="E7" s="2"/>
      <c r="Z7" s="2"/>
    </row>
    <row r="8" spans="2:26" x14ac:dyDescent="0.25">
      <c r="B8" s="2"/>
      <c r="C8" s="2"/>
      <c r="D8" s="2"/>
      <c r="E8" s="2"/>
      <c r="Z8" s="2"/>
    </row>
    <row r="9" spans="2:26" x14ac:dyDescent="0.25">
      <c r="B9" s="2"/>
      <c r="C9" s="2"/>
      <c r="D9" s="2"/>
      <c r="E9" s="2"/>
      <c r="Z9" s="2"/>
    </row>
    <row r="10" spans="2:26" x14ac:dyDescent="0.25">
      <c r="B10" s="2"/>
      <c r="C10" s="2"/>
      <c r="D10" s="2"/>
      <c r="E10" s="2"/>
      <c r="Z10" s="2"/>
    </row>
    <row r="11" spans="2:26" x14ac:dyDescent="0.25">
      <c r="B11" s="2"/>
      <c r="C11" s="2"/>
      <c r="D11" s="2"/>
      <c r="E11" s="2"/>
      <c r="Z11" s="2"/>
    </row>
    <row r="12" spans="2:26" x14ac:dyDescent="0.25">
      <c r="B12" s="2"/>
      <c r="C12" s="2"/>
      <c r="D12" s="2"/>
      <c r="E12" s="2"/>
      <c r="Z12" s="2"/>
    </row>
    <row r="13" spans="2:26" x14ac:dyDescent="0.25">
      <c r="B13" s="2"/>
      <c r="C13" s="2"/>
      <c r="D13" s="2"/>
      <c r="E13" s="2"/>
      <c r="Z13" s="2"/>
    </row>
    <row r="14" spans="2:26" x14ac:dyDescent="0.25">
      <c r="B14" s="2"/>
      <c r="C14" s="2"/>
      <c r="D14" s="2"/>
      <c r="E14" s="2"/>
      <c r="Z14" s="2"/>
    </row>
    <row r="15" spans="2:26" x14ac:dyDescent="0.25">
      <c r="B15" s="2"/>
      <c r="C15" s="2"/>
      <c r="D15" s="2"/>
      <c r="E15" s="2"/>
      <c r="Z15" s="2"/>
    </row>
    <row r="16" spans="2:26" x14ac:dyDescent="0.25">
      <c r="B16" s="2"/>
      <c r="C16" s="2"/>
      <c r="D16" s="2"/>
      <c r="E16" s="2"/>
      <c r="Z16" s="2"/>
    </row>
    <row r="17" spans="2:26" x14ac:dyDescent="0.25">
      <c r="B17" s="2"/>
      <c r="C17" s="2"/>
      <c r="D17" s="2"/>
      <c r="E17" s="2"/>
      <c r="Z17" s="2"/>
    </row>
    <row r="18" spans="2:26" x14ac:dyDescent="0.25">
      <c r="B18" s="2"/>
      <c r="C18" s="2"/>
      <c r="D18" s="2"/>
      <c r="E18" s="2"/>
      <c r="Z18" s="2"/>
    </row>
    <row r="19" spans="2:26" x14ac:dyDescent="0.25">
      <c r="B19" s="2"/>
      <c r="C19" s="2"/>
      <c r="D19" s="2"/>
      <c r="E19" s="2"/>
      <c r="Z19" s="2"/>
    </row>
    <row r="20" spans="2:26" x14ac:dyDescent="0.25">
      <c r="B20" s="2"/>
      <c r="C20" s="2"/>
      <c r="D20" s="2"/>
      <c r="E20" s="2"/>
      <c r="Z20" s="2"/>
    </row>
    <row r="21" spans="2:26" x14ac:dyDescent="0.25">
      <c r="B21" s="2"/>
      <c r="C21" s="2"/>
      <c r="D21" s="2"/>
      <c r="E21" s="2"/>
      <c r="Z21" s="2"/>
    </row>
    <row r="22" spans="2:26" x14ac:dyDescent="0.25">
      <c r="B22" s="2"/>
      <c r="C22" s="2"/>
      <c r="D22" s="2"/>
      <c r="E22" s="2"/>
      <c r="Z22" s="2"/>
    </row>
    <row r="23" spans="2:26" x14ac:dyDescent="0.25">
      <c r="B23" s="2"/>
      <c r="C23" s="2"/>
      <c r="D23" s="2"/>
      <c r="E23" s="2"/>
      <c r="Z23" s="2"/>
    </row>
    <row r="24" spans="2:26" x14ac:dyDescent="0.25">
      <c r="B24" s="2"/>
      <c r="C24" s="2"/>
      <c r="D24" s="2"/>
      <c r="E24" s="2"/>
      <c r="Z24" s="2"/>
    </row>
    <row r="25" spans="2:26" x14ac:dyDescent="0.25">
      <c r="B25" s="2"/>
      <c r="C25" s="2"/>
      <c r="D25" s="2"/>
      <c r="E25" s="2"/>
      <c r="Z25" s="2"/>
    </row>
    <row r="26" spans="2:26" x14ac:dyDescent="0.25">
      <c r="B26" s="2"/>
      <c r="C26" s="2"/>
      <c r="D26" s="2"/>
      <c r="E26" s="2"/>
      <c r="Z26" s="2"/>
    </row>
    <row r="27" spans="2:26" x14ac:dyDescent="0.25">
      <c r="B27" s="2"/>
      <c r="C27" s="2"/>
      <c r="D27" s="2"/>
      <c r="E27" s="2"/>
      <c r="Z27" s="2"/>
    </row>
    <row r="28" spans="2:26" x14ac:dyDescent="0.25">
      <c r="B28" s="2"/>
      <c r="C28" s="2"/>
      <c r="D28" s="2"/>
      <c r="E28" s="2"/>
      <c r="Z28" s="2"/>
    </row>
    <row r="29" spans="2:26" x14ac:dyDescent="0.25">
      <c r="B29" s="2"/>
      <c r="C29" s="2"/>
      <c r="D29" s="2"/>
      <c r="E29" s="2"/>
      <c r="Z29" s="2"/>
    </row>
    <row r="30" spans="2:26" x14ac:dyDescent="0.25">
      <c r="B30" s="2"/>
      <c r="C30" s="2"/>
      <c r="D30" s="2"/>
      <c r="E30" s="2"/>
      <c r="Z30" s="2"/>
    </row>
    <row r="31" spans="2:26" x14ac:dyDescent="0.25">
      <c r="B31" s="2"/>
      <c r="C31" s="2"/>
      <c r="D31" s="2"/>
      <c r="E31" s="2"/>
      <c r="Z31" s="2"/>
    </row>
    <row r="32" spans="2:26" x14ac:dyDescent="0.25">
      <c r="B32" s="2"/>
      <c r="C32" s="2"/>
      <c r="D32" s="2"/>
      <c r="E32" s="2"/>
      <c r="Z32" s="2"/>
    </row>
    <row r="33" spans="2:26" x14ac:dyDescent="0.25">
      <c r="B33" s="2"/>
      <c r="C33" s="2"/>
      <c r="D33" s="2"/>
      <c r="E33" s="2"/>
      <c r="Z33" s="2"/>
    </row>
    <row r="34" spans="2:26" x14ac:dyDescent="0.25">
      <c r="B34" s="2"/>
      <c r="C34" s="2"/>
      <c r="D34" s="2"/>
      <c r="E34" s="2"/>
      <c r="F34" s="2"/>
      <c r="G34" s="2"/>
      <c r="H34" s="2"/>
      <c r="I34" s="2"/>
      <c r="J34" s="2"/>
      <c r="K34" s="2"/>
      <c r="L34" s="2"/>
      <c r="M34" s="2"/>
      <c r="N34" s="2"/>
      <c r="O34" s="2"/>
      <c r="P34" s="2"/>
      <c r="Q34" s="2"/>
      <c r="R34" s="2"/>
      <c r="S34" s="2"/>
      <c r="T34" s="2"/>
      <c r="U34" s="2"/>
      <c r="V34" s="2"/>
      <c r="W34" s="2"/>
      <c r="X34" s="2"/>
      <c r="Y34" s="2"/>
      <c r="Z34" s="2"/>
    </row>
    <row r="35" spans="2:26" x14ac:dyDescent="0.25">
      <c r="B35" s="2"/>
      <c r="C35" s="2"/>
      <c r="D35" s="2"/>
      <c r="E35" s="2"/>
      <c r="F35" s="2"/>
      <c r="G35" s="2"/>
      <c r="H35" s="2"/>
      <c r="I35" s="2"/>
      <c r="J35" s="2"/>
      <c r="K35" s="2"/>
      <c r="L35" s="2"/>
      <c r="M35" s="2"/>
      <c r="N35" s="2"/>
      <c r="O35" s="2"/>
      <c r="P35" s="2"/>
      <c r="Q35" s="2"/>
      <c r="R35" s="2"/>
      <c r="S35" s="2"/>
      <c r="T35" s="2"/>
      <c r="U35" s="2"/>
      <c r="V35" s="2"/>
      <c r="W35" s="2"/>
      <c r="X35" s="2"/>
      <c r="Y35" s="2"/>
      <c r="Z35"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AC9E-4142-4C30-B193-459D90ECF51C}">
  <dimension ref="B1:W41"/>
  <sheetViews>
    <sheetView zoomScaleNormal="100" workbookViewId="0"/>
  </sheetViews>
  <sheetFormatPr defaultRowHeight="15" x14ac:dyDescent="0.25"/>
  <cols>
    <col min="1" max="6" width="9.140625" style="3"/>
    <col min="7" max="7" width="11.42578125" style="3" bestFit="1" customWidth="1"/>
    <col min="8" max="8" width="10.7109375" style="3" customWidth="1"/>
    <col min="9" max="9" width="20.140625" style="3" bestFit="1" customWidth="1"/>
    <col min="10" max="10" width="15.7109375" style="3" bestFit="1" customWidth="1"/>
    <col min="11" max="11" width="12" style="3" customWidth="1"/>
    <col min="12" max="12" width="17.7109375" style="3" bestFit="1" customWidth="1"/>
    <col min="13" max="13" width="14.7109375" style="3" customWidth="1"/>
    <col min="14" max="14" width="20" style="3" hidden="1" customWidth="1"/>
    <col min="15" max="15" width="5.85546875" style="3" customWidth="1"/>
    <col min="16" max="16" width="4.28515625" style="3" customWidth="1"/>
    <col min="17" max="17" width="35.42578125" style="3" customWidth="1"/>
    <col min="18" max="18" width="7.5703125" style="3" customWidth="1"/>
    <col min="19" max="19" width="47.5703125" style="3" customWidth="1"/>
    <col min="20" max="20" width="5" style="3" customWidth="1"/>
    <col min="21" max="21" width="6.5703125" style="3" customWidth="1"/>
    <col min="22" max="16384" width="9.140625" style="3"/>
  </cols>
  <sheetData>
    <row r="1" spans="2:23" ht="15" customHeight="1" x14ac:dyDescent="0.25"/>
    <row r="2" spans="2:23" ht="15" customHeight="1" x14ac:dyDescent="0.25"/>
    <row r="3" spans="2:23" ht="15" customHeight="1" x14ac:dyDescent="0.25">
      <c r="B3" s="2"/>
      <c r="C3" s="2"/>
      <c r="D3" s="2"/>
      <c r="E3" s="2"/>
      <c r="F3" s="2"/>
      <c r="G3" s="2"/>
      <c r="H3" s="2"/>
      <c r="I3" s="2"/>
      <c r="J3" s="2"/>
      <c r="K3" s="2"/>
      <c r="L3" s="2"/>
      <c r="M3" s="2"/>
      <c r="N3" s="2"/>
      <c r="O3" s="2"/>
      <c r="P3" s="2"/>
      <c r="Q3" s="2"/>
      <c r="R3" s="2"/>
      <c r="S3" s="2"/>
      <c r="T3" s="2"/>
      <c r="U3" s="2"/>
      <c r="V3" s="2"/>
    </row>
    <row r="4" spans="2:23" ht="15" customHeight="1" x14ac:dyDescent="0.25">
      <c r="B4" s="2"/>
      <c r="C4" s="2"/>
      <c r="D4" s="2"/>
      <c r="E4" s="2"/>
      <c r="F4" s="2"/>
      <c r="G4" s="2"/>
      <c r="H4" s="2"/>
      <c r="I4" s="2"/>
      <c r="J4" s="2"/>
      <c r="K4" s="2"/>
      <c r="L4" s="2"/>
      <c r="M4" s="2"/>
      <c r="N4" s="2"/>
      <c r="O4" s="2"/>
      <c r="P4" s="2"/>
      <c r="Q4" s="2"/>
      <c r="R4" s="2"/>
      <c r="S4" s="2"/>
      <c r="T4" s="2"/>
      <c r="U4" s="2"/>
      <c r="V4" s="2"/>
    </row>
    <row r="5" spans="2:23" ht="15" customHeight="1" x14ac:dyDescent="0.25">
      <c r="B5" s="2"/>
      <c r="C5" s="2"/>
      <c r="D5" s="2"/>
      <c r="E5" s="2"/>
      <c r="V5" s="2"/>
    </row>
    <row r="6" spans="2:23" ht="15.75" thickBot="1" x14ac:dyDescent="0.3">
      <c r="B6" s="2"/>
      <c r="C6" s="2"/>
      <c r="D6" s="2"/>
      <c r="E6" s="2"/>
      <c r="O6" s="76"/>
      <c r="V6" s="2"/>
    </row>
    <row r="7" spans="2:23" ht="15" customHeight="1" x14ac:dyDescent="0.25">
      <c r="B7" s="2"/>
      <c r="C7" s="2"/>
      <c r="D7" s="2"/>
      <c r="E7" s="2"/>
      <c r="G7" s="4" t="s">
        <v>0</v>
      </c>
      <c r="H7" s="5" t="s">
        <v>1</v>
      </c>
      <c r="I7" s="5" t="s">
        <v>2</v>
      </c>
      <c r="J7" s="5" t="s">
        <v>3</v>
      </c>
      <c r="K7" s="68" t="s">
        <v>4</v>
      </c>
      <c r="L7" s="83" t="s">
        <v>5</v>
      </c>
      <c r="M7" s="89" t="s">
        <v>63</v>
      </c>
      <c r="N7" s="86" t="s">
        <v>74</v>
      </c>
      <c r="P7" s="47"/>
      <c r="Q7" s="48" t="s">
        <v>6</v>
      </c>
      <c r="R7" s="49"/>
      <c r="S7" s="49"/>
      <c r="T7" s="50"/>
      <c r="V7" s="2"/>
    </row>
    <row r="8" spans="2:23" ht="15" customHeight="1" x14ac:dyDescent="0.25">
      <c r="B8" s="2"/>
      <c r="C8" s="2"/>
      <c r="D8" s="2"/>
      <c r="E8" s="2"/>
      <c r="G8" s="6">
        <v>1</v>
      </c>
      <c r="H8" s="7" t="s">
        <v>7</v>
      </c>
      <c r="I8" s="7" t="s">
        <v>8</v>
      </c>
      <c r="J8" s="7">
        <v>8</v>
      </c>
      <c r="K8" s="69">
        <v>3.2</v>
      </c>
      <c r="L8" s="69">
        <f>$J8*$K8</f>
        <v>25.6</v>
      </c>
      <c r="M8" s="90" cm="1">
        <f t="array" ref="M8">1-(SUM((prod1)/(J8*(COUNT(prod1)))))</f>
        <v>0.91666666666666663</v>
      </c>
      <c r="N8" s="87">
        <f ca="1">(M8*10000000) + RAND()</f>
        <v>9166667.6396242585</v>
      </c>
      <c r="O8" s="76"/>
      <c r="P8" s="51"/>
      <c r="Q8" s="79"/>
      <c r="R8" s="78" t="s">
        <v>9</v>
      </c>
      <c r="S8" s="78"/>
      <c r="T8" s="53"/>
      <c r="V8" s="2"/>
    </row>
    <row r="9" spans="2:23" ht="15" customHeight="1" x14ac:dyDescent="0.25">
      <c r="B9" s="2"/>
      <c r="C9" s="2"/>
      <c r="D9" s="2"/>
      <c r="E9" s="2"/>
      <c r="G9" s="6">
        <v>2</v>
      </c>
      <c r="H9" s="7" t="s">
        <v>7</v>
      </c>
      <c r="I9" s="7" t="s">
        <v>10</v>
      </c>
      <c r="J9" s="7">
        <v>6</v>
      </c>
      <c r="K9" s="69">
        <v>3</v>
      </c>
      <c r="L9" s="69">
        <f t="shared" ref="L9:L31" si="0">$J9*$K9</f>
        <v>18</v>
      </c>
      <c r="M9" s="90" cm="1">
        <f t="array" ref="M9">1-(SUM((prod2)/(J9*(COUNT(prod2)))))</f>
        <v>0.95000000000000007</v>
      </c>
      <c r="N9" s="87">
        <f t="shared" ref="N9:N33" ca="1" si="1">(M9*10000000) + RAND()</f>
        <v>9500000.5719232038</v>
      </c>
      <c r="O9" s="76"/>
      <c r="P9" s="51"/>
      <c r="Q9" s="80"/>
      <c r="R9" s="78"/>
      <c r="S9" s="78"/>
      <c r="T9" s="53"/>
      <c r="V9" s="2"/>
    </row>
    <row r="10" spans="2:23" ht="15" customHeight="1" x14ac:dyDescent="0.25">
      <c r="B10" s="2"/>
      <c r="C10" s="2"/>
      <c r="D10" s="2"/>
      <c r="E10" s="2"/>
      <c r="G10" s="6">
        <v>3</v>
      </c>
      <c r="H10" s="7" t="s">
        <v>7</v>
      </c>
      <c r="I10" s="7" t="s">
        <v>11</v>
      </c>
      <c r="J10" s="7">
        <v>6</v>
      </c>
      <c r="K10" s="69">
        <v>3</v>
      </c>
      <c r="L10" s="69">
        <f t="shared" si="0"/>
        <v>18</v>
      </c>
      <c r="M10" s="90" cm="1">
        <f t="array" ref="M10">1-(SUM((prod3)/(J10*(COUNT(prod3)))))</f>
        <v>0.94166666666666665</v>
      </c>
      <c r="N10" s="87">
        <f t="shared" ca="1" si="1"/>
        <v>9416667.3680552691</v>
      </c>
      <c r="O10" s="76"/>
      <c r="P10" s="51"/>
      <c r="Q10" s="54" t="s">
        <v>13</v>
      </c>
      <c r="R10" s="35"/>
      <c r="S10" s="35"/>
      <c r="T10" s="53"/>
      <c r="V10" s="2"/>
    </row>
    <row r="11" spans="2:23" ht="15.75" x14ac:dyDescent="0.25">
      <c r="B11" s="2"/>
      <c r="C11" s="2"/>
      <c r="D11" s="2"/>
      <c r="E11" s="2"/>
      <c r="G11" s="6">
        <v>4</v>
      </c>
      <c r="H11" s="7" t="s">
        <v>7</v>
      </c>
      <c r="I11" s="7" t="s">
        <v>12</v>
      </c>
      <c r="J11" s="7">
        <v>4</v>
      </c>
      <c r="K11" s="69">
        <v>3.5</v>
      </c>
      <c r="L11" s="69">
        <f t="shared" si="0"/>
        <v>14</v>
      </c>
      <c r="M11" s="90" cm="1">
        <f t="array" ref="M11">1-(SUM((prod4)/(J11*(COUNT(prod4)))))</f>
        <v>0.92083333333333339</v>
      </c>
      <c r="N11" s="87">
        <f t="shared" ca="1" si="1"/>
        <v>9208333.4353262074</v>
      </c>
      <c r="O11" s="76"/>
      <c r="P11" s="51"/>
      <c r="Q11" s="115" t="s">
        <v>82</v>
      </c>
      <c r="R11" s="115"/>
      <c r="S11" s="115"/>
      <c r="T11" s="55"/>
      <c r="U11" s="9"/>
      <c r="V11" s="10"/>
      <c r="W11" s="9"/>
    </row>
    <row r="12" spans="2:23" ht="15" customHeight="1" x14ac:dyDescent="0.25">
      <c r="B12" s="2"/>
      <c r="C12" s="2"/>
      <c r="D12" s="2"/>
      <c r="E12" s="2"/>
      <c r="G12" s="6">
        <v>5</v>
      </c>
      <c r="H12" s="7" t="s">
        <v>7</v>
      </c>
      <c r="I12" s="7" t="s">
        <v>14</v>
      </c>
      <c r="J12" s="7">
        <v>4</v>
      </c>
      <c r="K12" s="69">
        <v>2.8</v>
      </c>
      <c r="L12" s="69">
        <f>$J12*$K12</f>
        <v>11.2</v>
      </c>
      <c r="M12" s="90" cm="1">
        <f t="array" ref="M12">1-(SUM((prod5)/(J12*(COUNT(prod5)))))</f>
        <v>0.94166666666666665</v>
      </c>
      <c r="N12" s="87">
        <f t="shared" ca="1" si="1"/>
        <v>9416666.9921152424</v>
      </c>
      <c r="O12" s="76"/>
      <c r="P12" s="51"/>
      <c r="Q12" s="115"/>
      <c r="R12" s="115"/>
      <c r="S12" s="115"/>
      <c r="T12" s="57"/>
      <c r="U12" s="11"/>
      <c r="V12" s="12"/>
      <c r="W12" s="11"/>
    </row>
    <row r="13" spans="2:23" ht="15" customHeight="1" x14ac:dyDescent="0.25">
      <c r="B13" s="2"/>
      <c r="C13" s="2"/>
      <c r="D13" s="2"/>
      <c r="E13" s="2"/>
      <c r="G13" s="6">
        <v>6</v>
      </c>
      <c r="H13" s="7" t="s">
        <v>7</v>
      </c>
      <c r="I13" s="7" t="s">
        <v>15</v>
      </c>
      <c r="J13" s="7">
        <v>6</v>
      </c>
      <c r="K13" s="69">
        <v>3.2</v>
      </c>
      <c r="L13" s="69">
        <f t="shared" si="0"/>
        <v>19.200000000000003</v>
      </c>
      <c r="M13" s="90" cm="1">
        <f t="array" ref="M13">1-(SUM((prod6)/(J13*(COUNT(prod6)))))</f>
        <v>0.93333333333333335</v>
      </c>
      <c r="N13" s="87">
        <f t="shared" ca="1" si="1"/>
        <v>9333333.9069555104</v>
      </c>
      <c r="O13" s="76"/>
      <c r="P13" s="51"/>
      <c r="Q13" s="115"/>
      <c r="R13" s="115"/>
      <c r="S13" s="115"/>
      <c r="T13" s="57"/>
      <c r="U13" s="11"/>
      <c r="V13" s="12"/>
      <c r="W13" s="11"/>
    </row>
    <row r="14" spans="2:23" ht="15" customHeight="1" x14ac:dyDescent="0.25">
      <c r="B14" s="2"/>
      <c r="C14" s="2"/>
      <c r="D14" s="2"/>
      <c r="E14" s="2"/>
      <c r="G14" s="6">
        <v>7</v>
      </c>
      <c r="H14" s="7" t="s">
        <v>7</v>
      </c>
      <c r="I14" s="7" t="s">
        <v>16</v>
      </c>
      <c r="J14" s="7">
        <v>4</v>
      </c>
      <c r="K14" s="69">
        <v>2.8</v>
      </c>
      <c r="L14" s="69">
        <f t="shared" si="0"/>
        <v>11.2</v>
      </c>
      <c r="M14" s="90" cm="1">
        <f t="array" ref="M14">1-(SUM((prod7)/(J14*(COUNT(prod7)))))</f>
        <v>0.91249999999999998</v>
      </c>
      <c r="N14" s="87">
        <f t="shared" ca="1" si="1"/>
        <v>9125000.1276091486</v>
      </c>
      <c r="O14" s="76"/>
      <c r="P14" s="51"/>
      <c r="Q14" s="115"/>
      <c r="R14" s="115"/>
      <c r="S14" s="115"/>
      <c r="T14" s="57"/>
      <c r="U14" s="11"/>
      <c r="V14" s="12"/>
      <c r="W14" s="11"/>
    </row>
    <row r="15" spans="2:23" ht="15" customHeight="1" x14ac:dyDescent="0.25">
      <c r="B15" s="2"/>
      <c r="C15" s="2"/>
      <c r="D15" s="2"/>
      <c r="E15" s="2"/>
      <c r="G15" s="6">
        <v>8</v>
      </c>
      <c r="H15" s="7" t="s">
        <v>7</v>
      </c>
      <c r="I15" s="7" t="s">
        <v>17</v>
      </c>
      <c r="J15" s="7">
        <v>4</v>
      </c>
      <c r="K15" s="69">
        <v>2.8</v>
      </c>
      <c r="L15" s="69">
        <f t="shared" si="0"/>
        <v>11.2</v>
      </c>
      <c r="M15" s="90" cm="1">
        <f t="array" ref="M15">1-(SUM((prod8)/(J15*(COUNT(prod8)))))</f>
        <v>0.9458333333333333</v>
      </c>
      <c r="N15" s="87">
        <f t="shared" ca="1" si="1"/>
        <v>9458333.8886445127</v>
      </c>
      <c r="O15" s="76"/>
      <c r="P15" s="51"/>
      <c r="Q15" s="115"/>
      <c r="R15" s="115"/>
      <c r="S15" s="115"/>
      <c r="T15" s="57"/>
      <c r="U15" s="11"/>
      <c r="V15" s="12"/>
      <c r="W15" s="11"/>
    </row>
    <row r="16" spans="2:23" ht="15" customHeight="1" x14ac:dyDescent="0.25">
      <c r="B16" s="2"/>
      <c r="C16" s="2"/>
      <c r="D16" s="2"/>
      <c r="E16" s="2"/>
      <c r="G16" s="6">
        <v>9</v>
      </c>
      <c r="H16" s="7" t="s">
        <v>7</v>
      </c>
      <c r="I16" s="7" t="s">
        <v>18</v>
      </c>
      <c r="J16" s="7">
        <v>4</v>
      </c>
      <c r="K16" s="69">
        <v>3.5</v>
      </c>
      <c r="L16" s="69">
        <f t="shared" si="0"/>
        <v>14</v>
      </c>
      <c r="M16" s="90" cm="1">
        <f t="array" ref="M16">1-(SUM((prod9)/(J16*(COUNT(prod9)))))</f>
        <v>0.90833333333333333</v>
      </c>
      <c r="N16" s="87">
        <f t="shared" ca="1" si="1"/>
        <v>9083333.4932892751</v>
      </c>
      <c r="O16" s="76"/>
      <c r="P16" s="51"/>
      <c r="Q16" s="115"/>
      <c r="R16" s="115"/>
      <c r="S16" s="115"/>
      <c r="T16" s="57"/>
      <c r="U16" s="11"/>
      <c r="V16" s="12"/>
      <c r="W16" s="11"/>
    </row>
    <row r="17" spans="2:23" ht="15" customHeight="1" x14ac:dyDescent="0.25">
      <c r="B17" s="2"/>
      <c r="C17" s="2"/>
      <c r="D17" s="2"/>
      <c r="E17" s="2"/>
      <c r="G17" s="6">
        <v>10</v>
      </c>
      <c r="H17" s="7" t="s">
        <v>7</v>
      </c>
      <c r="I17" s="7" t="s">
        <v>19</v>
      </c>
      <c r="J17" s="7">
        <v>4</v>
      </c>
      <c r="K17" s="69">
        <v>3.5</v>
      </c>
      <c r="L17" s="69">
        <f t="shared" si="0"/>
        <v>14</v>
      </c>
      <c r="M17" s="90" cm="1">
        <f t="array" ref="M17">1-(SUM((prod10)/(J17*(COUNT(prod10)))))</f>
        <v>0.92500000000000004</v>
      </c>
      <c r="N17" s="87">
        <f t="shared" ca="1" si="1"/>
        <v>9250000.9972218834</v>
      </c>
      <c r="O17" s="76"/>
      <c r="P17" s="51"/>
      <c r="Q17" s="115"/>
      <c r="R17" s="115"/>
      <c r="S17" s="115"/>
      <c r="T17" s="57"/>
      <c r="U17" s="11"/>
      <c r="V17" s="12"/>
      <c r="W17" s="11"/>
    </row>
    <row r="18" spans="2:23" ht="15" customHeight="1" x14ac:dyDescent="0.25">
      <c r="B18" s="2"/>
      <c r="C18" s="2"/>
      <c r="D18" s="2"/>
      <c r="E18" s="2"/>
      <c r="G18" s="13">
        <v>11</v>
      </c>
      <c r="H18" s="14" t="s">
        <v>20</v>
      </c>
      <c r="I18" s="14" t="s">
        <v>21</v>
      </c>
      <c r="J18" s="14">
        <v>6</v>
      </c>
      <c r="K18" s="70">
        <v>1.3</v>
      </c>
      <c r="L18" s="70">
        <f t="shared" si="0"/>
        <v>7.8000000000000007</v>
      </c>
      <c r="M18" s="91" cm="1">
        <f t="array" ref="M18">1-(SUM((prod11)/(J18*(COUNT(prod11)))))</f>
        <v>0.93611111111111112</v>
      </c>
      <c r="N18" s="87">
        <f t="shared" ca="1" si="1"/>
        <v>9361112.0092153065</v>
      </c>
      <c r="O18" s="76"/>
      <c r="P18" s="51"/>
      <c r="Q18" s="115"/>
      <c r="R18" s="115"/>
      <c r="S18" s="115"/>
      <c r="T18" s="57"/>
      <c r="U18" s="11"/>
      <c r="V18" s="12"/>
      <c r="W18" s="11"/>
    </row>
    <row r="19" spans="2:23" ht="15" customHeight="1" x14ac:dyDescent="0.25">
      <c r="B19" s="2"/>
      <c r="C19" s="2"/>
      <c r="D19" s="2"/>
      <c r="E19" s="2"/>
      <c r="G19" s="13">
        <v>12</v>
      </c>
      <c r="H19" s="14" t="s">
        <v>20</v>
      </c>
      <c r="I19" s="14" t="s">
        <v>22</v>
      </c>
      <c r="J19" s="14">
        <v>6</v>
      </c>
      <c r="K19" s="70">
        <v>1.3</v>
      </c>
      <c r="L19" s="70">
        <f t="shared" si="0"/>
        <v>7.8000000000000007</v>
      </c>
      <c r="M19" s="91" cm="1">
        <f t="array" ref="M19">1-(SUM((prod12)/(J19*(COUNT(prod12)))))</f>
        <v>0.91388888888888886</v>
      </c>
      <c r="N19" s="87">
        <f t="shared" ca="1" si="1"/>
        <v>9138889.4619854745</v>
      </c>
      <c r="O19" s="76"/>
      <c r="P19" s="51"/>
      <c r="Q19" s="56"/>
      <c r="R19" s="56"/>
      <c r="S19" s="56"/>
      <c r="T19" s="53"/>
      <c r="V19" s="2"/>
    </row>
    <row r="20" spans="2:23" ht="15" customHeight="1" x14ac:dyDescent="0.25">
      <c r="B20" s="2"/>
      <c r="C20" s="2"/>
      <c r="D20" s="2"/>
      <c r="E20" s="2"/>
      <c r="G20" s="13">
        <v>13</v>
      </c>
      <c r="H20" s="14" t="s">
        <v>20</v>
      </c>
      <c r="I20" s="14" t="s">
        <v>23</v>
      </c>
      <c r="J20" s="14">
        <v>6</v>
      </c>
      <c r="K20" s="70">
        <v>1.3</v>
      </c>
      <c r="L20" s="70">
        <f t="shared" si="0"/>
        <v>7.8000000000000007</v>
      </c>
      <c r="M20" s="91" cm="1">
        <f t="array" ref="M20">1-(SUM((prod13)/(J20*(COUNT(prod13)))))</f>
        <v>0.93611111111111112</v>
      </c>
      <c r="N20" s="87">
        <f t="shared" ca="1" si="1"/>
        <v>9361111.1261162348</v>
      </c>
      <c r="O20" s="76"/>
      <c r="P20" s="51"/>
      <c r="Q20" s="28" t="s">
        <v>25</v>
      </c>
      <c r="R20" s="28" t="s">
        <v>77</v>
      </c>
      <c r="S20" s="35"/>
      <c r="T20" s="53"/>
      <c r="V20" s="2"/>
    </row>
    <row r="21" spans="2:23" ht="15" customHeight="1" x14ac:dyDescent="0.25">
      <c r="B21" s="2"/>
      <c r="C21" s="2"/>
      <c r="D21" s="2"/>
      <c r="E21" s="2"/>
      <c r="G21" s="13">
        <v>14</v>
      </c>
      <c r="H21" s="14" t="s">
        <v>20</v>
      </c>
      <c r="I21" s="14" t="s">
        <v>24</v>
      </c>
      <c r="J21" s="14">
        <v>4</v>
      </c>
      <c r="K21" s="70">
        <v>1.3</v>
      </c>
      <c r="L21" s="70">
        <f t="shared" si="0"/>
        <v>5.2</v>
      </c>
      <c r="M21" s="91" cm="1">
        <f t="array" ref="M21">1-(SUM((prod14)/(J21*(COUNT(prod14)))))</f>
        <v>0.9</v>
      </c>
      <c r="N21" s="87">
        <f t="shared" ca="1" si="1"/>
        <v>9000000.3313184492</v>
      </c>
      <c r="O21" s="76"/>
      <c r="P21" s="51"/>
      <c r="Q21" s="116" t="s">
        <v>76</v>
      </c>
      <c r="R21" s="117" t="s">
        <v>78</v>
      </c>
      <c r="S21" s="117"/>
      <c r="T21" s="53"/>
      <c r="V21" s="2"/>
    </row>
    <row r="22" spans="2:23" ht="15" customHeight="1" x14ac:dyDescent="0.25">
      <c r="B22" s="2"/>
      <c r="C22" s="2"/>
      <c r="D22" s="2"/>
      <c r="E22" s="2"/>
      <c r="G22" s="13">
        <v>15</v>
      </c>
      <c r="H22" s="14" t="s">
        <v>20</v>
      </c>
      <c r="I22" s="14" t="s">
        <v>26</v>
      </c>
      <c r="J22" s="14">
        <v>4</v>
      </c>
      <c r="K22" s="70">
        <v>1.3</v>
      </c>
      <c r="L22" s="70">
        <f t="shared" si="0"/>
        <v>5.2</v>
      </c>
      <c r="M22" s="91" cm="1">
        <f t="array" ref="M22">1-(SUM((prod15)/(J22*(COUNT(prod15)))))</f>
        <v>0.9458333333333333</v>
      </c>
      <c r="N22" s="87">
        <f t="shared" ca="1" si="1"/>
        <v>9458334.1424918715</v>
      </c>
      <c r="O22" s="76"/>
      <c r="P22" s="51"/>
      <c r="Q22" s="116"/>
      <c r="R22" s="117"/>
      <c r="S22" s="117"/>
      <c r="T22" s="57"/>
      <c r="U22" s="11"/>
      <c r="V22" s="12"/>
      <c r="W22" s="11"/>
    </row>
    <row r="23" spans="2:23" ht="15" customHeight="1" x14ac:dyDescent="0.25">
      <c r="B23" s="2"/>
      <c r="C23" s="2"/>
      <c r="D23" s="2"/>
      <c r="E23" s="2"/>
      <c r="G23" s="13">
        <v>16</v>
      </c>
      <c r="H23" s="14" t="s">
        <v>20</v>
      </c>
      <c r="I23" s="14" t="s">
        <v>27</v>
      </c>
      <c r="J23" s="14">
        <v>4</v>
      </c>
      <c r="K23" s="70">
        <v>1.3</v>
      </c>
      <c r="L23" s="70">
        <f t="shared" si="0"/>
        <v>5.2</v>
      </c>
      <c r="M23" s="91" cm="1">
        <f t="array" ref="M23">1-(SUM((prod16)/(J23*(COUNT(prod16)))))</f>
        <v>0.90833333333333333</v>
      </c>
      <c r="N23" s="87">
        <f t="shared" ca="1" si="1"/>
        <v>9083334.2629872039</v>
      </c>
      <c r="O23" s="76"/>
      <c r="P23" s="51"/>
      <c r="Q23" s="116"/>
      <c r="R23" s="117"/>
      <c r="S23" s="117"/>
      <c r="T23" s="57"/>
      <c r="U23" s="11"/>
      <c r="V23" s="12"/>
      <c r="W23" s="11"/>
    </row>
    <row r="24" spans="2:23" ht="15" customHeight="1" x14ac:dyDescent="0.25">
      <c r="B24" s="2"/>
      <c r="C24" s="2"/>
      <c r="D24" s="2"/>
      <c r="E24" s="2"/>
      <c r="G24" s="13">
        <v>17</v>
      </c>
      <c r="H24" s="14" t="s">
        <v>20</v>
      </c>
      <c r="I24" s="14" t="s">
        <v>28</v>
      </c>
      <c r="J24" s="14">
        <v>4</v>
      </c>
      <c r="K24" s="70">
        <v>1.4</v>
      </c>
      <c r="L24" s="70">
        <f t="shared" si="0"/>
        <v>5.6</v>
      </c>
      <c r="M24" s="91" cm="1">
        <f t="array" ref="M24">1-(SUM((prod17)/(J24*(COUNT(prod17)))))</f>
        <v>0.90416666666666667</v>
      </c>
      <c r="N24" s="87">
        <f t="shared" ca="1" si="1"/>
        <v>9041667.0116490908</v>
      </c>
      <c r="O24" s="76"/>
      <c r="P24" s="51"/>
      <c r="Q24" s="116"/>
      <c r="R24" s="117"/>
      <c r="S24" s="117"/>
      <c r="T24" s="57"/>
      <c r="U24" s="11"/>
      <c r="V24" s="12"/>
      <c r="W24" s="11"/>
    </row>
    <row r="25" spans="2:23" ht="15" customHeight="1" x14ac:dyDescent="0.25">
      <c r="B25" s="2"/>
      <c r="C25" s="2"/>
      <c r="D25" s="2"/>
      <c r="E25" s="2"/>
      <c r="G25" s="13">
        <v>18</v>
      </c>
      <c r="H25" s="14" t="s">
        <v>20</v>
      </c>
      <c r="I25" s="14" t="s">
        <v>29</v>
      </c>
      <c r="J25" s="14">
        <v>4</v>
      </c>
      <c r="K25" s="70">
        <v>1.4</v>
      </c>
      <c r="L25" s="70">
        <f t="shared" si="0"/>
        <v>5.6</v>
      </c>
      <c r="M25" s="91" cm="1">
        <f t="array" ref="M25">1-(SUM((prod18)/(J25*(COUNT(prod18)))))</f>
        <v>0.93333333333333335</v>
      </c>
      <c r="N25" s="87">
        <f t="shared" ca="1" si="1"/>
        <v>9333333.9364875574</v>
      </c>
      <c r="O25" s="76"/>
      <c r="P25" s="51"/>
      <c r="Q25" s="116"/>
      <c r="R25" s="117"/>
      <c r="S25" s="117"/>
      <c r="T25" s="57"/>
      <c r="U25" s="11"/>
      <c r="V25" s="12"/>
      <c r="W25" s="11"/>
    </row>
    <row r="26" spans="2:23" ht="15" customHeight="1" x14ac:dyDescent="0.25">
      <c r="B26" s="2"/>
      <c r="C26" s="2"/>
      <c r="D26" s="2"/>
      <c r="E26" s="2"/>
      <c r="G26" s="13">
        <v>19</v>
      </c>
      <c r="H26" s="14" t="s">
        <v>20</v>
      </c>
      <c r="I26" s="14" t="s">
        <v>30</v>
      </c>
      <c r="J26" s="14">
        <v>4</v>
      </c>
      <c r="K26" s="70">
        <v>1.4</v>
      </c>
      <c r="L26" s="70">
        <f t="shared" si="0"/>
        <v>5.6</v>
      </c>
      <c r="M26" s="91" cm="1">
        <f t="array" ref="M26">1-(SUM((prod19)/(J26*(COUNT(prod19)))))</f>
        <v>0.92083333333333339</v>
      </c>
      <c r="N26" s="87">
        <f t="shared" ca="1" si="1"/>
        <v>9208333.7742003705</v>
      </c>
      <c r="O26" s="76"/>
      <c r="P26" s="51"/>
      <c r="Q26" s="35"/>
      <c r="R26" s="35"/>
      <c r="S26" s="35"/>
      <c r="T26" s="53"/>
      <c r="V26" s="2"/>
    </row>
    <row r="27" spans="2:23" ht="15" customHeight="1" x14ac:dyDescent="0.25">
      <c r="B27" s="2"/>
      <c r="C27" s="2"/>
      <c r="D27" s="2"/>
      <c r="E27" s="2"/>
      <c r="G27" s="13">
        <v>20</v>
      </c>
      <c r="H27" s="14" t="s">
        <v>20</v>
      </c>
      <c r="I27" s="14" t="s">
        <v>66</v>
      </c>
      <c r="J27" s="14">
        <v>4</v>
      </c>
      <c r="K27" s="70">
        <v>1.4</v>
      </c>
      <c r="L27" s="70">
        <f t="shared" si="0"/>
        <v>5.6</v>
      </c>
      <c r="M27" s="91" cm="1">
        <f t="array" ref="M27">1-(SUM((prod20)/(J27*(COUNT(prod20)))))</f>
        <v>0.92500000000000004</v>
      </c>
      <c r="N27" s="87">
        <f t="shared" ca="1" si="1"/>
        <v>9250000.3674395476</v>
      </c>
      <c r="O27" s="76"/>
      <c r="P27" s="51"/>
      <c r="Q27" s="77" t="s">
        <v>31</v>
      </c>
      <c r="R27" s="58"/>
      <c r="S27" s="58"/>
      <c r="T27" s="59"/>
      <c r="U27" s="11"/>
      <c r="V27" s="12"/>
      <c r="W27" s="11"/>
    </row>
    <row r="28" spans="2:23" ht="15" customHeight="1" x14ac:dyDescent="0.25">
      <c r="B28" s="2"/>
      <c r="C28" s="2"/>
      <c r="D28" s="2"/>
      <c r="E28" s="2"/>
      <c r="G28" s="13">
        <v>21</v>
      </c>
      <c r="H28" s="14" t="s">
        <v>20</v>
      </c>
      <c r="I28" s="14" t="s">
        <v>32</v>
      </c>
      <c r="J28" s="14">
        <v>4</v>
      </c>
      <c r="K28" s="70">
        <v>1.4</v>
      </c>
      <c r="L28" s="70">
        <f t="shared" si="0"/>
        <v>5.6</v>
      </c>
      <c r="M28" s="91" cm="1">
        <f t="array" ref="M28">1-(SUM((prod21)/(J28*(COUNT(prod21)))))</f>
        <v>0.89166666666666672</v>
      </c>
      <c r="N28" s="87">
        <f t="shared" ca="1" si="1"/>
        <v>8916667.2325263526</v>
      </c>
      <c r="O28" s="76"/>
      <c r="P28" s="51"/>
      <c r="Q28" s="16" t="s">
        <v>33</v>
      </c>
      <c r="R28" s="16" t="s">
        <v>34</v>
      </c>
      <c r="S28" s="16" t="s">
        <v>35</v>
      </c>
      <c r="T28" s="60"/>
      <c r="U28" s="11"/>
      <c r="V28" s="2"/>
    </row>
    <row r="29" spans="2:23" x14ac:dyDescent="0.25">
      <c r="B29" s="2"/>
      <c r="C29" s="2"/>
      <c r="D29" s="2"/>
      <c r="E29" s="2"/>
      <c r="G29" s="6">
        <v>22</v>
      </c>
      <c r="H29" s="7" t="s">
        <v>36</v>
      </c>
      <c r="I29" s="7" t="s">
        <v>37</v>
      </c>
      <c r="J29" s="7">
        <v>8</v>
      </c>
      <c r="K29" s="69">
        <v>1.5</v>
      </c>
      <c r="L29" s="69">
        <f t="shared" si="0"/>
        <v>12</v>
      </c>
      <c r="M29" s="90" cm="1">
        <f t="array" ref="M29">1-(SUM((prod22)/(J29*(COUNT(prod22)))))</f>
        <v>0.91874999999999996</v>
      </c>
      <c r="N29" s="87">
        <f t="shared" ca="1" si="1"/>
        <v>9187500.0645071939</v>
      </c>
      <c r="O29" s="76"/>
      <c r="P29" s="51"/>
      <c r="Q29" s="17" t="s">
        <v>38</v>
      </c>
      <c r="R29" s="17" t="s">
        <v>39</v>
      </c>
      <c r="S29" s="18" t="s">
        <v>40</v>
      </c>
      <c r="T29" s="61"/>
      <c r="V29" s="2"/>
    </row>
    <row r="30" spans="2:23" x14ac:dyDescent="0.25">
      <c r="B30" s="2"/>
      <c r="C30" s="2"/>
      <c r="D30" s="2"/>
      <c r="E30" s="2"/>
      <c r="G30" s="6">
        <v>23</v>
      </c>
      <c r="H30" s="7" t="s">
        <v>36</v>
      </c>
      <c r="I30" s="7" t="s">
        <v>41</v>
      </c>
      <c r="J30" s="7">
        <v>6</v>
      </c>
      <c r="K30" s="69">
        <v>1.5</v>
      </c>
      <c r="L30" s="69">
        <f t="shared" si="0"/>
        <v>9</v>
      </c>
      <c r="M30" s="90" cm="1">
        <f t="array" ref="M30">1-(SUM((prod23)/(J30*(COUNT(prod23)))))</f>
        <v>0.93055555555555558</v>
      </c>
      <c r="N30" s="87">
        <f t="shared" ca="1" si="1"/>
        <v>9305555.6727366783</v>
      </c>
      <c r="O30" s="76"/>
      <c r="P30" s="51"/>
      <c r="Q30" s="19" t="s">
        <v>42</v>
      </c>
      <c r="R30" s="19" t="s">
        <v>68</v>
      </c>
      <c r="S30" s="19" t="s">
        <v>43</v>
      </c>
      <c r="T30" s="59"/>
      <c r="V30" s="2"/>
    </row>
    <row r="31" spans="2:23" ht="15" customHeight="1" x14ac:dyDescent="0.25">
      <c r="B31" s="2"/>
      <c r="C31" s="2"/>
      <c r="D31" s="2"/>
      <c r="E31" s="2"/>
      <c r="G31" s="6">
        <v>24</v>
      </c>
      <c r="H31" s="7" t="s">
        <v>36</v>
      </c>
      <c r="I31" s="7" t="s">
        <v>44</v>
      </c>
      <c r="J31" s="7">
        <v>6</v>
      </c>
      <c r="K31" s="69">
        <v>1.5</v>
      </c>
      <c r="L31" s="69">
        <f t="shared" si="0"/>
        <v>9</v>
      </c>
      <c r="M31" s="90" cm="1">
        <f t="array" ref="M31">1-(SUM((prod24)/(J31*(COUNT(prod24)))))</f>
        <v>0.875</v>
      </c>
      <c r="N31" s="87">
        <f t="shared" ca="1" si="1"/>
        <v>8750000.4384783935</v>
      </c>
      <c r="O31" s="76"/>
      <c r="P31" s="51"/>
      <c r="Q31" s="17" t="s">
        <v>45</v>
      </c>
      <c r="R31" s="18" t="s">
        <v>69</v>
      </c>
      <c r="S31" s="18" t="s">
        <v>46</v>
      </c>
      <c r="T31" s="59"/>
      <c r="V31" s="2"/>
    </row>
    <row r="32" spans="2:23" ht="15" customHeight="1" x14ac:dyDescent="0.25">
      <c r="B32" s="2"/>
      <c r="C32" s="2"/>
      <c r="D32" s="2"/>
      <c r="E32" s="2"/>
      <c r="G32" s="6">
        <v>25</v>
      </c>
      <c r="H32" s="7" t="s">
        <v>36</v>
      </c>
      <c r="I32" s="7" t="s">
        <v>47</v>
      </c>
      <c r="J32" s="7">
        <v>12</v>
      </c>
      <c r="K32" s="69">
        <v>2.8</v>
      </c>
      <c r="L32" s="69">
        <f>$J32*$K32</f>
        <v>33.599999999999994</v>
      </c>
      <c r="M32" s="90" cm="1">
        <f t="array" ref="M32">1-(SUM((prod25)/(J32*(COUNT(prod25)))))</f>
        <v>0.93055555555555558</v>
      </c>
      <c r="N32" s="87">
        <f t="shared" ca="1" si="1"/>
        <v>9305556.4379345551</v>
      </c>
      <c r="O32" s="76"/>
      <c r="P32" s="51"/>
      <c r="Q32" s="114" t="s">
        <v>67</v>
      </c>
      <c r="R32" s="114" t="s">
        <v>70</v>
      </c>
      <c r="S32" s="114" t="s">
        <v>71</v>
      </c>
      <c r="T32" s="59"/>
      <c r="V32" s="2"/>
    </row>
    <row r="33" spans="2:22" ht="15.75" thickBot="1" x14ac:dyDescent="0.3">
      <c r="B33" s="2"/>
      <c r="C33" s="2"/>
      <c r="D33" s="2"/>
      <c r="E33" s="2"/>
      <c r="G33" s="20">
        <v>26</v>
      </c>
      <c r="H33" s="21" t="s">
        <v>36</v>
      </c>
      <c r="I33" s="21" t="s">
        <v>48</v>
      </c>
      <c r="J33" s="21">
        <v>5</v>
      </c>
      <c r="K33" s="71">
        <v>3.5</v>
      </c>
      <c r="L33" s="71">
        <f>$J33*$K33</f>
        <v>17.5</v>
      </c>
      <c r="M33" s="90" cm="1">
        <f t="array" ref="M33">1-(SUM((prod26)/(J33*(COUNT(prod26)))))</f>
        <v>0.8600000000000001</v>
      </c>
      <c r="N33" s="87">
        <f t="shared" ca="1" si="1"/>
        <v>8600000.3050245252</v>
      </c>
      <c r="O33" s="76"/>
      <c r="P33" s="51"/>
      <c r="Q33" s="114"/>
      <c r="R33" s="114"/>
      <c r="S33" s="114"/>
      <c r="T33" s="59"/>
      <c r="V33" s="2"/>
    </row>
    <row r="34" spans="2:22" ht="15.75" thickBot="1" x14ac:dyDescent="0.3">
      <c r="B34" s="2"/>
      <c r="C34" s="2"/>
      <c r="D34" s="2"/>
      <c r="E34" s="2"/>
      <c r="G34" s="111" t="s">
        <v>49</v>
      </c>
      <c r="H34" s="112"/>
      <c r="I34" s="113"/>
      <c r="J34" s="22">
        <f>SUM(J8:J33)</f>
        <v>137</v>
      </c>
      <c r="K34" s="72"/>
      <c r="L34" s="85">
        <f>SUM(L8:L33)</f>
        <v>304.5</v>
      </c>
      <c r="M34" s="92"/>
      <c r="N34" s="88"/>
      <c r="P34" s="62"/>
      <c r="Q34" s="63"/>
      <c r="R34" s="63"/>
      <c r="S34" s="63"/>
      <c r="T34" s="64"/>
      <c r="V34" s="2"/>
    </row>
    <row r="35" spans="2:22" ht="15" customHeight="1" x14ac:dyDescent="0.25">
      <c r="B35" s="2"/>
      <c r="C35" s="2"/>
      <c r="D35" s="2"/>
      <c r="E35" s="2"/>
      <c r="V35" s="2"/>
    </row>
    <row r="36" spans="2:22" ht="15" customHeight="1" x14ac:dyDescent="0.25">
      <c r="B36" s="2"/>
      <c r="C36" s="2"/>
      <c r="D36" s="2"/>
      <c r="E36" s="2"/>
      <c r="V36" s="2"/>
    </row>
    <row r="37" spans="2:22" ht="15" customHeight="1" x14ac:dyDescent="0.25">
      <c r="B37" s="2"/>
      <c r="C37" s="2"/>
      <c r="D37" s="2"/>
      <c r="E37" s="2"/>
      <c r="F37" s="2"/>
      <c r="G37" s="2"/>
      <c r="H37" s="2"/>
      <c r="I37" s="2"/>
      <c r="J37" s="2"/>
      <c r="K37" s="2"/>
      <c r="L37" s="2"/>
      <c r="M37" s="2"/>
      <c r="N37" s="2"/>
      <c r="O37" s="2"/>
      <c r="P37" s="2"/>
      <c r="Q37" s="2"/>
      <c r="R37" s="2"/>
      <c r="S37" s="2"/>
      <c r="T37" s="2"/>
      <c r="U37" s="2"/>
      <c r="V37" s="2"/>
    </row>
    <row r="38" spans="2:22" ht="15" customHeight="1" x14ac:dyDescent="0.25">
      <c r="B38" s="2"/>
      <c r="C38" s="2"/>
      <c r="D38" s="2"/>
      <c r="E38" s="2"/>
      <c r="F38" s="2"/>
      <c r="G38" s="2"/>
      <c r="H38" s="2"/>
      <c r="I38" s="2"/>
      <c r="J38" s="2"/>
      <c r="K38" s="2"/>
      <c r="L38" s="2"/>
      <c r="M38" s="2"/>
      <c r="N38" s="2"/>
      <c r="O38" s="2"/>
      <c r="P38" s="2"/>
      <c r="Q38" s="2"/>
      <c r="R38" s="2"/>
      <c r="S38" s="2"/>
      <c r="T38" s="2"/>
      <c r="U38" s="2"/>
      <c r="V38" s="2"/>
    </row>
    <row r="39" spans="2:22" ht="15" customHeight="1" x14ac:dyDescent="0.25"/>
    <row r="40" spans="2:22" ht="15" customHeight="1" x14ac:dyDescent="0.25"/>
    <row r="41" spans="2:22" ht="15" customHeight="1" x14ac:dyDescent="0.25"/>
  </sheetData>
  <mergeCells count="7">
    <mergeCell ref="G34:I34"/>
    <mergeCell ref="S32:S33"/>
    <mergeCell ref="R32:R33"/>
    <mergeCell ref="Q32:Q33"/>
    <mergeCell ref="Q11:S18"/>
    <mergeCell ref="Q21:Q25"/>
    <mergeCell ref="R21:S25"/>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D49CE-9C5A-4625-9F97-F1CD9292CFB9}">
  <dimension ref="A1:AS1415"/>
  <sheetViews>
    <sheetView zoomScaleNormal="100" workbookViewId="0"/>
  </sheetViews>
  <sheetFormatPr defaultRowHeight="15" x14ac:dyDescent="0.25"/>
  <cols>
    <col min="1" max="6" width="9.140625" style="3"/>
    <col min="7" max="7" width="15.42578125" style="3" bestFit="1" customWidth="1"/>
    <col min="8" max="8" width="11.28515625" style="3" bestFit="1" customWidth="1"/>
    <col min="9" max="9" width="9.7109375" style="3" customWidth="1"/>
    <col min="10" max="10" width="10" style="3" customWidth="1"/>
    <col min="11" max="11" width="16.85546875" style="3" bestFit="1" customWidth="1"/>
    <col min="12" max="12" width="16.42578125" style="3" hidden="1" customWidth="1"/>
    <col min="13" max="13" width="12.140625" style="3" hidden="1" customWidth="1"/>
    <col min="14" max="14" width="13.140625" style="3" hidden="1" customWidth="1"/>
    <col min="15" max="15" width="7.85546875" style="3" hidden="1" customWidth="1"/>
    <col min="16" max="16" width="22.5703125" style="3" hidden="1" customWidth="1"/>
    <col min="17" max="17" width="13" style="3" hidden="1" customWidth="1"/>
    <col min="18" max="18" width="14" style="3" hidden="1" customWidth="1"/>
    <col min="19" max="19" width="10.5703125" style="3" hidden="1" customWidth="1"/>
    <col min="20" max="20" width="9.140625" style="3" hidden="1" customWidth="1"/>
    <col min="21" max="21" width="16.85546875" style="3" hidden="1" customWidth="1"/>
    <col min="22" max="22" width="20.7109375" style="3" hidden="1" customWidth="1"/>
    <col min="23" max="23" width="10.28515625" style="3" hidden="1" customWidth="1"/>
    <col min="24" max="24" width="9.140625" style="3" hidden="1" customWidth="1"/>
    <col min="25" max="25" width="7.7109375" style="3" hidden="1" customWidth="1"/>
    <col min="26" max="26" width="15.28515625" style="3" hidden="1" customWidth="1"/>
    <col min="27" max="27" width="13.140625" style="3" hidden="1" customWidth="1"/>
    <col min="28" max="28" width="10" style="3" hidden="1" customWidth="1"/>
    <col min="29" max="29" width="18.85546875" style="3" hidden="1" customWidth="1"/>
    <col min="30" max="30" width="10.5703125" style="3" customWidth="1"/>
    <col min="31" max="31" width="13.42578125" style="3" bestFit="1" customWidth="1"/>
    <col min="32" max="32" width="13" style="3" bestFit="1" customWidth="1"/>
    <col min="33" max="33" width="11.7109375" style="3" bestFit="1" customWidth="1"/>
    <col min="34" max="34" width="13.42578125" style="3" bestFit="1" customWidth="1"/>
    <col min="35" max="35" width="17.42578125" style="3" bestFit="1" customWidth="1"/>
    <col min="36" max="36" width="18.140625" style="3" bestFit="1" customWidth="1"/>
    <col min="37" max="37" width="9.140625" style="3"/>
    <col min="38" max="38" width="5.7109375" style="3" customWidth="1"/>
    <col min="39" max="39" width="18.5703125" style="3" customWidth="1"/>
    <col min="40" max="40" width="16.7109375" style="3" customWidth="1"/>
    <col min="41" max="41" width="23.42578125" style="3" customWidth="1"/>
    <col min="42" max="42" width="46.7109375" style="3" customWidth="1"/>
    <col min="43" max="16384" width="9.140625" style="3"/>
  </cols>
  <sheetData>
    <row r="1" spans="1:45" x14ac:dyDescent="0.25">
      <c r="A1" s="3" t="s">
        <v>50</v>
      </c>
    </row>
    <row r="3" spans="1:45" x14ac:dyDescent="0.25">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row>
    <row r="4" spans="1:45" x14ac:dyDescent="0.25">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row>
    <row r="5" spans="1:45" x14ac:dyDescent="0.25">
      <c r="B5" s="2"/>
      <c r="C5" s="2"/>
      <c r="D5" s="2"/>
      <c r="E5" s="2"/>
      <c r="J5" s="32"/>
      <c r="AF5" s="32"/>
      <c r="AS5" s="2"/>
    </row>
    <row r="6" spans="1:45" ht="15.75" thickBot="1" x14ac:dyDescent="0.3">
      <c r="B6" s="2"/>
      <c r="C6" s="2"/>
      <c r="D6" s="2"/>
      <c r="E6" s="2"/>
      <c r="J6" s="32"/>
      <c r="AF6" s="32"/>
      <c r="AS6" s="2"/>
    </row>
    <row r="7" spans="1:45" x14ac:dyDescent="0.25">
      <c r="B7" s="2"/>
      <c r="C7" s="2"/>
      <c r="D7" s="2"/>
      <c r="E7" s="2"/>
      <c r="G7" s="125" t="s">
        <v>51</v>
      </c>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7"/>
      <c r="AL7" s="47"/>
      <c r="AM7" s="65"/>
      <c r="AN7" s="49"/>
      <c r="AO7" s="49"/>
      <c r="AP7" s="49"/>
      <c r="AQ7" s="50"/>
      <c r="AS7" s="2"/>
    </row>
    <row r="8" spans="1:45" x14ac:dyDescent="0.25">
      <c r="B8" s="2"/>
      <c r="C8" s="2"/>
      <c r="D8" s="2"/>
      <c r="E8" s="2"/>
      <c r="G8" s="13"/>
      <c r="H8" s="25" cm="1">
        <f t="array" ref="H8:AG8">TRANSPOSE('Inventory System'!K8:K33)</f>
        <v>3.2</v>
      </c>
      <c r="I8" s="25">
        <v>3</v>
      </c>
      <c r="J8" s="25">
        <v>3</v>
      </c>
      <c r="K8" s="25">
        <v>3.5</v>
      </c>
      <c r="L8" s="25">
        <v>2.8</v>
      </c>
      <c r="M8" s="25">
        <v>3.2</v>
      </c>
      <c r="N8" s="25">
        <v>2.8</v>
      </c>
      <c r="O8" s="25">
        <v>2.8</v>
      </c>
      <c r="P8" s="25">
        <v>3.5</v>
      </c>
      <c r="Q8" s="25">
        <v>3.5</v>
      </c>
      <c r="R8" s="25">
        <v>1.3</v>
      </c>
      <c r="S8" s="25">
        <v>1.3</v>
      </c>
      <c r="T8" s="25">
        <v>1.3</v>
      </c>
      <c r="U8" s="25">
        <v>1.3</v>
      </c>
      <c r="V8" s="25">
        <v>1.3</v>
      </c>
      <c r="W8" s="25">
        <v>1.3</v>
      </c>
      <c r="X8" s="25">
        <v>1.4</v>
      </c>
      <c r="Y8" s="25">
        <v>1.4</v>
      </c>
      <c r="Z8" s="25">
        <v>1.4</v>
      </c>
      <c r="AA8" s="25">
        <v>1.4</v>
      </c>
      <c r="AB8" s="25">
        <v>1.4</v>
      </c>
      <c r="AC8" s="25">
        <v>1.5</v>
      </c>
      <c r="AD8" s="25">
        <v>1.5</v>
      </c>
      <c r="AE8" s="25">
        <v>1.5</v>
      </c>
      <c r="AF8" s="25">
        <v>2.8</v>
      </c>
      <c r="AG8" s="25">
        <v>3.5</v>
      </c>
      <c r="AH8" s="128"/>
      <c r="AI8" s="129"/>
      <c r="AJ8" s="130"/>
      <c r="AL8" s="51"/>
      <c r="AM8" s="29" t="s">
        <v>6</v>
      </c>
      <c r="AN8" s="35"/>
      <c r="AO8" s="29"/>
      <c r="AP8" s="29"/>
      <c r="AQ8" s="53"/>
      <c r="AS8" s="2"/>
    </row>
    <row r="9" spans="1:45" ht="15" customHeight="1" x14ac:dyDescent="0.3">
      <c r="B9" s="2"/>
      <c r="C9" s="2"/>
      <c r="D9" s="2"/>
      <c r="E9" s="2"/>
      <c r="G9" s="40"/>
      <c r="H9" s="39" t="str" cm="1">
        <f t="array" ref="H9:AG9">TRANSPOSE('Inventory System'!I8:I33)</f>
        <v>Black Bean</v>
      </c>
      <c r="I9" s="39" t="str">
        <v>Kaya</v>
      </c>
      <c r="J9" s="39" t="str">
        <v>Coconut</v>
      </c>
      <c r="K9" s="39" t="str">
        <v>Cranberry Cheese</v>
      </c>
      <c r="L9" s="39" t="str">
        <v>Cheese Bread</v>
      </c>
      <c r="M9" s="39" t="str">
        <v>Sugar Roll</v>
      </c>
      <c r="N9" s="39" t="str">
        <v>Butter Sugar</v>
      </c>
      <c r="O9" s="39" t="str">
        <v>Raisin</v>
      </c>
      <c r="P9" s="39" t="str">
        <v>Chicken Floss Cheese</v>
      </c>
      <c r="Q9" s="39" t="str">
        <v>Garlic Bread</v>
      </c>
      <c r="R9" s="39" t="str">
        <v>BBQ Chicken</v>
      </c>
      <c r="S9" s="39" t="str">
        <v>Tuna Fish</v>
      </c>
      <c r="T9" s="39" t="str">
        <v>Sardine</v>
      </c>
      <c r="U9" s="39" t="str">
        <v>Nyonya Chicken</v>
      </c>
      <c r="V9" s="39" t="str">
        <v>Japanese Red Bean</v>
      </c>
      <c r="W9" s="39" t="str">
        <v xml:space="preserve">Coffee </v>
      </c>
      <c r="X9" s="39" t="str">
        <v>Sausage Bun</v>
      </c>
      <c r="Y9" s="39" t="str">
        <v>Otah</v>
      </c>
      <c r="Z9" s="39" t="str">
        <v>Ham &amp; Cheese</v>
      </c>
      <c r="AA9" s="39" t="str">
        <v>Butter Sugar (single)</v>
      </c>
      <c r="AB9" s="39" t="str">
        <v>Yam Bun</v>
      </c>
      <c r="AC9" s="39" t="str">
        <v>Chicken Curry Puff</v>
      </c>
      <c r="AD9" s="39" t="str">
        <v>Tuna Puff</v>
      </c>
      <c r="AE9" s="39" t="str">
        <v>Chicken Puff</v>
      </c>
      <c r="AF9" s="39" t="str">
        <v>Custard Puff</v>
      </c>
      <c r="AG9" s="39" t="str">
        <v>Durian Puff</v>
      </c>
      <c r="AH9" s="23" t="s">
        <v>52</v>
      </c>
      <c r="AI9" s="23" t="s">
        <v>53</v>
      </c>
      <c r="AJ9" s="41" t="s">
        <v>54</v>
      </c>
      <c r="AL9" s="51"/>
      <c r="AM9" s="8"/>
      <c r="AN9" s="52" t="s">
        <v>9</v>
      </c>
      <c r="AO9" s="31"/>
      <c r="AP9" s="31"/>
      <c r="AQ9" s="53"/>
      <c r="AS9" s="2"/>
    </row>
    <row r="10" spans="1:45" ht="15" customHeight="1" x14ac:dyDescent="0.25">
      <c r="B10" s="2"/>
      <c r="C10" s="2"/>
      <c r="D10" s="2"/>
      <c r="E10" s="2"/>
      <c r="G10" s="42">
        <v>43525</v>
      </c>
      <c r="H10" s="23">
        <v>0</v>
      </c>
      <c r="I10" s="23">
        <v>0</v>
      </c>
      <c r="J10" s="23">
        <v>0</v>
      </c>
      <c r="K10" s="23">
        <v>0</v>
      </c>
      <c r="L10" s="23">
        <v>1</v>
      </c>
      <c r="M10" s="23">
        <v>1</v>
      </c>
      <c r="N10" s="23">
        <v>0</v>
      </c>
      <c r="O10" s="23">
        <v>0</v>
      </c>
      <c r="P10" s="23">
        <v>0</v>
      </c>
      <c r="Q10" s="23">
        <v>1</v>
      </c>
      <c r="R10" s="23">
        <v>1</v>
      </c>
      <c r="S10" s="23">
        <v>0</v>
      </c>
      <c r="T10" s="23">
        <v>1</v>
      </c>
      <c r="U10" s="23">
        <v>0</v>
      </c>
      <c r="V10" s="23">
        <v>0</v>
      </c>
      <c r="W10" s="23">
        <v>1</v>
      </c>
      <c r="X10" s="23">
        <v>0</v>
      </c>
      <c r="Y10" s="23">
        <v>0</v>
      </c>
      <c r="Z10" s="23">
        <v>0</v>
      </c>
      <c r="AA10" s="23">
        <v>0</v>
      </c>
      <c r="AB10" s="23">
        <v>1</v>
      </c>
      <c r="AC10" s="23">
        <v>1</v>
      </c>
      <c r="AD10" s="23">
        <v>0</v>
      </c>
      <c r="AE10" s="23">
        <v>0</v>
      </c>
      <c r="AF10" s="23">
        <v>1</v>
      </c>
      <c r="AG10" s="23">
        <v>2</v>
      </c>
      <c r="AH10" s="23">
        <f>SUM(H10:AG10)</f>
        <v>11</v>
      </c>
      <c r="AI10" s="24" cm="1">
        <f t="array" ref="AI10">SUM($H$8:$AG$8*H10:AG10)</f>
        <v>26.100000000000005</v>
      </c>
      <c r="AJ10" s="43">
        <f>$AI10/'Inventory System'!$L$34</f>
        <v>8.5714285714285729E-2</v>
      </c>
      <c r="AL10" s="51"/>
      <c r="AM10" s="66"/>
      <c r="AN10" s="66"/>
      <c r="AO10" s="66"/>
      <c r="AP10" s="66"/>
      <c r="AQ10" s="53"/>
      <c r="AS10" s="2"/>
    </row>
    <row r="11" spans="1:45" x14ac:dyDescent="0.25">
      <c r="B11" s="2"/>
      <c r="C11" s="2"/>
      <c r="D11" s="2"/>
      <c r="E11" s="2"/>
      <c r="G11" s="42">
        <v>43526</v>
      </c>
      <c r="H11" s="23">
        <v>1</v>
      </c>
      <c r="I11" s="23">
        <v>1</v>
      </c>
      <c r="J11" s="23">
        <v>1</v>
      </c>
      <c r="K11" s="23">
        <v>0</v>
      </c>
      <c r="L11" s="23">
        <v>0</v>
      </c>
      <c r="M11" s="23">
        <v>1</v>
      </c>
      <c r="N11" s="23">
        <v>1</v>
      </c>
      <c r="O11" s="23">
        <v>0</v>
      </c>
      <c r="P11" s="23">
        <v>1</v>
      </c>
      <c r="Q11" s="23">
        <v>1</v>
      </c>
      <c r="R11" s="23">
        <v>1</v>
      </c>
      <c r="S11" s="23">
        <v>1</v>
      </c>
      <c r="T11" s="23">
        <v>0</v>
      </c>
      <c r="U11" s="23">
        <v>1</v>
      </c>
      <c r="V11" s="23">
        <v>0</v>
      </c>
      <c r="W11" s="23">
        <v>0</v>
      </c>
      <c r="X11" s="23">
        <v>0</v>
      </c>
      <c r="Y11" s="23">
        <v>0</v>
      </c>
      <c r="Z11" s="23">
        <v>1</v>
      </c>
      <c r="AA11" s="23">
        <v>1</v>
      </c>
      <c r="AB11" s="23">
        <v>2</v>
      </c>
      <c r="AC11" s="23">
        <v>1</v>
      </c>
      <c r="AD11" s="23">
        <v>1</v>
      </c>
      <c r="AE11" s="23">
        <v>2</v>
      </c>
      <c r="AF11" s="23">
        <v>1</v>
      </c>
      <c r="AG11" s="23">
        <v>2</v>
      </c>
      <c r="AH11" s="23">
        <f t="shared" ref="AH11:AH74" si="0">SUM(H11:AG11)</f>
        <v>21</v>
      </c>
      <c r="AI11" s="24" cm="1">
        <f t="array" ref="AI11">SUM($H$8:$AG$8*H11:AG11)</f>
        <v>47.5</v>
      </c>
      <c r="AJ11" s="43">
        <f>$AI11/'Inventory System'!$L$34</f>
        <v>0.15599343185550082</v>
      </c>
      <c r="AL11" s="51"/>
      <c r="AM11" s="66"/>
      <c r="AN11" s="66"/>
      <c r="AO11" s="66"/>
      <c r="AP11" s="66"/>
      <c r="AQ11" s="53"/>
      <c r="AS11" s="2"/>
    </row>
    <row r="12" spans="1:45" x14ac:dyDescent="0.25">
      <c r="B12" s="2"/>
      <c r="C12" s="2"/>
      <c r="D12" s="2"/>
      <c r="E12" s="2"/>
      <c r="G12" s="42">
        <v>43527</v>
      </c>
      <c r="H12" s="23">
        <v>1</v>
      </c>
      <c r="I12" s="23">
        <v>1</v>
      </c>
      <c r="J12" s="23">
        <v>0</v>
      </c>
      <c r="K12" s="23">
        <v>0</v>
      </c>
      <c r="L12" s="23">
        <v>1</v>
      </c>
      <c r="M12" s="23">
        <v>1</v>
      </c>
      <c r="N12" s="23">
        <v>0</v>
      </c>
      <c r="O12" s="23">
        <v>0</v>
      </c>
      <c r="P12" s="23">
        <v>0</v>
      </c>
      <c r="Q12" s="23">
        <v>1</v>
      </c>
      <c r="R12" s="23">
        <v>0</v>
      </c>
      <c r="S12" s="23">
        <v>0</v>
      </c>
      <c r="T12" s="23">
        <v>0</v>
      </c>
      <c r="U12" s="23">
        <v>0</v>
      </c>
      <c r="V12" s="23">
        <v>0</v>
      </c>
      <c r="W12" s="23">
        <v>0</v>
      </c>
      <c r="X12" s="23">
        <v>0</v>
      </c>
      <c r="Y12" s="23">
        <v>1</v>
      </c>
      <c r="Z12" s="23">
        <v>0</v>
      </c>
      <c r="AA12" s="23">
        <v>0</v>
      </c>
      <c r="AB12" s="23">
        <v>2</v>
      </c>
      <c r="AC12" s="23">
        <v>1</v>
      </c>
      <c r="AD12" s="23">
        <v>0</v>
      </c>
      <c r="AE12" s="23">
        <v>3</v>
      </c>
      <c r="AF12" s="23">
        <v>0</v>
      </c>
      <c r="AG12" s="23">
        <v>1</v>
      </c>
      <c r="AH12" s="23">
        <f t="shared" si="0"/>
        <v>13</v>
      </c>
      <c r="AI12" s="24" cm="1">
        <f t="array" ref="AI12">SUM($H$8:$AG$8*H12:AG12)</f>
        <v>29.4</v>
      </c>
      <c r="AJ12" s="43">
        <f>$AI12/'Inventory System'!$L$34</f>
        <v>9.6551724137931033E-2</v>
      </c>
      <c r="AL12" s="51"/>
      <c r="AM12" s="26" t="s">
        <v>31</v>
      </c>
      <c r="AN12" s="30"/>
      <c r="AO12" s="30"/>
      <c r="AP12" s="30"/>
      <c r="AQ12" s="53"/>
      <c r="AS12" s="2"/>
    </row>
    <row r="13" spans="1:45" x14ac:dyDescent="0.25">
      <c r="B13" s="2"/>
      <c r="C13" s="2"/>
      <c r="D13" s="2"/>
      <c r="E13" s="2"/>
      <c r="G13" s="42">
        <v>43528</v>
      </c>
      <c r="H13" s="23">
        <v>1</v>
      </c>
      <c r="I13" s="23">
        <v>0</v>
      </c>
      <c r="J13" s="23">
        <v>1</v>
      </c>
      <c r="K13" s="23">
        <v>0</v>
      </c>
      <c r="L13" s="23">
        <v>1</v>
      </c>
      <c r="M13" s="23">
        <v>1</v>
      </c>
      <c r="N13" s="23">
        <v>0</v>
      </c>
      <c r="O13" s="23">
        <v>0</v>
      </c>
      <c r="P13" s="23">
        <v>0</v>
      </c>
      <c r="Q13" s="23">
        <v>0</v>
      </c>
      <c r="R13" s="23">
        <v>1</v>
      </c>
      <c r="S13" s="23">
        <v>1</v>
      </c>
      <c r="T13" s="23">
        <v>1</v>
      </c>
      <c r="U13" s="23">
        <v>1</v>
      </c>
      <c r="V13" s="23">
        <v>1</v>
      </c>
      <c r="W13" s="23">
        <v>0</v>
      </c>
      <c r="X13" s="23">
        <v>1</v>
      </c>
      <c r="Y13" s="23">
        <v>0</v>
      </c>
      <c r="Z13" s="23">
        <v>0</v>
      </c>
      <c r="AA13" s="23">
        <v>0</v>
      </c>
      <c r="AB13" s="23">
        <v>2</v>
      </c>
      <c r="AC13" s="23">
        <v>0</v>
      </c>
      <c r="AD13" s="23">
        <v>1</v>
      </c>
      <c r="AE13" s="23">
        <v>2</v>
      </c>
      <c r="AF13" s="23">
        <v>0</v>
      </c>
      <c r="AG13" s="23">
        <v>1</v>
      </c>
      <c r="AH13" s="23">
        <f t="shared" si="0"/>
        <v>16</v>
      </c>
      <c r="AI13" s="24" cm="1">
        <f t="array" ref="AI13">SUM($H$8:$AG$8*H13:AG13)</f>
        <v>30.900000000000002</v>
      </c>
      <c r="AJ13" s="43">
        <f>$AI13/'Inventory System'!$L$34</f>
        <v>0.10147783251231528</v>
      </c>
      <c r="AL13" s="51"/>
      <c r="AM13" s="27" t="s">
        <v>33</v>
      </c>
      <c r="AN13" s="27" t="s">
        <v>34</v>
      </c>
      <c r="AO13" s="27" t="s">
        <v>35</v>
      </c>
      <c r="AP13" s="27" t="s">
        <v>13</v>
      </c>
      <c r="AQ13" s="53"/>
      <c r="AS13" s="2"/>
    </row>
    <row r="14" spans="1:45" x14ac:dyDescent="0.25">
      <c r="B14" s="2"/>
      <c r="C14" s="2"/>
      <c r="D14" s="2"/>
      <c r="E14" s="2"/>
      <c r="G14" s="42">
        <v>43529</v>
      </c>
      <c r="H14" s="23">
        <v>1</v>
      </c>
      <c r="I14" s="23">
        <v>0</v>
      </c>
      <c r="J14" s="23">
        <v>0</v>
      </c>
      <c r="K14" s="23">
        <v>1</v>
      </c>
      <c r="L14" s="23">
        <v>1</v>
      </c>
      <c r="M14" s="23">
        <v>0</v>
      </c>
      <c r="N14" s="23">
        <v>0</v>
      </c>
      <c r="O14" s="23">
        <v>1</v>
      </c>
      <c r="P14" s="23">
        <v>0</v>
      </c>
      <c r="Q14" s="23">
        <v>2</v>
      </c>
      <c r="R14" s="23">
        <v>1</v>
      </c>
      <c r="S14" s="23">
        <v>0</v>
      </c>
      <c r="T14" s="23">
        <v>1</v>
      </c>
      <c r="U14" s="23">
        <v>0</v>
      </c>
      <c r="V14" s="23">
        <v>0</v>
      </c>
      <c r="W14" s="23">
        <v>1</v>
      </c>
      <c r="X14" s="23">
        <v>0</v>
      </c>
      <c r="Y14" s="23">
        <v>1</v>
      </c>
      <c r="Z14" s="23">
        <v>1</v>
      </c>
      <c r="AA14" s="23">
        <v>0</v>
      </c>
      <c r="AB14" s="23">
        <v>0</v>
      </c>
      <c r="AC14" s="23">
        <v>1</v>
      </c>
      <c r="AD14" s="23">
        <v>0</v>
      </c>
      <c r="AE14" s="23">
        <v>1</v>
      </c>
      <c r="AF14" s="23">
        <v>0</v>
      </c>
      <c r="AG14" s="23">
        <v>0</v>
      </c>
      <c r="AH14" s="23">
        <f t="shared" si="0"/>
        <v>13</v>
      </c>
      <c r="AI14" s="24" cm="1">
        <f t="array" ref="AI14">SUM($H$8:$AG$8*H14:AG14)</f>
        <v>29</v>
      </c>
      <c r="AJ14" s="43">
        <f>$AI14/'Inventory System'!$L$34</f>
        <v>9.5238095238095233E-2</v>
      </c>
      <c r="AL14" s="51"/>
      <c r="AM14" s="115" t="s">
        <v>55</v>
      </c>
      <c r="AN14" s="115" t="s">
        <v>59</v>
      </c>
      <c r="AO14" s="131" t="s">
        <v>60</v>
      </c>
      <c r="AP14" s="131"/>
      <c r="AQ14" s="53"/>
      <c r="AS14" s="2"/>
    </row>
    <row r="15" spans="1:45" ht="15" customHeight="1" x14ac:dyDescent="0.25">
      <c r="B15" s="2"/>
      <c r="C15" s="2"/>
      <c r="D15" s="2"/>
      <c r="E15" s="2"/>
      <c r="G15" s="42">
        <v>43530</v>
      </c>
      <c r="H15" s="23">
        <v>0</v>
      </c>
      <c r="I15" s="23">
        <v>1</v>
      </c>
      <c r="J15" s="23">
        <v>0</v>
      </c>
      <c r="K15" s="23">
        <v>1</v>
      </c>
      <c r="L15" s="23">
        <v>1</v>
      </c>
      <c r="M15" s="23">
        <v>0</v>
      </c>
      <c r="N15" s="23">
        <v>0</v>
      </c>
      <c r="O15" s="23">
        <v>0</v>
      </c>
      <c r="P15" s="23">
        <v>1</v>
      </c>
      <c r="Q15" s="23">
        <v>0</v>
      </c>
      <c r="R15" s="23">
        <v>0</v>
      </c>
      <c r="S15" s="23">
        <v>0</v>
      </c>
      <c r="T15" s="23">
        <v>0</v>
      </c>
      <c r="U15" s="23">
        <v>0</v>
      </c>
      <c r="V15" s="23">
        <v>0</v>
      </c>
      <c r="W15" s="23">
        <v>0</v>
      </c>
      <c r="X15" s="23">
        <v>0</v>
      </c>
      <c r="Y15" s="23">
        <v>0</v>
      </c>
      <c r="Z15" s="23">
        <v>0</v>
      </c>
      <c r="AA15" s="23">
        <v>0</v>
      </c>
      <c r="AB15" s="23">
        <v>2</v>
      </c>
      <c r="AC15" s="23">
        <v>1</v>
      </c>
      <c r="AD15" s="23">
        <v>1</v>
      </c>
      <c r="AE15" s="23">
        <v>1</v>
      </c>
      <c r="AF15" s="23">
        <v>1</v>
      </c>
      <c r="AG15" s="23">
        <v>2</v>
      </c>
      <c r="AH15" s="23">
        <f t="shared" si="0"/>
        <v>12</v>
      </c>
      <c r="AI15" s="24" cm="1">
        <f t="array" ref="AI15">SUM($H$8:$AG$8*H15:AG15)</f>
        <v>29.900000000000002</v>
      </c>
      <c r="AJ15" s="43">
        <f>$AI15/'Inventory System'!$L$34</f>
        <v>9.819376026272579E-2</v>
      </c>
      <c r="AL15" s="51"/>
      <c r="AM15" s="115"/>
      <c r="AN15" s="115"/>
      <c r="AO15" s="131"/>
      <c r="AP15" s="131"/>
      <c r="AQ15" s="53"/>
      <c r="AS15" s="2"/>
    </row>
    <row r="16" spans="1:45" ht="15" customHeight="1" x14ac:dyDescent="0.25">
      <c r="B16" s="2"/>
      <c r="C16" s="2"/>
      <c r="D16" s="2"/>
      <c r="E16" s="2"/>
      <c r="G16" s="42">
        <v>43531</v>
      </c>
      <c r="H16" s="23">
        <v>0</v>
      </c>
      <c r="I16" s="23">
        <v>0</v>
      </c>
      <c r="J16" s="23">
        <v>0</v>
      </c>
      <c r="K16" s="23">
        <v>0</v>
      </c>
      <c r="L16" s="23">
        <v>1</v>
      </c>
      <c r="M16" s="23">
        <v>1</v>
      </c>
      <c r="N16" s="23">
        <v>0</v>
      </c>
      <c r="O16" s="23">
        <v>0</v>
      </c>
      <c r="P16" s="23">
        <v>0</v>
      </c>
      <c r="Q16" s="23">
        <v>0</v>
      </c>
      <c r="R16" s="23">
        <v>1</v>
      </c>
      <c r="S16" s="23">
        <v>1</v>
      </c>
      <c r="T16" s="23">
        <v>1</v>
      </c>
      <c r="U16" s="23">
        <v>0</v>
      </c>
      <c r="V16" s="23">
        <v>0</v>
      </c>
      <c r="W16" s="23">
        <v>0</v>
      </c>
      <c r="X16" s="23">
        <v>0</v>
      </c>
      <c r="Y16" s="23">
        <v>1</v>
      </c>
      <c r="Z16" s="23">
        <v>0</v>
      </c>
      <c r="AA16" s="23">
        <v>1</v>
      </c>
      <c r="AB16" s="23">
        <v>0</v>
      </c>
      <c r="AC16" s="23">
        <v>0</v>
      </c>
      <c r="AD16" s="23">
        <v>0</v>
      </c>
      <c r="AE16" s="23">
        <v>0</v>
      </c>
      <c r="AF16" s="23">
        <v>1</v>
      </c>
      <c r="AG16" s="23">
        <v>2</v>
      </c>
      <c r="AH16" s="23">
        <f t="shared" si="0"/>
        <v>10</v>
      </c>
      <c r="AI16" s="24" cm="1">
        <f t="array" ref="AI16">SUM($H$8:$AG$8*H16:AG16)</f>
        <v>22.5</v>
      </c>
      <c r="AJ16" s="43">
        <f>$AI16/'Inventory System'!$L$34</f>
        <v>7.3891625615763554E-2</v>
      </c>
      <c r="AL16" s="51"/>
      <c r="AM16" s="118" t="s">
        <v>56</v>
      </c>
      <c r="AN16" s="132" t="s">
        <v>61</v>
      </c>
      <c r="AO16" s="118" t="s">
        <v>100</v>
      </c>
      <c r="AP16" s="118" t="s">
        <v>57</v>
      </c>
      <c r="AQ16" s="53"/>
      <c r="AS16" s="2"/>
    </row>
    <row r="17" spans="2:45" x14ac:dyDescent="0.25">
      <c r="B17" s="2"/>
      <c r="C17" s="2"/>
      <c r="D17" s="2"/>
      <c r="E17" s="2"/>
      <c r="G17" s="42">
        <v>43532</v>
      </c>
      <c r="H17" s="23">
        <v>1</v>
      </c>
      <c r="I17" s="23">
        <v>1</v>
      </c>
      <c r="J17" s="23">
        <v>0</v>
      </c>
      <c r="K17" s="23">
        <v>1</v>
      </c>
      <c r="L17" s="23">
        <v>1</v>
      </c>
      <c r="M17" s="23">
        <v>1</v>
      </c>
      <c r="N17" s="23">
        <v>0</v>
      </c>
      <c r="O17" s="23">
        <v>0</v>
      </c>
      <c r="P17" s="23">
        <v>0</v>
      </c>
      <c r="Q17" s="23">
        <v>0</v>
      </c>
      <c r="R17" s="23">
        <v>0</v>
      </c>
      <c r="S17" s="23">
        <v>0</v>
      </c>
      <c r="T17" s="23">
        <v>0</v>
      </c>
      <c r="U17" s="23">
        <v>1</v>
      </c>
      <c r="V17" s="23">
        <v>0</v>
      </c>
      <c r="W17" s="23">
        <v>0</v>
      </c>
      <c r="X17" s="23">
        <v>0</v>
      </c>
      <c r="Y17" s="23">
        <v>1</v>
      </c>
      <c r="Z17" s="23">
        <v>1</v>
      </c>
      <c r="AA17" s="23">
        <v>1</v>
      </c>
      <c r="AB17" s="23">
        <v>1</v>
      </c>
      <c r="AC17" s="23">
        <v>0</v>
      </c>
      <c r="AD17" s="23">
        <v>1</v>
      </c>
      <c r="AE17" s="23">
        <v>3</v>
      </c>
      <c r="AF17" s="23">
        <v>1</v>
      </c>
      <c r="AG17" s="23">
        <v>2</v>
      </c>
      <c r="AH17" s="23">
        <f t="shared" si="0"/>
        <v>17</v>
      </c>
      <c r="AI17" s="24" cm="1">
        <f t="array" ref="AI17">SUM($H$8:$AG$8*H17:AG17)</f>
        <v>38.399999999999991</v>
      </c>
      <c r="AJ17" s="43">
        <f>$AI17/'Inventory System'!$L$34</f>
        <v>0.12610837438423642</v>
      </c>
      <c r="AL17" s="51"/>
      <c r="AM17" s="119"/>
      <c r="AN17" s="133"/>
      <c r="AO17" s="119"/>
      <c r="AP17" s="119"/>
      <c r="AQ17" s="53"/>
      <c r="AS17" s="2"/>
    </row>
    <row r="18" spans="2:45" x14ac:dyDescent="0.25">
      <c r="B18" s="2"/>
      <c r="C18" s="2"/>
      <c r="D18" s="2"/>
      <c r="E18" s="2"/>
      <c r="G18" s="42">
        <v>43533</v>
      </c>
      <c r="H18" s="23">
        <v>0</v>
      </c>
      <c r="I18" s="23">
        <v>0</v>
      </c>
      <c r="J18" s="23">
        <v>1</v>
      </c>
      <c r="K18" s="23">
        <v>0</v>
      </c>
      <c r="L18" s="23">
        <v>1</v>
      </c>
      <c r="M18" s="23">
        <v>0</v>
      </c>
      <c r="N18" s="23">
        <v>0</v>
      </c>
      <c r="O18" s="23">
        <v>1</v>
      </c>
      <c r="P18" s="23">
        <v>0</v>
      </c>
      <c r="Q18" s="23">
        <v>1</v>
      </c>
      <c r="R18" s="23">
        <v>1</v>
      </c>
      <c r="S18" s="23">
        <v>1</v>
      </c>
      <c r="T18" s="23">
        <v>0</v>
      </c>
      <c r="U18" s="23">
        <v>0</v>
      </c>
      <c r="V18" s="23">
        <v>0</v>
      </c>
      <c r="W18" s="23">
        <v>0</v>
      </c>
      <c r="X18" s="23">
        <v>0</v>
      </c>
      <c r="Y18" s="23">
        <v>1</v>
      </c>
      <c r="Z18" s="23">
        <v>1</v>
      </c>
      <c r="AA18" s="23">
        <v>1</v>
      </c>
      <c r="AB18" s="23">
        <v>1</v>
      </c>
      <c r="AC18" s="23">
        <v>1</v>
      </c>
      <c r="AD18" s="23">
        <v>0</v>
      </c>
      <c r="AE18" s="23">
        <v>0</v>
      </c>
      <c r="AF18" s="23">
        <v>0</v>
      </c>
      <c r="AG18" s="23">
        <v>1</v>
      </c>
      <c r="AH18" s="23">
        <f t="shared" si="0"/>
        <v>12</v>
      </c>
      <c r="AI18" s="24" cm="1">
        <f t="array" ref="AI18">SUM($H$8:$AG$8*H18:AG18)</f>
        <v>25.299999999999997</v>
      </c>
      <c r="AJ18" s="43">
        <f>$AI18/'Inventory System'!$L$34</f>
        <v>8.3087027914614114E-2</v>
      </c>
      <c r="AL18" s="51"/>
      <c r="AM18" s="119"/>
      <c r="AN18" s="133"/>
      <c r="AO18" s="119"/>
      <c r="AP18" s="119"/>
      <c r="AQ18" s="53"/>
      <c r="AS18" s="2"/>
    </row>
    <row r="19" spans="2:45" ht="15" customHeight="1" x14ac:dyDescent="0.25">
      <c r="B19" s="2"/>
      <c r="C19" s="2"/>
      <c r="D19" s="2"/>
      <c r="E19" s="2"/>
      <c r="G19" s="42">
        <v>43534</v>
      </c>
      <c r="H19" s="23">
        <v>0</v>
      </c>
      <c r="I19" s="23">
        <v>0</v>
      </c>
      <c r="J19" s="23">
        <v>1</v>
      </c>
      <c r="K19" s="23">
        <v>0</v>
      </c>
      <c r="L19" s="23">
        <v>1</v>
      </c>
      <c r="M19" s="23">
        <v>1</v>
      </c>
      <c r="N19" s="23">
        <v>1</v>
      </c>
      <c r="O19" s="23">
        <v>0</v>
      </c>
      <c r="P19" s="23">
        <v>0</v>
      </c>
      <c r="Q19" s="23">
        <v>0</v>
      </c>
      <c r="R19" s="23">
        <v>0</v>
      </c>
      <c r="S19" s="23">
        <v>1</v>
      </c>
      <c r="T19" s="23">
        <v>0</v>
      </c>
      <c r="U19" s="23">
        <v>0</v>
      </c>
      <c r="V19" s="23">
        <v>1</v>
      </c>
      <c r="W19" s="23">
        <v>0</v>
      </c>
      <c r="X19" s="23">
        <v>0</v>
      </c>
      <c r="Y19" s="23">
        <v>1</v>
      </c>
      <c r="Z19" s="23">
        <v>0</v>
      </c>
      <c r="AA19" s="23">
        <v>0</v>
      </c>
      <c r="AB19" s="23">
        <v>1</v>
      </c>
      <c r="AC19" s="23">
        <v>1</v>
      </c>
      <c r="AD19" s="23">
        <v>0</v>
      </c>
      <c r="AE19" s="23">
        <v>2</v>
      </c>
      <c r="AF19" s="23">
        <v>0</v>
      </c>
      <c r="AG19" s="23">
        <v>1</v>
      </c>
      <c r="AH19" s="23">
        <f t="shared" si="0"/>
        <v>12</v>
      </c>
      <c r="AI19" s="24" cm="1">
        <f t="array" ref="AI19">SUM($H$8:$AG$8*H19:AG19)</f>
        <v>25.200000000000003</v>
      </c>
      <c r="AJ19" s="43">
        <f>$AI19/'Inventory System'!$L$34</f>
        <v>8.2758620689655185E-2</v>
      </c>
      <c r="AL19" s="51"/>
      <c r="AM19" s="120"/>
      <c r="AN19" s="134"/>
      <c r="AO19" s="120"/>
      <c r="AP19" s="120"/>
      <c r="AQ19" s="53"/>
      <c r="AS19" s="2"/>
    </row>
    <row r="20" spans="2:45" ht="15" customHeight="1" x14ac:dyDescent="0.25">
      <c r="B20" s="2"/>
      <c r="C20" s="2"/>
      <c r="D20" s="2"/>
      <c r="E20" s="2"/>
      <c r="G20" s="42">
        <v>43535</v>
      </c>
      <c r="H20" s="23">
        <v>1</v>
      </c>
      <c r="I20" s="23">
        <v>0</v>
      </c>
      <c r="J20" s="23">
        <v>0</v>
      </c>
      <c r="K20" s="23">
        <v>0</v>
      </c>
      <c r="L20" s="23">
        <v>1</v>
      </c>
      <c r="M20" s="23">
        <v>0</v>
      </c>
      <c r="N20" s="23">
        <v>0</v>
      </c>
      <c r="O20" s="23">
        <v>0</v>
      </c>
      <c r="P20" s="23">
        <v>0</v>
      </c>
      <c r="Q20" s="23">
        <v>1</v>
      </c>
      <c r="R20" s="23">
        <v>0</v>
      </c>
      <c r="S20" s="23">
        <v>0</v>
      </c>
      <c r="T20" s="23">
        <v>0</v>
      </c>
      <c r="U20" s="23">
        <v>0</v>
      </c>
      <c r="V20" s="23">
        <v>0</v>
      </c>
      <c r="W20" s="23">
        <v>0</v>
      </c>
      <c r="X20" s="23">
        <v>0</v>
      </c>
      <c r="Y20" s="23">
        <v>0</v>
      </c>
      <c r="Z20" s="23">
        <v>1</v>
      </c>
      <c r="AA20" s="23">
        <v>1</v>
      </c>
      <c r="AB20" s="23">
        <v>0</v>
      </c>
      <c r="AC20" s="23">
        <v>0</v>
      </c>
      <c r="AD20" s="23">
        <v>1</v>
      </c>
      <c r="AE20" s="23">
        <v>1</v>
      </c>
      <c r="AF20" s="23">
        <v>0</v>
      </c>
      <c r="AG20" s="23">
        <v>1</v>
      </c>
      <c r="AH20" s="23">
        <f t="shared" si="0"/>
        <v>8</v>
      </c>
      <c r="AI20" s="24" cm="1">
        <f t="array" ref="AI20">SUM($H$8:$AG$8*H20:AG20)</f>
        <v>18.8</v>
      </c>
      <c r="AJ20" s="43">
        <f>$AI20/'Inventory System'!$L$34</f>
        <v>6.1740558292282435E-2</v>
      </c>
      <c r="AL20" s="51"/>
      <c r="AM20" s="117" t="s">
        <v>58</v>
      </c>
      <c r="AN20" s="121" t="s">
        <v>62</v>
      </c>
      <c r="AO20" s="131" t="s">
        <v>72</v>
      </c>
      <c r="AP20" s="131" t="s">
        <v>73</v>
      </c>
      <c r="AQ20" s="53"/>
      <c r="AS20" s="2"/>
    </row>
    <row r="21" spans="2:45" x14ac:dyDescent="0.25">
      <c r="B21" s="2"/>
      <c r="C21" s="2"/>
      <c r="D21" s="2"/>
      <c r="E21" s="2"/>
      <c r="G21" s="42">
        <v>43536</v>
      </c>
      <c r="H21" s="23">
        <v>0</v>
      </c>
      <c r="I21" s="23">
        <v>0</v>
      </c>
      <c r="J21" s="23">
        <v>0</v>
      </c>
      <c r="K21" s="23">
        <v>0</v>
      </c>
      <c r="L21" s="23">
        <v>0</v>
      </c>
      <c r="M21" s="23">
        <v>1</v>
      </c>
      <c r="N21" s="23">
        <v>0</v>
      </c>
      <c r="O21" s="23">
        <v>0</v>
      </c>
      <c r="P21" s="23">
        <v>0</v>
      </c>
      <c r="Q21" s="23">
        <v>1</v>
      </c>
      <c r="R21" s="23">
        <v>0</v>
      </c>
      <c r="S21" s="23">
        <v>0</v>
      </c>
      <c r="T21" s="23">
        <v>1</v>
      </c>
      <c r="U21" s="23">
        <v>0</v>
      </c>
      <c r="V21" s="23">
        <v>0</v>
      </c>
      <c r="W21" s="23">
        <v>0</v>
      </c>
      <c r="X21" s="23">
        <v>0</v>
      </c>
      <c r="Y21" s="23">
        <v>1</v>
      </c>
      <c r="Z21" s="23">
        <v>0</v>
      </c>
      <c r="AA21" s="23">
        <v>1</v>
      </c>
      <c r="AB21" s="23">
        <v>0</v>
      </c>
      <c r="AC21" s="23">
        <v>0</v>
      </c>
      <c r="AD21" s="23">
        <v>0</v>
      </c>
      <c r="AE21" s="23">
        <v>3</v>
      </c>
      <c r="AF21" s="23">
        <v>1</v>
      </c>
      <c r="AG21" s="23">
        <v>2</v>
      </c>
      <c r="AH21" s="23">
        <f t="shared" si="0"/>
        <v>11</v>
      </c>
      <c r="AI21" s="24" cm="1">
        <f t="array" ref="AI21">SUM($H$8:$AG$8*H21:AG21)</f>
        <v>25.1</v>
      </c>
      <c r="AJ21" s="43">
        <f>$AI21/'Inventory System'!$L$34</f>
        <v>8.2430213464696228E-2</v>
      </c>
      <c r="AL21" s="51"/>
      <c r="AM21" s="117"/>
      <c r="AN21" s="121"/>
      <c r="AO21" s="131"/>
      <c r="AP21" s="131"/>
      <c r="AQ21" s="53"/>
      <c r="AS21" s="2"/>
    </row>
    <row r="22" spans="2:45" x14ac:dyDescent="0.25">
      <c r="B22" s="2"/>
      <c r="C22" s="2"/>
      <c r="D22" s="2"/>
      <c r="E22" s="2"/>
      <c r="G22" s="42">
        <v>43537</v>
      </c>
      <c r="H22" s="23">
        <v>0</v>
      </c>
      <c r="I22" s="23">
        <v>0</v>
      </c>
      <c r="J22" s="23">
        <v>0</v>
      </c>
      <c r="K22" s="23">
        <v>1</v>
      </c>
      <c r="L22" s="23">
        <v>0</v>
      </c>
      <c r="M22" s="23">
        <v>1</v>
      </c>
      <c r="N22" s="23">
        <v>0</v>
      </c>
      <c r="O22" s="23">
        <v>0</v>
      </c>
      <c r="P22" s="23">
        <v>1</v>
      </c>
      <c r="Q22" s="23">
        <v>1</v>
      </c>
      <c r="R22" s="23">
        <v>0</v>
      </c>
      <c r="S22" s="23">
        <v>1</v>
      </c>
      <c r="T22" s="23">
        <v>0</v>
      </c>
      <c r="U22" s="23">
        <v>0</v>
      </c>
      <c r="V22" s="23">
        <v>0</v>
      </c>
      <c r="W22" s="23">
        <v>1</v>
      </c>
      <c r="X22" s="23">
        <v>1</v>
      </c>
      <c r="Y22" s="23">
        <v>0</v>
      </c>
      <c r="Z22" s="23">
        <v>0</v>
      </c>
      <c r="AA22" s="23">
        <v>0</v>
      </c>
      <c r="AB22" s="23">
        <v>0</v>
      </c>
      <c r="AC22" s="23">
        <v>1</v>
      </c>
      <c r="AD22" s="23">
        <v>1</v>
      </c>
      <c r="AE22" s="23">
        <v>0</v>
      </c>
      <c r="AF22" s="23">
        <v>1</v>
      </c>
      <c r="AG22" s="23">
        <v>2</v>
      </c>
      <c r="AH22" s="23">
        <f t="shared" si="0"/>
        <v>12</v>
      </c>
      <c r="AI22" s="24" cm="1">
        <f t="array" ref="AI22">SUM($H$8:$AG$8*H22:AG22)</f>
        <v>30.5</v>
      </c>
      <c r="AJ22" s="43">
        <f>$AI22/'Inventory System'!$L$34</f>
        <v>0.10016420361247948</v>
      </c>
      <c r="AL22" s="51"/>
      <c r="AM22" s="117"/>
      <c r="AN22" s="121"/>
      <c r="AO22" s="131"/>
      <c r="AP22" s="131"/>
      <c r="AQ22" s="53"/>
      <c r="AS22" s="2"/>
    </row>
    <row r="23" spans="2:45" x14ac:dyDescent="0.25">
      <c r="B23" s="2"/>
      <c r="C23" s="2"/>
      <c r="D23" s="2"/>
      <c r="E23" s="2"/>
      <c r="G23" s="42">
        <v>43538</v>
      </c>
      <c r="H23" s="23">
        <v>1</v>
      </c>
      <c r="I23" s="23">
        <v>0</v>
      </c>
      <c r="J23" s="23">
        <v>0</v>
      </c>
      <c r="K23" s="23">
        <v>0</v>
      </c>
      <c r="L23" s="23">
        <v>0</v>
      </c>
      <c r="M23" s="23">
        <v>0</v>
      </c>
      <c r="N23" s="23">
        <v>0</v>
      </c>
      <c r="O23" s="23">
        <v>0</v>
      </c>
      <c r="P23" s="23">
        <v>1</v>
      </c>
      <c r="Q23" s="23">
        <v>0</v>
      </c>
      <c r="R23" s="23">
        <v>0</v>
      </c>
      <c r="S23" s="23">
        <v>1</v>
      </c>
      <c r="T23" s="23">
        <v>0</v>
      </c>
      <c r="U23" s="23">
        <v>0</v>
      </c>
      <c r="V23" s="23">
        <v>0</v>
      </c>
      <c r="W23" s="23">
        <v>0</v>
      </c>
      <c r="X23" s="23">
        <v>1</v>
      </c>
      <c r="Y23" s="23">
        <v>0</v>
      </c>
      <c r="Z23" s="23">
        <v>0</v>
      </c>
      <c r="AA23" s="23">
        <v>1</v>
      </c>
      <c r="AB23" s="23">
        <v>2</v>
      </c>
      <c r="AC23" s="23">
        <v>0</v>
      </c>
      <c r="AD23" s="23">
        <v>0</v>
      </c>
      <c r="AE23" s="23">
        <v>1</v>
      </c>
      <c r="AF23" s="23">
        <v>0</v>
      </c>
      <c r="AG23" s="23">
        <v>1</v>
      </c>
      <c r="AH23" s="23">
        <f t="shared" si="0"/>
        <v>9</v>
      </c>
      <c r="AI23" s="24" cm="1">
        <f t="array" ref="AI23">SUM($H$8:$AG$8*H23:AG23)</f>
        <v>18.600000000000001</v>
      </c>
      <c r="AJ23" s="43">
        <f>$AI23/'Inventory System'!$L$34</f>
        <v>6.1083743842364535E-2</v>
      </c>
      <c r="AL23" s="51"/>
      <c r="AM23" s="30"/>
      <c r="AN23" s="30"/>
      <c r="AO23" s="31"/>
      <c r="AP23" s="31"/>
      <c r="AQ23" s="53"/>
      <c r="AS23" s="2"/>
    </row>
    <row r="24" spans="2:45" x14ac:dyDescent="0.25">
      <c r="B24" s="2"/>
      <c r="C24" s="2"/>
      <c r="D24" s="2"/>
      <c r="E24" s="2"/>
      <c r="G24" s="42">
        <v>43539</v>
      </c>
      <c r="H24" s="23">
        <v>0</v>
      </c>
      <c r="I24" s="23">
        <v>1</v>
      </c>
      <c r="J24" s="23">
        <v>0</v>
      </c>
      <c r="K24" s="23">
        <v>0</v>
      </c>
      <c r="L24" s="23">
        <v>0</v>
      </c>
      <c r="M24" s="23">
        <v>1</v>
      </c>
      <c r="N24" s="23">
        <v>0</v>
      </c>
      <c r="O24" s="23">
        <v>1</v>
      </c>
      <c r="P24" s="23">
        <v>0</v>
      </c>
      <c r="Q24" s="23">
        <v>0</v>
      </c>
      <c r="R24" s="23">
        <v>0</v>
      </c>
      <c r="S24" s="23">
        <v>1</v>
      </c>
      <c r="T24" s="23">
        <v>0</v>
      </c>
      <c r="U24" s="23">
        <v>1</v>
      </c>
      <c r="V24" s="23">
        <v>0</v>
      </c>
      <c r="W24" s="23">
        <v>0</v>
      </c>
      <c r="X24" s="23">
        <v>1</v>
      </c>
      <c r="Y24" s="23">
        <v>1</v>
      </c>
      <c r="Z24" s="23">
        <v>0</v>
      </c>
      <c r="AA24" s="23">
        <v>0</v>
      </c>
      <c r="AB24" s="23">
        <v>0</v>
      </c>
      <c r="AC24" s="23">
        <v>1</v>
      </c>
      <c r="AD24" s="23">
        <v>1</v>
      </c>
      <c r="AE24" s="23">
        <v>2</v>
      </c>
      <c r="AF24" s="23">
        <v>0</v>
      </c>
      <c r="AG24" s="23">
        <v>0</v>
      </c>
      <c r="AH24" s="23">
        <f t="shared" si="0"/>
        <v>11</v>
      </c>
      <c r="AI24" s="24" cm="1">
        <f t="array" ref="AI24">SUM($H$8:$AG$8*H24:AG24)</f>
        <v>20.400000000000002</v>
      </c>
      <c r="AJ24" s="43">
        <f>$AI24/'Inventory System'!$L$34</f>
        <v>6.6995073891625623E-2</v>
      </c>
      <c r="AL24" s="51"/>
      <c r="AM24" s="123"/>
      <c r="AN24" s="124"/>
      <c r="AO24" s="122"/>
      <c r="AP24" s="123"/>
      <c r="AQ24" s="53"/>
      <c r="AS24" s="2"/>
    </row>
    <row r="25" spans="2:45" ht="15" hidden="1" customHeight="1" x14ac:dyDescent="0.25">
      <c r="B25" s="2"/>
      <c r="C25" s="2"/>
      <c r="D25" s="2"/>
      <c r="E25" s="2"/>
      <c r="G25" s="42">
        <v>43540</v>
      </c>
      <c r="H25" s="23">
        <v>0</v>
      </c>
      <c r="I25" s="23">
        <v>1</v>
      </c>
      <c r="J25" s="23">
        <v>0</v>
      </c>
      <c r="K25" s="23">
        <v>0</v>
      </c>
      <c r="L25" s="23">
        <v>0</v>
      </c>
      <c r="M25" s="23">
        <v>0</v>
      </c>
      <c r="N25" s="23">
        <v>1</v>
      </c>
      <c r="O25" s="23">
        <v>1</v>
      </c>
      <c r="P25" s="23">
        <v>0</v>
      </c>
      <c r="Q25" s="23">
        <v>1</v>
      </c>
      <c r="R25" s="23">
        <v>0</v>
      </c>
      <c r="S25" s="23">
        <v>1</v>
      </c>
      <c r="T25" s="23">
        <v>0</v>
      </c>
      <c r="U25" s="23">
        <v>0</v>
      </c>
      <c r="V25" s="23">
        <v>1</v>
      </c>
      <c r="W25" s="23">
        <v>0</v>
      </c>
      <c r="X25" s="23">
        <v>0</v>
      </c>
      <c r="Y25" s="23">
        <v>0</v>
      </c>
      <c r="Z25" s="23">
        <v>1</v>
      </c>
      <c r="AA25" s="23">
        <v>1</v>
      </c>
      <c r="AB25" s="23">
        <v>0</v>
      </c>
      <c r="AC25" s="23">
        <v>0</v>
      </c>
      <c r="AD25" s="23">
        <v>1</v>
      </c>
      <c r="AE25" s="23">
        <v>2</v>
      </c>
      <c r="AF25" s="23">
        <v>0</v>
      </c>
      <c r="AG25" s="23">
        <v>0</v>
      </c>
      <c r="AH25" s="23">
        <f t="shared" si="0"/>
        <v>11</v>
      </c>
      <c r="AI25" s="24" cm="1">
        <f t="array" ref="AI25">SUM($H$8:$AG$8*H25:AG25)</f>
        <v>22</v>
      </c>
      <c r="AJ25" s="43">
        <f>$AI25/'Inventory System'!$L$34</f>
        <v>7.2249589490968796E-2</v>
      </c>
      <c r="AL25" s="51"/>
      <c r="AM25" s="123"/>
      <c r="AN25" s="124"/>
      <c r="AO25" s="122"/>
      <c r="AP25" s="123"/>
      <c r="AQ25" s="53"/>
      <c r="AS25" s="2"/>
    </row>
    <row r="26" spans="2:45" ht="15" hidden="1" customHeight="1" x14ac:dyDescent="0.25">
      <c r="B26" s="2"/>
      <c r="C26" s="2"/>
      <c r="D26" s="2"/>
      <c r="E26" s="2"/>
      <c r="G26" s="42">
        <v>43541</v>
      </c>
      <c r="H26" s="23">
        <v>0</v>
      </c>
      <c r="I26" s="23">
        <v>1</v>
      </c>
      <c r="J26" s="23">
        <v>1</v>
      </c>
      <c r="K26" s="23">
        <v>1</v>
      </c>
      <c r="L26" s="23">
        <v>1</v>
      </c>
      <c r="M26" s="23">
        <v>1</v>
      </c>
      <c r="N26" s="23">
        <v>0</v>
      </c>
      <c r="O26" s="23">
        <v>1</v>
      </c>
      <c r="P26" s="23">
        <v>0</v>
      </c>
      <c r="Q26" s="23">
        <v>1</v>
      </c>
      <c r="R26" s="23">
        <v>0</v>
      </c>
      <c r="S26" s="23">
        <v>0</v>
      </c>
      <c r="T26" s="23">
        <v>0</v>
      </c>
      <c r="U26" s="23">
        <v>0</v>
      </c>
      <c r="V26" s="23">
        <v>0</v>
      </c>
      <c r="W26" s="23">
        <v>1</v>
      </c>
      <c r="X26" s="23">
        <v>0</v>
      </c>
      <c r="Y26" s="23">
        <v>1</v>
      </c>
      <c r="Z26" s="23">
        <v>1</v>
      </c>
      <c r="AA26" s="23">
        <v>0</v>
      </c>
      <c r="AB26" s="23">
        <v>1</v>
      </c>
      <c r="AC26" s="23">
        <v>1</v>
      </c>
      <c r="AD26" s="23">
        <v>1</v>
      </c>
      <c r="AE26" s="23">
        <v>0</v>
      </c>
      <c r="AF26" s="23">
        <v>0</v>
      </c>
      <c r="AG26" s="23">
        <v>0</v>
      </c>
      <c r="AH26" s="23">
        <f t="shared" si="0"/>
        <v>13</v>
      </c>
      <c r="AI26" s="24" cm="1">
        <f t="array" ref="AI26">SUM($H$8:$AG$8*H26:AG26)</f>
        <v>30.299999999999997</v>
      </c>
      <c r="AJ26" s="43">
        <f>$AI26/'Inventory System'!$L$34</f>
        <v>9.9507389162561563E-2</v>
      </c>
      <c r="AL26" s="51"/>
      <c r="AM26" s="123"/>
      <c r="AN26" s="124"/>
      <c r="AO26" s="122"/>
      <c r="AP26" s="123"/>
      <c r="AQ26" s="53"/>
      <c r="AS26" s="2"/>
    </row>
    <row r="27" spans="2:45" ht="15" hidden="1" customHeight="1" x14ac:dyDescent="0.25">
      <c r="B27" s="2"/>
      <c r="C27" s="2"/>
      <c r="D27" s="2"/>
      <c r="E27" s="2"/>
      <c r="G27" s="42">
        <v>43542</v>
      </c>
      <c r="H27" s="23">
        <v>0</v>
      </c>
      <c r="I27" s="23">
        <v>1</v>
      </c>
      <c r="J27" s="23">
        <v>0</v>
      </c>
      <c r="K27" s="23">
        <v>0</v>
      </c>
      <c r="L27" s="23">
        <v>1</v>
      </c>
      <c r="M27" s="23">
        <v>0</v>
      </c>
      <c r="N27" s="23">
        <v>0</v>
      </c>
      <c r="O27" s="23">
        <v>0</v>
      </c>
      <c r="P27" s="23">
        <v>1</v>
      </c>
      <c r="Q27" s="23">
        <v>1</v>
      </c>
      <c r="R27" s="23">
        <v>1</v>
      </c>
      <c r="S27" s="23">
        <v>1</v>
      </c>
      <c r="T27" s="23">
        <v>0</v>
      </c>
      <c r="U27" s="23">
        <v>1</v>
      </c>
      <c r="V27" s="23">
        <v>1</v>
      </c>
      <c r="W27" s="23">
        <v>0</v>
      </c>
      <c r="X27" s="23">
        <v>1</v>
      </c>
      <c r="Y27" s="23">
        <v>0</v>
      </c>
      <c r="Z27" s="23">
        <v>0</v>
      </c>
      <c r="AA27" s="23">
        <v>0</v>
      </c>
      <c r="AB27" s="23">
        <v>1</v>
      </c>
      <c r="AC27" s="23">
        <v>1</v>
      </c>
      <c r="AD27" s="23">
        <v>1</v>
      </c>
      <c r="AE27" s="23">
        <v>1</v>
      </c>
      <c r="AF27" s="23">
        <v>0</v>
      </c>
      <c r="AG27" s="23">
        <v>0</v>
      </c>
      <c r="AH27" s="23">
        <f t="shared" si="0"/>
        <v>13</v>
      </c>
      <c r="AI27" s="24" cm="1">
        <f t="array" ref="AI27">SUM($H$8:$AG$8*H27:AG27)</f>
        <v>25.3</v>
      </c>
      <c r="AJ27" s="43">
        <f>$AI27/'Inventory System'!$L$34</f>
        <v>8.3087027914614128E-2</v>
      </c>
      <c r="AL27" s="51"/>
      <c r="AM27" s="123"/>
      <c r="AN27" s="124"/>
      <c r="AO27" s="122"/>
      <c r="AP27" s="123"/>
      <c r="AQ27" s="53"/>
      <c r="AS27" s="2"/>
    </row>
    <row r="28" spans="2:45" hidden="1" x14ac:dyDescent="0.25">
      <c r="B28" s="2"/>
      <c r="C28" s="2"/>
      <c r="D28" s="2"/>
      <c r="E28" s="2"/>
      <c r="G28" s="42">
        <v>43543</v>
      </c>
      <c r="H28" s="23">
        <v>1</v>
      </c>
      <c r="I28" s="23">
        <v>1</v>
      </c>
      <c r="J28" s="23">
        <v>0</v>
      </c>
      <c r="K28" s="23">
        <v>0</v>
      </c>
      <c r="L28" s="23">
        <v>1</v>
      </c>
      <c r="M28" s="23">
        <v>1</v>
      </c>
      <c r="N28" s="23">
        <v>0</v>
      </c>
      <c r="O28" s="23">
        <v>1</v>
      </c>
      <c r="P28" s="23">
        <v>0</v>
      </c>
      <c r="Q28" s="23">
        <v>0</v>
      </c>
      <c r="R28" s="23">
        <v>0</v>
      </c>
      <c r="S28" s="23">
        <v>0</v>
      </c>
      <c r="T28" s="23">
        <v>0</v>
      </c>
      <c r="U28" s="23">
        <v>1</v>
      </c>
      <c r="V28" s="23">
        <v>0</v>
      </c>
      <c r="W28" s="23">
        <v>0</v>
      </c>
      <c r="X28" s="23">
        <v>1</v>
      </c>
      <c r="Y28" s="23">
        <v>1</v>
      </c>
      <c r="Z28" s="23">
        <v>0</v>
      </c>
      <c r="AA28" s="23">
        <v>0</v>
      </c>
      <c r="AB28" s="23">
        <v>2</v>
      </c>
      <c r="AC28" s="23">
        <v>1</v>
      </c>
      <c r="AD28" s="23">
        <v>0</v>
      </c>
      <c r="AE28" s="23">
        <v>1</v>
      </c>
      <c r="AF28" s="23">
        <v>0</v>
      </c>
      <c r="AG28" s="23">
        <v>0</v>
      </c>
      <c r="AH28" s="23">
        <f t="shared" si="0"/>
        <v>12</v>
      </c>
      <c r="AI28" s="24" cm="1">
        <f t="array" ref="AI28">SUM($H$8:$AG$8*H28:AG28)</f>
        <v>24.9</v>
      </c>
      <c r="AJ28" s="43">
        <f>$AI28/'Inventory System'!$L$34</f>
        <v>8.1773399014778314E-2</v>
      </c>
      <c r="AL28" s="51"/>
      <c r="AM28" s="35"/>
      <c r="AN28" s="35"/>
      <c r="AO28" s="35"/>
      <c r="AP28" s="35"/>
      <c r="AQ28" s="53"/>
      <c r="AS28" s="2"/>
    </row>
    <row r="29" spans="2:45" hidden="1" x14ac:dyDescent="0.25">
      <c r="B29" s="2"/>
      <c r="C29" s="2"/>
      <c r="D29" s="2"/>
      <c r="E29" s="2"/>
      <c r="G29" s="42">
        <v>43544</v>
      </c>
      <c r="H29" s="23">
        <v>1</v>
      </c>
      <c r="I29" s="23">
        <v>0</v>
      </c>
      <c r="J29" s="23">
        <v>0</v>
      </c>
      <c r="K29" s="23">
        <v>1</v>
      </c>
      <c r="L29" s="23">
        <v>0</v>
      </c>
      <c r="M29" s="23">
        <v>1</v>
      </c>
      <c r="N29" s="23">
        <v>1</v>
      </c>
      <c r="O29" s="23">
        <v>0</v>
      </c>
      <c r="P29" s="23">
        <v>1</v>
      </c>
      <c r="Q29" s="23">
        <v>1</v>
      </c>
      <c r="R29" s="23">
        <v>0</v>
      </c>
      <c r="S29" s="23">
        <v>1</v>
      </c>
      <c r="T29" s="23">
        <v>0</v>
      </c>
      <c r="U29" s="23">
        <v>0</v>
      </c>
      <c r="V29" s="23">
        <v>0</v>
      </c>
      <c r="W29" s="23">
        <v>0</v>
      </c>
      <c r="X29" s="23">
        <v>0</v>
      </c>
      <c r="Y29" s="23">
        <v>0</v>
      </c>
      <c r="Z29" s="23">
        <v>0</v>
      </c>
      <c r="AA29" s="23">
        <v>0</v>
      </c>
      <c r="AB29" s="23">
        <v>0</v>
      </c>
      <c r="AC29" s="23">
        <v>1</v>
      </c>
      <c r="AD29" s="23">
        <v>0</v>
      </c>
      <c r="AE29" s="23">
        <v>1</v>
      </c>
      <c r="AF29" s="23">
        <v>1</v>
      </c>
      <c r="AG29" s="23">
        <v>2</v>
      </c>
      <c r="AH29" s="23">
        <f t="shared" si="0"/>
        <v>12</v>
      </c>
      <c r="AI29" s="24" cm="1">
        <f t="array" ref="AI29">SUM($H$8:$AG$8*H29:AG29)</f>
        <v>33.799999999999997</v>
      </c>
      <c r="AJ29" s="43">
        <f>$AI29/'Inventory System'!$L$34</f>
        <v>0.11100164203612478</v>
      </c>
      <c r="AL29" s="51"/>
      <c r="AM29" s="35"/>
      <c r="AN29" s="35"/>
      <c r="AO29" s="35"/>
      <c r="AP29" s="35"/>
      <c r="AQ29" s="53"/>
      <c r="AS29" s="2"/>
    </row>
    <row r="30" spans="2:45" hidden="1" x14ac:dyDescent="0.25">
      <c r="B30" s="2"/>
      <c r="C30" s="2"/>
      <c r="D30" s="2"/>
      <c r="E30" s="2"/>
      <c r="G30" s="42">
        <v>43545</v>
      </c>
      <c r="H30" s="23">
        <v>0</v>
      </c>
      <c r="I30" s="23">
        <v>0</v>
      </c>
      <c r="J30" s="23">
        <v>0</v>
      </c>
      <c r="K30" s="23">
        <v>0</v>
      </c>
      <c r="L30" s="23">
        <v>0</v>
      </c>
      <c r="M30" s="23">
        <v>1</v>
      </c>
      <c r="N30" s="23">
        <v>1</v>
      </c>
      <c r="O30" s="23">
        <v>1</v>
      </c>
      <c r="P30" s="23">
        <v>1</v>
      </c>
      <c r="Q30" s="23">
        <v>1</v>
      </c>
      <c r="R30" s="23">
        <v>1</v>
      </c>
      <c r="S30" s="23">
        <v>1</v>
      </c>
      <c r="T30" s="23">
        <v>1</v>
      </c>
      <c r="U30" s="23">
        <v>0</v>
      </c>
      <c r="V30" s="23">
        <v>1</v>
      </c>
      <c r="W30" s="23">
        <v>1</v>
      </c>
      <c r="X30" s="23">
        <v>0</v>
      </c>
      <c r="Y30" s="23">
        <v>0</v>
      </c>
      <c r="Z30" s="23">
        <v>0</v>
      </c>
      <c r="AA30" s="23">
        <v>0</v>
      </c>
      <c r="AB30" s="23">
        <v>0</v>
      </c>
      <c r="AC30" s="23">
        <v>1</v>
      </c>
      <c r="AD30" s="23">
        <v>0</v>
      </c>
      <c r="AE30" s="23">
        <v>2</v>
      </c>
      <c r="AF30" s="23">
        <v>1</v>
      </c>
      <c r="AG30" s="23">
        <v>2</v>
      </c>
      <c r="AH30" s="23">
        <f t="shared" si="0"/>
        <v>16</v>
      </c>
      <c r="AI30" s="24" cm="1">
        <f t="array" ref="AI30">SUM($H$8:$AG$8*H30:AG30)</f>
        <v>36.600000000000009</v>
      </c>
      <c r="AJ30" s="43">
        <f>$AI30/'Inventory System'!$L$34</f>
        <v>0.1201970443349754</v>
      </c>
      <c r="AL30" s="51"/>
      <c r="AM30" s="35"/>
      <c r="AN30" s="35"/>
      <c r="AO30" s="35"/>
      <c r="AP30" s="35"/>
      <c r="AQ30" s="53"/>
      <c r="AS30" s="2"/>
    </row>
    <row r="31" spans="2:45" hidden="1" x14ac:dyDescent="0.25">
      <c r="B31" s="2"/>
      <c r="C31" s="2"/>
      <c r="D31" s="2"/>
      <c r="E31" s="2"/>
      <c r="G31" s="42">
        <v>43546</v>
      </c>
      <c r="H31" s="23">
        <v>0</v>
      </c>
      <c r="I31" s="23">
        <v>1</v>
      </c>
      <c r="J31" s="23">
        <v>1</v>
      </c>
      <c r="K31" s="23">
        <v>0</v>
      </c>
      <c r="L31" s="23">
        <v>0</v>
      </c>
      <c r="M31" s="23">
        <v>0</v>
      </c>
      <c r="N31" s="23">
        <v>0</v>
      </c>
      <c r="O31" s="23">
        <v>0</v>
      </c>
      <c r="P31" s="23">
        <v>1</v>
      </c>
      <c r="Q31" s="23">
        <v>1</v>
      </c>
      <c r="R31" s="23">
        <v>0</v>
      </c>
      <c r="S31" s="23">
        <v>1</v>
      </c>
      <c r="T31" s="23">
        <v>1</v>
      </c>
      <c r="U31" s="23">
        <v>0</v>
      </c>
      <c r="V31" s="23">
        <v>0</v>
      </c>
      <c r="W31" s="23">
        <v>0</v>
      </c>
      <c r="X31" s="23">
        <v>0</v>
      </c>
      <c r="Y31" s="23">
        <v>0</v>
      </c>
      <c r="Z31" s="23">
        <v>0</v>
      </c>
      <c r="AA31" s="23">
        <v>0</v>
      </c>
      <c r="AB31" s="23">
        <v>0</v>
      </c>
      <c r="AC31" s="23">
        <v>0</v>
      </c>
      <c r="AD31" s="23">
        <v>0</v>
      </c>
      <c r="AE31" s="23">
        <v>0</v>
      </c>
      <c r="AF31" s="23">
        <v>1</v>
      </c>
      <c r="AG31" s="23">
        <v>2</v>
      </c>
      <c r="AH31" s="23">
        <f t="shared" si="0"/>
        <v>9</v>
      </c>
      <c r="AI31" s="24" cm="1">
        <f t="array" ref="AI31">SUM($H$8:$AG$8*H31:AG31)</f>
        <v>25.400000000000002</v>
      </c>
      <c r="AJ31" s="43">
        <f>$AI31/'Inventory System'!$L$34</f>
        <v>8.3415435139573071E-2</v>
      </c>
      <c r="AL31" s="51"/>
      <c r="AM31" s="35"/>
      <c r="AN31" s="35"/>
      <c r="AO31" s="35"/>
      <c r="AP31" s="35"/>
      <c r="AQ31" s="53"/>
      <c r="AS31" s="2"/>
    </row>
    <row r="32" spans="2:45" hidden="1" x14ac:dyDescent="0.25">
      <c r="B32" s="2"/>
      <c r="C32" s="2"/>
      <c r="D32" s="2"/>
      <c r="E32" s="2"/>
      <c r="G32" s="42">
        <v>43547</v>
      </c>
      <c r="H32" s="23">
        <v>1</v>
      </c>
      <c r="I32" s="23">
        <v>1</v>
      </c>
      <c r="J32" s="23">
        <v>1</v>
      </c>
      <c r="K32" s="23">
        <v>1</v>
      </c>
      <c r="L32" s="23">
        <v>0</v>
      </c>
      <c r="M32" s="23">
        <v>0</v>
      </c>
      <c r="N32" s="23">
        <v>1</v>
      </c>
      <c r="O32" s="23">
        <v>0</v>
      </c>
      <c r="P32" s="23">
        <v>0</v>
      </c>
      <c r="Q32" s="23">
        <v>0</v>
      </c>
      <c r="R32" s="23">
        <v>0</v>
      </c>
      <c r="S32" s="23">
        <v>1</v>
      </c>
      <c r="T32" s="23">
        <v>0</v>
      </c>
      <c r="U32" s="23">
        <v>0</v>
      </c>
      <c r="V32" s="23">
        <v>0</v>
      </c>
      <c r="W32" s="23">
        <v>1</v>
      </c>
      <c r="X32" s="23">
        <v>0</v>
      </c>
      <c r="Y32" s="23">
        <v>0</v>
      </c>
      <c r="Z32" s="23">
        <v>1</v>
      </c>
      <c r="AA32" s="23">
        <v>0</v>
      </c>
      <c r="AB32" s="23">
        <v>0</v>
      </c>
      <c r="AC32" s="23">
        <v>0</v>
      </c>
      <c r="AD32" s="23">
        <v>0</v>
      </c>
      <c r="AE32" s="23">
        <v>1</v>
      </c>
      <c r="AF32" s="23">
        <v>1</v>
      </c>
      <c r="AG32" s="23">
        <v>2</v>
      </c>
      <c r="AH32" s="23">
        <f t="shared" si="0"/>
        <v>12</v>
      </c>
      <c r="AI32" s="24" cm="1">
        <f t="array" ref="AI32">SUM($H$8:$AG$8*H32:AG32)</f>
        <v>30.8</v>
      </c>
      <c r="AJ32" s="43">
        <f>$AI32/'Inventory System'!$L$34</f>
        <v>0.10114942528735632</v>
      </c>
      <c r="AL32" s="51"/>
      <c r="AM32" s="35"/>
      <c r="AN32" s="35"/>
      <c r="AO32" s="35"/>
      <c r="AP32" s="35"/>
      <c r="AQ32" s="53"/>
      <c r="AS32" s="2"/>
    </row>
    <row r="33" spans="2:45" hidden="1" x14ac:dyDescent="0.25">
      <c r="B33" s="2"/>
      <c r="C33" s="2"/>
      <c r="D33" s="2"/>
      <c r="E33" s="2"/>
      <c r="G33" s="42">
        <v>43548</v>
      </c>
      <c r="H33" s="23">
        <v>1</v>
      </c>
      <c r="I33" s="23">
        <v>0</v>
      </c>
      <c r="J33" s="23">
        <v>0</v>
      </c>
      <c r="K33" s="23">
        <v>0</v>
      </c>
      <c r="L33" s="23">
        <v>1</v>
      </c>
      <c r="M33" s="23">
        <v>1</v>
      </c>
      <c r="N33" s="23">
        <v>0</v>
      </c>
      <c r="O33" s="23">
        <v>0</v>
      </c>
      <c r="P33" s="23">
        <v>1</v>
      </c>
      <c r="Q33" s="23">
        <v>0</v>
      </c>
      <c r="R33" s="23">
        <v>0</v>
      </c>
      <c r="S33" s="23">
        <v>1</v>
      </c>
      <c r="T33" s="23">
        <v>0</v>
      </c>
      <c r="U33" s="23">
        <v>1</v>
      </c>
      <c r="V33" s="23">
        <v>0</v>
      </c>
      <c r="W33" s="23">
        <v>1</v>
      </c>
      <c r="X33" s="23">
        <v>0</v>
      </c>
      <c r="Y33" s="23">
        <v>0</v>
      </c>
      <c r="Z33" s="23">
        <v>0</v>
      </c>
      <c r="AA33" s="23">
        <v>0</v>
      </c>
      <c r="AB33" s="23">
        <v>1</v>
      </c>
      <c r="AC33" s="23">
        <v>0</v>
      </c>
      <c r="AD33" s="23">
        <v>1</v>
      </c>
      <c r="AE33" s="23">
        <v>2</v>
      </c>
      <c r="AF33" s="23">
        <v>0</v>
      </c>
      <c r="AG33" s="23">
        <v>0</v>
      </c>
      <c r="AH33" s="23">
        <f t="shared" si="0"/>
        <v>11</v>
      </c>
      <c r="AI33" s="24" cm="1">
        <f t="array" ref="AI33">SUM($H$8:$AG$8*H33:AG33)</f>
        <v>22.5</v>
      </c>
      <c r="AJ33" s="43">
        <f>$AI33/'Inventory System'!$L$34</f>
        <v>7.3891625615763554E-2</v>
      </c>
      <c r="AL33" s="51"/>
      <c r="AM33" s="35"/>
      <c r="AN33" s="35"/>
      <c r="AO33" s="35"/>
      <c r="AP33" s="35"/>
      <c r="AQ33" s="53"/>
      <c r="AS33" s="2"/>
    </row>
    <row r="34" spans="2:45" hidden="1" x14ac:dyDescent="0.25">
      <c r="B34" s="2"/>
      <c r="C34" s="2"/>
      <c r="D34" s="2"/>
      <c r="E34" s="2"/>
      <c r="G34" s="42">
        <v>43549</v>
      </c>
      <c r="H34" s="23">
        <v>1</v>
      </c>
      <c r="I34" s="23">
        <v>0</v>
      </c>
      <c r="J34" s="23">
        <v>0</v>
      </c>
      <c r="K34" s="23">
        <v>1</v>
      </c>
      <c r="L34" s="23">
        <v>0</v>
      </c>
      <c r="M34" s="23">
        <v>1</v>
      </c>
      <c r="N34" s="23">
        <v>0</v>
      </c>
      <c r="O34" s="23">
        <v>0</v>
      </c>
      <c r="P34" s="23">
        <v>0</v>
      </c>
      <c r="Q34" s="23">
        <v>1</v>
      </c>
      <c r="R34" s="23">
        <v>0</v>
      </c>
      <c r="S34" s="23">
        <v>1</v>
      </c>
      <c r="T34" s="23">
        <v>0</v>
      </c>
      <c r="U34" s="23">
        <v>0</v>
      </c>
      <c r="V34" s="23">
        <v>1</v>
      </c>
      <c r="W34" s="23">
        <v>1</v>
      </c>
      <c r="X34" s="23">
        <v>0</v>
      </c>
      <c r="Y34" s="23">
        <v>0</v>
      </c>
      <c r="Z34" s="23">
        <v>0</v>
      </c>
      <c r="AA34" s="23">
        <v>0</v>
      </c>
      <c r="AB34" s="23">
        <v>2</v>
      </c>
      <c r="AC34" s="23">
        <v>0</v>
      </c>
      <c r="AD34" s="23">
        <v>0</v>
      </c>
      <c r="AE34" s="23">
        <v>1</v>
      </c>
      <c r="AF34" s="23">
        <v>0</v>
      </c>
      <c r="AG34" s="23">
        <v>0</v>
      </c>
      <c r="AH34" s="23">
        <f t="shared" si="0"/>
        <v>10</v>
      </c>
      <c r="AI34" s="24" cm="1">
        <f t="array" ref="AI34">SUM($H$8:$AG$8*H34:AG34)</f>
        <v>21.6</v>
      </c>
      <c r="AJ34" s="43">
        <f>$AI34/'Inventory System'!$L$34</f>
        <v>7.093596059113301E-2</v>
      </c>
      <c r="AL34" s="51"/>
      <c r="AM34" s="35"/>
      <c r="AN34" s="35"/>
      <c r="AO34" s="35"/>
      <c r="AP34" s="35"/>
      <c r="AQ34" s="53"/>
      <c r="AS34" s="2"/>
    </row>
    <row r="35" spans="2:45" hidden="1" x14ac:dyDescent="0.25">
      <c r="B35" s="2"/>
      <c r="C35" s="2"/>
      <c r="D35" s="2"/>
      <c r="E35" s="2"/>
      <c r="G35" s="42">
        <v>43550</v>
      </c>
      <c r="H35" s="23">
        <v>1</v>
      </c>
      <c r="I35" s="23">
        <v>0</v>
      </c>
      <c r="J35" s="23">
        <v>1</v>
      </c>
      <c r="K35" s="23">
        <v>1</v>
      </c>
      <c r="L35" s="23">
        <v>1</v>
      </c>
      <c r="M35" s="23">
        <v>1</v>
      </c>
      <c r="N35" s="23">
        <v>0</v>
      </c>
      <c r="O35" s="23">
        <v>1</v>
      </c>
      <c r="P35" s="23">
        <v>1</v>
      </c>
      <c r="Q35" s="23">
        <v>0</v>
      </c>
      <c r="R35" s="23">
        <v>0</v>
      </c>
      <c r="S35" s="23">
        <v>1</v>
      </c>
      <c r="T35" s="23">
        <v>0</v>
      </c>
      <c r="U35" s="23">
        <v>0</v>
      </c>
      <c r="V35" s="23">
        <v>0</v>
      </c>
      <c r="W35" s="23">
        <v>0</v>
      </c>
      <c r="X35" s="23">
        <v>0</v>
      </c>
      <c r="Y35" s="23">
        <v>1</v>
      </c>
      <c r="Z35" s="23">
        <v>1</v>
      </c>
      <c r="AA35" s="23">
        <v>0</v>
      </c>
      <c r="AB35" s="23">
        <v>0</v>
      </c>
      <c r="AC35" s="23">
        <v>0</v>
      </c>
      <c r="AD35" s="23">
        <v>0</v>
      </c>
      <c r="AE35" s="23">
        <v>1</v>
      </c>
      <c r="AF35" s="23">
        <v>0</v>
      </c>
      <c r="AG35" s="23">
        <v>1</v>
      </c>
      <c r="AH35" s="23">
        <f t="shared" si="0"/>
        <v>12</v>
      </c>
      <c r="AI35" s="24" cm="1">
        <f t="array" ref="AI35">SUM($H$8:$AG$8*H35:AG35)</f>
        <v>31.099999999999998</v>
      </c>
      <c r="AJ35" s="43">
        <f>$AI35/'Inventory System'!$L$34</f>
        <v>0.10213464696223316</v>
      </c>
      <c r="AL35" s="51"/>
      <c r="AM35" s="35"/>
      <c r="AN35" s="35"/>
      <c r="AO35" s="35"/>
      <c r="AP35" s="35"/>
      <c r="AQ35" s="53"/>
      <c r="AS35" s="2"/>
    </row>
    <row r="36" spans="2:45" hidden="1" x14ac:dyDescent="0.25">
      <c r="B36" s="2"/>
      <c r="C36" s="2"/>
      <c r="D36" s="2"/>
      <c r="E36" s="2"/>
      <c r="G36" s="42">
        <v>43551</v>
      </c>
      <c r="H36" s="23">
        <v>1</v>
      </c>
      <c r="I36" s="23">
        <v>0</v>
      </c>
      <c r="J36" s="23">
        <v>1</v>
      </c>
      <c r="K36" s="23">
        <v>0</v>
      </c>
      <c r="L36" s="23">
        <v>0</v>
      </c>
      <c r="M36" s="23">
        <v>0</v>
      </c>
      <c r="N36" s="23">
        <v>0</v>
      </c>
      <c r="O36" s="23">
        <v>0</v>
      </c>
      <c r="P36" s="23">
        <v>1</v>
      </c>
      <c r="Q36" s="23">
        <v>0</v>
      </c>
      <c r="R36" s="23">
        <v>0</v>
      </c>
      <c r="S36" s="23">
        <v>0</v>
      </c>
      <c r="T36" s="23">
        <v>0</v>
      </c>
      <c r="U36" s="23">
        <v>0</v>
      </c>
      <c r="V36" s="23">
        <v>0</v>
      </c>
      <c r="W36" s="23">
        <v>1</v>
      </c>
      <c r="X36" s="23">
        <v>0</v>
      </c>
      <c r="Y36" s="23">
        <v>1</v>
      </c>
      <c r="Z36" s="23">
        <v>0</v>
      </c>
      <c r="AA36" s="23">
        <v>1</v>
      </c>
      <c r="AB36" s="23">
        <v>2</v>
      </c>
      <c r="AC36" s="23">
        <v>1</v>
      </c>
      <c r="AD36" s="23">
        <v>0</v>
      </c>
      <c r="AE36" s="23">
        <v>2</v>
      </c>
      <c r="AF36" s="23">
        <v>1</v>
      </c>
      <c r="AG36" s="23">
        <v>2</v>
      </c>
      <c r="AH36" s="23">
        <f t="shared" si="0"/>
        <v>14</v>
      </c>
      <c r="AI36" s="24" cm="1">
        <f t="array" ref="AI36">SUM($H$8:$AG$8*H36:AG36)</f>
        <v>30.900000000000002</v>
      </c>
      <c r="AJ36" s="43">
        <f>$AI36/'Inventory System'!$L$34</f>
        <v>0.10147783251231528</v>
      </c>
      <c r="AL36" s="51"/>
      <c r="AM36" s="35"/>
      <c r="AN36" s="35"/>
      <c r="AO36" s="35"/>
      <c r="AP36" s="35"/>
      <c r="AQ36" s="53"/>
      <c r="AS36" s="2"/>
    </row>
    <row r="37" spans="2:45" hidden="1" x14ac:dyDescent="0.25">
      <c r="B37" s="2"/>
      <c r="C37" s="2"/>
      <c r="D37" s="2"/>
      <c r="E37" s="2"/>
      <c r="G37" s="42">
        <v>43552</v>
      </c>
      <c r="H37" s="23">
        <v>1</v>
      </c>
      <c r="I37" s="23">
        <v>0</v>
      </c>
      <c r="J37" s="23">
        <v>1</v>
      </c>
      <c r="K37" s="23">
        <v>0</v>
      </c>
      <c r="L37" s="23">
        <v>1</v>
      </c>
      <c r="M37" s="23">
        <v>1</v>
      </c>
      <c r="N37" s="23">
        <v>0</v>
      </c>
      <c r="O37" s="23">
        <v>0</v>
      </c>
      <c r="P37" s="23">
        <v>0</v>
      </c>
      <c r="Q37" s="23">
        <v>0</v>
      </c>
      <c r="R37" s="23">
        <v>0</v>
      </c>
      <c r="S37" s="23">
        <v>0</v>
      </c>
      <c r="T37" s="23">
        <v>0</v>
      </c>
      <c r="U37" s="23">
        <v>0</v>
      </c>
      <c r="V37" s="23">
        <v>0</v>
      </c>
      <c r="W37" s="23">
        <v>1</v>
      </c>
      <c r="X37" s="23">
        <v>0</v>
      </c>
      <c r="Y37" s="23">
        <v>1</v>
      </c>
      <c r="Z37" s="23">
        <v>0</v>
      </c>
      <c r="AA37" s="23">
        <v>0</v>
      </c>
      <c r="AB37" s="23">
        <v>1</v>
      </c>
      <c r="AC37" s="23">
        <v>0</v>
      </c>
      <c r="AD37" s="23">
        <v>0</v>
      </c>
      <c r="AE37" s="23">
        <v>1</v>
      </c>
      <c r="AF37" s="23">
        <v>0</v>
      </c>
      <c r="AG37" s="23">
        <v>1</v>
      </c>
      <c r="AH37" s="23">
        <f t="shared" si="0"/>
        <v>9</v>
      </c>
      <c r="AI37" s="24" cm="1">
        <f t="array" ref="AI37">SUM($H$8:$AG$8*H37:AG37)</f>
        <v>21.3</v>
      </c>
      <c r="AJ37" s="43">
        <f>$AI37/'Inventory System'!$L$34</f>
        <v>6.9950738916256167E-2</v>
      </c>
      <c r="AL37" s="51"/>
      <c r="AM37" s="35"/>
      <c r="AN37" s="35"/>
      <c r="AO37" s="35"/>
      <c r="AP37" s="35"/>
      <c r="AQ37" s="53"/>
      <c r="AS37" s="2"/>
    </row>
    <row r="38" spans="2:45" hidden="1" x14ac:dyDescent="0.25">
      <c r="B38" s="2"/>
      <c r="C38" s="2"/>
      <c r="D38" s="2"/>
      <c r="E38" s="2"/>
      <c r="G38" s="42">
        <v>43553</v>
      </c>
      <c r="H38" s="23">
        <v>0</v>
      </c>
      <c r="I38" s="23">
        <v>0</v>
      </c>
      <c r="J38" s="23">
        <v>0</v>
      </c>
      <c r="K38" s="23">
        <v>0</v>
      </c>
      <c r="L38" s="23">
        <v>1</v>
      </c>
      <c r="M38" s="23">
        <v>0</v>
      </c>
      <c r="N38" s="23">
        <v>0</v>
      </c>
      <c r="O38" s="23">
        <v>1</v>
      </c>
      <c r="P38" s="23">
        <v>0</v>
      </c>
      <c r="Q38" s="23">
        <v>0</v>
      </c>
      <c r="R38" s="23">
        <v>0</v>
      </c>
      <c r="S38" s="23">
        <v>1</v>
      </c>
      <c r="T38" s="23">
        <v>0</v>
      </c>
      <c r="U38" s="23">
        <v>1</v>
      </c>
      <c r="V38" s="23">
        <v>1</v>
      </c>
      <c r="W38" s="23">
        <v>0</v>
      </c>
      <c r="X38" s="23">
        <v>1</v>
      </c>
      <c r="Y38" s="23">
        <v>0</v>
      </c>
      <c r="Z38" s="23">
        <v>0</v>
      </c>
      <c r="AA38" s="23">
        <v>1</v>
      </c>
      <c r="AB38" s="23">
        <v>2</v>
      </c>
      <c r="AC38" s="23">
        <v>1</v>
      </c>
      <c r="AD38" s="23">
        <v>0</v>
      </c>
      <c r="AE38" s="23">
        <v>0</v>
      </c>
      <c r="AF38" s="23">
        <v>0</v>
      </c>
      <c r="AG38" s="23">
        <v>0</v>
      </c>
      <c r="AH38" s="23">
        <f t="shared" si="0"/>
        <v>10</v>
      </c>
      <c r="AI38" s="24" cm="1">
        <f t="array" ref="AI38">SUM($H$8:$AG$8*H38:AG38)</f>
        <v>16.600000000000001</v>
      </c>
      <c r="AJ38" s="43">
        <f>$AI38/'Inventory System'!$L$34</f>
        <v>5.4515599343185554E-2</v>
      </c>
      <c r="AL38" s="51"/>
      <c r="AM38" s="35"/>
      <c r="AN38" s="35"/>
      <c r="AO38" s="35"/>
      <c r="AP38" s="35"/>
      <c r="AQ38" s="53"/>
      <c r="AS38" s="2"/>
    </row>
    <row r="39" spans="2:45" hidden="1" x14ac:dyDescent="0.25">
      <c r="B39" s="2"/>
      <c r="C39" s="2"/>
      <c r="D39" s="2"/>
      <c r="E39" s="2"/>
      <c r="G39" s="42">
        <v>43554</v>
      </c>
      <c r="H39" s="23">
        <v>0</v>
      </c>
      <c r="I39" s="23">
        <v>1</v>
      </c>
      <c r="J39" s="23">
        <v>0</v>
      </c>
      <c r="K39" s="23">
        <v>1</v>
      </c>
      <c r="L39" s="23">
        <v>1</v>
      </c>
      <c r="M39" s="23">
        <v>0</v>
      </c>
      <c r="N39" s="23">
        <v>0</v>
      </c>
      <c r="O39" s="23">
        <v>0</v>
      </c>
      <c r="P39" s="23">
        <v>0</v>
      </c>
      <c r="Q39" s="23">
        <v>0</v>
      </c>
      <c r="R39" s="23">
        <v>0</v>
      </c>
      <c r="S39" s="23">
        <v>0</v>
      </c>
      <c r="T39" s="23">
        <v>0</v>
      </c>
      <c r="U39" s="23">
        <v>1</v>
      </c>
      <c r="V39" s="23">
        <v>0</v>
      </c>
      <c r="W39" s="23">
        <v>1</v>
      </c>
      <c r="X39" s="23">
        <v>1</v>
      </c>
      <c r="Y39" s="23">
        <v>0</v>
      </c>
      <c r="Z39" s="23">
        <v>0</v>
      </c>
      <c r="AA39" s="23">
        <v>0</v>
      </c>
      <c r="AB39" s="23">
        <v>2</v>
      </c>
      <c r="AC39" s="23">
        <v>0</v>
      </c>
      <c r="AD39" s="23">
        <v>0</v>
      </c>
      <c r="AE39" s="23">
        <v>3</v>
      </c>
      <c r="AF39" s="23">
        <v>1</v>
      </c>
      <c r="AG39" s="23">
        <v>2</v>
      </c>
      <c r="AH39" s="23">
        <f t="shared" si="0"/>
        <v>14</v>
      </c>
      <c r="AI39" s="24" cm="1">
        <f t="array" ref="AI39">SUM($H$8:$AG$8*H39:AG39)</f>
        <v>30.400000000000002</v>
      </c>
      <c r="AJ39" s="43">
        <f>$AI39/'Inventory System'!$L$34</f>
        <v>9.9835796387520534E-2</v>
      </c>
      <c r="AL39" s="51"/>
      <c r="AM39" s="35"/>
      <c r="AN39" s="35"/>
      <c r="AO39" s="35"/>
      <c r="AP39" s="35"/>
      <c r="AQ39" s="53"/>
      <c r="AS39" s="2"/>
    </row>
    <row r="40" spans="2:45" hidden="1" x14ac:dyDescent="0.25">
      <c r="B40" s="2"/>
      <c r="C40" s="2"/>
      <c r="D40" s="2"/>
      <c r="E40" s="2"/>
      <c r="G40" s="42">
        <v>43555</v>
      </c>
      <c r="H40" s="23">
        <v>0</v>
      </c>
      <c r="I40" s="23">
        <v>0</v>
      </c>
      <c r="J40" s="23">
        <v>0</v>
      </c>
      <c r="K40" s="23">
        <v>0</v>
      </c>
      <c r="L40" s="23">
        <v>1</v>
      </c>
      <c r="M40" s="23">
        <v>1</v>
      </c>
      <c r="N40" s="23">
        <v>1</v>
      </c>
      <c r="O40" s="23">
        <v>1</v>
      </c>
      <c r="P40" s="23">
        <v>0</v>
      </c>
      <c r="Q40" s="23">
        <v>0</v>
      </c>
      <c r="R40" s="23">
        <v>1</v>
      </c>
      <c r="S40" s="23">
        <v>1</v>
      </c>
      <c r="T40" s="23">
        <v>1</v>
      </c>
      <c r="U40" s="23">
        <v>1</v>
      </c>
      <c r="V40" s="23">
        <v>0</v>
      </c>
      <c r="W40" s="23">
        <v>1</v>
      </c>
      <c r="X40" s="23">
        <v>0</v>
      </c>
      <c r="Y40" s="23">
        <v>0</v>
      </c>
      <c r="Z40" s="23">
        <v>0</v>
      </c>
      <c r="AA40" s="23">
        <v>0</v>
      </c>
      <c r="AB40" s="23">
        <v>0</v>
      </c>
      <c r="AC40" s="23">
        <v>0</v>
      </c>
      <c r="AD40" s="23">
        <v>0</v>
      </c>
      <c r="AE40" s="23">
        <v>2</v>
      </c>
      <c r="AF40" s="23">
        <v>1</v>
      </c>
      <c r="AG40" s="23">
        <v>2</v>
      </c>
      <c r="AH40" s="23">
        <f t="shared" si="0"/>
        <v>14</v>
      </c>
      <c r="AI40" s="24" cm="1">
        <f t="array" ref="AI40">SUM($H$8:$AG$8*H40:AG40)</f>
        <v>30.900000000000006</v>
      </c>
      <c r="AJ40" s="43">
        <f>$AI40/'Inventory System'!$L$34</f>
        <v>0.10147783251231529</v>
      </c>
      <c r="AL40" s="51"/>
      <c r="AM40" s="35"/>
      <c r="AN40" s="35"/>
      <c r="AO40" s="35"/>
      <c r="AP40" s="35"/>
      <c r="AQ40" s="53"/>
      <c r="AS40" s="2"/>
    </row>
    <row r="41" spans="2:45" hidden="1" x14ac:dyDescent="0.25">
      <c r="B41" s="2"/>
      <c r="C41" s="2"/>
      <c r="D41" s="2"/>
      <c r="E41" s="2"/>
      <c r="G41" s="42">
        <v>43556</v>
      </c>
      <c r="H41" s="23">
        <v>1</v>
      </c>
      <c r="I41" s="23">
        <v>0</v>
      </c>
      <c r="J41" s="23">
        <v>0</v>
      </c>
      <c r="K41" s="23">
        <v>1</v>
      </c>
      <c r="L41" s="23">
        <v>0</v>
      </c>
      <c r="M41" s="23">
        <v>1</v>
      </c>
      <c r="N41" s="23">
        <v>1</v>
      </c>
      <c r="O41" s="23">
        <v>0</v>
      </c>
      <c r="P41" s="23">
        <v>0</v>
      </c>
      <c r="Q41" s="23">
        <v>1</v>
      </c>
      <c r="R41" s="23">
        <v>1</v>
      </c>
      <c r="S41" s="23">
        <v>1</v>
      </c>
      <c r="T41" s="23">
        <v>0</v>
      </c>
      <c r="U41" s="23">
        <v>0</v>
      </c>
      <c r="V41" s="23">
        <v>1</v>
      </c>
      <c r="W41" s="23">
        <v>1</v>
      </c>
      <c r="X41" s="23">
        <v>0</v>
      </c>
      <c r="Y41" s="23">
        <v>0</v>
      </c>
      <c r="Z41" s="23">
        <v>0</v>
      </c>
      <c r="AA41" s="23">
        <v>0</v>
      </c>
      <c r="AB41" s="23">
        <v>0</v>
      </c>
      <c r="AC41" s="23">
        <v>0</v>
      </c>
      <c r="AD41" s="23">
        <v>1</v>
      </c>
      <c r="AE41" s="23">
        <v>2</v>
      </c>
      <c r="AF41" s="23">
        <v>1</v>
      </c>
      <c r="AG41" s="23">
        <v>2</v>
      </c>
      <c r="AH41" s="23">
        <f t="shared" si="0"/>
        <v>15</v>
      </c>
      <c r="AI41" s="24" cm="1">
        <f t="array" ref="AI41">SUM($H$8:$AG$8*H41:AG41)</f>
        <v>35.700000000000003</v>
      </c>
      <c r="AJ41" s="43">
        <f>$AI41/'Inventory System'!$L$34</f>
        <v>0.11724137931034484</v>
      </c>
      <c r="AL41" s="51"/>
      <c r="AM41" s="35"/>
      <c r="AN41" s="35"/>
      <c r="AO41" s="35"/>
      <c r="AP41" s="35"/>
      <c r="AQ41" s="53"/>
      <c r="AS41" s="2"/>
    </row>
    <row r="42" spans="2:45" hidden="1" x14ac:dyDescent="0.25">
      <c r="B42" s="2"/>
      <c r="C42" s="2"/>
      <c r="D42" s="2"/>
      <c r="E42" s="2"/>
      <c r="G42" s="42">
        <v>43557</v>
      </c>
      <c r="H42" s="23">
        <v>0</v>
      </c>
      <c r="I42" s="23">
        <v>0</v>
      </c>
      <c r="J42" s="23">
        <v>1</v>
      </c>
      <c r="K42" s="23">
        <v>1</v>
      </c>
      <c r="L42" s="23">
        <v>0</v>
      </c>
      <c r="M42" s="23">
        <v>0</v>
      </c>
      <c r="N42" s="23">
        <v>0</v>
      </c>
      <c r="O42" s="23">
        <v>0</v>
      </c>
      <c r="P42" s="23">
        <v>0</v>
      </c>
      <c r="Q42" s="23">
        <v>1</v>
      </c>
      <c r="R42" s="23">
        <v>0</v>
      </c>
      <c r="S42" s="23">
        <v>1</v>
      </c>
      <c r="T42" s="23">
        <v>0</v>
      </c>
      <c r="U42" s="23">
        <v>0</v>
      </c>
      <c r="V42" s="23">
        <v>0</v>
      </c>
      <c r="W42" s="23">
        <v>1</v>
      </c>
      <c r="X42" s="23">
        <v>1</v>
      </c>
      <c r="Y42" s="23">
        <v>0</v>
      </c>
      <c r="Z42" s="23">
        <v>0</v>
      </c>
      <c r="AA42" s="23">
        <v>0</v>
      </c>
      <c r="AB42" s="23">
        <v>1</v>
      </c>
      <c r="AC42" s="23">
        <v>1</v>
      </c>
      <c r="AD42" s="23">
        <v>0</v>
      </c>
      <c r="AE42" s="23">
        <v>0</v>
      </c>
      <c r="AF42" s="23">
        <v>0</v>
      </c>
      <c r="AG42" s="23">
        <v>1</v>
      </c>
      <c r="AH42" s="23">
        <f t="shared" si="0"/>
        <v>9</v>
      </c>
      <c r="AI42" s="24" cm="1">
        <f t="array" ref="AI42">SUM($H$8:$AG$8*H42:AG42)</f>
        <v>20.400000000000002</v>
      </c>
      <c r="AJ42" s="43">
        <f>$AI42/'Inventory System'!$L$34</f>
        <v>6.6995073891625623E-2</v>
      </c>
      <c r="AL42" s="51"/>
      <c r="AM42" s="35"/>
      <c r="AN42" s="35"/>
      <c r="AO42" s="35"/>
      <c r="AP42" s="35"/>
      <c r="AQ42" s="53"/>
      <c r="AS42" s="2"/>
    </row>
    <row r="43" spans="2:45" hidden="1" x14ac:dyDescent="0.25">
      <c r="B43" s="2"/>
      <c r="C43" s="2"/>
      <c r="D43" s="2"/>
      <c r="E43" s="2"/>
      <c r="G43" s="42">
        <v>43558</v>
      </c>
      <c r="H43" s="23">
        <v>0</v>
      </c>
      <c r="I43" s="23">
        <v>0</v>
      </c>
      <c r="J43" s="23">
        <v>0</v>
      </c>
      <c r="K43" s="23">
        <v>1</v>
      </c>
      <c r="L43" s="23">
        <v>1</v>
      </c>
      <c r="M43" s="23">
        <v>0</v>
      </c>
      <c r="N43" s="23">
        <v>1</v>
      </c>
      <c r="O43" s="23">
        <v>0</v>
      </c>
      <c r="P43" s="23">
        <v>0</v>
      </c>
      <c r="Q43" s="23">
        <v>0</v>
      </c>
      <c r="R43" s="23">
        <v>1</v>
      </c>
      <c r="S43" s="23">
        <v>1</v>
      </c>
      <c r="T43" s="23">
        <v>1</v>
      </c>
      <c r="U43" s="23">
        <v>1</v>
      </c>
      <c r="V43" s="23">
        <v>0</v>
      </c>
      <c r="W43" s="23">
        <v>1</v>
      </c>
      <c r="X43" s="23">
        <v>0</v>
      </c>
      <c r="Y43" s="23">
        <v>0</v>
      </c>
      <c r="Z43" s="23">
        <v>0</v>
      </c>
      <c r="AA43" s="23">
        <v>1</v>
      </c>
      <c r="AB43" s="23">
        <v>0</v>
      </c>
      <c r="AC43" s="23">
        <v>0</v>
      </c>
      <c r="AD43" s="23">
        <v>1</v>
      </c>
      <c r="AE43" s="23">
        <v>0</v>
      </c>
      <c r="AF43" s="23">
        <v>1</v>
      </c>
      <c r="AG43" s="23">
        <v>2</v>
      </c>
      <c r="AH43" s="23">
        <f t="shared" si="0"/>
        <v>13</v>
      </c>
      <c r="AI43" s="24" cm="1">
        <f t="array" ref="AI43">SUM($H$8:$AG$8*H43:AG43)</f>
        <v>28.300000000000004</v>
      </c>
      <c r="AJ43" s="43">
        <f>$AI43/'Inventory System'!$L$34</f>
        <v>9.2939244663382603E-2</v>
      </c>
      <c r="AL43" s="51"/>
      <c r="AM43" s="35"/>
      <c r="AN43" s="35"/>
      <c r="AO43" s="35"/>
      <c r="AP43" s="35"/>
      <c r="AQ43" s="53"/>
      <c r="AS43" s="2"/>
    </row>
    <row r="44" spans="2:45" hidden="1" x14ac:dyDescent="0.25">
      <c r="B44" s="2"/>
      <c r="C44" s="2"/>
      <c r="D44" s="2"/>
      <c r="E44" s="2"/>
      <c r="G44" s="42">
        <v>43559</v>
      </c>
      <c r="H44" s="23">
        <v>0</v>
      </c>
      <c r="I44" s="23">
        <v>1</v>
      </c>
      <c r="J44" s="23">
        <v>0</v>
      </c>
      <c r="K44" s="23">
        <v>0</v>
      </c>
      <c r="L44" s="23">
        <v>1</v>
      </c>
      <c r="M44" s="23">
        <v>1</v>
      </c>
      <c r="N44" s="23">
        <v>1</v>
      </c>
      <c r="O44" s="23">
        <v>0</v>
      </c>
      <c r="P44" s="23">
        <v>0</v>
      </c>
      <c r="Q44" s="23">
        <v>1</v>
      </c>
      <c r="R44" s="23">
        <v>0</v>
      </c>
      <c r="S44" s="23">
        <v>0</v>
      </c>
      <c r="T44" s="23">
        <v>0</v>
      </c>
      <c r="U44" s="23">
        <v>0</v>
      </c>
      <c r="V44" s="23">
        <v>0</v>
      </c>
      <c r="W44" s="23">
        <v>1</v>
      </c>
      <c r="X44" s="23">
        <v>1</v>
      </c>
      <c r="Y44" s="23">
        <v>0</v>
      </c>
      <c r="Z44" s="23">
        <v>0</v>
      </c>
      <c r="AA44" s="23">
        <v>1</v>
      </c>
      <c r="AB44" s="23">
        <v>1</v>
      </c>
      <c r="AC44" s="23">
        <v>1</v>
      </c>
      <c r="AD44" s="23">
        <v>1</v>
      </c>
      <c r="AE44" s="23">
        <v>0</v>
      </c>
      <c r="AF44" s="23">
        <v>0</v>
      </c>
      <c r="AG44" s="23">
        <v>1</v>
      </c>
      <c r="AH44" s="23">
        <f t="shared" si="0"/>
        <v>12</v>
      </c>
      <c r="AI44" s="24" cm="1">
        <f t="array" ref="AI44">SUM($H$8:$AG$8*H44:AG44)</f>
        <v>27.299999999999997</v>
      </c>
      <c r="AJ44" s="43">
        <f>$AI44/'Inventory System'!$L$34</f>
        <v>8.9655172413793088E-2</v>
      </c>
      <c r="AL44" s="51"/>
      <c r="AM44" s="35"/>
      <c r="AN44" s="35"/>
      <c r="AO44" s="35"/>
      <c r="AP44" s="35"/>
      <c r="AQ44" s="53"/>
      <c r="AS44" s="2"/>
    </row>
    <row r="45" spans="2:45" hidden="1" x14ac:dyDescent="0.25">
      <c r="B45" s="2"/>
      <c r="C45" s="2"/>
      <c r="D45" s="2"/>
      <c r="E45" s="2"/>
      <c r="G45" s="42">
        <v>43560</v>
      </c>
      <c r="H45" s="23">
        <v>1</v>
      </c>
      <c r="I45" s="23">
        <v>0</v>
      </c>
      <c r="J45" s="23">
        <v>0</v>
      </c>
      <c r="K45" s="23">
        <v>0</v>
      </c>
      <c r="L45" s="23">
        <v>1</v>
      </c>
      <c r="M45" s="23">
        <v>0</v>
      </c>
      <c r="N45" s="23">
        <v>0</v>
      </c>
      <c r="O45" s="23">
        <v>0</v>
      </c>
      <c r="P45" s="23">
        <v>0</v>
      </c>
      <c r="Q45" s="23">
        <v>1</v>
      </c>
      <c r="R45" s="23">
        <v>0</v>
      </c>
      <c r="S45" s="23">
        <v>0</v>
      </c>
      <c r="T45" s="23">
        <v>0</v>
      </c>
      <c r="U45" s="23">
        <v>0</v>
      </c>
      <c r="V45" s="23">
        <v>1</v>
      </c>
      <c r="W45" s="23">
        <v>0</v>
      </c>
      <c r="X45" s="23">
        <v>0</v>
      </c>
      <c r="Y45" s="23">
        <v>0</v>
      </c>
      <c r="Z45" s="23">
        <v>0</v>
      </c>
      <c r="AA45" s="23">
        <v>0</v>
      </c>
      <c r="AB45" s="23">
        <v>1</v>
      </c>
      <c r="AC45" s="23">
        <v>0</v>
      </c>
      <c r="AD45" s="23">
        <v>1</v>
      </c>
      <c r="AE45" s="23">
        <v>1</v>
      </c>
      <c r="AF45" s="23">
        <v>0</v>
      </c>
      <c r="AG45" s="23">
        <v>1</v>
      </c>
      <c r="AH45" s="23">
        <f t="shared" si="0"/>
        <v>8</v>
      </c>
      <c r="AI45" s="24" cm="1">
        <f t="array" ref="AI45">SUM($H$8:$AG$8*H45:AG45)</f>
        <v>18.700000000000003</v>
      </c>
      <c r="AJ45" s="43">
        <f>$AI45/'Inventory System'!$L$34</f>
        <v>6.1412151067323492E-2</v>
      </c>
      <c r="AL45" s="51"/>
      <c r="AM45" s="35"/>
      <c r="AN45" s="35"/>
      <c r="AO45" s="35"/>
      <c r="AP45" s="35"/>
      <c r="AQ45" s="53"/>
      <c r="AS45" s="2"/>
    </row>
    <row r="46" spans="2:45" hidden="1" x14ac:dyDescent="0.25">
      <c r="B46" s="2"/>
      <c r="C46" s="2"/>
      <c r="D46" s="2"/>
      <c r="E46" s="2"/>
      <c r="G46" s="42">
        <v>43561</v>
      </c>
      <c r="H46" s="23">
        <v>0</v>
      </c>
      <c r="I46" s="23">
        <v>1</v>
      </c>
      <c r="J46" s="23">
        <v>1</v>
      </c>
      <c r="K46" s="23">
        <v>1</v>
      </c>
      <c r="L46" s="23">
        <v>1</v>
      </c>
      <c r="M46" s="23">
        <v>0</v>
      </c>
      <c r="N46" s="23">
        <v>0</v>
      </c>
      <c r="O46" s="23">
        <v>0</v>
      </c>
      <c r="P46" s="23">
        <v>1</v>
      </c>
      <c r="Q46" s="23">
        <v>1</v>
      </c>
      <c r="R46" s="23">
        <v>1</v>
      </c>
      <c r="S46" s="23">
        <v>0</v>
      </c>
      <c r="T46" s="23">
        <v>0</v>
      </c>
      <c r="U46" s="23">
        <v>1</v>
      </c>
      <c r="V46" s="23">
        <v>0</v>
      </c>
      <c r="W46" s="23">
        <v>0</v>
      </c>
      <c r="X46" s="23">
        <v>1</v>
      </c>
      <c r="Y46" s="23">
        <v>0</v>
      </c>
      <c r="Z46" s="23">
        <v>0</v>
      </c>
      <c r="AA46" s="23">
        <v>0</v>
      </c>
      <c r="AB46" s="23">
        <v>1</v>
      </c>
      <c r="AC46" s="23">
        <v>0</v>
      </c>
      <c r="AD46" s="23">
        <v>0</v>
      </c>
      <c r="AE46" s="23">
        <v>1</v>
      </c>
      <c r="AF46" s="23">
        <v>0</v>
      </c>
      <c r="AG46" s="23">
        <v>1</v>
      </c>
      <c r="AH46" s="23">
        <f t="shared" si="0"/>
        <v>12</v>
      </c>
      <c r="AI46" s="24" cm="1">
        <f t="array" ref="AI46">SUM($H$8:$AG$8*H46:AG46)</f>
        <v>29.7</v>
      </c>
      <c r="AJ46" s="43">
        <f>$AI46/'Inventory System'!$L$34</f>
        <v>9.7536945812807876E-2</v>
      </c>
      <c r="AL46" s="51"/>
      <c r="AM46" s="35"/>
      <c r="AN46" s="35"/>
      <c r="AO46" s="35"/>
      <c r="AP46" s="35"/>
      <c r="AQ46" s="53"/>
      <c r="AS46" s="2"/>
    </row>
    <row r="47" spans="2:45" hidden="1" x14ac:dyDescent="0.25">
      <c r="B47" s="2"/>
      <c r="C47" s="2"/>
      <c r="D47" s="2"/>
      <c r="E47" s="2"/>
      <c r="G47" s="42">
        <v>43562</v>
      </c>
      <c r="H47" s="23">
        <v>0</v>
      </c>
      <c r="I47" s="23">
        <v>1</v>
      </c>
      <c r="J47" s="23">
        <v>0</v>
      </c>
      <c r="K47" s="23">
        <v>0</v>
      </c>
      <c r="L47" s="23">
        <v>1</v>
      </c>
      <c r="M47" s="23">
        <v>1</v>
      </c>
      <c r="N47" s="23">
        <v>1</v>
      </c>
      <c r="O47" s="23">
        <v>1</v>
      </c>
      <c r="P47" s="23">
        <v>0</v>
      </c>
      <c r="Q47" s="23">
        <v>1</v>
      </c>
      <c r="R47" s="23">
        <v>0</v>
      </c>
      <c r="S47" s="23">
        <v>0</v>
      </c>
      <c r="T47" s="23">
        <v>0</v>
      </c>
      <c r="U47" s="23">
        <v>1</v>
      </c>
      <c r="V47" s="23">
        <v>0</v>
      </c>
      <c r="W47" s="23">
        <v>1</v>
      </c>
      <c r="X47" s="23">
        <v>1</v>
      </c>
      <c r="Y47" s="23">
        <v>0</v>
      </c>
      <c r="Z47" s="23">
        <v>0</v>
      </c>
      <c r="AA47" s="23">
        <v>1</v>
      </c>
      <c r="AB47" s="23">
        <v>2</v>
      </c>
      <c r="AC47" s="23">
        <v>1</v>
      </c>
      <c r="AD47" s="23">
        <v>0</v>
      </c>
      <c r="AE47" s="23">
        <v>3</v>
      </c>
      <c r="AF47" s="23">
        <v>0</v>
      </c>
      <c r="AG47" s="23">
        <v>1</v>
      </c>
      <c r="AH47" s="23">
        <f t="shared" si="0"/>
        <v>17</v>
      </c>
      <c r="AI47" s="24" cm="1">
        <f t="array" ref="AI47">SUM($H$8:$AG$8*H47:AG47)</f>
        <v>35.799999999999997</v>
      </c>
      <c r="AJ47" s="43">
        <f>$AI47/'Inventory System'!$L$34</f>
        <v>0.11756978653530377</v>
      </c>
      <c r="AL47" s="51"/>
      <c r="AM47" s="35"/>
      <c r="AN47" s="35"/>
      <c r="AO47" s="35"/>
      <c r="AP47" s="35"/>
      <c r="AQ47" s="53"/>
      <c r="AS47" s="2"/>
    </row>
    <row r="48" spans="2:45" hidden="1" x14ac:dyDescent="0.25">
      <c r="B48" s="2"/>
      <c r="C48" s="2"/>
      <c r="D48" s="2"/>
      <c r="E48" s="2"/>
      <c r="G48" s="42">
        <v>43563</v>
      </c>
      <c r="H48" s="23">
        <v>1</v>
      </c>
      <c r="I48" s="23">
        <v>1</v>
      </c>
      <c r="J48" s="23">
        <v>0</v>
      </c>
      <c r="K48" s="23">
        <v>0</v>
      </c>
      <c r="L48" s="23">
        <v>1</v>
      </c>
      <c r="M48" s="23">
        <v>1</v>
      </c>
      <c r="N48" s="23">
        <v>0</v>
      </c>
      <c r="O48" s="23">
        <v>1</v>
      </c>
      <c r="P48" s="23">
        <v>1</v>
      </c>
      <c r="Q48" s="23">
        <v>0</v>
      </c>
      <c r="R48" s="23">
        <v>1</v>
      </c>
      <c r="S48" s="23">
        <v>1</v>
      </c>
      <c r="T48" s="23">
        <v>1</v>
      </c>
      <c r="U48" s="23">
        <v>0</v>
      </c>
      <c r="V48" s="23">
        <v>0</v>
      </c>
      <c r="W48" s="23">
        <v>1</v>
      </c>
      <c r="X48" s="23">
        <v>0</v>
      </c>
      <c r="Y48" s="23">
        <v>0</v>
      </c>
      <c r="Z48" s="23">
        <v>0</v>
      </c>
      <c r="AA48" s="23">
        <v>1</v>
      </c>
      <c r="AB48" s="23">
        <v>0</v>
      </c>
      <c r="AC48" s="23">
        <v>1</v>
      </c>
      <c r="AD48" s="23">
        <v>0</v>
      </c>
      <c r="AE48" s="23">
        <v>0</v>
      </c>
      <c r="AF48" s="23">
        <v>0</v>
      </c>
      <c r="AG48" s="23">
        <v>1</v>
      </c>
      <c r="AH48" s="23">
        <f t="shared" si="0"/>
        <v>13</v>
      </c>
      <c r="AI48" s="24" cm="1">
        <f t="array" ref="AI48">SUM($H$8:$AG$8*H48:AG48)</f>
        <v>30.1</v>
      </c>
      <c r="AJ48" s="43">
        <f>$AI48/'Inventory System'!$L$34</f>
        <v>9.8850574712643677E-2</v>
      </c>
      <c r="AL48" s="51"/>
      <c r="AM48" s="35"/>
      <c r="AN48" s="35"/>
      <c r="AO48" s="35"/>
      <c r="AP48" s="35"/>
      <c r="AQ48" s="53"/>
      <c r="AS48" s="2"/>
    </row>
    <row r="49" spans="2:45" hidden="1" x14ac:dyDescent="0.25">
      <c r="B49" s="2"/>
      <c r="C49" s="2"/>
      <c r="D49" s="2"/>
      <c r="E49" s="2"/>
      <c r="G49" s="42">
        <v>43564</v>
      </c>
      <c r="H49" s="23">
        <v>0</v>
      </c>
      <c r="I49" s="23">
        <v>1</v>
      </c>
      <c r="J49" s="23">
        <v>0</v>
      </c>
      <c r="K49" s="23">
        <v>0</v>
      </c>
      <c r="L49" s="23">
        <v>1</v>
      </c>
      <c r="M49" s="23">
        <v>0</v>
      </c>
      <c r="N49" s="23">
        <v>0</v>
      </c>
      <c r="O49" s="23">
        <v>0</v>
      </c>
      <c r="P49" s="23">
        <v>1</v>
      </c>
      <c r="Q49" s="23">
        <v>1</v>
      </c>
      <c r="R49" s="23">
        <v>0</v>
      </c>
      <c r="S49" s="23">
        <v>0</v>
      </c>
      <c r="T49" s="23">
        <v>0</v>
      </c>
      <c r="U49" s="23">
        <v>0</v>
      </c>
      <c r="V49" s="23">
        <v>1</v>
      </c>
      <c r="W49" s="23">
        <v>0</v>
      </c>
      <c r="X49" s="23">
        <v>0</v>
      </c>
      <c r="Y49" s="23">
        <v>1</v>
      </c>
      <c r="Z49" s="23">
        <v>1</v>
      </c>
      <c r="AA49" s="23">
        <v>0</v>
      </c>
      <c r="AB49" s="23">
        <v>2</v>
      </c>
      <c r="AC49" s="23">
        <v>1</v>
      </c>
      <c r="AD49" s="23">
        <v>1</v>
      </c>
      <c r="AE49" s="23">
        <v>2</v>
      </c>
      <c r="AF49" s="23">
        <v>0</v>
      </c>
      <c r="AG49" s="23">
        <v>1</v>
      </c>
      <c r="AH49" s="23">
        <f t="shared" si="0"/>
        <v>14</v>
      </c>
      <c r="AI49" s="24" cm="1">
        <f t="array" ref="AI49">SUM($H$8:$AG$8*H49:AG49)</f>
        <v>29.200000000000003</v>
      </c>
      <c r="AJ49" s="43">
        <f>$AI49/'Inventory System'!$L$34</f>
        <v>9.5894909688013147E-2</v>
      </c>
      <c r="AL49" s="51"/>
      <c r="AM49" s="35"/>
      <c r="AN49" s="35"/>
      <c r="AO49" s="35"/>
      <c r="AP49" s="35"/>
      <c r="AQ49" s="53"/>
      <c r="AS49" s="2"/>
    </row>
    <row r="50" spans="2:45" hidden="1" x14ac:dyDescent="0.25">
      <c r="B50" s="2"/>
      <c r="C50" s="2"/>
      <c r="D50" s="2"/>
      <c r="E50" s="2"/>
      <c r="G50" s="42">
        <v>43565</v>
      </c>
      <c r="H50" s="23">
        <v>1</v>
      </c>
      <c r="I50" s="23">
        <v>1</v>
      </c>
      <c r="J50" s="23">
        <v>0</v>
      </c>
      <c r="K50" s="23">
        <v>1</v>
      </c>
      <c r="L50" s="23">
        <v>1</v>
      </c>
      <c r="M50" s="23">
        <v>1</v>
      </c>
      <c r="N50" s="23">
        <v>1</v>
      </c>
      <c r="O50" s="23">
        <v>0</v>
      </c>
      <c r="P50" s="23">
        <v>0</v>
      </c>
      <c r="Q50" s="23">
        <v>0</v>
      </c>
      <c r="R50" s="23">
        <v>0</v>
      </c>
      <c r="S50" s="23">
        <v>1</v>
      </c>
      <c r="T50" s="23">
        <v>0</v>
      </c>
      <c r="U50" s="23">
        <v>0</v>
      </c>
      <c r="V50" s="23">
        <v>1</v>
      </c>
      <c r="W50" s="23">
        <v>0</v>
      </c>
      <c r="X50" s="23">
        <v>0</v>
      </c>
      <c r="Y50" s="23">
        <v>0</v>
      </c>
      <c r="Z50" s="23">
        <v>1</v>
      </c>
      <c r="AA50" s="23">
        <v>1</v>
      </c>
      <c r="AB50" s="23">
        <v>0</v>
      </c>
      <c r="AC50" s="23">
        <v>1</v>
      </c>
      <c r="AD50" s="23">
        <v>1</v>
      </c>
      <c r="AE50" s="23">
        <v>2</v>
      </c>
      <c r="AF50" s="23">
        <v>0</v>
      </c>
      <c r="AG50" s="23">
        <v>1</v>
      </c>
      <c r="AH50" s="23">
        <f t="shared" si="0"/>
        <v>15</v>
      </c>
      <c r="AI50" s="24" cm="1">
        <f t="array" ref="AI50">SUM($H$8:$AG$8*H50:AG50)</f>
        <v>33.4</v>
      </c>
      <c r="AJ50" s="43">
        <f>$AI50/'Inventory System'!$L$34</f>
        <v>0.10968801313628899</v>
      </c>
      <c r="AL50" s="51"/>
      <c r="AM50" s="35"/>
      <c r="AN50" s="35"/>
      <c r="AO50" s="35"/>
      <c r="AP50" s="35"/>
      <c r="AQ50" s="53"/>
      <c r="AS50" s="2"/>
    </row>
    <row r="51" spans="2:45" hidden="1" x14ac:dyDescent="0.25">
      <c r="B51" s="2"/>
      <c r="C51" s="2"/>
      <c r="D51" s="2"/>
      <c r="E51" s="2"/>
      <c r="G51" s="42">
        <v>43566</v>
      </c>
      <c r="H51" s="23">
        <v>1</v>
      </c>
      <c r="I51" s="23">
        <v>0</v>
      </c>
      <c r="J51" s="23">
        <v>1</v>
      </c>
      <c r="K51" s="23">
        <v>0</v>
      </c>
      <c r="L51" s="23">
        <v>1</v>
      </c>
      <c r="M51" s="23">
        <v>0</v>
      </c>
      <c r="N51" s="23">
        <v>0</v>
      </c>
      <c r="O51" s="23">
        <v>0</v>
      </c>
      <c r="P51" s="23">
        <v>1</v>
      </c>
      <c r="Q51" s="23">
        <v>1</v>
      </c>
      <c r="R51" s="23">
        <v>0</v>
      </c>
      <c r="S51" s="23">
        <v>1</v>
      </c>
      <c r="T51" s="23">
        <v>0</v>
      </c>
      <c r="U51" s="23">
        <v>0</v>
      </c>
      <c r="V51" s="23">
        <v>0</v>
      </c>
      <c r="W51" s="23">
        <v>0</v>
      </c>
      <c r="X51" s="23">
        <v>0</v>
      </c>
      <c r="Y51" s="23">
        <v>0</v>
      </c>
      <c r="Z51" s="23">
        <v>0</v>
      </c>
      <c r="AA51" s="23">
        <v>0</v>
      </c>
      <c r="AB51" s="23">
        <v>1</v>
      </c>
      <c r="AC51" s="23">
        <v>1</v>
      </c>
      <c r="AD51" s="23">
        <v>1</v>
      </c>
      <c r="AE51" s="23">
        <v>1</v>
      </c>
      <c r="AF51" s="23">
        <v>0</v>
      </c>
      <c r="AG51" s="23">
        <v>0</v>
      </c>
      <c r="AH51" s="23">
        <f t="shared" si="0"/>
        <v>10</v>
      </c>
      <c r="AI51" s="24" cm="1">
        <f t="array" ref="AI51">SUM($H$8:$AG$8*H51:AG51)</f>
        <v>23.2</v>
      </c>
      <c r="AJ51" s="43">
        <f>$AI51/'Inventory System'!$L$34</f>
        <v>7.6190476190476183E-2</v>
      </c>
      <c r="AL51" s="51"/>
      <c r="AM51" s="35"/>
      <c r="AN51" s="35"/>
      <c r="AO51" s="35"/>
      <c r="AP51" s="35"/>
      <c r="AQ51" s="53"/>
      <c r="AS51" s="2"/>
    </row>
    <row r="52" spans="2:45" hidden="1" x14ac:dyDescent="0.25">
      <c r="B52" s="2"/>
      <c r="C52" s="2"/>
      <c r="D52" s="2"/>
      <c r="E52" s="2"/>
      <c r="G52" s="42">
        <v>43567</v>
      </c>
      <c r="H52" s="23">
        <v>0</v>
      </c>
      <c r="I52" s="23">
        <v>0</v>
      </c>
      <c r="J52" s="23">
        <v>0</v>
      </c>
      <c r="K52" s="23">
        <v>0</v>
      </c>
      <c r="L52" s="23">
        <v>0</v>
      </c>
      <c r="M52" s="23">
        <v>0</v>
      </c>
      <c r="N52" s="23">
        <v>0</v>
      </c>
      <c r="O52" s="23">
        <v>1</v>
      </c>
      <c r="P52" s="23">
        <v>0</v>
      </c>
      <c r="Q52" s="23">
        <v>0</v>
      </c>
      <c r="R52" s="23">
        <v>1</v>
      </c>
      <c r="S52" s="23">
        <v>1</v>
      </c>
      <c r="T52" s="23">
        <v>1</v>
      </c>
      <c r="U52" s="23">
        <v>0</v>
      </c>
      <c r="V52" s="23">
        <v>1</v>
      </c>
      <c r="W52" s="23">
        <v>0</v>
      </c>
      <c r="X52" s="23">
        <v>1</v>
      </c>
      <c r="Y52" s="23">
        <v>0</v>
      </c>
      <c r="Z52" s="23">
        <v>1</v>
      </c>
      <c r="AA52" s="23">
        <v>0</v>
      </c>
      <c r="AB52" s="23">
        <v>0</v>
      </c>
      <c r="AC52" s="23">
        <v>1</v>
      </c>
      <c r="AD52" s="23">
        <v>1</v>
      </c>
      <c r="AE52" s="23">
        <v>0</v>
      </c>
      <c r="AF52" s="23">
        <v>1</v>
      </c>
      <c r="AG52" s="23">
        <v>2</v>
      </c>
      <c r="AH52" s="23">
        <f t="shared" si="0"/>
        <v>12</v>
      </c>
      <c r="AI52" s="24" cm="1">
        <f t="array" ref="AI52">SUM($H$8:$AG$8*H52:AG52)</f>
        <v>23.599999999999998</v>
      </c>
      <c r="AJ52" s="43">
        <f>$AI52/'Inventory System'!$L$34</f>
        <v>7.7504105090311984E-2</v>
      </c>
      <c r="AL52" s="51"/>
      <c r="AM52" s="35"/>
      <c r="AN52" s="35"/>
      <c r="AO52" s="35"/>
      <c r="AP52" s="35"/>
      <c r="AQ52" s="53"/>
      <c r="AS52" s="2"/>
    </row>
    <row r="53" spans="2:45" hidden="1" x14ac:dyDescent="0.25">
      <c r="B53" s="2"/>
      <c r="C53" s="2"/>
      <c r="D53" s="2"/>
      <c r="E53" s="2"/>
      <c r="G53" s="42">
        <v>43568</v>
      </c>
      <c r="H53" s="23">
        <v>1</v>
      </c>
      <c r="I53" s="23">
        <v>1</v>
      </c>
      <c r="J53" s="23">
        <v>0</v>
      </c>
      <c r="K53" s="23">
        <v>0</v>
      </c>
      <c r="L53" s="23">
        <v>1</v>
      </c>
      <c r="M53" s="23">
        <v>1</v>
      </c>
      <c r="N53" s="23">
        <v>0</v>
      </c>
      <c r="O53" s="23">
        <v>1</v>
      </c>
      <c r="P53" s="23">
        <v>0</v>
      </c>
      <c r="Q53" s="23">
        <v>1</v>
      </c>
      <c r="R53" s="23">
        <v>1</v>
      </c>
      <c r="S53" s="23">
        <v>1</v>
      </c>
      <c r="T53" s="23">
        <v>0</v>
      </c>
      <c r="U53" s="23">
        <v>0</v>
      </c>
      <c r="V53" s="23">
        <v>1</v>
      </c>
      <c r="W53" s="23">
        <v>0</v>
      </c>
      <c r="X53" s="23">
        <v>0</v>
      </c>
      <c r="Y53" s="23">
        <v>0</v>
      </c>
      <c r="Z53" s="23">
        <v>1</v>
      </c>
      <c r="AA53" s="23">
        <v>0</v>
      </c>
      <c r="AB53" s="23">
        <v>1</v>
      </c>
      <c r="AC53" s="23">
        <v>1</v>
      </c>
      <c r="AD53" s="23">
        <v>0</v>
      </c>
      <c r="AE53" s="23">
        <v>1</v>
      </c>
      <c r="AF53" s="23">
        <v>0</v>
      </c>
      <c r="AG53" s="23">
        <v>1</v>
      </c>
      <c r="AH53" s="23">
        <f t="shared" si="0"/>
        <v>14</v>
      </c>
      <c r="AI53" s="24" cm="1">
        <f t="array" ref="AI53">SUM($H$8:$AG$8*H53:AG53)</f>
        <v>31.7</v>
      </c>
      <c r="AJ53" s="43">
        <f>$AI53/'Inventory System'!$L$34</f>
        <v>0.10410509031198686</v>
      </c>
      <c r="AL53" s="51"/>
      <c r="AM53" s="35"/>
      <c r="AN53" s="35"/>
      <c r="AO53" s="35"/>
      <c r="AP53" s="35"/>
      <c r="AQ53" s="53"/>
      <c r="AS53" s="2"/>
    </row>
    <row r="54" spans="2:45" hidden="1" x14ac:dyDescent="0.25">
      <c r="B54" s="2"/>
      <c r="C54" s="2"/>
      <c r="D54" s="2"/>
      <c r="E54" s="2"/>
      <c r="G54" s="42">
        <v>43569</v>
      </c>
      <c r="H54" s="23">
        <v>1</v>
      </c>
      <c r="I54" s="23">
        <v>1</v>
      </c>
      <c r="J54" s="23">
        <v>0</v>
      </c>
      <c r="K54" s="23">
        <v>0</v>
      </c>
      <c r="L54" s="23">
        <v>0</v>
      </c>
      <c r="M54" s="23">
        <v>0</v>
      </c>
      <c r="N54" s="23">
        <v>0</v>
      </c>
      <c r="O54" s="23">
        <v>0</v>
      </c>
      <c r="P54" s="23">
        <v>0</v>
      </c>
      <c r="Q54" s="23">
        <v>0</v>
      </c>
      <c r="R54" s="23">
        <v>1</v>
      </c>
      <c r="S54" s="23">
        <v>0</v>
      </c>
      <c r="T54" s="23">
        <v>0</v>
      </c>
      <c r="U54" s="23">
        <v>1</v>
      </c>
      <c r="V54" s="23">
        <v>0</v>
      </c>
      <c r="W54" s="23">
        <v>1</v>
      </c>
      <c r="X54" s="23">
        <v>1</v>
      </c>
      <c r="Y54" s="23">
        <v>1</v>
      </c>
      <c r="Z54" s="23">
        <v>1</v>
      </c>
      <c r="AA54" s="23">
        <v>0</v>
      </c>
      <c r="AB54" s="23">
        <v>1</v>
      </c>
      <c r="AC54" s="23">
        <v>0</v>
      </c>
      <c r="AD54" s="23">
        <v>0</v>
      </c>
      <c r="AE54" s="23">
        <v>3</v>
      </c>
      <c r="AF54" s="23">
        <v>0</v>
      </c>
      <c r="AG54" s="23">
        <v>1</v>
      </c>
      <c r="AH54" s="23">
        <f t="shared" si="0"/>
        <v>13</v>
      </c>
      <c r="AI54" s="24" cm="1">
        <f t="array" ref="AI54">SUM($H$8:$AG$8*H54:AG54)</f>
        <v>23.700000000000003</v>
      </c>
      <c r="AJ54" s="43">
        <f>$AI54/'Inventory System'!$L$34</f>
        <v>7.7832512315270941E-2</v>
      </c>
      <c r="AL54" s="51"/>
      <c r="AM54" s="35"/>
      <c r="AN54" s="35"/>
      <c r="AO54" s="35"/>
      <c r="AP54" s="35"/>
      <c r="AQ54" s="53"/>
      <c r="AS54" s="2"/>
    </row>
    <row r="55" spans="2:45" hidden="1" x14ac:dyDescent="0.25">
      <c r="B55" s="2"/>
      <c r="C55" s="2"/>
      <c r="D55" s="2"/>
      <c r="E55" s="2"/>
      <c r="G55" s="42">
        <v>43570</v>
      </c>
      <c r="H55" s="23">
        <v>1</v>
      </c>
      <c r="I55" s="23">
        <v>1</v>
      </c>
      <c r="J55" s="23">
        <v>0</v>
      </c>
      <c r="K55" s="23">
        <v>1</v>
      </c>
      <c r="L55" s="23">
        <v>0</v>
      </c>
      <c r="M55" s="23">
        <v>1</v>
      </c>
      <c r="N55" s="23">
        <v>0</v>
      </c>
      <c r="O55" s="23">
        <v>0</v>
      </c>
      <c r="P55" s="23">
        <v>1</v>
      </c>
      <c r="Q55" s="23">
        <v>0</v>
      </c>
      <c r="R55" s="23">
        <v>0</v>
      </c>
      <c r="S55" s="23">
        <v>1</v>
      </c>
      <c r="T55" s="23">
        <v>1</v>
      </c>
      <c r="U55" s="23">
        <v>0</v>
      </c>
      <c r="V55" s="23">
        <v>0</v>
      </c>
      <c r="W55" s="23">
        <v>0</v>
      </c>
      <c r="X55" s="23">
        <v>0</v>
      </c>
      <c r="Y55" s="23">
        <v>1</v>
      </c>
      <c r="Z55" s="23">
        <v>0</v>
      </c>
      <c r="AA55" s="23">
        <v>1</v>
      </c>
      <c r="AB55" s="23">
        <v>0</v>
      </c>
      <c r="AC55" s="23">
        <v>1</v>
      </c>
      <c r="AD55" s="23">
        <v>1</v>
      </c>
      <c r="AE55" s="23">
        <v>0</v>
      </c>
      <c r="AF55" s="23">
        <v>0</v>
      </c>
      <c r="AG55" s="23">
        <v>0</v>
      </c>
      <c r="AH55" s="23">
        <f t="shared" si="0"/>
        <v>11</v>
      </c>
      <c r="AI55" s="24" cm="1">
        <f t="array" ref="AI55">SUM($H$8:$AG$8*H55:AG55)</f>
        <v>24.799999999999997</v>
      </c>
      <c r="AJ55" s="43">
        <f>$AI55/'Inventory System'!$L$34</f>
        <v>8.1444991789819371E-2</v>
      </c>
      <c r="AL55" s="51"/>
      <c r="AM55" s="35"/>
      <c r="AN55" s="35"/>
      <c r="AO55" s="35"/>
      <c r="AP55" s="35"/>
      <c r="AQ55" s="53"/>
      <c r="AS55" s="2"/>
    </row>
    <row r="56" spans="2:45" hidden="1" x14ac:dyDescent="0.25">
      <c r="B56" s="2"/>
      <c r="C56" s="2"/>
      <c r="D56" s="2"/>
      <c r="E56" s="2"/>
      <c r="G56" s="42">
        <v>43571</v>
      </c>
      <c r="H56" s="23">
        <v>1</v>
      </c>
      <c r="I56" s="23">
        <v>1</v>
      </c>
      <c r="J56" s="23">
        <v>0</v>
      </c>
      <c r="K56" s="23">
        <v>0</v>
      </c>
      <c r="L56" s="23">
        <v>1</v>
      </c>
      <c r="M56" s="23">
        <v>0</v>
      </c>
      <c r="N56" s="23">
        <v>0</v>
      </c>
      <c r="O56" s="23">
        <v>0</v>
      </c>
      <c r="P56" s="23">
        <v>0</v>
      </c>
      <c r="Q56" s="23">
        <v>1</v>
      </c>
      <c r="R56" s="23">
        <v>1</v>
      </c>
      <c r="S56" s="23">
        <v>1</v>
      </c>
      <c r="T56" s="23">
        <v>1</v>
      </c>
      <c r="U56" s="23">
        <v>0</v>
      </c>
      <c r="V56" s="23">
        <v>0</v>
      </c>
      <c r="W56" s="23">
        <v>0</v>
      </c>
      <c r="X56" s="23">
        <v>0</v>
      </c>
      <c r="Y56" s="23">
        <v>0</v>
      </c>
      <c r="Z56" s="23">
        <v>0</v>
      </c>
      <c r="AA56" s="23">
        <v>0</v>
      </c>
      <c r="AB56" s="23">
        <v>1</v>
      </c>
      <c r="AC56" s="23">
        <v>0</v>
      </c>
      <c r="AD56" s="23">
        <v>0</v>
      </c>
      <c r="AE56" s="23">
        <v>0</v>
      </c>
      <c r="AF56" s="23">
        <v>0</v>
      </c>
      <c r="AG56" s="23">
        <v>0</v>
      </c>
      <c r="AH56" s="23">
        <f t="shared" si="0"/>
        <v>8</v>
      </c>
      <c r="AI56" s="24" cm="1">
        <f t="array" ref="AI56">SUM($H$8:$AG$8*H56:AG56)</f>
        <v>17.8</v>
      </c>
      <c r="AJ56" s="43">
        <f>$AI56/'Inventory System'!$L$34</f>
        <v>5.8456486042692941E-2</v>
      </c>
      <c r="AL56" s="51"/>
      <c r="AM56" s="35"/>
      <c r="AN56" s="35"/>
      <c r="AO56" s="35"/>
      <c r="AP56" s="35"/>
      <c r="AQ56" s="53"/>
      <c r="AS56" s="2"/>
    </row>
    <row r="57" spans="2:45" hidden="1" x14ac:dyDescent="0.25">
      <c r="B57" s="2"/>
      <c r="C57" s="2"/>
      <c r="D57" s="2"/>
      <c r="E57" s="2"/>
      <c r="G57" s="42">
        <v>43572</v>
      </c>
      <c r="H57" s="23">
        <v>0</v>
      </c>
      <c r="I57" s="23">
        <v>0</v>
      </c>
      <c r="J57" s="23">
        <v>0</v>
      </c>
      <c r="K57" s="23">
        <v>0</v>
      </c>
      <c r="L57" s="23">
        <v>0</v>
      </c>
      <c r="M57" s="23">
        <v>1</v>
      </c>
      <c r="N57" s="23">
        <v>0</v>
      </c>
      <c r="O57" s="23">
        <v>0</v>
      </c>
      <c r="P57" s="23">
        <v>0</v>
      </c>
      <c r="Q57" s="23">
        <v>1</v>
      </c>
      <c r="R57" s="23">
        <v>1</v>
      </c>
      <c r="S57" s="23">
        <v>1</v>
      </c>
      <c r="T57" s="23">
        <v>1</v>
      </c>
      <c r="U57" s="23">
        <v>0</v>
      </c>
      <c r="V57" s="23">
        <v>0</v>
      </c>
      <c r="W57" s="23">
        <v>1</v>
      </c>
      <c r="X57" s="23">
        <v>0</v>
      </c>
      <c r="Y57" s="23">
        <v>0</v>
      </c>
      <c r="Z57" s="23">
        <v>0</v>
      </c>
      <c r="AA57" s="23">
        <v>0</v>
      </c>
      <c r="AB57" s="23">
        <v>0</v>
      </c>
      <c r="AC57" s="23">
        <v>0</v>
      </c>
      <c r="AD57" s="23">
        <v>0</v>
      </c>
      <c r="AE57" s="23">
        <v>1</v>
      </c>
      <c r="AF57" s="23">
        <v>0</v>
      </c>
      <c r="AG57" s="23">
        <v>1</v>
      </c>
      <c r="AH57" s="23">
        <f t="shared" si="0"/>
        <v>8</v>
      </c>
      <c r="AI57" s="24" cm="1">
        <f t="array" ref="AI57">SUM($H$8:$AG$8*H57:AG57)</f>
        <v>16.900000000000002</v>
      </c>
      <c r="AJ57" s="43">
        <f>$AI57/'Inventory System'!$L$34</f>
        <v>5.5500821018062405E-2</v>
      </c>
      <c r="AL57" s="51"/>
      <c r="AM57" s="35"/>
      <c r="AN57" s="35"/>
      <c r="AO57" s="35"/>
      <c r="AP57" s="35"/>
      <c r="AQ57" s="53"/>
      <c r="AS57" s="2"/>
    </row>
    <row r="58" spans="2:45" hidden="1" x14ac:dyDescent="0.25">
      <c r="B58" s="2"/>
      <c r="C58" s="2"/>
      <c r="D58" s="2"/>
      <c r="E58" s="2"/>
      <c r="G58" s="42">
        <v>43573</v>
      </c>
      <c r="H58" s="23">
        <v>0</v>
      </c>
      <c r="I58" s="23">
        <v>1</v>
      </c>
      <c r="J58" s="23">
        <v>0</v>
      </c>
      <c r="K58" s="23">
        <v>0</v>
      </c>
      <c r="L58" s="23">
        <v>0</v>
      </c>
      <c r="M58" s="23">
        <v>1</v>
      </c>
      <c r="N58" s="23">
        <v>0</v>
      </c>
      <c r="O58" s="23">
        <v>0</v>
      </c>
      <c r="P58" s="23">
        <v>0</v>
      </c>
      <c r="Q58" s="23">
        <v>0</v>
      </c>
      <c r="R58" s="23">
        <v>1</v>
      </c>
      <c r="S58" s="23">
        <v>1</v>
      </c>
      <c r="T58" s="23">
        <v>0</v>
      </c>
      <c r="U58" s="23">
        <v>0</v>
      </c>
      <c r="V58" s="23">
        <v>0</v>
      </c>
      <c r="W58" s="23">
        <v>0</v>
      </c>
      <c r="X58" s="23">
        <v>1</v>
      </c>
      <c r="Y58" s="23">
        <v>1</v>
      </c>
      <c r="Z58" s="23">
        <v>1</v>
      </c>
      <c r="AA58" s="23">
        <v>0</v>
      </c>
      <c r="AB58" s="23">
        <v>2</v>
      </c>
      <c r="AC58" s="23">
        <v>1</v>
      </c>
      <c r="AD58" s="23">
        <v>0</v>
      </c>
      <c r="AE58" s="23">
        <v>0</v>
      </c>
      <c r="AF58" s="23">
        <v>0</v>
      </c>
      <c r="AG58" s="23">
        <v>1</v>
      </c>
      <c r="AH58" s="23">
        <f t="shared" si="0"/>
        <v>11</v>
      </c>
      <c r="AI58" s="24" cm="1">
        <f t="array" ref="AI58">SUM($H$8:$AG$8*H58:AG58)</f>
        <v>20.8</v>
      </c>
      <c r="AJ58" s="43">
        <f>$AI58/'Inventory System'!$L$34</f>
        <v>6.8308702791461409E-2</v>
      </c>
      <c r="AL58" s="51"/>
      <c r="AM58" s="35"/>
      <c r="AN58" s="35"/>
      <c r="AO58" s="35"/>
      <c r="AP58" s="35"/>
      <c r="AQ58" s="53"/>
      <c r="AS58" s="2"/>
    </row>
    <row r="59" spans="2:45" hidden="1" x14ac:dyDescent="0.25">
      <c r="B59" s="2"/>
      <c r="C59" s="2"/>
      <c r="D59" s="2"/>
      <c r="E59" s="2"/>
      <c r="G59" s="42">
        <v>43574</v>
      </c>
      <c r="H59" s="23">
        <v>0</v>
      </c>
      <c r="I59" s="23">
        <v>1</v>
      </c>
      <c r="J59" s="23">
        <v>1</v>
      </c>
      <c r="K59" s="23">
        <v>0</v>
      </c>
      <c r="L59" s="23">
        <v>1</v>
      </c>
      <c r="M59" s="23">
        <v>0</v>
      </c>
      <c r="N59" s="23">
        <v>0</v>
      </c>
      <c r="O59" s="23">
        <v>0</v>
      </c>
      <c r="P59" s="23">
        <v>0</v>
      </c>
      <c r="Q59" s="23">
        <v>0</v>
      </c>
      <c r="R59" s="23">
        <v>1</v>
      </c>
      <c r="S59" s="23">
        <v>1</v>
      </c>
      <c r="T59" s="23">
        <v>0</v>
      </c>
      <c r="U59" s="23">
        <v>0</v>
      </c>
      <c r="V59" s="23">
        <v>0</v>
      </c>
      <c r="W59" s="23">
        <v>1</v>
      </c>
      <c r="X59" s="23">
        <v>1</v>
      </c>
      <c r="Y59" s="23">
        <v>0</v>
      </c>
      <c r="Z59" s="23">
        <v>0</v>
      </c>
      <c r="AA59" s="23">
        <v>1</v>
      </c>
      <c r="AB59" s="23">
        <v>1</v>
      </c>
      <c r="AC59" s="23">
        <v>0</v>
      </c>
      <c r="AD59" s="23">
        <v>1</v>
      </c>
      <c r="AE59" s="23">
        <v>0</v>
      </c>
      <c r="AF59" s="23">
        <v>1</v>
      </c>
      <c r="AG59" s="23">
        <v>2</v>
      </c>
      <c r="AH59" s="23">
        <f t="shared" si="0"/>
        <v>13</v>
      </c>
      <c r="AI59" s="24" cm="1">
        <f t="array" ref="AI59">SUM($H$8:$AG$8*H59:AG59)</f>
        <v>28.200000000000003</v>
      </c>
      <c r="AJ59" s="43">
        <f>$AI59/'Inventory System'!$L$34</f>
        <v>9.261083743842366E-2</v>
      </c>
      <c r="AL59" s="51"/>
      <c r="AM59" s="35"/>
      <c r="AN59" s="35"/>
      <c r="AO59" s="35"/>
      <c r="AP59" s="35"/>
      <c r="AQ59" s="53"/>
      <c r="AS59" s="2"/>
    </row>
    <row r="60" spans="2:45" hidden="1" x14ac:dyDescent="0.25">
      <c r="B60" s="2"/>
      <c r="C60" s="2"/>
      <c r="D60" s="2"/>
      <c r="E60" s="2"/>
      <c r="G60" s="42">
        <v>43575</v>
      </c>
      <c r="H60" s="23">
        <v>0</v>
      </c>
      <c r="I60" s="23">
        <v>1</v>
      </c>
      <c r="J60" s="23">
        <v>0</v>
      </c>
      <c r="K60" s="23">
        <v>1</v>
      </c>
      <c r="L60" s="23">
        <v>0</v>
      </c>
      <c r="M60" s="23">
        <v>1</v>
      </c>
      <c r="N60" s="23">
        <v>1</v>
      </c>
      <c r="O60" s="23">
        <v>0</v>
      </c>
      <c r="P60" s="23">
        <v>0</v>
      </c>
      <c r="Q60" s="23">
        <v>1</v>
      </c>
      <c r="R60" s="23">
        <v>1</v>
      </c>
      <c r="S60" s="23">
        <v>0</v>
      </c>
      <c r="T60" s="23">
        <v>1</v>
      </c>
      <c r="U60" s="23">
        <v>0</v>
      </c>
      <c r="V60" s="23">
        <v>0</v>
      </c>
      <c r="W60" s="23">
        <v>0</v>
      </c>
      <c r="X60" s="23">
        <v>0</v>
      </c>
      <c r="Y60" s="23">
        <v>0</v>
      </c>
      <c r="Z60" s="23">
        <v>0</v>
      </c>
      <c r="AA60" s="23">
        <v>0</v>
      </c>
      <c r="AB60" s="23">
        <v>1</v>
      </c>
      <c r="AC60" s="23">
        <v>0</v>
      </c>
      <c r="AD60" s="23">
        <v>1</v>
      </c>
      <c r="AE60" s="23">
        <v>1</v>
      </c>
      <c r="AF60" s="23">
        <v>1</v>
      </c>
      <c r="AG60" s="23">
        <v>2</v>
      </c>
      <c r="AH60" s="23">
        <f t="shared" si="0"/>
        <v>13</v>
      </c>
      <c r="AI60" s="24" cm="1">
        <f t="array" ref="AI60">SUM($H$8:$AG$8*H60:AG60)</f>
        <v>32.799999999999997</v>
      </c>
      <c r="AJ60" s="43">
        <f>$AI60/'Inventory System'!$L$34</f>
        <v>0.10771756978653529</v>
      </c>
      <c r="AL60" s="51"/>
      <c r="AM60" s="35"/>
      <c r="AN60" s="35"/>
      <c r="AO60" s="35"/>
      <c r="AP60" s="35"/>
      <c r="AQ60" s="53"/>
      <c r="AS60" s="2"/>
    </row>
    <row r="61" spans="2:45" hidden="1" x14ac:dyDescent="0.25">
      <c r="B61" s="2"/>
      <c r="C61" s="2"/>
      <c r="D61" s="2"/>
      <c r="E61" s="2"/>
      <c r="G61" s="42">
        <v>43576</v>
      </c>
      <c r="H61" s="23">
        <v>1</v>
      </c>
      <c r="I61" s="23">
        <v>0</v>
      </c>
      <c r="J61" s="23">
        <v>1</v>
      </c>
      <c r="K61" s="23">
        <v>0</v>
      </c>
      <c r="L61" s="23">
        <v>1</v>
      </c>
      <c r="M61" s="23">
        <v>0</v>
      </c>
      <c r="N61" s="23">
        <v>1</v>
      </c>
      <c r="O61" s="23">
        <v>0</v>
      </c>
      <c r="P61" s="23">
        <v>1</v>
      </c>
      <c r="Q61" s="23">
        <v>0</v>
      </c>
      <c r="R61" s="23">
        <v>1</v>
      </c>
      <c r="S61" s="23">
        <v>1</v>
      </c>
      <c r="T61" s="23">
        <v>0</v>
      </c>
      <c r="U61" s="23">
        <v>0</v>
      </c>
      <c r="V61" s="23">
        <v>0</v>
      </c>
      <c r="W61" s="23">
        <v>0</v>
      </c>
      <c r="X61" s="23">
        <v>0</v>
      </c>
      <c r="Y61" s="23">
        <v>0</v>
      </c>
      <c r="Z61" s="23">
        <v>0</v>
      </c>
      <c r="AA61" s="23">
        <v>1</v>
      </c>
      <c r="AB61" s="23">
        <v>1</v>
      </c>
      <c r="AC61" s="23">
        <v>0</v>
      </c>
      <c r="AD61" s="23">
        <v>1</v>
      </c>
      <c r="AE61" s="23">
        <v>3</v>
      </c>
      <c r="AF61" s="23">
        <v>0</v>
      </c>
      <c r="AG61" s="23">
        <v>0</v>
      </c>
      <c r="AH61" s="23">
        <f t="shared" si="0"/>
        <v>13</v>
      </c>
      <c r="AI61" s="24" cm="1">
        <f t="array" ref="AI61">SUM($H$8:$AG$8*H61:AG61)</f>
        <v>26.7</v>
      </c>
      <c r="AJ61" s="43">
        <f>$AI61/'Inventory System'!$L$34</f>
        <v>8.7684729064039402E-2</v>
      </c>
      <c r="AL61" s="51"/>
      <c r="AM61" s="35"/>
      <c r="AN61" s="35"/>
      <c r="AO61" s="35"/>
      <c r="AP61" s="35"/>
      <c r="AQ61" s="53"/>
      <c r="AS61" s="2"/>
    </row>
    <row r="62" spans="2:45" hidden="1" x14ac:dyDescent="0.25">
      <c r="B62" s="2"/>
      <c r="C62" s="2"/>
      <c r="D62" s="2"/>
      <c r="E62" s="2"/>
      <c r="G62" s="42">
        <v>43577</v>
      </c>
      <c r="H62" s="23">
        <v>0</v>
      </c>
      <c r="I62" s="23">
        <v>1</v>
      </c>
      <c r="J62" s="23">
        <v>1</v>
      </c>
      <c r="K62" s="23">
        <v>0</v>
      </c>
      <c r="L62" s="23">
        <v>1</v>
      </c>
      <c r="M62" s="23">
        <v>0</v>
      </c>
      <c r="N62" s="23">
        <v>0</v>
      </c>
      <c r="O62" s="23">
        <v>1</v>
      </c>
      <c r="P62" s="23">
        <v>0</v>
      </c>
      <c r="Q62" s="23">
        <v>0</v>
      </c>
      <c r="R62" s="23">
        <v>1</v>
      </c>
      <c r="S62" s="23">
        <v>1</v>
      </c>
      <c r="T62" s="23">
        <v>0</v>
      </c>
      <c r="U62" s="23">
        <v>0</v>
      </c>
      <c r="V62" s="23">
        <v>0</v>
      </c>
      <c r="W62" s="23">
        <v>0</v>
      </c>
      <c r="X62" s="23">
        <v>0</v>
      </c>
      <c r="Y62" s="23">
        <v>0</v>
      </c>
      <c r="Z62" s="23">
        <v>0</v>
      </c>
      <c r="AA62" s="23">
        <v>0</v>
      </c>
      <c r="AB62" s="23">
        <v>0</v>
      </c>
      <c r="AC62" s="23">
        <v>0</v>
      </c>
      <c r="AD62" s="23">
        <v>0</v>
      </c>
      <c r="AE62" s="23">
        <v>0</v>
      </c>
      <c r="AF62" s="23">
        <v>0</v>
      </c>
      <c r="AG62" s="23">
        <v>0</v>
      </c>
      <c r="AH62" s="23">
        <f t="shared" si="0"/>
        <v>6</v>
      </c>
      <c r="AI62" s="24" cm="1">
        <f t="array" ref="AI62">SUM($H$8:$AG$8*H62:AG62)</f>
        <v>14.200000000000003</v>
      </c>
      <c r="AJ62" s="43">
        <f>$AI62/'Inventory System'!$L$34</f>
        <v>4.663382594417078E-2</v>
      </c>
      <c r="AL62" s="51"/>
      <c r="AM62" s="35"/>
      <c r="AN62" s="35"/>
      <c r="AO62" s="35"/>
      <c r="AP62" s="35"/>
      <c r="AQ62" s="53"/>
      <c r="AS62" s="2"/>
    </row>
    <row r="63" spans="2:45" hidden="1" x14ac:dyDescent="0.25">
      <c r="B63" s="2"/>
      <c r="C63" s="2"/>
      <c r="D63" s="2"/>
      <c r="E63" s="2"/>
      <c r="G63" s="42">
        <v>43578</v>
      </c>
      <c r="H63" s="23">
        <v>0</v>
      </c>
      <c r="I63" s="23">
        <v>1</v>
      </c>
      <c r="J63" s="23">
        <v>0</v>
      </c>
      <c r="K63" s="23">
        <v>0</v>
      </c>
      <c r="L63" s="23">
        <v>0</v>
      </c>
      <c r="M63" s="23">
        <v>1</v>
      </c>
      <c r="N63" s="23">
        <v>0</v>
      </c>
      <c r="O63" s="23">
        <v>0</v>
      </c>
      <c r="P63" s="23">
        <v>0</v>
      </c>
      <c r="Q63" s="23">
        <v>1</v>
      </c>
      <c r="R63" s="23">
        <v>0</v>
      </c>
      <c r="S63" s="23">
        <v>1</v>
      </c>
      <c r="T63" s="23">
        <v>1</v>
      </c>
      <c r="U63" s="23">
        <v>0</v>
      </c>
      <c r="V63" s="23">
        <v>0</v>
      </c>
      <c r="W63" s="23">
        <v>0</v>
      </c>
      <c r="X63" s="23">
        <v>1</v>
      </c>
      <c r="Y63" s="23">
        <v>0</v>
      </c>
      <c r="Z63" s="23">
        <v>0</v>
      </c>
      <c r="AA63" s="23">
        <v>0</v>
      </c>
      <c r="AB63" s="23">
        <v>1</v>
      </c>
      <c r="AC63" s="23">
        <v>1</v>
      </c>
      <c r="AD63" s="23">
        <v>0</v>
      </c>
      <c r="AE63" s="23">
        <v>2</v>
      </c>
      <c r="AF63" s="23">
        <v>0</v>
      </c>
      <c r="AG63" s="23">
        <v>0</v>
      </c>
      <c r="AH63" s="23">
        <f t="shared" si="0"/>
        <v>10</v>
      </c>
      <c r="AI63" s="24" cm="1">
        <f t="array" ref="AI63">SUM($H$8:$AG$8*H63:AG63)</f>
        <v>19.600000000000001</v>
      </c>
      <c r="AJ63" s="43">
        <f>$AI63/'Inventory System'!$L$34</f>
        <v>6.4367816091954022E-2</v>
      </c>
      <c r="AL63" s="51"/>
      <c r="AM63" s="35"/>
      <c r="AN63" s="35"/>
      <c r="AO63" s="35"/>
      <c r="AP63" s="35"/>
      <c r="AQ63" s="53"/>
      <c r="AS63" s="2"/>
    </row>
    <row r="64" spans="2:45" hidden="1" x14ac:dyDescent="0.25">
      <c r="B64" s="2"/>
      <c r="C64" s="2"/>
      <c r="D64" s="2"/>
      <c r="E64" s="2"/>
      <c r="G64" s="42">
        <v>43579</v>
      </c>
      <c r="H64" s="23">
        <v>0</v>
      </c>
      <c r="I64" s="23">
        <v>1</v>
      </c>
      <c r="J64" s="23">
        <v>0</v>
      </c>
      <c r="K64" s="23">
        <v>1</v>
      </c>
      <c r="L64" s="23">
        <v>1</v>
      </c>
      <c r="M64" s="23">
        <v>0</v>
      </c>
      <c r="N64" s="23">
        <v>0</v>
      </c>
      <c r="O64" s="23">
        <v>0</v>
      </c>
      <c r="P64" s="23">
        <v>0</v>
      </c>
      <c r="Q64" s="23">
        <v>1</v>
      </c>
      <c r="R64" s="23">
        <v>1</v>
      </c>
      <c r="S64" s="23">
        <v>0</v>
      </c>
      <c r="T64" s="23">
        <v>1</v>
      </c>
      <c r="U64" s="23">
        <v>0</v>
      </c>
      <c r="V64" s="23">
        <v>0</v>
      </c>
      <c r="W64" s="23">
        <v>1</v>
      </c>
      <c r="X64" s="23">
        <v>0</v>
      </c>
      <c r="Y64" s="23">
        <v>1</v>
      </c>
      <c r="Z64" s="23">
        <v>1</v>
      </c>
      <c r="AA64" s="23">
        <v>0</v>
      </c>
      <c r="AB64" s="23">
        <v>2</v>
      </c>
      <c r="AC64" s="23">
        <v>0</v>
      </c>
      <c r="AD64" s="23">
        <v>1</v>
      </c>
      <c r="AE64" s="23">
        <v>1</v>
      </c>
      <c r="AF64" s="23">
        <v>0</v>
      </c>
      <c r="AG64" s="23">
        <v>1</v>
      </c>
      <c r="AH64" s="23">
        <f t="shared" si="0"/>
        <v>14</v>
      </c>
      <c r="AI64" s="24" cm="1">
        <f t="array" ref="AI64">SUM($H$8:$AG$8*H64:AG64)</f>
        <v>28.8</v>
      </c>
      <c r="AJ64" s="43">
        <f>$AI64/'Inventory System'!$L$34</f>
        <v>9.4581280788177347E-2</v>
      </c>
      <c r="AL64" s="51"/>
      <c r="AM64" s="35"/>
      <c r="AN64" s="35"/>
      <c r="AO64" s="35"/>
      <c r="AP64" s="35"/>
      <c r="AQ64" s="53"/>
      <c r="AS64" s="2"/>
    </row>
    <row r="65" spans="2:45" hidden="1" x14ac:dyDescent="0.25">
      <c r="B65" s="2"/>
      <c r="C65" s="2"/>
      <c r="D65" s="2"/>
      <c r="E65" s="2"/>
      <c r="G65" s="42">
        <v>43580</v>
      </c>
      <c r="H65" s="23">
        <v>1</v>
      </c>
      <c r="I65" s="23">
        <v>0</v>
      </c>
      <c r="J65" s="23">
        <v>0</v>
      </c>
      <c r="K65" s="23">
        <v>1</v>
      </c>
      <c r="L65" s="23">
        <v>0</v>
      </c>
      <c r="M65" s="23">
        <v>0</v>
      </c>
      <c r="N65" s="23">
        <v>0</v>
      </c>
      <c r="O65" s="23">
        <v>0</v>
      </c>
      <c r="P65" s="23">
        <v>0</v>
      </c>
      <c r="Q65" s="23">
        <v>1</v>
      </c>
      <c r="R65" s="23">
        <v>0</v>
      </c>
      <c r="S65" s="23">
        <v>0</v>
      </c>
      <c r="T65" s="23">
        <v>1</v>
      </c>
      <c r="U65" s="23">
        <v>0</v>
      </c>
      <c r="V65" s="23">
        <v>0</v>
      </c>
      <c r="W65" s="23">
        <v>1</v>
      </c>
      <c r="X65" s="23">
        <v>0</v>
      </c>
      <c r="Y65" s="23">
        <v>0</v>
      </c>
      <c r="Z65" s="23">
        <v>1</v>
      </c>
      <c r="AA65" s="23">
        <v>0</v>
      </c>
      <c r="AB65" s="23">
        <v>1</v>
      </c>
      <c r="AC65" s="23">
        <v>1</v>
      </c>
      <c r="AD65" s="23">
        <v>1</v>
      </c>
      <c r="AE65" s="23">
        <v>0</v>
      </c>
      <c r="AF65" s="23">
        <v>0</v>
      </c>
      <c r="AG65" s="23">
        <v>0</v>
      </c>
      <c r="AH65" s="23">
        <f t="shared" si="0"/>
        <v>9</v>
      </c>
      <c r="AI65" s="24" cm="1">
        <f t="array" ref="AI65">SUM($H$8:$AG$8*H65:AG65)</f>
        <v>18.600000000000001</v>
      </c>
      <c r="AJ65" s="43">
        <f>$AI65/'Inventory System'!$L$34</f>
        <v>6.1083743842364535E-2</v>
      </c>
      <c r="AL65" s="51"/>
      <c r="AM65" s="35"/>
      <c r="AN65" s="35"/>
      <c r="AO65" s="35"/>
      <c r="AP65" s="35"/>
      <c r="AQ65" s="53"/>
      <c r="AS65" s="2"/>
    </row>
    <row r="66" spans="2:45" hidden="1" x14ac:dyDescent="0.25">
      <c r="B66" s="2"/>
      <c r="C66" s="2"/>
      <c r="D66" s="2"/>
      <c r="E66" s="2"/>
      <c r="G66" s="42">
        <v>43581</v>
      </c>
      <c r="H66" s="23">
        <v>0</v>
      </c>
      <c r="I66" s="23">
        <v>0</v>
      </c>
      <c r="J66" s="23">
        <v>1</v>
      </c>
      <c r="K66" s="23">
        <v>0</v>
      </c>
      <c r="L66" s="23">
        <v>0</v>
      </c>
      <c r="M66" s="23">
        <v>0</v>
      </c>
      <c r="N66" s="23">
        <v>1</v>
      </c>
      <c r="O66" s="23">
        <v>1</v>
      </c>
      <c r="P66" s="23">
        <v>0</v>
      </c>
      <c r="Q66" s="23">
        <v>1</v>
      </c>
      <c r="R66" s="23">
        <v>1</v>
      </c>
      <c r="S66" s="23">
        <v>0</v>
      </c>
      <c r="T66" s="23">
        <v>1</v>
      </c>
      <c r="U66" s="23">
        <v>0</v>
      </c>
      <c r="V66" s="23">
        <v>1</v>
      </c>
      <c r="W66" s="23">
        <v>0</v>
      </c>
      <c r="X66" s="23">
        <v>1</v>
      </c>
      <c r="Y66" s="23">
        <v>0</v>
      </c>
      <c r="Z66" s="23">
        <v>1</v>
      </c>
      <c r="AA66" s="23">
        <v>0</v>
      </c>
      <c r="AB66" s="23">
        <v>1</v>
      </c>
      <c r="AC66" s="23">
        <v>0</v>
      </c>
      <c r="AD66" s="23">
        <v>0</v>
      </c>
      <c r="AE66" s="23">
        <v>3</v>
      </c>
      <c r="AF66" s="23">
        <v>0</v>
      </c>
      <c r="AG66" s="23">
        <v>1</v>
      </c>
      <c r="AH66" s="23">
        <f t="shared" si="0"/>
        <v>14</v>
      </c>
      <c r="AI66" s="24" cm="1">
        <f t="array" ref="AI66">SUM($H$8:$AG$8*H66:AG66)</f>
        <v>28.199999999999996</v>
      </c>
      <c r="AJ66" s="43">
        <f>$AI66/'Inventory System'!$L$34</f>
        <v>9.2610837438423632E-2</v>
      </c>
      <c r="AL66" s="51"/>
      <c r="AM66" s="35"/>
      <c r="AN66" s="35"/>
      <c r="AO66" s="35"/>
      <c r="AP66" s="35"/>
      <c r="AQ66" s="53"/>
      <c r="AS66" s="2"/>
    </row>
    <row r="67" spans="2:45" hidden="1" x14ac:dyDescent="0.25">
      <c r="B67" s="2"/>
      <c r="C67" s="2"/>
      <c r="D67" s="2"/>
      <c r="E67" s="2"/>
      <c r="G67" s="42">
        <v>43582</v>
      </c>
      <c r="H67" s="23">
        <v>0</v>
      </c>
      <c r="I67" s="23">
        <v>1</v>
      </c>
      <c r="J67" s="23">
        <v>0</v>
      </c>
      <c r="K67" s="23">
        <v>0</v>
      </c>
      <c r="L67" s="23">
        <v>0</v>
      </c>
      <c r="M67" s="23">
        <v>1</v>
      </c>
      <c r="N67" s="23">
        <v>0</v>
      </c>
      <c r="O67" s="23">
        <v>0</v>
      </c>
      <c r="P67" s="23">
        <v>1</v>
      </c>
      <c r="Q67" s="23">
        <v>0</v>
      </c>
      <c r="R67" s="23">
        <v>1</v>
      </c>
      <c r="S67" s="23">
        <v>1</v>
      </c>
      <c r="T67" s="23">
        <v>1</v>
      </c>
      <c r="U67" s="23">
        <v>1</v>
      </c>
      <c r="V67" s="23">
        <v>0</v>
      </c>
      <c r="W67" s="23">
        <v>1</v>
      </c>
      <c r="X67" s="23">
        <v>0</v>
      </c>
      <c r="Y67" s="23">
        <v>0</v>
      </c>
      <c r="Z67" s="23">
        <v>0</v>
      </c>
      <c r="AA67" s="23">
        <v>0</v>
      </c>
      <c r="AB67" s="23">
        <v>0</v>
      </c>
      <c r="AC67" s="23">
        <v>1</v>
      </c>
      <c r="AD67" s="23">
        <v>1</v>
      </c>
      <c r="AE67" s="23">
        <v>1</v>
      </c>
      <c r="AF67" s="23">
        <v>0</v>
      </c>
      <c r="AG67" s="23">
        <v>1</v>
      </c>
      <c r="AH67" s="23">
        <f t="shared" si="0"/>
        <v>12</v>
      </c>
      <c r="AI67" s="24" cm="1">
        <f t="array" ref="AI67">SUM($H$8:$AG$8*H67:AG67)</f>
        <v>24.200000000000003</v>
      </c>
      <c r="AJ67" s="43">
        <f>$AI67/'Inventory System'!$L$34</f>
        <v>7.9474548440065684E-2</v>
      </c>
      <c r="AL67" s="51"/>
      <c r="AM67" s="35"/>
      <c r="AN67" s="35"/>
      <c r="AO67" s="35"/>
      <c r="AP67" s="35"/>
      <c r="AQ67" s="53"/>
      <c r="AS67" s="2"/>
    </row>
    <row r="68" spans="2:45" hidden="1" x14ac:dyDescent="0.25">
      <c r="B68" s="2"/>
      <c r="C68" s="2"/>
      <c r="D68" s="2"/>
      <c r="E68" s="2"/>
      <c r="G68" s="42">
        <v>43583</v>
      </c>
      <c r="H68" s="23">
        <v>1</v>
      </c>
      <c r="I68" s="23">
        <v>1</v>
      </c>
      <c r="J68" s="23">
        <v>0</v>
      </c>
      <c r="K68" s="23">
        <v>0</v>
      </c>
      <c r="L68" s="23">
        <v>1</v>
      </c>
      <c r="M68" s="23">
        <v>1</v>
      </c>
      <c r="N68" s="23">
        <v>0</v>
      </c>
      <c r="O68" s="23">
        <v>0</v>
      </c>
      <c r="P68" s="23">
        <v>1</v>
      </c>
      <c r="Q68" s="23">
        <v>1</v>
      </c>
      <c r="R68" s="23">
        <v>0</v>
      </c>
      <c r="S68" s="23">
        <v>1</v>
      </c>
      <c r="T68" s="23">
        <v>1</v>
      </c>
      <c r="U68" s="23">
        <v>1</v>
      </c>
      <c r="V68" s="23">
        <v>0</v>
      </c>
      <c r="W68" s="23">
        <v>1</v>
      </c>
      <c r="X68" s="23">
        <v>0</v>
      </c>
      <c r="Y68" s="23">
        <v>1</v>
      </c>
      <c r="Z68" s="23">
        <v>0</v>
      </c>
      <c r="AA68" s="23">
        <v>0</v>
      </c>
      <c r="AB68" s="23">
        <v>0</v>
      </c>
      <c r="AC68" s="23">
        <v>1</v>
      </c>
      <c r="AD68" s="23">
        <v>0</v>
      </c>
      <c r="AE68" s="23">
        <v>0</v>
      </c>
      <c r="AF68" s="23">
        <v>0</v>
      </c>
      <c r="AG68" s="23">
        <v>0</v>
      </c>
      <c r="AH68" s="23">
        <f t="shared" si="0"/>
        <v>12</v>
      </c>
      <c r="AI68" s="24" cm="1">
        <f t="array" ref="AI68">SUM($H$8:$AG$8*H68:AG68)</f>
        <v>27.3</v>
      </c>
      <c r="AJ68" s="43">
        <f>$AI68/'Inventory System'!$L$34</f>
        <v>8.9655172413793102E-2</v>
      </c>
      <c r="AL68" s="51"/>
      <c r="AM68" s="35"/>
      <c r="AN68" s="35"/>
      <c r="AO68" s="35"/>
      <c r="AP68" s="35"/>
      <c r="AQ68" s="53"/>
      <c r="AS68" s="2"/>
    </row>
    <row r="69" spans="2:45" hidden="1" x14ac:dyDescent="0.25">
      <c r="B69" s="2"/>
      <c r="C69" s="2"/>
      <c r="D69" s="2"/>
      <c r="E69" s="2"/>
      <c r="G69" s="42">
        <v>43584</v>
      </c>
      <c r="H69" s="23">
        <v>0</v>
      </c>
      <c r="I69" s="23">
        <v>1</v>
      </c>
      <c r="J69" s="23">
        <v>0</v>
      </c>
      <c r="K69" s="23">
        <v>0</v>
      </c>
      <c r="L69" s="23">
        <v>0</v>
      </c>
      <c r="M69" s="23">
        <v>0</v>
      </c>
      <c r="N69" s="23">
        <v>1</v>
      </c>
      <c r="O69" s="23">
        <v>0</v>
      </c>
      <c r="P69" s="23">
        <v>1</v>
      </c>
      <c r="Q69" s="23">
        <v>1</v>
      </c>
      <c r="R69" s="23">
        <v>0</v>
      </c>
      <c r="S69" s="23">
        <v>1</v>
      </c>
      <c r="T69" s="23">
        <v>0</v>
      </c>
      <c r="U69" s="23">
        <v>1</v>
      </c>
      <c r="V69" s="23">
        <v>0</v>
      </c>
      <c r="W69" s="23">
        <v>0</v>
      </c>
      <c r="X69" s="23">
        <v>0</v>
      </c>
      <c r="Y69" s="23">
        <v>0</v>
      </c>
      <c r="Z69" s="23">
        <v>1</v>
      </c>
      <c r="AA69" s="23">
        <v>1</v>
      </c>
      <c r="AB69" s="23">
        <v>1</v>
      </c>
      <c r="AC69" s="23">
        <v>1</v>
      </c>
      <c r="AD69" s="23">
        <v>0</v>
      </c>
      <c r="AE69" s="23">
        <v>1</v>
      </c>
      <c r="AF69" s="23">
        <v>0</v>
      </c>
      <c r="AG69" s="23">
        <v>1</v>
      </c>
      <c r="AH69" s="23">
        <f t="shared" si="0"/>
        <v>12</v>
      </c>
      <c r="AI69" s="24" cm="1">
        <f t="array" ref="AI69">SUM($H$8:$AG$8*H69:AG69)</f>
        <v>26.099999999999998</v>
      </c>
      <c r="AJ69" s="43">
        <f>$AI69/'Inventory System'!$L$34</f>
        <v>8.5714285714285701E-2</v>
      </c>
      <c r="AL69" s="51"/>
      <c r="AM69" s="35"/>
      <c r="AN69" s="35"/>
      <c r="AO69" s="35"/>
      <c r="AP69" s="35"/>
      <c r="AQ69" s="53"/>
      <c r="AS69" s="2"/>
    </row>
    <row r="70" spans="2:45" hidden="1" x14ac:dyDescent="0.25">
      <c r="B70" s="2"/>
      <c r="C70" s="2"/>
      <c r="D70" s="2"/>
      <c r="E70" s="2"/>
      <c r="G70" s="42">
        <v>43585</v>
      </c>
      <c r="H70" s="23">
        <v>1</v>
      </c>
      <c r="I70" s="23">
        <v>0</v>
      </c>
      <c r="J70" s="23">
        <v>1</v>
      </c>
      <c r="K70" s="23">
        <v>0</v>
      </c>
      <c r="L70" s="23">
        <v>1</v>
      </c>
      <c r="M70" s="23">
        <v>0</v>
      </c>
      <c r="N70" s="23">
        <v>1</v>
      </c>
      <c r="O70" s="23">
        <v>0</v>
      </c>
      <c r="P70" s="23">
        <v>1</v>
      </c>
      <c r="Q70" s="23">
        <v>1</v>
      </c>
      <c r="R70" s="23">
        <v>0</v>
      </c>
      <c r="S70" s="23">
        <v>1</v>
      </c>
      <c r="T70" s="23">
        <v>1</v>
      </c>
      <c r="U70" s="23">
        <v>0</v>
      </c>
      <c r="V70" s="23">
        <v>0</v>
      </c>
      <c r="W70" s="23">
        <v>0</v>
      </c>
      <c r="X70" s="23">
        <v>0</v>
      </c>
      <c r="Y70" s="23">
        <v>0</v>
      </c>
      <c r="Z70" s="23">
        <v>1</v>
      </c>
      <c r="AA70" s="23">
        <v>1</v>
      </c>
      <c r="AB70" s="23">
        <v>2</v>
      </c>
      <c r="AC70" s="23">
        <v>1</v>
      </c>
      <c r="AD70" s="23">
        <v>1</v>
      </c>
      <c r="AE70" s="23">
        <v>0</v>
      </c>
      <c r="AF70" s="23">
        <v>0</v>
      </c>
      <c r="AG70" s="23">
        <v>1</v>
      </c>
      <c r="AH70" s="23">
        <f t="shared" si="0"/>
        <v>15</v>
      </c>
      <c r="AI70" s="24" cm="1">
        <f t="array" ref="AI70">SUM($H$8:$AG$8*H70:AG70)</f>
        <v>33.5</v>
      </c>
      <c r="AJ70" s="43">
        <f>$AI70/'Inventory System'!$L$34</f>
        <v>0.11001642036124795</v>
      </c>
      <c r="AL70" s="51"/>
      <c r="AM70" s="35"/>
      <c r="AN70" s="35"/>
      <c r="AO70" s="35"/>
      <c r="AP70" s="35"/>
      <c r="AQ70" s="53"/>
      <c r="AS70" s="2"/>
    </row>
    <row r="71" spans="2:45" hidden="1" x14ac:dyDescent="0.25">
      <c r="B71" s="2"/>
      <c r="C71" s="2"/>
      <c r="D71" s="2"/>
      <c r="E71" s="2"/>
      <c r="G71" s="42">
        <v>43586</v>
      </c>
      <c r="H71" s="23">
        <v>0</v>
      </c>
      <c r="I71" s="23">
        <v>0</v>
      </c>
      <c r="J71" s="23">
        <v>0</v>
      </c>
      <c r="K71" s="23">
        <v>0</v>
      </c>
      <c r="L71" s="23">
        <v>1</v>
      </c>
      <c r="M71" s="23">
        <v>0</v>
      </c>
      <c r="N71" s="23">
        <v>1</v>
      </c>
      <c r="O71" s="23">
        <v>0</v>
      </c>
      <c r="P71" s="23">
        <v>1</v>
      </c>
      <c r="Q71" s="23">
        <v>0</v>
      </c>
      <c r="R71" s="23">
        <v>0</v>
      </c>
      <c r="S71" s="23">
        <v>1</v>
      </c>
      <c r="T71" s="23">
        <v>0</v>
      </c>
      <c r="U71" s="23">
        <v>1</v>
      </c>
      <c r="V71" s="23">
        <v>0</v>
      </c>
      <c r="W71" s="23">
        <v>0</v>
      </c>
      <c r="X71" s="23">
        <v>0</v>
      </c>
      <c r="Y71" s="23">
        <v>1</v>
      </c>
      <c r="Z71" s="23">
        <v>0</v>
      </c>
      <c r="AA71" s="23">
        <v>0</v>
      </c>
      <c r="AB71" s="23">
        <v>1</v>
      </c>
      <c r="AC71" s="23">
        <v>1</v>
      </c>
      <c r="AD71" s="23">
        <v>1</v>
      </c>
      <c r="AE71" s="23">
        <v>0</v>
      </c>
      <c r="AF71" s="23">
        <v>0</v>
      </c>
      <c r="AG71" s="23">
        <v>0</v>
      </c>
      <c r="AH71" s="23">
        <f t="shared" si="0"/>
        <v>9</v>
      </c>
      <c r="AI71" s="24" cm="1">
        <f t="array" ref="AI71">SUM($H$8:$AG$8*H71:AG71)</f>
        <v>17.5</v>
      </c>
      <c r="AJ71" s="43">
        <f>$AI71/'Inventory System'!$L$34</f>
        <v>5.7471264367816091E-2</v>
      </c>
      <c r="AL71" s="51"/>
      <c r="AM71" s="35"/>
      <c r="AN71" s="35"/>
      <c r="AO71" s="35"/>
      <c r="AP71" s="35"/>
      <c r="AQ71" s="53"/>
      <c r="AS71" s="2"/>
    </row>
    <row r="72" spans="2:45" hidden="1" x14ac:dyDescent="0.25">
      <c r="B72" s="2"/>
      <c r="C72" s="2"/>
      <c r="D72" s="2"/>
      <c r="E72" s="2"/>
      <c r="G72" s="42">
        <v>43587</v>
      </c>
      <c r="H72" s="23">
        <v>1</v>
      </c>
      <c r="I72" s="23">
        <v>1</v>
      </c>
      <c r="J72" s="23">
        <v>0</v>
      </c>
      <c r="K72" s="23">
        <v>0</v>
      </c>
      <c r="L72" s="23">
        <v>0</v>
      </c>
      <c r="M72" s="23">
        <v>0</v>
      </c>
      <c r="N72" s="23">
        <v>1</v>
      </c>
      <c r="O72" s="23">
        <v>1</v>
      </c>
      <c r="P72" s="23">
        <v>0</v>
      </c>
      <c r="Q72" s="23">
        <v>1</v>
      </c>
      <c r="R72" s="23">
        <v>1</v>
      </c>
      <c r="S72" s="23">
        <v>1</v>
      </c>
      <c r="T72" s="23">
        <v>1</v>
      </c>
      <c r="U72" s="23">
        <v>0</v>
      </c>
      <c r="V72" s="23">
        <v>1</v>
      </c>
      <c r="W72" s="23">
        <v>1</v>
      </c>
      <c r="X72" s="23">
        <v>0</v>
      </c>
      <c r="Y72" s="23">
        <v>0</v>
      </c>
      <c r="Z72" s="23">
        <v>0</v>
      </c>
      <c r="AA72" s="23">
        <v>0</v>
      </c>
      <c r="AB72" s="23">
        <v>0</v>
      </c>
      <c r="AC72" s="23">
        <v>0</v>
      </c>
      <c r="AD72" s="23">
        <v>1</v>
      </c>
      <c r="AE72" s="23">
        <v>2</v>
      </c>
      <c r="AF72" s="23">
        <v>0</v>
      </c>
      <c r="AG72" s="23">
        <v>0</v>
      </c>
      <c r="AH72" s="23">
        <f t="shared" si="0"/>
        <v>13</v>
      </c>
      <c r="AI72" s="24" cm="1">
        <f t="array" ref="AI72">SUM($H$8:$AG$8*H72:AG72)</f>
        <v>26.300000000000004</v>
      </c>
      <c r="AJ72" s="43">
        <f>$AI72/'Inventory System'!$L$34</f>
        <v>8.6371100164203629E-2</v>
      </c>
      <c r="AL72" s="51"/>
      <c r="AM72" s="35"/>
      <c r="AN72" s="35"/>
      <c r="AO72" s="35"/>
      <c r="AP72" s="35"/>
      <c r="AQ72" s="53"/>
      <c r="AS72" s="2"/>
    </row>
    <row r="73" spans="2:45" hidden="1" x14ac:dyDescent="0.25">
      <c r="B73" s="2"/>
      <c r="C73" s="2"/>
      <c r="D73" s="2"/>
      <c r="E73" s="2"/>
      <c r="G73" s="42">
        <v>43588</v>
      </c>
      <c r="H73" s="23">
        <v>0</v>
      </c>
      <c r="I73" s="23">
        <v>0</v>
      </c>
      <c r="J73" s="23">
        <v>0</v>
      </c>
      <c r="K73" s="23">
        <v>1</v>
      </c>
      <c r="L73" s="23">
        <v>0</v>
      </c>
      <c r="M73" s="23">
        <v>0</v>
      </c>
      <c r="N73" s="23">
        <v>1</v>
      </c>
      <c r="O73" s="23">
        <v>1</v>
      </c>
      <c r="P73" s="23">
        <v>0</v>
      </c>
      <c r="Q73" s="23">
        <v>0</v>
      </c>
      <c r="R73" s="23">
        <v>0</v>
      </c>
      <c r="S73" s="23">
        <v>0</v>
      </c>
      <c r="T73" s="23">
        <v>0</v>
      </c>
      <c r="U73" s="23">
        <v>0</v>
      </c>
      <c r="V73" s="23">
        <v>0</v>
      </c>
      <c r="W73" s="23">
        <v>0</v>
      </c>
      <c r="X73" s="23">
        <v>0</v>
      </c>
      <c r="Y73" s="23">
        <v>1</v>
      </c>
      <c r="Z73" s="23">
        <v>1</v>
      </c>
      <c r="AA73" s="23">
        <v>0</v>
      </c>
      <c r="AB73" s="23">
        <v>2</v>
      </c>
      <c r="AC73" s="23">
        <v>1</v>
      </c>
      <c r="AD73" s="23">
        <v>1</v>
      </c>
      <c r="AE73" s="23">
        <v>0</v>
      </c>
      <c r="AF73" s="23">
        <v>0</v>
      </c>
      <c r="AG73" s="23">
        <v>0</v>
      </c>
      <c r="AH73" s="23">
        <f t="shared" si="0"/>
        <v>9</v>
      </c>
      <c r="AI73" s="24" cm="1">
        <f t="array" ref="AI73">SUM($H$8:$AG$8*H73:AG73)</f>
        <v>17.7</v>
      </c>
      <c r="AJ73" s="43">
        <f>$AI73/'Inventory System'!$L$34</f>
        <v>5.8128078817733984E-2</v>
      </c>
      <c r="AL73" s="51"/>
      <c r="AM73" s="35"/>
      <c r="AN73" s="35"/>
      <c r="AO73" s="35"/>
      <c r="AP73" s="35"/>
      <c r="AQ73" s="53"/>
      <c r="AS73" s="2"/>
    </row>
    <row r="74" spans="2:45" hidden="1" x14ac:dyDescent="0.25">
      <c r="B74" s="2"/>
      <c r="C74" s="2"/>
      <c r="D74" s="2"/>
      <c r="E74" s="2"/>
      <c r="G74" s="42">
        <v>43589</v>
      </c>
      <c r="H74" s="23">
        <v>0</v>
      </c>
      <c r="I74" s="23">
        <v>0</v>
      </c>
      <c r="J74" s="23">
        <v>1</v>
      </c>
      <c r="K74" s="23">
        <v>0</v>
      </c>
      <c r="L74" s="23">
        <v>0</v>
      </c>
      <c r="M74" s="23">
        <v>0</v>
      </c>
      <c r="N74" s="23">
        <v>1</v>
      </c>
      <c r="O74" s="23">
        <v>1</v>
      </c>
      <c r="P74" s="23">
        <v>1</v>
      </c>
      <c r="Q74" s="23">
        <v>1</v>
      </c>
      <c r="R74" s="23">
        <v>1</v>
      </c>
      <c r="S74" s="23">
        <v>0</v>
      </c>
      <c r="T74" s="23">
        <v>1</v>
      </c>
      <c r="U74" s="23">
        <v>0</v>
      </c>
      <c r="V74" s="23">
        <v>0</v>
      </c>
      <c r="W74" s="23">
        <v>0</v>
      </c>
      <c r="X74" s="23">
        <v>0</v>
      </c>
      <c r="Y74" s="23">
        <v>1</v>
      </c>
      <c r="Z74" s="23">
        <v>0</v>
      </c>
      <c r="AA74" s="23">
        <v>1</v>
      </c>
      <c r="AB74" s="23">
        <v>1</v>
      </c>
      <c r="AC74" s="23">
        <v>1</v>
      </c>
      <c r="AD74" s="23">
        <v>0</v>
      </c>
      <c r="AE74" s="23">
        <v>3</v>
      </c>
      <c r="AF74" s="23">
        <v>0</v>
      </c>
      <c r="AG74" s="23">
        <v>0</v>
      </c>
      <c r="AH74" s="23">
        <f t="shared" si="0"/>
        <v>14</v>
      </c>
      <c r="AI74" s="24" cm="1">
        <f t="array" ref="AI74">SUM($H$8:$AG$8*H74:AG74)</f>
        <v>28.399999999999995</v>
      </c>
      <c r="AJ74" s="43">
        <f>$AI74/'Inventory System'!$L$34</f>
        <v>9.3267651888341532E-2</v>
      </c>
      <c r="AL74" s="51"/>
      <c r="AM74" s="35"/>
      <c r="AN74" s="35"/>
      <c r="AO74" s="35"/>
      <c r="AP74" s="35"/>
      <c r="AQ74" s="53"/>
      <c r="AS74" s="2"/>
    </row>
    <row r="75" spans="2:45" hidden="1" x14ac:dyDescent="0.25">
      <c r="B75" s="2"/>
      <c r="C75" s="2"/>
      <c r="D75" s="2"/>
      <c r="E75" s="2"/>
      <c r="G75" s="42">
        <v>43590</v>
      </c>
      <c r="H75" s="23">
        <v>0</v>
      </c>
      <c r="I75" s="23">
        <v>0</v>
      </c>
      <c r="J75" s="23">
        <v>1</v>
      </c>
      <c r="K75" s="23">
        <v>0</v>
      </c>
      <c r="L75" s="23">
        <v>0</v>
      </c>
      <c r="M75" s="23">
        <v>1</v>
      </c>
      <c r="N75" s="23">
        <v>0</v>
      </c>
      <c r="O75" s="23">
        <v>1</v>
      </c>
      <c r="P75" s="23">
        <v>0</v>
      </c>
      <c r="Q75" s="23">
        <v>0</v>
      </c>
      <c r="R75" s="23">
        <v>1</v>
      </c>
      <c r="S75" s="23">
        <v>1</v>
      </c>
      <c r="T75" s="23">
        <v>1</v>
      </c>
      <c r="U75" s="23">
        <v>0</v>
      </c>
      <c r="V75" s="23">
        <v>0</v>
      </c>
      <c r="W75" s="23">
        <v>1</v>
      </c>
      <c r="X75" s="23">
        <v>1</v>
      </c>
      <c r="Y75" s="23">
        <v>0</v>
      </c>
      <c r="Z75" s="23">
        <v>1</v>
      </c>
      <c r="AA75" s="23">
        <v>0</v>
      </c>
      <c r="AB75" s="23">
        <v>1</v>
      </c>
      <c r="AC75" s="23">
        <v>1</v>
      </c>
      <c r="AD75" s="23">
        <v>0</v>
      </c>
      <c r="AE75" s="23">
        <v>0</v>
      </c>
      <c r="AF75" s="23">
        <v>1</v>
      </c>
      <c r="AG75" s="23">
        <v>2</v>
      </c>
      <c r="AH75" s="23">
        <f t="shared" ref="AH75:AH138" si="1">SUM(H75:AG75)</f>
        <v>14</v>
      </c>
      <c r="AI75" s="24" cm="1">
        <f t="array" ref="AI75">SUM($H$8:$AG$8*H75:AG75)</f>
        <v>29.700000000000003</v>
      </c>
      <c r="AJ75" s="43">
        <f>$AI75/'Inventory System'!$L$34</f>
        <v>9.753694581280789E-2</v>
      </c>
      <c r="AL75" s="51"/>
      <c r="AM75" s="35"/>
      <c r="AN75" s="35"/>
      <c r="AO75" s="35"/>
      <c r="AP75" s="35"/>
      <c r="AQ75" s="53"/>
      <c r="AS75" s="2"/>
    </row>
    <row r="76" spans="2:45" hidden="1" x14ac:dyDescent="0.25">
      <c r="B76" s="2"/>
      <c r="C76" s="2"/>
      <c r="D76" s="2"/>
      <c r="E76" s="2"/>
      <c r="G76" s="42">
        <v>43591</v>
      </c>
      <c r="H76" s="23">
        <v>1</v>
      </c>
      <c r="I76" s="23">
        <v>0</v>
      </c>
      <c r="J76" s="23">
        <v>1</v>
      </c>
      <c r="K76" s="23">
        <v>0</v>
      </c>
      <c r="L76" s="23">
        <v>1</v>
      </c>
      <c r="M76" s="23">
        <v>0</v>
      </c>
      <c r="N76" s="23">
        <v>0</v>
      </c>
      <c r="O76" s="23">
        <v>0</v>
      </c>
      <c r="P76" s="23">
        <v>1</v>
      </c>
      <c r="Q76" s="23">
        <v>1</v>
      </c>
      <c r="R76" s="23">
        <v>0</v>
      </c>
      <c r="S76" s="23">
        <v>1</v>
      </c>
      <c r="T76" s="23">
        <v>0</v>
      </c>
      <c r="U76" s="23">
        <v>0</v>
      </c>
      <c r="V76" s="23">
        <v>0</v>
      </c>
      <c r="W76" s="23">
        <v>1</v>
      </c>
      <c r="X76" s="23">
        <v>0</v>
      </c>
      <c r="Y76" s="23">
        <v>0</v>
      </c>
      <c r="Z76" s="23">
        <v>0</v>
      </c>
      <c r="AA76" s="23">
        <v>0</v>
      </c>
      <c r="AB76" s="23">
        <v>0</v>
      </c>
      <c r="AC76" s="23">
        <v>1</v>
      </c>
      <c r="AD76" s="23">
        <v>0</v>
      </c>
      <c r="AE76" s="23">
        <v>2</v>
      </c>
      <c r="AF76" s="23">
        <v>1</v>
      </c>
      <c r="AG76" s="23">
        <v>2</v>
      </c>
      <c r="AH76" s="23">
        <f t="shared" si="1"/>
        <v>13</v>
      </c>
      <c r="AI76" s="24" cm="1">
        <f t="array" ref="AI76">SUM($H$8:$AG$8*H76:AG76)</f>
        <v>32.900000000000006</v>
      </c>
      <c r="AJ76" s="43">
        <f>$AI76/'Inventory System'!$L$34</f>
        <v>0.10804597701149427</v>
      </c>
      <c r="AL76" s="51"/>
      <c r="AM76" s="35"/>
      <c r="AN76" s="35"/>
      <c r="AO76" s="35"/>
      <c r="AP76" s="35"/>
      <c r="AQ76" s="53"/>
      <c r="AS76" s="2"/>
    </row>
    <row r="77" spans="2:45" hidden="1" x14ac:dyDescent="0.25">
      <c r="B77" s="2"/>
      <c r="C77" s="2"/>
      <c r="D77" s="2"/>
      <c r="E77" s="2"/>
      <c r="G77" s="42">
        <v>43592</v>
      </c>
      <c r="H77" s="23">
        <v>1</v>
      </c>
      <c r="I77" s="23">
        <v>0</v>
      </c>
      <c r="J77" s="23">
        <v>0</v>
      </c>
      <c r="K77" s="23">
        <v>0</v>
      </c>
      <c r="L77" s="23">
        <v>1</v>
      </c>
      <c r="M77" s="23">
        <v>0</v>
      </c>
      <c r="N77" s="23">
        <v>0</v>
      </c>
      <c r="O77" s="23">
        <v>0</v>
      </c>
      <c r="P77" s="23">
        <v>0</v>
      </c>
      <c r="Q77" s="23">
        <v>1</v>
      </c>
      <c r="R77" s="23">
        <v>1</v>
      </c>
      <c r="S77" s="23">
        <v>1</v>
      </c>
      <c r="T77" s="23">
        <v>1</v>
      </c>
      <c r="U77" s="23">
        <v>1</v>
      </c>
      <c r="V77" s="23">
        <v>1</v>
      </c>
      <c r="W77" s="23">
        <v>1</v>
      </c>
      <c r="X77" s="23">
        <v>1</v>
      </c>
      <c r="Y77" s="23">
        <v>1</v>
      </c>
      <c r="Z77" s="23">
        <v>1</v>
      </c>
      <c r="AA77" s="23">
        <v>0</v>
      </c>
      <c r="AB77" s="23">
        <v>1</v>
      </c>
      <c r="AC77" s="23">
        <v>1</v>
      </c>
      <c r="AD77" s="23">
        <v>0</v>
      </c>
      <c r="AE77" s="23">
        <v>0</v>
      </c>
      <c r="AF77" s="23">
        <v>0</v>
      </c>
      <c r="AG77" s="23">
        <v>1</v>
      </c>
      <c r="AH77" s="23">
        <f t="shared" si="1"/>
        <v>15</v>
      </c>
      <c r="AI77" s="24" cm="1">
        <f t="array" ref="AI77">SUM($H$8:$AG$8*H77:AG77)</f>
        <v>27.9</v>
      </c>
      <c r="AJ77" s="43">
        <f>$AI77/'Inventory System'!$L$34</f>
        <v>9.1625615763546789E-2</v>
      </c>
      <c r="AL77" s="51"/>
      <c r="AM77" s="35"/>
      <c r="AN77" s="35"/>
      <c r="AO77" s="35"/>
      <c r="AP77" s="35"/>
      <c r="AQ77" s="53"/>
      <c r="AS77" s="2"/>
    </row>
    <row r="78" spans="2:45" hidden="1" x14ac:dyDescent="0.25">
      <c r="B78" s="2"/>
      <c r="C78" s="2"/>
      <c r="D78" s="2"/>
      <c r="E78" s="2"/>
      <c r="G78" s="42">
        <v>43593</v>
      </c>
      <c r="H78" s="23">
        <v>1</v>
      </c>
      <c r="I78" s="23">
        <v>1</v>
      </c>
      <c r="J78" s="23">
        <v>0</v>
      </c>
      <c r="K78" s="23">
        <v>0</v>
      </c>
      <c r="L78" s="23">
        <v>1</v>
      </c>
      <c r="M78" s="23">
        <v>0</v>
      </c>
      <c r="N78" s="23">
        <v>1</v>
      </c>
      <c r="O78" s="23">
        <v>1</v>
      </c>
      <c r="P78" s="23">
        <v>1</v>
      </c>
      <c r="Q78" s="23">
        <v>1</v>
      </c>
      <c r="R78" s="23">
        <v>1</v>
      </c>
      <c r="S78" s="23">
        <v>0</v>
      </c>
      <c r="T78" s="23">
        <v>1</v>
      </c>
      <c r="U78" s="23">
        <v>0</v>
      </c>
      <c r="V78" s="23">
        <v>0</v>
      </c>
      <c r="W78" s="23">
        <v>1</v>
      </c>
      <c r="X78" s="23">
        <v>0</v>
      </c>
      <c r="Y78" s="23">
        <v>0</v>
      </c>
      <c r="Z78" s="23">
        <v>0</v>
      </c>
      <c r="AA78" s="23">
        <v>0</v>
      </c>
      <c r="AB78" s="23">
        <v>2</v>
      </c>
      <c r="AC78" s="23">
        <v>1</v>
      </c>
      <c r="AD78" s="23">
        <v>1</v>
      </c>
      <c r="AE78" s="23">
        <v>2</v>
      </c>
      <c r="AF78" s="23">
        <v>0</v>
      </c>
      <c r="AG78" s="23">
        <v>1</v>
      </c>
      <c r="AH78" s="23">
        <f t="shared" si="1"/>
        <v>17</v>
      </c>
      <c r="AI78" s="24" cm="1">
        <f t="array" ref="AI78">SUM($H$8:$AG$8*H78:AG78)</f>
        <v>37.800000000000004</v>
      </c>
      <c r="AJ78" s="43">
        <f>$AI78/'Inventory System'!$L$34</f>
        <v>0.12413793103448277</v>
      </c>
      <c r="AL78" s="51"/>
      <c r="AM78" s="35"/>
      <c r="AN78" s="35"/>
      <c r="AO78" s="35"/>
      <c r="AP78" s="35"/>
      <c r="AQ78" s="53"/>
      <c r="AS78" s="2"/>
    </row>
    <row r="79" spans="2:45" hidden="1" x14ac:dyDescent="0.25">
      <c r="B79" s="2"/>
      <c r="C79" s="2"/>
      <c r="D79" s="2"/>
      <c r="E79" s="2"/>
      <c r="G79" s="42">
        <v>43594</v>
      </c>
      <c r="H79" s="23">
        <v>1</v>
      </c>
      <c r="I79" s="23">
        <v>0</v>
      </c>
      <c r="J79" s="23">
        <v>1</v>
      </c>
      <c r="K79" s="23">
        <v>0</v>
      </c>
      <c r="L79" s="23">
        <v>0</v>
      </c>
      <c r="M79" s="23">
        <v>0</v>
      </c>
      <c r="N79" s="23">
        <v>0</v>
      </c>
      <c r="O79" s="23">
        <v>1</v>
      </c>
      <c r="P79" s="23">
        <v>0</v>
      </c>
      <c r="Q79" s="23">
        <v>1</v>
      </c>
      <c r="R79" s="23">
        <v>0</v>
      </c>
      <c r="S79" s="23">
        <v>0</v>
      </c>
      <c r="T79" s="23">
        <v>0</v>
      </c>
      <c r="U79" s="23">
        <v>0</v>
      </c>
      <c r="V79" s="23">
        <v>0</v>
      </c>
      <c r="W79" s="23">
        <v>0</v>
      </c>
      <c r="X79" s="23">
        <v>0</v>
      </c>
      <c r="Y79" s="23">
        <v>0</v>
      </c>
      <c r="Z79" s="23">
        <v>0</v>
      </c>
      <c r="AA79" s="23">
        <v>1</v>
      </c>
      <c r="AB79" s="23">
        <v>0</v>
      </c>
      <c r="AC79" s="23">
        <v>0</v>
      </c>
      <c r="AD79" s="23">
        <v>1</v>
      </c>
      <c r="AE79" s="23">
        <v>1</v>
      </c>
      <c r="AF79" s="23">
        <v>0</v>
      </c>
      <c r="AG79" s="23">
        <v>0</v>
      </c>
      <c r="AH79" s="23">
        <f t="shared" si="1"/>
        <v>7</v>
      </c>
      <c r="AI79" s="24" cm="1">
        <f t="array" ref="AI79">SUM($H$8:$AG$8*H79:AG79)</f>
        <v>16.899999999999999</v>
      </c>
      <c r="AJ79" s="43">
        <f>$AI79/'Inventory System'!$L$34</f>
        <v>5.5500821018062391E-2</v>
      </c>
      <c r="AL79" s="51"/>
      <c r="AM79" s="35"/>
      <c r="AN79" s="35"/>
      <c r="AO79" s="35"/>
      <c r="AP79" s="35"/>
      <c r="AQ79" s="53"/>
      <c r="AS79" s="2"/>
    </row>
    <row r="80" spans="2:45" hidden="1" x14ac:dyDescent="0.25">
      <c r="B80" s="2"/>
      <c r="C80" s="2"/>
      <c r="D80" s="2"/>
      <c r="E80" s="2"/>
      <c r="G80" s="42">
        <v>43595</v>
      </c>
      <c r="H80" s="23">
        <v>0</v>
      </c>
      <c r="I80" s="23">
        <v>1</v>
      </c>
      <c r="J80" s="23">
        <v>1</v>
      </c>
      <c r="K80" s="23">
        <v>0</v>
      </c>
      <c r="L80" s="23">
        <v>1</v>
      </c>
      <c r="M80" s="23">
        <v>0</v>
      </c>
      <c r="N80" s="23">
        <v>0</v>
      </c>
      <c r="O80" s="23">
        <v>0</v>
      </c>
      <c r="P80" s="23">
        <v>1</v>
      </c>
      <c r="Q80" s="23">
        <v>1</v>
      </c>
      <c r="R80" s="23">
        <v>0</v>
      </c>
      <c r="S80" s="23">
        <v>0</v>
      </c>
      <c r="T80" s="23">
        <v>0</v>
      </c>
      <c r="U80" s="23">
        <v>0</v>
      </c>
      <c r="V80" s="23">
        <v>0</v>
      </c>
      <c r="W80" s="23">
        <v>1</v>
      </c>
      <c r="X80" s="23">
        <v>1</v>
      </c>
      <c r="Y80" s="23">
        <v>0</v>
      </c>
      <c r="Z80" s="23">
        <v>1</v>
      </c>
      <c r="AA80" s="23">
        <v>0</v>
      </c>
      <c r="AB80" s="23">
        <v>2</v>
      </c>
      <c r="AC80" s="23">
        <v>0</v>
      </c>
      <c r="AD80" s="23">
        <v>1</v>
      </c>
      <c r="AE80" s="23">
        <v>1</v>
      </c>
      <c r="AF80" s="23">
        <v>0</v>
      </c>
      <c r="AG80" s="23">
        <v>0</v>
      </c>
      <c r="AH80" s="23">
        <f t="shared" si="1"/>
        <v>12</v>
      </c>
      <c r="AI80" s="24" cm="1">
        <f t="array" ref="AI80">SUM($H$8:$AG$8*H80:AG80)</f>
        <v>25.7</v>
      </c>
      <c r="AJ80" s="43">
        <f>$AI80/'Inventory System'!$L$34</f>
        <v>8.4400656814449915E-2</v>
      </c>
      <c r="AL80" s="51"/>
      <c r="AM80" s="35"/>
      <c r="AN80" s="35"/>
      <c r="AO80" s="35"/>
      <c r="AP80" s="35"/>
      <c r="AQ80" s="53"/>
      <c r="AS80" s="2"/>
    </row>
    <row r="81" spans="2:45" hidden="1" x14ac:dyDescent="0.25">
      <c r="B81" s="2"/>
      <c r="C81" s="2"/>
      <c r="D81" s="2"/>
      <c r="E81" s="2"/>
      <c r="G81" s="42">
        <v>43596</v>
      </c>
      <c r="H81" s="23">
        <v>1</v>
      </c>
      <c r="I81" s="23">
        <v>1</v>
      </c>
      <c r="J81" s="23">
        <v>1</v>
      </c>
      <c r="K81" s="23">
        <v>1</v>
      </c>
      <c r="L81" s="23">
        <v>1</v>
      </c>
      <c r="M81" s="23">
        <v>1</v>
      </c>
      <c r="N81" s="23">
        <v>0</v>
      </c>
      <c r="O81" s="23">
        <v>0</v>
      </c>
      <c r="P81" s="23">
        <v>0</v>
      </c>
      <c r="Q81" s="23">
        <v>0</v>
      </c>
      <c r="R81" s="23">
        <v>0</v>
      </c>
      <c r="S81" s="23">
        <v>1</v>
      </c>
      <c r="T81" s="23">
        <v>0</v>
      </c>
      <c r="U81" s="23">
        <v>0</v>
      </c>
      <c r="V81" s="23">
        <v>0</v>
      </c>
      <c r="W81" s="23">
        <v>1</v>
      </c>
      <c r="X81" s="23">
        <v>1</v>
      </c>
      <c r="Y81" s="23">
        <v>0</v>
      </c>
      <c r="Z81" s="23">
        <v>0</v>
      </c>
      <c r="AA81" s="23">
        <v>0</v>
      </c>
      <c r="AB81" s="23">
        <v>0</v>
      </c>
      <c r="AC81" s="23">
        <v>1</v>
      </c>
      <c r="AD81" s="23">
        <v>1</v>
      </c>
      <c r="AE81" s="23">
        <v>3</v>
      </c>
      <c r="AF81" s="23">
        <v>0</v>
      </c>
      <c r="AG81" s="23">
        <v>1</v>
      </c>
      <c r="AH81" s="23">
        <f t="shared" si="1"/>
        <v>15</v>
      </c>
      <c r="AI81" s="24" cm="1">
        <f t="array" ref="AI81">SUM($H$8:$AG$8*H81:AG81)</f>
        <v>33.700000000000003</v>
      </c>
      <c r="AJ81" s="43">
        <f>$AI81/'Inventory System'!$L$34</f>
        <v>0.11067323481116585</v>
      </c>
      <c r="AL81" s="51"/>
      <c r="AM81" s="35"/>
      <c r="AN81" s="35"/>
      <c r="AO81" s="35"/>
      <c r="AP81" s="35"/>
      <c r="AQ81" s="53"/>
      <c r="AS81" s="2"/>
    </row>
    <row r="82" spans="2:45" hidden="1" x14ac:dyDescent="0.25">
      <c r="B82" s="2"/>
      <c r="C82" s="2"/>
      <c r="D82" s="2"/>
      <c r="E82" s="2"/>
      <c r="G82" s="42">
        <v>43597</v>
      </c>
      <c r="H82" s="23">
        <v>0</v>
      </c>
      <c r="I82" s="23">
        <v>1</v>
      </c>
      <c r="J82" s="23">
        <v>1</v>
      </c>
      <c r="K82" s="23">
        <v>0</v>
      </c>
      <c r="L82" s="23">
        <v>0</v>
      </c>
      <c r="M82" s="23">
        <v>0</v>
      </c>
      <c r="N82" s="23">
        <v>1</v>
      </c>
      <c r="O82" s="23">
        <v>0</v>
      </c>
      <c r="P82" s="23">
        <v>1</v>
      </c>
      <c r="Q82" s="23">
        <v>0</v>
      </c>
      <c r="R82" s="23">
        <v>0</v>
      </c>
      <c r="S82" s="23">
        <v>0</v>
      </c>
      <c r="T82" s="23">
        <v>0</v>
      </c>
      <c r="U82" s="23">
        <v>0</v>
      </c>
      <c r="V82" s="23">
        <v>1</v>
      </c>
      <c r="W82" s="23">
        <v>1</v>
      </c>
      <c r="X82" s="23">
        <v>1</v>
      </c>
      <c r="Y82" s="23">
        <v>0</v>
      </c>
      <c r="Z82" s="23">
        <v>1</v>
      </c>
      <c r="AA82" s="23">
        <v>1</v>
      </c>
      <c r="AB82" s="23">
        <v>2</v>
      </c>
      <c r="AC82" s="23">
        <v>0</v>
      </c>
      <c r="AD82" s="23">
        <v>1</v>
      </c>
      <c r="AE82" s="23">
        <v>1</v>
      </c>
      <c r="AF82" s="23">
        <v>1</v>
      </c>
      <c r="AG82" s="23">
        <v>2</v>
      </c>
      <c r="AH82" s="23">
        <f t="shared" si="1"/>
        <v>16</v>
      </c>
      <c r="AI82" s="24" cm="1">
        <f t="array" ref="AI82">SUM($H$8:$AG$8*H82:AG82)</f>
        <v>34.700000000000003</v>
      </c>
      <c r="AJ82" s="43">
        <f>$AI82/'Inventory System'!$L$34</f>
        <v>0.11395730706075535</v>
      </c>
      <c r="AL82" s="51"/>
      <c r="AM82" s="35"/>
      <c r="AN82" s="35"/>
      <c r="AO82" s="35"/>
      <c r="AP82" s="35"/>
      <c r="AQ82" s="53"/>
      <c r="AS82" s="2"/>
    </row>
    <row r="83" spans="2:45" hidden="1" x14ac:dyDescent="0.25">
      <c r="B83" s="2"/>
      <c r="C83" s="2"/>
      <c r="D83" s="2"/>
      <c r="E83" s="2"/>
      <c r="G83" s="42">
        <v>43598</v>
      </c>
      <c r="H83" s="23">
        <v>1</v>
      </c>
      <c r="I83" s="23">
        <v>1</v>
      </c>
      <c r="J83" s="23">
        <v>0</v>
      </c>
      <c r="K83" s="23">
        <v>0</v>
      </c>
      <c r="L83" s="23">
        <v>1</v>
      </c>
      <c r="M83" s="23">
        <v>0</v>
      </c>
      <c r="N83" s="23">
        <v>0</v>
      </c>
      <c r="O83" s="23">
        <v>0</v>
      </c>
      <c r="P83" s="23">
        <v>0</v>
      </c>
      <c r="Q83" s="23">
        <v>0</v>
      </c>
      <c r="R83" s="23">
        <v>1</v>
      </c>
      <c r="S83" s="23">
        <v>0</v>
      </c>
      <c r="T83" s="23">
        <v>1</v>
      </c>
      <c r="U83" s="23">
        <v>0</v>
      </c>
      <c r="V83" s="23">
        <v>1</v>
      </c>
      <c r="W83" s="23">
        <v>0</v>
      </c>
      <c r="X83" s="23">
        <v>1</v>
      </c>
      <c r="Y83" s="23">
        <v>1</v>
      </c>
      <c r="Z83" s="23">
        <v>0</v>
      </c>
      <c r="AA83" s="23">
        <v>1</v>
      </c>
      <c r="AB83" s="23">
        <v>0</v>
      </c>
      <c r="AC83" s="23">
        <v>0</v>
      </c>
      <c r="AD83" s="23">
        <v>0</v>
      </c>
      <c r="AE83" s="23">
        <v>0</v>
      </c>
      <c r="AF83" s="23">
        <v>0</v>
      </c>
      <c r="AG83" s="23">
        <v>1</v>
      </c>
      <c r="AH83" s="23">
        <f t="shared" si="1"/>
        <v>10</v>
      </c>
      <c r="AI83" s="24" cm="1">
        <f t="array" ref="AI83">SUM($H$8:$AG$8*H83:AG83)</f>
        <v>20.6</v>
      </c>
      <c r="AJ83" s="43">
        <f>$AI83/'Inventory System'!$L$34</f>
        <v>6.7651888341543523E-2</v>
      </c>
      <c r="AL83" s="51"/>
      <c r="AM83" s="35"/>
      <c r="AN83" s="35"/>
      <c r="AO83" s="35"/>
      <c r="AP83" s="35"/>
      <c r="AQ83" s="53"/>
      <c r="AS83" s="2"/>
    </row>
    <row r="84" spans="2:45" hidden="1" x14ac:dyDescent="0.25">
      <c r="B84" s="2"/>
      <c r="C84" s="2"/>
      <c r="D84" s="2"/>
      <c r="E84" s="2"/>
      <c r="G84" s="42">
        <v>43599</v>
      </c>
      <c r="H84" s="23">
        <v>0</v>
      </c>
      <c r="I84" s="23">
        <v>0</v>
      </c>
      <c r="J84" s="23">
        <v>1</v>
      </c>
      <c r="K84" s="23">
        <v>0</v>
      </c>
      <c r="L84" s="23">
        <v>0</v>
      </c>
      <c r="M84" s="23">
        <v>1</v>
      </c>
      <c r="N84" s="23">
        <v>1</v>
      </c>
      <c r="O84" s="23">
        <v>0</v>
      </c>
      <c r="P84" s="23">
        <v>0</v>
      </c>
      <c r="Q84" s="23">
        <v>0</v>
      </c>
      <c r="R84" s="23">
        <v>1</v>
      </c>
      <c r="S84" s="23">
        <v>1</v>
      </c>
      <c r="T84" s="23">
        <v>1</v>
      </c>
      <c r="U84" s="23">
        <v>0</v>
      </c>
      <c r="V84" s="23">
        <v>0</v>
      </c>
      <c r="W84" s="23">
        <v>0</v>
      </c>
      <c r="X84" s="23">
        <v>1</v>
      </c>
      <c r="Y84" s="23">
        <v>0</v>
      </c>
      <c r="Z84" s="23">
        <v>0</v>
      </c>
      <c r="AA84" s="23">
        <v>0</v>
      </c>
      <c r="AB84" s="23">
        <v>1</v>
      </c>
      <c r="AC84" s="23">
        <v>0</v>
      </c>
      <c r="AD84" s="23">
        <v>0</v>
      </c>
      <c r="AE84" s="23">
        <v>0</v>
      </c>
      <c r="AF84" s="23">
        <v>0</v>
      </c>
      <c r="AG84" s="23">
        <v>0</v>
      </c>
      <c r="AH84" s="23">
        <f t="shared" si="1"/>
        <v>8</v>
      </c>
      <c r="AI84" s="24" cm="1">
        <f t="array" ref="AI84">SUM($H$8:$AG$8*H84:AG84)</f>
        <v>15.700000000000003</v>
      </c>
      <c r="AJ84" s="43">
        <f>$AI84/'Inventory System'!$L$34</f>
        <v>5.1559934318555017E-2</v>
      </c>
      <c r="AL84" s="51"/>
      <c r="AM84" s="35"/>
      <c r="AN84" s="35"/>
      <c r="AO84" s="35"/>
      <c r="AP84" s="35"/>
      <c r="AQ84" s="53"/>
      <c r="AS84" s="2"/>
    </row>
    <row r="85" spans="2:45" hidden="1" x14ac:dyDescent="0.25">
      <c r="B85" s="2"/>
      <c r="C85" s="2"/>
      <c r="D85" s="2"/>
      <c r="E85" s="2"/>
      <c r="G85" s="42">
        <v>43600</v>
      </c>
      <c r="H85" s="23">
        <v>1</v>
      </c>
      <c r="I85" s="23">
        <v>0</v>
      </c>
      <c r="J85" s="23">
        <v>0</v>
      </c>
      <c r="K85" s="23">
        <v>0</v>
      </c>
      <c r="L85" s="23">
        <v>1</v>
      </c>
      <c r="M85" s="23">
        <v>0</v>
      </c>
      <c r="N85" s="23">
        <v>0</v>
      </c>
      <c r="O85" s="23">
        <v>0</v>
      </c>
      <c r="P85" s="23">
        <v>0</v>
      </c>
      <c r="Q85" s="23">
        <v>1</v>
      </c>
      <c r="R85" s="23">
        <v>0</v>
      </c>
      <c r="S85" s="23">
        <v>0</v>
      </c>
      <c r="T85" s="23">
        <v>0</v>
      </c>
      <c r="U85" s="23">
        <v>0</v>
      </c>
      <c r="V85" s="23">
        <v>1</v>
      </c>
      <c r="W85" s="23">
        <v>1</v>
      </c>
      <c r="X85" s="23">
        <v>0</v>
      </c>
      <c r="Y85" s="23">
        <v>0</v>
      </c>
      <c r="Z85" s="23">
        <v>1</v>
      </c>
      <c r="AA85" s="23">
        <v>0</v>
      </c>
      <c r="AB85" s="23">
        <v>0</v>
      </c>
      <c r="AC85" s="23">
        <v>1</v>
      </c>
      <c r="AD85" s="23">
        <v>1</v>
      </c>
      <c r="AE85" s="23">
        <v>0</v>
      </c>
      <c r="AF85" s="23">
        <v>0</v>
      </c>
      <c r="AG85" s="23">
        <v>0</v>
      </c>
      <c r="AH85" s="23">
        <f t="shared" si="1"/>
        <v>8</v>
      </c>
      <c r="AI85" s="24" cm="1">
        <f t="array" ref="AI85">SUM($H$8:$AG$8*H85:AG85)</f>
        <v>16.5</v>
      </c>
      <c r="AJ85" s="43">
        <f>$AI85/'Inventory System'!$L$34</f>
        <v>5.4187192118226604E-2</v>
      </c>
      <c r="AL85" s="51"/>
      <c r="AM85" s="35"/>
      <c r="AN85" s="35"/>
      <c r="AO85" s="35"/>
      <c r="AP85" s="35"/>
      <c r="AQ85" s="53"/>
      <c r="AS85" s="2"/>
    </row>
    <row r="86" spans="2:45" hidden="1" x14ac:dyDescent="0.25">
      <c r="B86" s="2"/>
      <c r="C86" s="2"/>
      <c r="D86" s="2"/>
      <c r="E86" s="2"/>
      <c r="G86" s="42">
        <v>43601</v>
      </c>
      <c r="H86" s="23">
        <v>1</v>
      </c>
      <c r="I86" s="23">
        <v>0</v>
      </c>
      <c r="J86" s="23">
        <v>0</v>
      </c>
      <c r="K86" s="23">
        <v>0</v>
      </c>
      <c r="L86" s="23">
        <v>0</v>
      </c>
      <c r="M86" s="23">
        <v>0</v>
      </c>
      <c r="N86" s="23">
        <v>1</v>
      </c>
      <c r="O86" s="23">
        <v>1</v>
      </c>
      <c r="P86" s="23">
        <v>0</v>
      </c>
      <c r="Q86" s="23">
        <v>1</v>
      </c>
      <c r="R86" s="23">
        <v>0</v>
      </c>
      <c r="S86" s="23">
        <v>0</v>
      </c>
      <c r="T86" s="23">
        <v>0</v>
      </c>
      <c r="U86" s="23">
        <v>1</v>
      </c>
      <c r="V86" s="23">
        <v>0</v>
      </c>
      <c r="W86" s="23">
        <v>0</v>
      </c>
      <c r="X86" s="23">
        <v>1</v>
      </c>
      <c r="Y86" s="23">
        <v>1</v>
      </c>
      <c r="Z86" s="23">
        <v>0</v>
      </c>
      <c r="AA86" s="23">
        <v>0</v>
      </c>
      <c r="AB86" s="23">
        <v>0</v>
      </c>
      <c r="AC86" s="23">
        <v>1</v>
      </c>
      <c r="AD86" s="23">
        <v>0</v>
      </c>
      <c r="AE86" s="23">
        <v>1</v>
      </c>
      <c r="AF86" s="23">
        <v>1</v>
      </c>
      <c r="AG86" s="23">
        <v>2</v>
      </c>
      <c r="AH86" s="23">
        <f t="shared" si="1"/>
        <v>12</v>
      </c>
      <c r="AI86" s="24" cm="1">
        <f t="array" ref="AI86">SUM($H$8:$AG$8*H86:AG86)</f>
        <v>29.200000000000003</v>
      </c>
      <c r="AJ86" s="43">
        <f>$AI86/'Inventory System'!$L$34</f>
        <v>9.5894909688013147E-2</v>
      </c>
      <c r="AL86" s="51"/>
      <c r="AM86" s="35"/>
      <c r="AN86" s="35"/>
      <c r="AO86" s="35"/>
      <c r="AP86" s="35"/>
      <c r="AQ86" s="53"/>
      <c r="AS86" s="2"/>
    </row>
    <row r="87" spans="2:45" hidden="1" x14ac:dyDescent="0.25">
      <c r="B87" s="2"/>
      <c r="C87" s="2"/>
      <c r="D87" s="2"/>
      <c r="E87" s="2"/>
      <c r="G87" s="42">
        <v>43602</v>
      </c>
      <c r="H87" s="23">
        <v>1</v>
      </c>
      <c r="I87" s="23">
        <v>1</v>
      </c>
      <c r="J87" s="23">
        <v>1</v>
      </c>
      <c r="K87" s="23">
        <v>0</v>
      </c>
      <c r="L87" s="23">
        <v>0</v>
      </c>
      <c r="M87" s="23">
        <v>1</v>
      </c>
      <c r="N87" s="23">
        <v>0</v>
      </c>
      <c r="O87" s="23">
        <v>0</v>
      </c>
      <c r="P87" s="23">
        <v>1</v>
      </c>
      <c r="Q87" s="23">
        <v>1</v>
      </c>
      <c r="R87" s="23">
        <v>1</v>
      </c>
      <c r="S87" s="23">
        <v>0</v>
      </c>
      <c r="T87" s="23">
        <v>0</v>
      </c>
      <c r="U87" s="23">
        <v>1</v>
      </c>
      <c r="V87" s="23">
        <v>0</v>
      </c>
      <c r="W87" s="23">
        <v>1</v>
      </c>
      <c r="X87" s="23">
        <v>1</v>
      </c>
      <c r="Y87" s="23">
        <v>0</v>
      </c>
      <c r="Z87" s="23">
        <v>1</v>
      </c>
      <c r="AA87" s="23">
        <v>0</v>
      </c>
      <c r="AB87" s="23">
        <v>1</v>
      </c>
      <c r="AC87" s="23">
        <v>1</v>
      </c>
      <c r="AD87" s="23">
        <v>0</v>
      </c>
      <c r="AE87" s="23">
        <v>0</v>
      </c>
      <c r="AF87" s="23">
        <v>0</v>
      </c>
      <c r="AG87" s="23">
        <v>0</v>
      </c>
      <c r="AH87" s="23">
        <f t="shared" si="1"/>
        <v>13</v>
      </c>
      <c r="AI87" s="24" cm="1">
        <f t="array" ref="AI87">SUM($H$8:$AG$8*H87:AG87)</f>
        <v>28.999999999999996</v>
      </c>
      <c r="AJ87" s="43">
        <f>$AI87/'Inventory System'!$L$34</f>
        <v>9.5238095238095233E-2</v>
      </c>
      <c r="AL87" s="51"/>
      <c r="AM87" s="35"/>
      <c r="AN87" s="35"/>
      <c r="AO87" s="35"/>
      <c r="AP87" s="35"/>
      <c r="AQ87" s="53"/>
      <c r="AS87" s="2"/>
    </row>
    <row r="88" spans="2:45" hidden="1" x14ac:dyDescent="0.25">
      <c r="B88" s="2"/>
      <c r="C88" s="2"/>
      <c r="D88" s="2"/>
      <c r="E88" s="2"/>
      <c r="G88" s="42">
        <v>43603</v>
      </c>
      <c r="H88" s="23">
        <v>0</v>
      </c>
      <c r="I88" s="23">
        <v>1</v>
      </c>
      <c r="J88" s="23">
        <v>0</v>
      </c>
      <c r="K88" s="23">
        <v>1</v>
      </c>
      <c r="L88" s="23">
        <v>0</v>
      </c>
      <c r="M88" s="23">
        <v>1</v>
      </c>
      <c r="N88" s="23">
        <v>0</v>
      </c>
      <c r="O88" s="23">
        <v>1</v>
      </c>
      <c r="P88" s="23">
        <v>0</v>
      </c>
      <c r="Q88" s="23">
        <v>1</v>
      </c>
      <c r="R88" s="23">
        <v>1</v>
      </c>
      <c r="S88" s="23">
        <v>1</v>
      </c>
      <c r="T88" s="23">
        <v>0</v>
      </c>
      <c r="U88" s="23">
        <v>0</v>
      </c>
      <c r="V88" s="23">
        <v>0</v>
      </c>
      <c r="W88" s="23">
        <v>0</v>
      </c>
      <c r="X88" s="23">
        <v>1</v>
      </c>
      <c r="Y88" s="23">
        <v>1</v>
      </c>
      <c r="Z88" s="23">
        <v>0</v>
      </c>
      <c r="AA88" s="23">
        <v>0</v>
      </c>
      <c r="AB88" s="23">
        <v>0</v>
      </c>
      <c r="AC88" s="23">
        <v>1</v>
      </c>
      <c r="AD88" s="23">
        <v>1</v>
      </c>
      <c r="AE88" s="23">
        <v>2</v>
      </c>
      <c r="AF88" s="23">
        <v>0</v>
      </c>
      <c r="AG88" s="23">
        <v>1</v>
      </c>
      <c r="AH88" s="23">
        <f t="shared" si="1"/>
        <v>14</v>
      </c>
      <c r="AI88" s="24" cm="1">
        <f t="array" ref="AI88">SUM($H$8:$AG$8*H88:AG88)</f>
        <v>30.9</v>
      </c>
      <c r="AJ88" s="43">
        <f>$AI88/'Inventory System'!$L$34</f>
        <v>0.10147783251231526</v>
      </c>
      <c r="AL88" s="51"/>
      <c r="AM88" s="35"/>
      <c r="AN88" s="35"/>
      <c r="AO88" s="35"/>
      <c r="AP88" s="35"/>
      <c r="AQ88" s="53"/>
      <c r="AS88" s="2"/>
    </row>
    <row r="89" spans="2:45" hidden="1" x14ac:dyDescent="0.25">
      <c r="B89" s="2"/>
      <c r="C89" s="2"/>
      <c r="D89" s="2"/>
      <c r="E89" s="2"/>
      <c r="G89" s="42">
        <v>43604</v>
      </c>
      <c r="H89" s="23">
        <v>1</v>
      </c>
      <c r="I89" s="23">
        <v>0</v>
      </c>
      <c r="J89" s="23">
        <v>0</v>
      </c>
      <c r="K89" s="23">
        <v>0</v>
      </c>
      <c r="L89" s="23">
        <v>1</v>
      </c>
      <c r="M89" s="23">
        <v>0</v>
      </c>
      <c r="N89" s="23">
        <v>0</v>
      </c>
      <c r="O89" s="23">
        <v>0</v>
      </c>
      <c r="P89" s="23">
        <v>0</v>
      </c>
      <c r="Q89" s="23">
        <v>1</v>
      </c>
      <c r="R89" s="23">
        <v>0</v>
      </c>
      <c r="S89" s="23">
        <v>1</v>
      </c>
      <c r="T89" s="23">
        <v>0</v>
      </c>
      <c r="U89" s="23">
        <v>1</v>
      </c>
      <c r="V89" s="23">
        <v>0</v>
      </c>
      <c r="W89" s="23">
        <v>1</v>
      </c>
      <c r="X89" s="23">
        <v>1</v>
      </c>
      <c r="Y89" s="23">
        <v>1</v>
      </c>
      <c r="Z89" s="23">
        <v>0</v>
      </c>
      <c r="AA89" s="23">
        <v>0</v>
      </c>
      <c r="AB89" s="23">
        <v>1</v>
      </c>
      <c r="AC89" s="23">
        <v>0</v>
      </c>
      <c r="AD89" s="23">
        <v>1</v>
      </c>
      <c r="AE89" s="23">
        <v>0</v>
      </c>
      <c r="AF89" s="23">
        <v>0</v>
      </c>
      <c r="AG89" s="23">
        <v>0</v>
      </c>
      <c r="AH89" s="23">
        <f t="shared" si="1"/>
        <v>10</v>
      </c>
      <c r="AI89" s="24" cm="1">
        <f t="array" ref="AI89">SUM($H$8:$AG$8*H89:AG89)</f>
        <v>19.100000000000001</v>
      </c>
      <c r="AJ89" s="43">
        <f>$AI89/'Inventory System'!$L$34</f>
        <v>6.2725779967159279E-2</v>
      </c>
      <c r="AL89" s="51"/>
      <c r="AM89" s="35"/>
      <c r="AN89" s="35"/>
      <c r="AO89" s="35"/>
      <c r="AP89" s="35"/>
      <c r="AQ89" s="53"/>
      <c r="AS89" s="2"/>
    </row>
    <row r="90" spans="2:45" hidden="1" x14ac:dyDescent="0.25">
      <c r="B90" s="2"/>
      <c r="C90" s="2"/>
      <c r="D90" s="2"/>
      <c r="E90" s="2"/>
      <c r="G90" s="42">
        <v>43605</v>
      </c>
      <c r="H90" s="23">
        <v>1</v>
      </c>
      <c r="I90" s="23">
        <v>1</v>
      </c>
      <c r="J90" s="23">
        <v>1</v>
      </c>
      <c r="K90" s="23">
        <v>0</v>
      </c>
      <c r="L90" s="23">
        <v>1</v>
      </c>
      <c r="M90" s="23">
        <v>1</v>
      </c>
      <c r="N90" s="23">
        <v>0</v>
      </c>
      <c r="O90" s="23">
        <v>0</v>
      </c>
      <c r="P90" s="23">
        <v>1</v>
      </c>
      <c r="Q90" s="23">
        <v>0</v>
      </c>
      <c r="R90" s="23">
        <v>0</v>
      </c>
      <c r="S90" s="23">
        <v>0</v>
      </c>
      <c r="T90" s="23">
        <v>0</v>
      </c>
      <c r="U90" s="23">
        <v>0</v>
      </c>
      <c r="V90" s="23">
        <v>0</v>
      </c>
      <c r="W90" s="23">
        <v>0</v>
      </c>
      <c r="X90" s="23">
        <v>0</v>
      </c>
      <c r="Y90" s="23">
        <v>1</v>
      </c>
      <c r="Z90" s="23">
        <v>0</v>
      </c>
      <c r="AA90" s="23">
        <v>0</v>
      </c>
      <c r="AB90" s="23">
        <v>0</v>
      </c>
      <c r="AC90" s="23">
        <v>1</v>
      </c>
      <c r="AD90" s="23">
        <v>0</v>
      </c>
      <c r="AE90" s="23">
        <v>3</v>
      </c>
      <c r="AF90" s="23">
        <v>1</v>
      </c>
      <c r="AG90" s="23">
        <v>2</v>
      </c>
      <c r="AH90" s="23">
        <f t="shared" si="1"/>
        <v>14</v>
      </c>
      <c r="AI90" s="24" cm="1">
        <f t="array" ref="AI90">SUM($H$8:$AG$8*H90:AG90)</f>
        <v>35.9</v>
      </c>
      <c r="AJ90" s="43">
        <f>$AI90/'Inventory System'!$L$34</f>
        <v>0.11789819376026273</v>
      </c>
      <c r="AL90" s="51"/>
      <c r="AM90" s="35"/>
      <c r="AN90" s="35"/>
      <c r="AO90" s="35"/>
      <c r="AP90" s="35"/>
      <c r="AQ90" s="53"/>
      <c r="AS90" s="2"/>
    </row>
    <row r="91" spans="2:45" hidden="1" x14ac:dyDescent="0.25">
      <c r="B91" s="2"/>
      <c r="C91" s="2"/>
      <c r="D91" s="2"/>
      <c r="E91" s="2"/>
      <c r="G91" s="42">
        <v>43606</v>
      </c>
      <c r="H91" s="23">
        <v>1</v>
      </c>
      <c r="I91" s="23">
        <v>1</v>
      </c>
      <c r="J91" s="23">
        <v>0</v>
      </c>
      <c r="K91" s="23">
        <v>0</v>
      </c>
      <c r="L91" s="23">
        <v>0</v>
      </c>
      <c r="M91" s="23">
        <v>0</v>
      </c>
      <c r="N91" s="23">
        <v>0</v>
      </c>
      <c r="O91" s="23">
        <v>0</v>
      </c>
      <c r="P91" s="23">
        <v>0</v>
      </c>
      <c r="Q91" s="23">
        <v>1</v>
      </c>
      <c r="R91" s="23">
        <v>1</v>
      </c>
      <c r="S91" s="23">
        <v>0</v>
      </c>
      <c r="T91" s="23">
        <v>1</v>
      </c>
      <c r="U91" s="23">
        <v>0</v>
      </c>
      <c r="V91" s="23">
        <v>0</v>
      </c>
      <c r="W91" s="23">
        <v>0</v>
      </c>
      <c r="X91" s="23">
        <v>0</v>
      </c>
      <c r="Y91" s="23">
        <v>0</v>
      </c>
      <c r="Z91" s="23">
        <v>0</v>
      </c>
      <c r="AA91" s="23">
        <v>0</v>
      </c>
      <c r="AB91" s="23">
        <v>0</v>
      </c>
      <c r="AC91" s="23">
        <v>0</v>
      </c>
      <c r="AD91" s="23">
        <v>0</v>
      </c>
      <c r="AE91" s="23">
        <v>0</v>
      </c>
      <c r="AF91" s="23">
        <v>1</v>
      </c>
      <c r="AG91" s="23">
        <v>2</v>
      </c>
      <c r="AH91" s="23">
        <f t="shared" si="1"/>
        <v>8</v>
      </c>
      <c r="AI91" s="24" cm="1">
        <f t="array" ref="AI91">SUM($H$8:$AG$8*H91:AG91)</f>
        <v>22.1</v>
      </c>
      <c r="AJ91" s="43">
        <f>$AI91/'Inventory System'!$L$34</f>
        <v>7.2577996715927753E-2</v>
      </c>
      <c r="AL91" s="51"/>
      <c r="AM91" s="35"/>
      <c r="AN91" s="35"/>
      <c r="AO91" s="35"/>
      <c r="AP91" s="35"/>
      <c r="AQ91" s="53"/>
      <c r="AS91" s="2"/>
    </row>
    <row r="92" spans="2:45" hidden="1" x14ac:dyDescent="0.25">
      <c r="B92" s="2"/>
      <c r="C92" s="2"/>
      <c r="D92" s="2"/>
      <c r="E92" s="2"/>
      <c r="G92" s="42">
        <v>43607</v>
      </c>
      <c r="H92" s="23">
        <v>1</v>
      </c>
      <c r="I92" s="23">
        <v>1</v>
      </c>
      <c r="J92" s="23">
        <v>1</v>
      </c>
      <c r="K92" s="23">
        <v>0</v>
      </c>
      <c r="L92" s="23">
        <v>0</v>
      </c>
      <c r="M92" s="23">
        <v>0</v>
      </c>
      <c r="N92" s="23">
        <v>0</v>
      </c>
      <c r="O92" s="23">
        <v>0</v>
      </c>
      <c r="P92" s="23">
        <v>0</v>
      </c>
      <c r="Q92" s="23">
        <v>1</v>
      </c>
      <c r="R92" s="23">
        <v>0</v>
      </c>
      <c r="S92" s="23">
        <v>1</v>
      </c>
      <c r="T92" s="23">
        <v>0</v>
      </c>
      <c r="U92" s="23">
        <v>1</v>
      </c>
      <c r="V92" s="23">
        <v>0</v>
      </c>
      <c r="W92" s="23">
        <v>1</v>
      </c>
      <c r="X92" s="23">
        <v>0</v>
      </c>
      <c r="Y92" s="23">
        <v>1</v>
      </c>
      <c r="Z92" s="23">
        <v>1</v>
      </c>
      <c r="AA92" s="23">
        <v>0</v>
      </c>
      <c r="AB92" s="23">
        <v>0</v>
      </c>
      <c r="AC92" s="23">
        <v>0</v>
      </c>
      <c r="AD92" s="23">
        <v>1</v>
      </c>
      <c r="AE92" s="23">
        <v>1</v>
      </c>
      <c r="AF92" s="23">
        <v>1</v>
      </c>
      <c r="AG92" s="23">
        <v>2</v>
      </c>
      <c r="AH92" s="23">
        <f t="shared" si="1"/>
        <v>14</v>
      </c>
      <c r="AI92" s="24" cm="1">
        <f t="array" ref="AI92">SUM($H$8:$AG$8*H92:AG92)</f>
        <v>32.200000000000003</v>
      </c>
      <c r="AJ92" s="43">
        <f>$AI92/'Inventory System'!$L$34</f>
        <v>0.10574712643678162</v>
      </c>
      <c r="AL92" s="51"/>
      <c r="AM92" s="35"/>
      <c r="AN92" s="35"/>
      <c r="AO92" s="35"/>
      <c r="AP92" s="35"/>
      <c r="AQ92" s="53"/>
      <c r="AS92" s="2"/>
    </row>
    <row r="93" spans="2:45" hidden="1" x14ac:dyDescent="0.25">
      <c r="B93" s="2"/>
      <c r="C93" s="2"/>
      <c r="D93" s="2"/>
      <c r="E93" s="2"/>
      <c r="G93" s="42">
        <v>43608</v>
      </c>
      <c r="H93" s="23">
        <v>1</v>
      </c>
      <c r="I93" s="23">
        <v>0</v>
      </c>
      <c r="J93" s="23">
        <v>0</v>
      </c>
      <c r="K93" s="23">
        <v>0</v>
      </c>
      <c r="L93" s="23">
        <v>0</v>
      </c>
      <c r="M93" s="23">
        <v>0</v>
      </c>
      <c r="N93" s="23">
        <v>0</v>
      </c>
      <c r="O93" s="23">
        <v>0</v>
      </c>
      <c r="P93" s="23">
        <v>0</v>
      </c>
      <c r="Q93" s="23">
        <v>0</v>
      </c>
      <c r="R93" s="23">
        <v>1</v>
      </c>
      <c r="S93" s="23">
        <v>1</v>
      </c>
      <c r="T93" s="23">
        <v>0</v>
      </c>
      <c r="U93" s="23">
        <v>0</v>
      </c>
      <c r="V93" s="23">
        <v>0</v>
      </c>
      <c r="W93" s="23">
        <v>0</v>
      </c>
      <c r="X93" s="23">
        <v>1</v>
      </c>
      <c r="Y93" s="23">
        <v>1</v>
      </c>
      <c r="Z93" s="23">
        <v>0</v>
      </c>
      <c r="AA93" s="23">
        <v>0</v>
      </c>
      <c r="AB93" s="23">
        <v>2</v>
      </c>
      <c r="AC93" s="23">
        <v>1</v>
      </c>
      <c r="AD93" s="23">
        <v>0</v>
      </c>
      <c r="AE93" s="23">
        <v>0</v>
      </c>
      <c r="AF93" s="23">
        <v>0</v>
      </c>
      <c r="AG93" s="23">
        <v>0</v>
      </c>
      <c r="AH93" s="23">
        <f t="shared" si="1"/>
        <v>8</v>
      </c>
      <c r="AI93" s="24" cm="1">
        <f t="array" ref="AI93">SUM($H$8:$AG$8*H93:AG93)</f>
        <v>12.899999999999999</v>
      </c>
      <c r="AJ93" s="43">
        <f>$AI93/'Inventory System'!$L$34</f>
        <v>4.2364532019704429E-2</v>
      </c>
      <c r="AL93" s="51"/>
      <c r="AM93" s="35"/>
      <c r="AN93" s="35"/>
      <c r="AO93" s="35"/>
      <c r="AP93" s="35"/>
      <c r="AQ93" s="53"/>
      <c r="AS93" s="2"/>
    </row>
    <row r="94" spans="2:45" hidden="1" x14ac:dyDescent="0.25">
      <c r="B94" s="2"/>
      <c r="C94" s="2"/>
      <c r="D94" s="2"/>
      <c r="E94" s="2"/>
      <c r="G94" s="42">
        <v>43609</v>
      </c>
      <c r="H94" s="23">
        <v>0</v>
      </c>
      <c r="I94" s="23">
        <v>0</v>
      </c>
      <c r="J94" s="23">
        <v>1</v>
      </c>
      <c r="K94" s="23">
        <v>0</v>
      </c>
      <c r="L94" s="23">
        <v>1</v>
      </c>
      <c r="M94" s="23">
        <v>0</v>
      </c>
      <c r="N94" s="23">
        <v>0</v>
      </c>
      <c r="O94" s="23">
        <v>0</v>
      </c>
      <c r="P94" s="23">
        <v>1</v>
      </c>
      <c r="Q94" s="23">
        <v>0</v>
      </c>
      <c r="R94" s="23">
        <v>1</v>
      </c>
      <c r="S94" s="23">
        <v>1</v>
      </c>
      <c r="T94" s="23">
        <v>0</v>
      </c>
      <c r="U94" s="23">
        <v>0</v>
      </c>
      <c r="V94" s="23">
        <v>0</v>
      </c>
      <c r="W94" s="23">
        <v>0</v>
      </c>
      <c r="X94" s="23">
        <v>0</v>
      </c>
      <c r="Y94" s="23">
        <v>1</v>
      </c>
      <c r="Z94" s="23">
        <v>1</v>
      </c>
      <c r="AA94" s="23">
        <v>0</v>
      </c>
      <c r="AB94" s="23">
        <v>2</v>
      </c>
      <c r="AC94" s="23">
        <v>0</v>
      </c>
      <c r="AD94" s="23">
        <v>1</v>
      </c>
      <c r="AE94" s="23">
        <v>2</v>
      </c>
      <c r="AF94" s="23">
        <v>0</v>
      </c>
      <c r="AG94" s="23">
        <v>0</v>
      </c>
      <c r="AH94" s="23">
        <f t="shared" si="1"/>
        <v>12</v>
      </c>
      <c r="AI94" s="24" cm="1">
        <f t="array" ref="AI94">SUM($H$8:$AG$8*H94:AG94)</f>
        <v>22.000000000000004</v>
      </c>
      <c r="AJ94" s="43">
        <f>$AI94/'Inventory System'!$L$34</f>
        <v>7.224958949096881E-2</v>
      </c>
      <c r="AL94" s="51"/>
      <c r="AM94" s="35"/>
      <c r="AN94" s="35"/>
      <c r="AO94" s="35"/>
      <c r="AP94" s="35"/>
      <c r="AQ94" s="53"/>
      <c r="AS94" s="2"/>
    </row>
    <row r="95" spans="2:45" hidden="1" x14ac:dyDescent="0.25">
      <c r="B95" s="2"/>
      <c r="C95" s="2"/>
      <c r="D95" s="2"/>
      <c r="E95" s="2"/>
      <c r="G95" s="42">
        <v>43610</v>
      </c>
      <c r="H95" s="23">
        <v>0</v>
      </c>
      <c r="I95" s="23">
        <v>0</v>
      </c>
      <c r="J95" s="23">
        <v>1</v>
      </c>
      <c r="K95" s="23">
        <v>0</v>
      </c>
      <c r="L95" s="23">
        <v>1</v>
      </c>
      <c r="M95" s="23">
        <v>1</v>
      </c>
      <c r="N95" s="23">
        <v>0</v>
      </c>
      <c r="O95" s="23">
        <v>1</v>
      </c>
      <c r="P95" s="23">
        <v>0</v>
      </c>
      <c r="Q95" s="23">
        <v>1</v>
      </c>
      <c r="R95" s="23">
        <v>1</v>
      </c>
      <c r="S95" s="23">
        <v>0</v>
      </c>
      <c r="T95" s="23">
        <v>0</v>
      </c>
      <c r="U95" s="23">
        <v>0</v>
      </c>
      <c r="V95" s="23">
        <v>0</v>
      </c>
      <c r="W95" s="23">
        <v>0</v>
      </c>
      <c r="X95" s="23">
        <v>1</v>
      </c>
      <c r="Y95" s="23">
        <v>0</v>
      </c>
      <c r="Z95" s="23">
        <v>1</v>
      </c>
      <c r="AA95" s="23">
        <v>1</v>
      </c>
      <c r="AB95" s="23">
        <v>2</v>
      </c>
      <c r="AC95" s="23">
        <v>0</v>
      </c>
      <c r="AD95" s="23">
        <v>0</v>
      </c>
      <c r="AE95" s="23">
        <v>0</v>
      </c>
      <c r="AF95" s="23">
        <v>0</v>
      </c>
      <c r="AG95" s="23">
        <v>0</v>
      </c>
      <c r="AH95" s="23">
        <f t="shared" si="1"/>
        <v>11</v>
      </c>
      <c r="AI95" s="24" cm="1">
        <f t="array" ref="AI95">SUM($H$8:$AG$8*H95:AG95)</f>
        <v>23.599999999999998</v>
      </c>
      <c r="AJ95" s="43">
        <f>$AI95/'Inventory System'!$L$34</f>
        <v>7.7504105090311984E-2</v>
      </c>
      <c r="AL95" s="51"/>
      <c r="AM95" s="35"/>
      <c r="AN95" s="35"/>
      <c r="AO95" s="35"/>
      <c r="AP95" s="35"/>
      <c r="AQ95" s="53"/>
      <c r="AS95" s="2"/>
    </row>
    <row r="96" spans="2:45" hidden="1" x14ac:dyDescent="0.25">
      <c r="B96" s="2"/>
      <c r="C96" s="2"/>
      <c r="D96" s="2"/>
      <c r="E96" s="2"/>
      <c r="G96" s="42">
        <v>43611</v>
      </c>
      <c r="H96" s="23">
        <v>1</v>
      </c>
      <c r="I96" s="23">
        <v>1</v>
      </c>
      <c r="J96" s="23">
        <v>1</v>
      </c>
      <c r="K96" s="23">
        <v>0</v>
      </c>
      <c r="L96" s="23">
        <v>1</v>
      </c>
      <c r="M96" s="23">
        <v>1</v>
      </c>
      <c r="N96" s="23">
        <v>0</v>
      </c>
      <c r="O96" s="23">
        <v>1</v>
      </c>
      <c r="P96" s="23">
        <v>0</v>
      </c>
      <c r="Q96" s="23">
        <v>1</v>
      </c>
      <c r="R96" s="23">
        <v>1</v>
      </c>
      <c r="S96" s="23">
        <v>1</v>
      </c>
      <c r="T96" s="23">
        <v>0</v>
      </c>
      <c r="U96" s="23">
        <v>0</v>
      </c>
      <c r="V96" s="23">
        <v>0</v>
      </c>
      <c r="W96" s="23">
        <v>1</v>
      </c>
      <c r="X96" s="23">
        <v>0</v>
      </c>
      <c r="Y96" s="23">
        <v>1</v>
      </c>
      <c r="Z96" s="23">
        <v>0</v>
      </c>
      <c r="AA96" s="23">
        <v>0</v>
      </c>
      <c r="AB96" s="23">
        <v>2</v>
      </c>
      <c r="AC96" s="23">
        <v>1</v>
      </c>
      <c r="AD96" s="23">
        <v>1</v>
      </c>
      <c r="AE96" s="23">
        <v>1</v>
      </c>
      <c r="AF96" s="23">
        <v>0</v>
      </c>
      <c r="AG96" s="23">
        <v>0</v>
      </c>
      <c r="AH96" s="23">
        <f t="shared" si="1"/>
        <v>16</v>
      </c>
      <c r="AI96" s="24" cm="1">
        <f t="array" ref="AI96">SUM($H$8:$AG$8*H96:AG96)</f>
        <v>34.1</v>
      </c>
      <c r="AJ96" s="43">
        <f>$AI96/'Inventory System'!$L$34</f>
        <v>0.11198686371100165</v>
      </c>
      <c r="AL96" s="51"/>
      <c r="AM96" s="35"/>
      <c r="AN96" s="35"/>
      <c r="AO96" s="35"/>
      <c r="AP96" s="35"/>
      <c r="AQ96" s="53"/>
      <c r="AS96" s="2"/>
    </row>
    <row r="97" spans="2:45" hidden="1" x14ac:dyDescent="0.25">
      <c r="B97" s="2"/>
      <c r="C97" s="2"/>
      <c r="D97" s="2"/>
      <c r="E97" s="2"/>
      <c r="G97" s="42">
        <v>43612</v>
      </c>
      <c r="H97" s="23">
        <v>1</v>
      </c>
      <c r="I97" s="23">
        <v>0</v>
      </c>
      <c r="J97" s="23">
        <v>1</v>
      </c>
      <c r="K97" s="23">
        <v>0</v>
      </c>
      <c r="L97" s="23">
        <v>0</v>
      </c>
      <c r="M97" s="23">
        <v>0</v>
      </c>
      <c r="N97" s="23">
        <v>0</v>
      </c>
      <c r="O97" s="23">
        <v>1</v>
      </c>
      <c r="P97" s="23">
        <v>1</v>
      </c>
      <c r="Q97" s="23">
        <v>1</v>
      </c>
      <c r="R97" s="23">
        <v>1</v>
      </c>
      <c r="S97" s="23">
        <v>1</v>
      </c>
      <c r="T97" s="23">
        <v>1</v>
      </c>
      <c r="U97" s="23">
        <v>0</v>
      </c>
      <c r="V97" s="23">
        <v>1</v>
      </c>
      <c r="W97" s="23">
        <v>1</v>
      </c>
      <c r="X97" s="23">
        <v>0</v>
      </c>
      <c r="Y97" s="23">
        <v>0</v>
      </c>
      <c r="Z97" s="23">
        <v>0</v>
      </c>
      <c r="AA97" s="23">
        <v>1</v>
      </c>
      <c r="AB97" s="23">
        <v>1</v>
      </c>
      <c r="AC97" s="23">
        <v>1</v>
      </c>
      <c r="AD97" s="23">
        <v>0</v>
      </c>
      <c r="AE97" s="23">
        <v>3</v>
      </c>
      <c r="AF97" s="23">
        <v>0</v>
      </c>
      <c r="AG97" s="23">
        <v>0</v>
      </c>
      <c r="AH97" s="23">
        <f t="shared" si="1"/>
        <v>16</v>
      </c>
      <c r="AI97" s="24" cm="1">
        <f t="array" ref="AI97">SUM($H$8:$AG$8*H97:AG97)</f>
        <v>31.3</v>
      </c>
      <c r="AJ97" s="43">
        <f>$AI97/'Inventory System'!$L$34</f>
        <v>0.10279146141215106</v>
      </c>
      <c r="AL97" s="51"/>
      <c r="AM97" s="35"/>
      <c r="AN97" s="35"/>
      <c r="AO97" s="35"/>
      <c r="AP97" s="35"/>
      <c r="AQ97" s="53"/>
      <c r="AS97" s="2"/>
    </row>
    <row r="98" spans="2:45" hidden="1" x14ac:dyDescent="0.25">
      <c r="B98" s="2"/>
      <c r="C98" s="2"/>
      <c r="D98" s="2"/>
      <c r="E98" s="2"/>
      <c r="G98" s="42">
        <v>43613</v>
      </c>
      <c r="H98" s="23">
        <v>1</v>
      </c>
      <c r="I98" s="23">
        <v>1</v>
      </c>
      <c r="J98" s="23">
        <v>0</v>
      </c>
      <c r="K98" s="23">
        <v>0</v>
      </c>
      <c r="L98" s="23">
        <v>1</v>
      </c>
      <c r="M98" s="23">
        <v>1</v>
      </c>
      <c r="N98" s="23">
        <v>1</v>
      </c>
      <c r="O98" s="23">
        <v>1</v>
      </c>
      <c r="P98" s="23">
        <v>0</v>
      </c>
      <c r="Q98" s="23">
        <v>1</v>
      </c>
      <c r="R98" s="23">
        <v>0</v>
      </c>
      <c r="S98" s="23">
        <v>1</v>
      </c>
      <c r="T98" s="23">
        <v>1</v>
      </c>
      <c r="U98" s="23">
        <v>0</v>
      </c>
      <c r="V98" s="23">
        <v>1</v>
      </c>
      <c r="W98" s="23">
        <v>0</v>
      </c>
      <c r="X98" s="23">
        <v>1</v>
      </c>
      <c r="Y98" s="23">
        <v>0</v>
      </c>
      <c r="Z98" s="23">
        <v>0</v>
      </c>
      <c r="AA98" s="23">
        <v>1</v>
      </c>
      <c r="AB98" s="23">
        <v>1</v>
      </c>
      <c r="AC98" s="23">
        <v>0</v>
      </c>
      <c r="AD98" s="23">
        <v>1</v>
      </c>
      <c r="AE98" s="23">
        <v>2</v>
      </c>
      <c r="AF98" s="23">
        <v>0</v>
      </c>
      <c r="AG98" s="23">
        <v>0</v>
      </c>
      <c r="AH98" s="23">
        <f t="shared" si="1"/>
        <v>16</v>
      </c>
      <c r="AI98" s="24" cm="1">
        <f t="array" ref="AI98">SUM($H$8:$AG$8*H98:AG98)</f>
        <v>33.9</v>
      </c>
      <c r="AJ98" s="43">
        <f>$AI98/'Inventory System'!$L$34</f>
        <v>0.11133004926108374</v>
      </c>
      <c r="AL98" s="51"/>
      <c r="AM98" s="35"/>
      <c r="AN98" s="35"/>
      <c r="AO98" s="35"/>
      <c r="AP98" s="35"/>
      <c r="AQ98" s="53"/>
      <c r="AS98" s="2"/>
    </row>
    <row r="99" spans="2:45" hidden="1" x14ac:dyDescent="0.25">
      <c r="B99" s="2"/>
      <c r="C99" s="2"/>
      <c r="D99" s="2"/>
      <c r="E99" s="2"/>
      <c r="G99" s="42">
        <v>43614</v>
      </c>
      <c r="H99" s="23">
        <v>0</v>
      </c>
      <c r="I99" s="23">
        <v>0</v>
      </c>
      <c r="J99" s="23">
        <v>0</v>
      </c>
      <c r="K99" s="23">
        <v>1</v>
      </c>
      <c r="L99" s="23">
        <v>0</v>
      </c>
      <c r="M99" s="23">
        <v>0</v>
      </c>
      <c r="N99" s="23">
        <v>1</v>
      </c>
      <c r="O99" s="23">
        <v>1</v>
      </c>
      <c r="P99" s="23">
        <v>0</v>
      </c>
      <c r="Q99" s="23">
        <v>1</v>
      </c>
      <c r="R99" s="23">
        <v>0</v>
      </c>
      <c r="S99" s="23">
        <v>1</v>
      </c>
      <c r="T99" s="23">
        <v>1</v>
      </c>
      <c r="U99" s="23">
        <v>0</v>
      </c>
      <c r="V99" s="23">
        <v>1</v>
      </c>
      <c r="W99" s="23">
        <v>0</v>
      </c>
      <c r="X99" s="23">
        <v>0</v>
      </c>
      <c r="Y99" s="23">
        <v>1</v>
      </c>
      <c r="Z99" s="23">
        <v>1</v>
      </c>
      <c r="AA99" s="23">
        <v>0</v>
      </c>
      <c r="AB99" s="23">
        <v>1</v>
      </c>
      <c r="AC99" s="23">
        <v>1</v>
      </c>
      <c r="AD99" s="23">
        <v>1</v>
      </c>
      <c r="AE99" s="23">
        <v>2</v>
      </c>
      <c r="AF99" s="23">
        <v>1</v>
      </c>
      <c r="AG99" s="23">
        <v>2</v>
      </c>
      <c r="AH99" s="23">
        <f t="shared" si="1"/>
        <v>17</v>
      </c>
      <c r="AI99" s="24" cm="1">
        <f t="array" ref="AI99">SUM($H$8:$AG$8*H99:AG99)</f>
        <v>36.5</v>
      </c>
      <c r="AJ99" s="43">
        <f>$AI99/'Inventory System'!$L$34</f>
        <v>0.11986863711001643</v>
      </c>
      <c r="AL99" s="51"/>
      <c r="AM99" s="35"/>
      <c r="AN99" s="35"/>
      <c r="AO99" s="35"/>
      <c r="AP99" s="35"/>
      <c r="AQ99" s="53"/>
      <c r="AS99" s="2"/>
    </row>
    <row r="100" spans="2:45" hidden="1" x14ac:dyDescent="0.25">
      <c r="B100" s="2"/>
      <c r="C100" s="2"/>
      <c r="D100" s="2"/>
      <c r="E100" s="2"/>
      <c r="G100" s="42">
        <v>43615</v>
      </c>
      <c r="H100" s="23">
        <v>1</v>
      </c>
      <c r="I100" s="23">
        <v>1</v>
      </c>
      <c r="J100" s="23">
        <v>0</v>
      </c>
      <c r="K100" s="23">
        <v>0</v>
      </c>
      <c r="L100" s="23">
        <v>1</v>
      </c>
      <c r="M100" s="23">
        <v>1</v>
      </c>
      <c r="N100" s="23">
        <v>1</v>
      </c>
      <c r="O100" s="23">
        <v>1</v>
      </c>
      <c r="P100" s="23">
        <v>0</v>
      </c>
      <c r="Q100" s="23">
        <v>1</v>
      </c>
      <c r="R100" s="23">
        <v>0</v>
      </c>
      <c r="S100" s="23">
        <v>1</v>
      </c>
      <c r="T100" s="23">
        <v>0</v>
      </c>
      <c r="U100" s="23">
        <v>0</v>
      </c>
      <c r="V100" s="23">
        <v>1</v>
      </c>
      <c r="W100" s="23">
        <v>0</v>
      </c>
      <c r="X100" s="23">
        <v>0</v>
      </c>
      <c r="Y100" s="23">
        <v>0</v>
      </c>
      <c r="Z100" s="23">
        <v>1</v>
      </c>
      <c r="AA100" s="23">
        <v>1</v>
      </c>
      <c r="AB100" s="23">
        <v>0</v>
      </c>
      <c r="AC100" s="23">
        <v>0</v>
      </c>
      <c r="AD100" s="23">
        <v>0</v>
      </c>
      <c r="AE100" s="23">
        <v>0</v>
      </c>
      <c r="AF100" s="23">
        <v>0</v>
      </c>
      <c r="AG100" s="23">
        <v>0</v>
      </c>
      <c r="AH100" s="23">
        <f t="shared" si="1"/>
        <v>11</v>
      </c>
      <c r="AI100" s="24" cm="1">
        <f t="array" ref="AI100">SUM($H$8:$AG$8*H100:AG100)</f>
        <v>26.7</v>
      </c>
      <c r="AJ100" s="43">
        <f>$AI100/'Inventory System'!$L$34</f>
        <v>8.7684729064039402E-2</v>
      </c>
      <c r="AL100" s="51"/>
      <c r="AM100" s="35"/>
      <c r="AN100" s="35"/>
      <c r="AO100" s="35"/>
      <c r="AP100" s="35"/>
      <c r="AQ100" s="53"/>
      <c r="AS100" s="2"/>
    </row>
    <row r="101" spans="2:45" hidden="1" x14ac:dyDescent="0.25">
      <c r="B101" s="2"/>
      <c r="C101" s="2"/>
      <c r="D101" s="2"/>
      <c r="E101" s="2"/>
      <c r="G101" s="42">
        <v>43616</v>
      </c>
      <c r="H101" s="23">
        <v>0</v>
      </c>
      <c r="I101" s="23">
        <v>0</v>
      </c>
      <c r="J101" s="23">
        <v>1</v>
      </c>
      <c r="K101" s="23">
        <v>0</v>
      </c>
      <c r="L101" s="23">
        <v>0</v>
      </c>
      <c r="M101" s="23">
        <v>1</v>
      </c>
      <c r="N101" s="23">
        <v>1</v>
      </c>
      <c r="O101" s="23">
        <v>0</v>
      </c>
      <c r="P101" s="23">
        <v>0</v>
      </c>
      <c r="Q101" s="23">
        <v>0</v>
      </c>
      <c r="R101" s="23">
        <v>1</v>
      </c>
      <c r="S101" s="23">
        <v>0</v>
      </c>
      <c r="T101" s="23">
        <v>0</v>
      </c>
      <c r="U101" s="23">
        <v>1</v>
      </c>
      <c r="V101" s="23">
        <v>0</v>
      </c>
      <c r="W101" s="23">
        <v>1</v>
      </c>
      <c r="X101" s="23">
        <v>1</v>
      </c>
      <c r="Y101" s="23">
        <v>0</v>
      </c>
      <c r="Z101" s="23">
        <v>1</v>
      </c>
      <c r="AA101" s="23">
        <v>0</v>
      </c>
      <c r="AB101" s="23">
        <v>0</v>
      </c>
      <c r="AC101" s="23">
        <v>0</v>
      </c>
      <c r="AD101" s="23">
        <v>0</v>
      </c>
      <c r="AE101" s="23">
        <v>0</v>
      </c>
      <c r="AF101" s="23">
        <v>0</v>
      </c>
      <c r="AG101" s="23">
        <v>1</v>
      </c>
      <c r="AH101" s="23">
        <f t="shared" si="1"/>
        <v>9</v>
      </c>
      <c r="AI101" s="24" cm="1">
        <f t="array" ref="AI101">SUM($H$8:$AG$8*H101:AG101)</f>
        <v>19.200000000000003</v>
      </c>
      <c r="AJ101" s="43">
        <f>$AI101/'Inventory System'!$L$34</f>
        <v>6.3054187192118236E-2</v>
      </c>
      <c r="AL101" s="51"/>
      <c r="AM101" s="35"/>
      <c r="AN101" s="35"/>
      <c r="AO101" s="35"/>
      <c r="AP101" s="35"/>
      <c r="AQ101" s="53"/>
      <c r="AS101" s="2"/>
    </row>
    <row r="102" spans="2:45" hidden="1" x14ac:dyDescent="0.25">
      <c r="B102" s="2"/>
      <c r="C102" s="2"/>
      <c r="D102" s="2"/>
      <c r="E102" s="2"/>
      <c r="G102" s="42">
        <v>43617</v>
      </c>
      <c r="H102" s="23">
        <v>1</v>
      </c>
      <c r="I102" s="23">
        <v>1</v>
      </c>
      <c r="J102" s="23">
        <v>0</v>
      </c>
      <c r="K102" s="23">
        <v>0</v>
      </c>
      <c r="L102" s="23">
        <v>0</v>
      </c>
      <c r="M102" s="23">
        <v>0</v>
      </c>
      <c r="N102" s="23">
        <v>1</v>
      </c>
      <c r="O102" s="23">
        <v>0</v>
      </c>
      <c r="P102" s="23">
        <v>0</v>
      </c>
      <c r="Q102" s="23">
        <v>0</v>
      </c>
      <c r="R102" s="23">
        <v>0</v>
      </c>
      <c r="S102" s="23">
        <v>1</v>
      </c>
      <c r="T102" s="23">
        <v>0</v>
      </c>
      <c r="U102" s="23">
        <v>0</v>
      </c>
      <c r="V102" s="23">
        <v>1</v>
      </c>
      <c r="W102" s="23">
        <v>1</v>
      </c>
      <c r="X102" s="23">
        <v>0</v>
      </c>
      <c r="Y102" s="23">
        <v>0</v>
      </c>
      <c r="Z102" s="23">
        <v>0</v>
      </c>
      <c r="AA102" s="23">
        <v>1</v>
      </c>
      <c r="AB102" s="23">
        <v>2</v>
      </c>
      <c r="AC102" s="23">
        <v>0</v>
      </c>
      <c r="AD102" s="23">
        <v>0</v>
      </c>
      <c r="AE102" s="23">
        <v>2</v>
      </c>
      <c r="AF102" s="23">
        <v>1</v>
      </c>
      <c r="AG102" s="23">
        <v>2</v>
      </c>
      <c r="AH102" s="23">
        <f t="shared" si="1"/>
        <v>14</v>
      </c>
      <c r="AI102" s="24" cm="1">
        <f t="array" ref="AI102">SUM($H$8:$AG$8*H102:AG102)</f>
        <v>29.900000000000002</v>
      </c>
      <c r="AJ102" s="43">
        <f>$AI102/'Inventory System'!$L$34</f>
        <v>9.819376026272579E-2</v>
      </c>
      <c r="AL102" s="51"/>
      <c r="AM102" s="35"/>
      <c r="AN102" s="35"/>
      <c r="AO102" s="35"/>
      <c r="AP102" s="35"/>
      <c r="AQ102" s="53"/>
      <c r="AS102" s="2"/>
    </row>
    <row r="103" spans="2:45" hidden="1" x14ac:dyDescent="0.25">
      <c r="B103" s="2"/>
      <c r="C103" s="2"/>
      <c r="D103" s="2"/>
      <c r="E103" s="2"/>
      <c r="G103" s="42">
        <v>43618</v>
      </c>
      <c r="H103" s="23">
        <v>1</v>
      </c>
      <c r="I103" s="23">
        <v>0</v>
      </c>
      <c r="J103" s="23">
        <v>0</v>
      </c>
      <c r="K103" s="23">
        <v>1</v>
      </c>
      <c r="L103" s="23">
        <v>1</v>
      </c>
      <c r="M103" s="23">
        <v>1</v>
      </c>
      <c r="N103" s="23">
        <v>0</v>
      </c>
      <c r="O103" s="23">
        <v>0</v>
      </c>
      <c r="P103" s="23">
        <v>1</v>
      </c>
      <c r="Q103" s="23">
        <v>0</v>
      </c>
      <c r="R103" s="23">
        <v>1</v>
      </c>
      <c r="S103" s="23">
        <v>0</v>
      </c>
      <c r="T103" s="23">
        <v>0</v>
      </c>
      <c r="U103" s="23">
        <v>1</v>
      </c>
      <c r="V103" s="23">
        <v>0</v>
      </c>
      <c r="W103" s="23">
        <v>1</v>
      </c>
      <c r="X103" s="23">
        <v>0</v>
      </c>
      <c r="Y103" s="23">
        <v>0</v>
      </c>
      <c r="Z103" s="23">
        <v>1</v>
      </c>
      <c r="AA103" s="23">
        <v>0</v>
      </c>
      <c r="AB103" s="23">
        <v>2</v>
      </c>
      <c r="AC103" s="23">
        <v>0</v>
      </c>
      <c r="AD103" s="23">
        <v>0</v>
      </c>
      <c r="AE103" s="23">
        <v>2</v>
      </c>
      <c r="AF103" s="23">
        <v>0</v>
      </c>
      <c r="AG103" s="23">
        <v>0</v>
      </c>
      <c r="AH103" s="23">
        <f t="shared" si="1"/>
        <v>13</v>
      </c>
      <c r="AI103" s="24" cm="1">
        <f t="array" ref="AI103">SUM($H$8:$AG$8*H103:AG103)</f>
        <v>27.3</v>
      </c>
      <c r="AJ103" s="43">
        <f>$AI103/'Inventory System'!$L$34</f>
        <v>8.9655172413793102E-2</v>
      </c>
      <c r="AL103" s="51"/>
      <c r="AM103" s="35"/>
      <c r="AN103" s="35"/>
      <c r="AO103" s="35"/>
      <c r="AP103" s="35"/>
      <c r="AQ103" s="53"/>
      <c r="AS103" s="2"/>
    </row>
    <row r="104" spans="2:45" hidden="1" x14ac:dyDescent="0.25">
      <c r="B104" s="2"/>
      <c r="C104" s="2"/>
      <c r="D104" s="2"/>
      <c r="E104" s="2"/>
      <c r="G104" s="42">
        <v>43619</v>
      </c>
      <c r="H104" s="23">
        <v>0</v>
      </c>
      <c r="I104" s="23">
        <v>0</v>
      </c>
      <c r="J104" s="23">
        <v>1</v>
      </c>
      <c r="K104" s="23">
        <v>0</v>
      </c>
      <c r="L104" s="23">
        <v>0</v>
      </c>
      <c r="M104" s="23">
        <v>0</v>
      </c>
      <c r="N104" s="23">
        <v>0</v>
      </c>
      <c r="O104" s="23">
        <v>1</v>
      </c>
      <c r="P104" s="23">
        <v>1</v>
      </c>
      <c r="Q104" s="23">
        <v>1</v>
      </c>
      <c r="R104" s="23">
        <v>0</v>
      </c>
      <c r="S104" s="23">
        <v>0</v>
      </c>
      <c r="T104" s="23">
        <v>1</v>
      </c>
      <c r="U104" s="23">
        <v>1</v>
      </c>
      <c r="V104" s="23">
        <v>0</v>
      </c>
      <c r="W104" s="23">
        <v>0</v>
      </c>
      <c r="X104" s="23">
        <v>0</v>
      </c>
      <c r="Y104" s="23">
        <v>0</v>
      </c>
      <c r="Z104" s="23">
        <v>1</v>
      </c>
      <c r="AA104" s="23">
        <v>0</v>
      </c>
      <c r="AB104" s="23">
        <v>1</v>
      </c>
      <c r="AC104" s="23">
        <v>1</v>
      </c>
      <c r="AD104" s="23">
        <v>1</v>
      </c>
      <c r="AE104" s="23">
        <v>2</v>
      </c>
      <c r="AF104" s="23">
        <v>1</v>
      </c>
      <c r="AG104" s="23">
        <v>2</v>
      </c>
      <c r="AH104" s="23">
        <f t="shared" si="1"/>
        <v>15</v>
      </c>
      <c r="AI104" s="24" cm="1">
        <f t="array" ref="AI104">SUM($H$8:$AG$8*H104:AG104)</f>
        <v>34</v>
      </c>
      <c r="AJ104" s="43">
        <f>$AI104/'Inventory System'!$L$34</f>
        <v>0.1116584564860427</v>
      </c>
      <c r="AL104" s="51"/>
      <c r="AM104" s="35"/>
      <c r="AN104" s="35"/>
      <c r="AO104" s="35"/>
      <c r="AP104" s="35"/>
      <c r="AQ104" s="53"/>
      <c r="AS104" s="2"/>
    </row>
    <row r="105" spans="2:45" hidden="1" x14ac:dyDescent="0.25">
      <c r="B105" s="2"/>
      <c r="C105" s="2"/>
      <c r="D105" s="2"/>
      <c r="E105" s="2"/>
      <c r="G105" s="42">
        <v>43620</v>
      </c>
      <c r="H105" s="23">
        <v>1</v>
      </c>
      <c r="I105" s="23">
        <v>0</v>
      </c>
      <c r="J105" s="23">
        <v>1</v>
      </c>
      <c r="K105" s="23">
        <v>0</v>
      </c>
      <c r="L105" s="23">
        <v>0</v>
      </c>
      <c r="M105" s="23">
        <v>1</v>
      </c>
      <c r="N105" s="23">
        <v>0</v>
      </c>
      <c r="O105" s="23">
        <v>1</v>
      </c>
      <c r="P105" s="23">
        <v>0</v>
      </c>
      <c r="Q105" s="23">
        <v>0</v>
      </c>
      <c r="R105" s="23">
        <v>0</v>
      </c>
      <c r="S105" s="23">
        <v>0</v>
      </c>
      <c r="T105" s="23">
        <v>1</v>
      </c>
      <c r="U105" s="23">
        <v>0</v>
      </c>
      <c r="V105" s="23">
        <v>0</v>
      </c>
      <c r="W105" s="23">
        <v>0</v>
      </c>
      <c r="X105" s="23">
        <v>1</v>
      </c>
      <c r="Y105" s="23">
        <v>0</v>
      </c>
      <c r="Z105" s="23">
        <v>0</v>
      </c>
      <c r="AA105" s="23">
        <v>0</v>
      </c>
      <c r="AB105" s="23">
        <v>2</v>
      </c>
      <c r="AC105" s="23">
        <v>0</v>
      </c>
      <c r="AD105" s="23">
        <v>0</v>
      </c>
      <c r="AE105" s="23">
        <v>2</v>
      </c>
      <c r="AF105" s="23">
        <v>1</v>
      </c>
      <c r="AG105" s="23">
        <v>2</v>
      </c>
      <c r="AH105" s="23">
        <f t="shared" si="1"/>
        <v>13</v>
      </c>
      <c r="AI105" s="24" cm="1">
        <f t="array" ref="AI105">SUM($H$8:$AG$8*H105:AG105)</f>
        <v>30.5</v>
      </c>
      <c r="AJ105" s="43">
        <f>$AI105/'Inventory System'!$L$34</f>
        <v>0.10016420361247948</v>
      </c>
      <c r="AL105" s="51"/>
      <c r="AM105" s="35"/>
      <c r="AN105" s="35"/>
      <c r="AO105" s="35"/>
      <c r="AP105" s="35"/>
      <c r="AQ105" s="53"/>
      <c r="AS105" s="2"/>
    </row>
    <row r="106" spans="2:45" hidden="1" x14ac:dyDescent="0.25">
      <c r="B106" s="2"/>
      <c r="C106" s="2"/>
      <c r="D106" s="2"/>
      <c r="E106" s="2"/>
      <c r="G106" s="42">
        <v>43621</v>
      </c>
      <c r="H106" s="23">
        <v>1</v>
      </c>
      <c r="I106" s="23">
        <v>1</v>
      </c>
      <c r="J106" s="23">
        <v>0</v>
      </c>
      <c r="K106" s="23">
        <v>0</v>
      </c>
      <c r="L106" s="23">
        <v>1</v>
      </c>
      <c r="M106" s="23">
        <v>0</v>
      </c>
      <c r="N106" s="23">
        <v>0</v>
      </c>
      <c r="O106" s="23">
        <v>0</v>
      </c>
      <c r="P106" s="23">
        <v>0</v>
      </c>
      <c r="Q106" s="23">
        <v>1</v>
      </c>
      <c r="R106" s="23">
        <v>0</v>
      </c>
      <c r="S106" s="23">
        <v>0</v>
      </c>
      <c r="T106" s="23">
        <v>1</v>
      </c>
      <c r="U106" s="23">
        <v>1</v>
      </c>
      <c r="V106" s="23">
        <v>1</v>
      </c>
      <c r="W106" s="23">
        <v>0</v>
      </c>
      <c r="X106" s="23">
        <v>0</v>
      </c>
      <c r="Y106" s="23">
        <v>1</v>
      </c>
      <c r="Z106" s="23">
        <v>0</v>
      </c>
      <c r="AA106" s="23">
        <v>0</v>
      </c>
      <c r="AB106" s="23">
        <v>1</v>
      </c>
      <c r="AC106" s="23">
        <v>1</v>
      </c>
      <c r="AD106" s="23">
        <v>1</v>
      </c>
      <c r="AE106" s="23">
        <v>3</v>
      </c>
      <c r="AF106" s="23">
        <v>0</v>
      </c>
      <c r="AG106" s="23">
        <v>1</v>
      </c>
      <c r="AH106" s="23">
        <f t="shared" si="1"/>
        <v>15</v>
      </c>
      <c r="AI106" s="24" cm="1">
        <f t="array" ref="AI106">SUM($H$8:$AG$8*H106:AG106)</f>
        <v>30.2</v>
      </c>
      <c r="AJ106" s="43">
        <f>$AI106/'Inventory System'!$L$34</f>
        <v>9.917898193760262E-2</v>
      </c>
      <c r="AL106" s="51"/>
      <c r="AM106" s="35"/>
      <c r="AN106" s="35"/>
      <c r="AO106" s="35"/>
      <c r="AP106" s="35"/>
      <c r="AQ106" s="53"/>
      <c r="AS106" s="2"/>
    </row>
    <row r="107" spans="2:45" hidden="1" x14ac:dyDescent="0.25">
      <c r="B107" s="2"/>
      <c r="C107" s="2"/>
      <c r="D107" s="2"/>
      <c r="E107" s="2"/>
      <c r="G107" s="42">
        <v>43622</v>
      </c>
      <c r="H107" s="23">
        <v>0</v>
      </c>
      <c r="I107" s="23">
        <v>1</v>
      </c>
      <c r="J107" s="23">
        <v>0</v>
      </c>
      <c r="K107" s="23">
        <v>1</v>
      </c>
      <c r="L107" s="23">
        <v>1</v>
      </c>
      <c r="M107" s="23">
        <v>1</v>
      </c>
      <c r="N107" s="23">
        <v>0</v>
      </c>
      <c r="O107" s="23">
        <v>0</v>
      </c>
      <c r="P107" s="23">
        <v>1</v>
      </c>
      <c r="Q107" s="23">
        <v>1</v>
      </c>
      <c r="R107" s="23">
        <v>1</v>
      </c>
      <c r="S107" s="23">
        <v>0</v>
      </c>
      <c r="T107" s="23">
        <v>0</v>
      </c>
      <c r="U107" s="23">
        <v>1</v>
      </c>
      <c r="V107" s="23">
        <v>1</v>
      </c>
      <c r="W107" s="23">
        <v>0</v>
      </c>
      <c r="X107" s="23">
        <v>1</v>
      </c>
      <c r="Y107" s="23">
        <v>0</v>
      </c>
      <c r="Z107" s="23">
        <v>0</v>
      </c>
      <c r="AA107" s="23">
        <v>0</v>
      </c>
      <c r="AB107" s="23">
        <v>1</v>
      </c>
      <c r="AC107" s="23">
        <v>1</v>
      </c>
      <c r="AD107" s="23">
        <v>1</v>
      </c>
      <c r="AE107" s="23">
        <v>0</v>
      </c>
      <c r="AF107" s="23">
        <v>0</v>
      </c>
      <c r="AG107" s="23">
        <v>0</v>
      </c>
      <c r="AH107" s="23">
        <f t="shared" si="1"/>
        <v>13</v>
      </c>
      <c r="AI107" s="24" cm="1">
        <f t="array" ref="AI107">SUM($H$8:$AG$8*H107:AG107)</f>
        <v>29.2</v>
      </c>
      <c r="AJ107" s="43">
        <f>$AI107/'Inventory System'!$L$34</f>
        <v>9.5894909688013133E-2</v>
      </c>
      <c r="AL107" s="51"/>
      <c r="AM107" s="35"/>
      <c r="AN107" s="35"/>
      <c r="AO107" s="35"/>
      <c r="AP107" s="35"/>
      <c r="AQ107" s="53"/>
      <c r="AS107" s="2"/>
    </row>
    <row r="108" spans="2:45" hidden="1" x14ac:dyDescent="0.25">
      <c r="B108" s="2"/>
      <c r="C108" s="2"/>
      <c r="D108" s="2"/>
      <c r="E108" s="2"/>
      <c r="G108" s="42">
        <v>43623</v>
      </c>
      <c r="H108" s="23">
        <v>1</v>
      </c>
      <c r="I108" s="23">
        <v>1</v>
      </c>
      <c r="J108" s="23">
        <v>0</v>
      </c>
      <c r="K108" s="23">
        <v>0</v>
      </c>
      <c r="L108" s="23">
        <v>1</v>
      </c>
      <c r="M108" s="23">
        <v>1</v>
      </c>
      <c r="N108" s="23">
        <v>0</v>
      </c>
      <c r="O108" s="23">
        <v>0</v>
      </c>
      <c r="P108" s="23">
        <v>1</v>
      </c>
      <c r="Q108" s="23">
        <v>0</v>
      </c>
      <c r="R108" s="23">
        <v>0</v>
      </c>
      <c r="S108" s="23">
        <v>1</v>
      </c>
      <c r="T108" s="23">
        <v>0</v>
      </c>
      <c r="U108" s="23">
        <v>1</v>
      </c>
      <c r="V108" s="23">
        <v>1</v>
      </c>
      <c r="W108" s="23">
        <v>0</v>
      </c>
      <c r="X108" s="23">
        <v>0</v>
      </c>
      <c r="Y108" s="23">
        <v>0</v>
      </c>
      <c r="Z108" s="23">
        <v>0</v>
      </c>
      <c r="AA108" s="23">
        <v>1</v>
      </c>
      <c r="AB108" s="23">
        <v>1</v>
      </c>
      <c r="AC108" s="23">
        <v>0</v>
      </c>
      <c r="AD108" s="23">
        <v>1</v>
      </c>
      <c r="AE108" s="23">
        <v>1</v>
      </c>
      <c r="AF108" s="23">
        <v>1</v>
      </c>
      <c r="AG108" s="23">
        <v>2</v>
      </c>
      <c r="AH108" s="23">
        <f t="shared" si="1"/>
        <v>15</v>
      </c>
      <c r="AI108" s="24" cm="1">
        <f t="array" ref="AI108">SUM($H$8:$AG$8*H108:AG108)</f>
        <v>35.200000000000003</v>
      </c>
      <c r="AJ108" s="43">
        <f>$AI108/'Inventory System'!$L$34</f>
        <v>0.1155993431855501</v>
      </c>
      <c r="AL108" s="51"/>
      <c r="AM108" s="35"/>
      <c r="AN108" s="35"/>
      <c r="AO108" s="35"/>
      <c r="AP108" s="35"/>
      <c r="AQ108" s="53"/>
      <c r="AS108" s="2"/>
    </row>
    <row r="109" spans="2:45" hidden="1" x14ac:dyDescent="0.25">
      <c r="B109" s="2"/>
      <c r="C109" s="2"/>
      <c r="D109" s="2"/>
      <c r="E109" s="2"/>
      <c r="G109" s="42">
        <v>43624</v>
      </c>
      <c r="H109" s="23">
        <v>1</v>
      </c>
      <c r="I109" s="23">
        <v>1</v>
      </c>
      <c r="J109" s="23">
        <v>1</v>
      </c>
      <c r="K109" s="23">
        <v>1</v>
      </c>
      <c r="L109" s="23">
        <v>0</v>
      </c>
      <c r="M109" s="23">
        <v>1</v>
      </c>
      <c r="N109" s="23">
        <v>0</v>
      </c>
      <c r="O109" s="23">
        <v>1</v>
      </c>
      <c r="P109" s="23">
        <v>0</v>
      </c>
      <c r="Q109" s="23">
        <v>0</v>
      </c>
      <c r="R109" s="23">
        <v>1</v>
      </c>
      <c r="S109" s="23">
        <v>1</v>
      </c>
      <c r="T109" s="23">
        <v>1</v>
      </c>
      <c r="U109" s="23">
        <v>0</v>
      </c>
      <c r="V109" s="23">
        <v>0</v>
      </c>
      <c r="W109" s="23">
        <v>0</v>
      </c>
      <c r="X109" s="23">
        <v>1</v>
      </c>
      <c r="Y109" s="23">
        <v>0</v>
      </c>
      <c r="Z109" s="23">
        <v>0</v>
      </c>
      <c r="AA109" s="23">
        <v>1</v>
      </c>
      <c r="AB109" s="23">
        <v>1</v>
      </c>
      <c r="AC109" s="23">
        <v>0</v>
      </c>
      <c r="AD109" s="23">
        <v>0</v>
      </c>
      <c r="AE109" s="23">
        <v>2</v>
      </c>
      <c r="AF109" s="23">
        <v>0</v>
      </c>
      <c r="AG109" s="23">
        <v>0</v>
      </c>
      <c r="AH109" s="23">
        <f t="shared" si="1"/>
        <v>14</v>
      </c>
      <c r="AI109" s="24" cm="1">
        <f t="array" ref="AI109">SUM($H$8:$AG$8*H109:AG109)</f>
        <v>29.799999999999997</v>
      </c>
      <c r="AJ109" s="43">
        <f>$AI109/'Inventory System'!$L$34</f>
        <v>9.786535303776682E-2</v>
      </c>
      <c r="AL109" s="51"/>
      <c r="AM109" s="35"/>
      <c r="AN109" s="35"/>
      <c r="AO109" s="35"/>
      <c r="AP109" s="35"/>
      <c r="AQ109" s="53"/>
      <c r="AS109" s="2"/>
    </row>
    <row r="110" spans="2:45" hidden="1" x14ac:dyDescent="0.25">
      <c r="B110" s="2"/>
      <c r="C110" s="2"/>
      <c r="D110" s="2"/>
      <c r="E110" s="2"/>
      <c r="G110" s="42">
        <v>43625</v>
      </c>
      <c r="H110" s="23">
        <v>0</v>
      </c>
      <c r="I110" s="23">
        <v>0</v>
      </c>
      <c r="J110" s="23">
        <v>1</v>
      </c>
      <c r="K110" s="23">
        <v>0</v>
      </c>
      <c r="L110" s="23">
        <v>1</v>
      </c>
      <c r="M110" s="23">
        <v>0</v>
      </c>
      <c r="N110" s="23">
        <v>1</v>
      </c>
      <c r="O110" s="23">
        <v>0</v>
      </c>
      <c r="P110" s="23">
        <v>0</v>
      </c>
      <c r="Q110" s="23">
        <v>0</v>
      </c>
      <c r="R110" s="23">
        <v>1</v>
      </c>
      <c r="S110" s="23">
        <v>1</v>
      </c>
      <c r="T110" s="23">
        <v>0</v>
      </c>
      <c r="U110" s="23">
        <v>0</v>
      </c>
      <c r="V110" s="23">
        <v>0</v>
      </c>
      <c r="W110" s="23">
        <v>0</v>
      </c>
      <c r="X110" s="23">
        <v>1</v>
      </c>
      <c r="Y110" s="23">
        <v>1</v>
      </c>
      <c r="Z110" s="23">
        <v>0</v>
      </c>
      <c r="AA110" s="23">
        <v>0</v>
      </c>
      <c r="AB110" s="23">
        <v>1</v>
      </c>
      <c r="AC110" s="23">
        <v>1</v>
      </c>
      <c r="AD110" s="23">
        <v>0</v>
      </c>
      <c r="AE110" s="23">
        <v>3</v>
      </c>
      <c r="AF110" s="23">
        <v>0</v>
      </c>
      <c r="AG110" s="23">
        <v>1</v>
      </c>
      <c r="AH110" s="23">
        <f t="shared" si="1"/>
        <v>13</v>
      </c>
      <c r="AI110" s="24" cm="1">
        <f t="array" ref="AI110">SUM($H$8:$AG$8*H110:AG110)</f>
        <v>24.900000000000002</v>
      </c>
      <c r="AJ110" s="43">
        <f>$AI110/'Inventory System'!$L$34</f>
        <v>8.1773399014778328E-2</v>
      </c>
      <c r="AL110" s="51"/>
      <c r="AM110" s="35"/>
      <c r="AN110" s="35"/>
      <c r="AO110" s="35"/>
      <c r="AP110" s="35"/>
      <c r="AQ110" s="53"/>
      <c r="AS110" s="2"/>
    </row>
    <row r="111" spans="2:45" hidden="1" x14ac:dyDescent="0.25">
      <c r="B111" s="2"/>
      <c r="C111" s="2"/>
      <c r="D111" s="2"/>
      <c r="E111" s="2"/>
      <c r="G111" s="42">
        <v>43626</v>
      </c>
      <c r="H111" s="23">
        <v>1</v>
      </c>
      <c r="I111" s="23">
        <v>0</v>
      </c>
      <c r="J111" s="23">
        <v>1</v>
      </c>
      <c r="K111" s="23">
        <v>0</v>
      </c>
      <c r="L111" s="23">
        <v>0</v>
      </c>
      <c r="M111" s="23">
        <v>0</v>
      </c>
      <c r="N111" s="23">
        <v>1</v>
      </c>
      <c r="O111" s="23">
        <v>1</v>
      </c>
      <c r="P111" s="23">
        <v>1</v>
      </c>
      <c r="Q111" s="23">
        <v>0</v>
      </c>
      <c r="R111" s="23">
        <v>1</v>
      </c>
      <c r="S111" s="23">
        <v>1</v>
      </c>
      <c r="T111" s="23">
        <v>1</v>
      </c>
      <c r="U111" s="23">
        <v>1</v>
      </c>
      <c r="V111" s="23">
        <v>0</v>
      </c>
      <c r="W111" s="23">
        <v>0</v>
      </c>
      <c r="X111" s="23">
        <v>1</v>
      </c>
      <c r="Y111" s="23">
        <v>0</v>
      </c>
      <c r="Z111" s="23">
        <v>1</v>
      </c>
      <c r="AA111" s="23">
        <v>0</v>
      </c>
      <c r="AB111" s="23">
        <v>1</v>
      </c>
      <c r="AC111" s="23">
        <v>1</v>
      </c>
      <c r="AD111" s="23">
        <v>1</v>
      </c>
      <c r="AE111" s="23">
        <v>3</v>
      </c>
      <c r="AF111" s="23">
        <v>1</v>
      </c>
      <c r="AG111" s="23">
        <v>2</v>
      </c>
      <c r="AH111" s="23">
        <f t="shared" si="1"/>
        <v>20</v>
      </c>
      <c r="AI111" s="24" cm="1">
        <f t="array" ref="AI111">SUM($H$8:$AG$8*H111:AG111)</f>
        <v>42</v>
      </c>
      <c r="AJ111" s="43">
        <f>$AI111/'Inventory System'!$L$34</f>
        <v>0.13793103448275862</v>
      </c>
      <c r="AL111" s="51"/>
      <c r="AM111" s="35"/>
      <c r="AN111" s="35"/>
      <c r="AO111" s="35"/>
      <c r="AP111" s="35"/>
      <c r="AQ111" s="53"/>
      <c r="AS111" s="2"/>
    </row>
    <row r="112" spans="2:45" hidden="1" x14ac:dyDescent="0.25">
      <c r="B112" s="2"/>
      <c r="C112" s="2"/>
      <c r="D112" s="2"/>
      <c r="E112" s="2"/>
      <c r="G112" s="42">
        <v>43627</v>
      </c>
      <c r="H112" s="23">
        <v>1</v>
      </c>
      <c r="I112" s="23">
        <v>1</v>
      </c>
      <c r="J112" s="23">
        <v>1</v>
      </c>
      <c r="K112" s="23">
        <v>1</v>
      </c>
      <c r="L112" s="23">
        <v>0</v>
      </c>
      <c r="M112" s="23">
        <v>0</v>
      </c>
      <c r="N112" s="23">
        <v>0</v>
      </c>
      <c r="O112" s="23">
        <v>0</v>
      </c>
      <c r="P112" s="23">
        <v>0</v>
      </c>
      <c r="Q112" s="23">
        <v>0</v>
      </c>
      <c r="R112" s="23">
        <v>0</v>
      </c>
      <c r="S112" s="23">
        <v>0</v>
      </c>
      <c r="T112" s="23">
        <v>0</v>
      </c>
      <c r="U112" s="23">
        <v>0</v>
      </c>
      <c r="V112" s="23">
        <v>0</v>
      </c>
      <c r="W112" s="23">
        <v>1</v>
      </c>
      <c r="X112" s="23">
        <v>0</v>
      </c>
      <c r="Y112" s="23">
        <v>0</v>
      </c>
      <c r="Z112" s="23">
        <v>0</v>
      </c>
      <c r="AA112" s="23">
        <v>0</v>
      </c>
      <c r="AB112" s="23">
        <v>1</v>
      </c>
      <c r="AC112" s="23">
        <v>1</v>
      </c>
      <c r="AD112" s="23">
        <v>1</v>
      </c>
      <c r="AE112" s="23">
        <v>0</v>
      </c>
      <c r="AF112" s="23">
        <v>1</v>
      </c>
      <c r="AG112" s="23">
        <v>2</v>
      </c>
      <c r="AH112" s="23">
        <f t="shared" si="1"/>
        <v>11</v>
      </c>
      <c r="AI112" s="24" cm="1">
        <f t="array" ref="AI112">SUM($H$8:$AG$8*H112:AG112)</f>
        <v>28.2</v>
      </c>
      <c r="AJ112" s="43">
        <f>$AI112/'Inventory System'!$L$34</f>
        <v>9.2610837438423646E-2</v>
      </c>
      <c r="AL112" s="51"/>
      <c r="AM112" s="35"/>
      <c r="AN112" s="35"/>
      <c r="AO112" s="35"/>
      <c r="AP112" s="35"/>
      <c r="AQ112" s="53"/>
      <c r="AS112" s="2"/>
    </row>
    <row r="113" spans="2:45" hidden="1" x14ac:dyDescent="0.25">
      <c r="B113" s="2"/>
      <c r="C113" s="2"/>
      <c r="D113" s="2"/>
      <c r="E113" s="2"/>
      <c r="G113" s="42">
        <v>43628</v>
      </c>
      <c r="H113" s="23">
        <v>1</v>
      </c>
      <c r="I113" s="23">
        <v>0</v>
      </c>
      <c r="J113" s="23">
        <v>0</v>
      </c>
      <c r="K113" s="23">
        <v>1</v>
      </c>
      <c r="L113" s="23">
        <v>1</v>
      </c>
      <c r="M113" s="23">
        <v>0</v>
      </c>
      <c r="N113" s="23">
        <v>0</v>
      </c>
      <c r="O113" s="23">
        <v>0</v>
      </c>
      <c r="P113" s="23">
        <v>0</v>
      </c>
      <c r="Q113" s="23">
        <v>0</v>
      </c>
      <c r="R113" s="23">
        <v>0</v>
      </c>
      <c r="S113" s="23">
        <v>0</v>
      </c>
      <c r="T113" s="23">
        <v>1</v>
      </c>
      <c r="U113" s="23">
        <v>0</v>
      </c>
      <c r="V113" s="23">
        <v>0</v>
      </c>
      <c r="W113" s="23">
        <v>0</v>
      </c>
      <c r="X113" s="23">
        <v>0</v>
      </c>
      <c r="Y113" s="23">
        <v>0</v>
      </c>
      <c r="Z113" s="23">
        <v>0</v>
      </c>
      <c r="AA113" s="23">
        <v>1</v>
      </c>
      <c r="AB113" s="23">
        <v>1</v>
      </c>
      <c r="AC113" s="23">
        <v>1</v>
      </c>
      <c r="AD113" s="23">
        <v>1</v>
      </c>
      <c r="AE113" s="23">
        <v>2</v>
      </c>
      <c r="AF113" s="23">
        <v>1</v>
      </c>
      <c r="AG113" s="23">
        <v>2</v>
      </c>
      <c r="AH113" s="23">
        <f t="shared" si="1"/>
        <v>13</v>
      </c>
      <c r="AI113" s="24" cm="1">
        <f t="array" ref="AI113">SUM($H$8:$AG$8*H113:AG113)</f>
        <v>29.400000000000002</v>
      </c>
      <c r="AJ113" s="43">
        <f>$AI113/'Inventory System'!$L$34</f>
        <v>9.6551724137931047E-2</v>
      </c>
      <c r="AL113" s="51"/>
      <c r="AM113" s="35"/>
      <c r="AN113" s="35"/>
      <c r="AO113" s="35"/>
      <c r="AP113" s="35"/>
      <c r="AQ113" s="53"/>
      <c r="AS113" s="2"/>
    </row>
    <row r="114" spans="2:45" hidden="1" x14ac:dyDescent="0.25">
      <c r="B114" s="2"/>
      <c r="C114" s="2"/>
      <c r="D114" s="2"/>
      <c r="E114" s="2"/>
      <c r="G114" s="42">
        <v>43629</v>
      </c>
      <c r="H114" s="23">
        <v>0</v>
      </c>
      <c r="I114" s="23">
        <v>0</v>
      </c>
      <c r="J114" s="23">
        <v>0</v>
      </c>
      <c r="K114" s="23">
        <v>1</v>
      </c>
      <c r="L114" s="23">
        <v>0</v>
      </c>
      <c r="M114" s="23">
        <v>1</v>
      </c>
      <c r="N114" s="23">
        <v>0</v>
      </c>
      <c r="O114" s="23">
        <v>0</v>
      </c>
      <c r="P114" s="23">
        <v>1</v>
      </c>
      <c r="Q114" s="23">
        <v>0</v>
      </c>
      <c r="R114" s="23">
        <v>0</v>
      </c>
      <c r="S114" s="23">
        <v>0</v>
      </c>
      <c r="T114" s="23">
        <v>0</v>
      </c>
      <c r="U114" s="23">
        <v>0</v>
      </c>
      <c r="V114" s="23">
        <v>1</v>
      </c>
      <c r="W114" s="23">
        <v>0</v>
      </c>
      <c r="X114" s="23">
        <v>1</v>
      </c>
      <c r="Y114" s="23">
        <v>0</v>
      </c>
      <c r="Z114" s="23">
        <v>1</v>
      </c>
      <c r="AA114" s="23">
        <v>1</v>
      </c>
      <c r="AB114" s="23">
        <v>1</v>
      </c>
      <c r="AC114" s="23">
        <v>0</v>
      </c>
      <c r="AD114" s="23">
        <v>0</v>
      </c>
      <c r="AE114" s="23">
        <v>2</v>
      </c>
      <c r="AF114" s="23">
        <v>0</v>
      </c>
      <c r="AG114" s="23">
        <v>1</v>
      </c>
      <c r="AH114" s="23">
        <f t="shared" si="1"/>
        <v>11</v>
      </c>
      <c r="AI114" s="24" cm="1">
        <f t="array" ref="AI114">SUM($H$8:$AG$8*H114:AG114)</f>
        <v>23.6</v>
      </c>
      <c r="AJ114" s="43">
        <f>$AI114/'Inventory System'!$L$34</f>
        <v>7.7504105090311998E-2</v>
      </c>
      <c r="AL114" s="51"/>
      <c r="AM114" s="35"/>
      <c r="AN114" s="35"/>
      <c r="AO114" s="35"/>
      <c r="AP114" s="35"/>
      <c r="AQ114" s="53"/>
      <c r="AS114" s="2"/>
    </row>
    <row r="115" spans="2:45" hidden="1" x14ac:dyDescent="0.25">
      <c r="B115" s="2"/>
      <c r="C115" s="2"/>
      <c r="D115" s="2"/>
      <c r="E115" s="2"/>
      <c r="G115" s="42">
        <v>43630</v>
      </c>
      <c r="H115" s="23">
        <v>1</v>
      </c>
      <c r="I115" s="23">
        <v>0</v>
      </c>
      <c r="J115" s="23">
        <v>1</v>
      </c>
      <c r="K115" s="23">
        <v>0</v>
      </c>
      <c r="L115" s="23">
        <v>0</v>
      </c>
      <c r="M115" s="23">
        <v>0</v>
      </c>
      <c r="N115" s="23">
        <v>1</v>
      </c>
      <c r="O115" s="23">
        <v>1</v>
      </c>
      <c r="P115" s="23">
        <v>0</v>
      </c>
      <c r="Q115" s="23">
        <v>1</v>
      </c>
      <c r="R115" s="23">
        <v>0</v>
      </c>
      <c r="S115" s="23">
        <v>0</v>
      </c>
      <c r="T115" s="23">
        <v>0</v>
      </c>
      <c r="U115" s="23">
        <v>1</v>
      </c>
      <c r="V115" s="23">
        <v>0</v>
      </c>
      <c r="W115" s="23">
        <v>1</v>
      </c>
      <c r="X115" s="23">
        <v>0</v>
      </c>
      <c r="Y115" s="23">
        <v>0</v>
      </c>
      <c r="Z115" s="23">
        <v>0</v>
      </c>
      <c r="AA115" s="23">
        <v>0</v>
      </c>
      <c r="AB115" s="23">
        <v>1</v>
      </c>
      <c r="AC115" s="23">
        <v>1</v>
      </c>
      <c r="AD115" s="23">
        <v>1</v>
      </c>
      <c r="AE115" s="23">
        <v>2</v>
      </c>
      <c r="AF115" s="23">
        <v>0</v>
      </c>
      <c r="AG115" s="23">
        <v>0</v>
      </c>
      <c r="AH115" s="23">
        <f t="shared" si="1"/>
        <v>12</v>
      </c>
      <c r="AI115" s="24" cm="1">
        <f t="array" ref="AI115">SUM($H$8:$AG$8*H115:AG115)</f>
        <v>25.3</v>
      </c>
      <c r="AJ115" s="43">
        <f>$AI115/'Inventory System'!$L$34</f>
        <v>8.3087027914614128E-2</v>
      </c>
      <c r="AL115" s="51"/>
      <c r="AM115" s="35"/>
      <c r="AN115" s="35"/>
      <c r="AO115" s="35"/>
      <c r="AP115" s="35"/>
      <c r="AQ115" s="53"/>
      <c r="AS115" s="2"/>
    </row>
    <row r="116" spans="2:45" hidden="1" x14ac:dyDescent="0.25">
      <c r="B116" s="2"/>
      <c r="C116" s="2"/>
      <c r="D116" s="2"/>
      <c r="E116" s="2"/>
      <c r="G116" s="42">
        <v>43631</v>
      </c>
      <c r="H116" s="23">
        <v>0</v>
      </c>
      <c r="I116" s="23">
        <v>0</v>
      </c>
      <c r="J116" s="23">
        <v>1</v>
      </c>
      <c r="K116" s="23">
        <v>1</v>
      </c>
      <c r="L116" s="23">
        <v>0</v>
      </c>
      <c r="M116" s="23">
        <v>1</v>
      </c>
      <c r="N116" s="23">
        <v>0</v>
      </c>
      <c r="O116" s="23">
        <v>0</v>
      </c>
      <c r="P116" s="23">
        <v>1</v>
      </c>
      <c r="Q116" s="23">
        <v>1</v>
      </c>
      <c r="R116" s="23">
        <v>1</v>
      </c>
      <c r="S116" s="23">
        <v>1</v>
      </c>
      <c r="T116" s="23">
        <v>0</v>
      </c>
      <c r="U116" s="23">
        <v>1</v>
      </c>
      <c r="V116" s="23">
        <v>1</v>
      </c>
      <c r="W116" s="23">
        <v>0</v>
      </c>
      <c r="X116" s="23">
        <v>1</v>
      </c>
      <c r="Y116" s="23">
        <v>0</v>
      </c>
      <c r="Z116" s="23">
        <v>0</v>
      </c>
      <c r="AA116" s="23">
        <v>0</v>
      </c>
      <c r="AB116" s="23">
        <v>1</v>
      </c>
      <c r="AC116" s="23">
        <v>0</v>
      </c>
      <c r="AD116" s="23">
        <v>1</v>
      </c>
      <c r="AE116" s="23">
        <v>1</v>
      </c>
      <c r="AF116" s="23">
        <v>0</v>
      </c>
      <c r="AG116" s="23">
        <v>1</v>
      </c>
      <c r="AH116" s="23">
        <f t="shared" si="1"/>
        <v>14</v>
      </c>
      <c r="AI116" s="24" cm="1">
        <f t="array" ref="AI116">SUM($H$8:$AG$8*H116:AG116)</f>
        <v>31.2</v>
      </c>
      <c r="AJ116" s="43">
        <f>$AI116/'Inventory System'!$L$34</f>
        <v>0.10246305418719212</v>
      </c>
      <c r="AL116" s="51"/>
      <c r="AM116" s="35"/>
      <c r="AN116" s="35"/>
      <c r="AO116" s="35"/>
      <c r="AP116" s="35"/>
      <c r="AQ116" s="53"/>
      <c r="AS116" s="2"/>
    </row>
    <row r="117" spans="2:45" hidden="1" x14ac:dyDescent="0.25">
      <c r="B117" s="2"/>
      <c r="C117" s="2"/>
      <c r="D117" s="2"/>
      <c r="E117" s="2"/>
      <c r="G117" s="42">
        <v>43632</v>
      </c>
      <c r="H117" s="23">
        <v>0</v>
      </c>
      <c r="I117" s="23">
        <v>1</v>
      </c>
      <c r="J117" s="23">
        <v>0</v>
      </c>
      <c r="K117" s="23">
        <v>0</v>
      </c>
      <c r="L117" s="23">
        <v>1</v>
      </c>
      <c r="M117" s="23">
        <v>0</v>
      </c>
      <c r="N117" s="23">
        <v>1</v>
      </c>
      <c r="O117" s="23">
        <v>1</v>
      </c>
      <c r="P117" s="23">
        <v>0</v>
      </c>
      <c r="Q117" s="23">
        <v>1</v>
      </c>
      <c r="R117" s="23">
        <v>0</v>
      </c>
      <c r="S117" s="23">
        <v>1</v>
      </c>
      <c r="T117" s="23">
        <v>0</v>
      </c>
      <c r="U117" s="23">
        <v>0</v>
      </c>
      <c r="V117" s="23">
        <v>1</v>
      </c>
      <c r="W117" s="23">
        <v>0</v>
      </c>
      <c r="X117" s="23">
        <v>0</v>
      </c>
      <c r="Y117" s="23">
        <v>1</v>
      </c>
      <c r="Z117" s="23">
        <v>1</v>
      </c>
      <c r="AA117" s="23">
        <v>0</v>
      </c>
      <c r="AB117" s="23">
        <v>0</v>
      </c>
      <c r="AC117" s="23">
        <v>0</v>
      </c>
      <c r="AD117" s="23">
        <v>0</v>
      </c>
      <c r="AE117" s="23">
        <v>1</v>
      </c>
      <c r="AF117" s="23">
        <v>0</v>
      </c>
      <c r="AG117" s="23">
        <v>1</v>
      </c>
      <c r="AH117" s="23">
        <f t="shared" si="1"/>
        <v>11</v>
      </c>
      <c r="AI117" s="24" cm="1">
        <f t="array" ref="AI117">SUM($H$8:$AG$8*H117:AG117)</f>
        <v>25.299999999999997</v>
      </c>
      <c r="AJ117" s="43">
        <f>$AI117/'Inventory System'!$L$34</f>
        <v>8.3087027914614114E-2</v>
      </c>
      <c r="AL117" s="51"/>
      <c r="AM117" s="35"/>
      <c r="AN117" s="35"/>
      <c r="AO117" s="35"/>
      <c r="AP117" s="35"/>
      <c r="AQ117" s="53"/>
      <c r="AS117" s="2"/>
    </row>
    <row r="118" spans="2:45" hidden="1" x14ac:dyDescent="0.25">
      <c r="B118" s="2"/>
      <c r="C118" s="2"/>
      <c r="D118" s="2"/>
      <c r="E118" s="2"/>
      <c r="G118" s="42">
        <v>43633</v>
      </c>
      <c r="H118" s="23">
        <v>1</v>
      </c>
      <c r="I118" s="23">
        <v>0</v>
      </c>
      <c r="J118" s="23">
        <v>1</v>
      </c>
      <c r="K118" s="23">
        <v>0</v>
      </c>
      <c r="L118" s="23">
        <v>1</v>
      </c>
      <c r="M118" s="23">
        <v>0</v>
      </c>
      <c r="N118" s="23">
        <v>1</v>
      </c>
      <c r="O118" s="23">
        <v>1</v>
      </c>
      <c r="P118" s="23">
        <v>1</v>
      </c>
      <c r="Q118" s="23">
        <v>1</v>
      </c>
      <c r="R118" s="23">
        <v>0</v>
      </c>
      <c r="S118" s="23">
        <v>0</v>
      </c>
      <c r="T118" s="23">
        <v>0</v>
      </c>
      <c r="U118" s="23">
        <v>1</v>
      </c>
      <c r="V118" s="23">
        <v>1</v>
      </c>
      <c r="W118" s="23">
        <v>0</v>
      </c>
      <c r="X118" s="23">
        <v>1</v>
      </c>
      <c r="Y118" s="23">
        <v>0</v>
      </c>
      <c r="Z118" s="23">
        <v>1</v>
      </c>
      <c r="AA118" s="23">
        <v>0</v>
      </c>
      <c r="AB118" s="23">
        <v>1</v>
      </c>
      <c r="AC118" s="23">
        <v>0</v>
      </c>
      <c r="AD118" s="23">
        <v>1</v>
      </c>
      <c r="AE118" s="23">
        <v>2</v>
      </c>
      <c r="AF118" s="23">
        <v>1</v>
      </c>
      <c r="AG118" s="23">
        <v>2</v>
      </c>
      <c r="AH118" s="23">
        <f t="shared" si="1"/>
        <v>18</v>
      </c>
      <c r="AI118" s="24" cm="1">
        <f t="array" ref="AI118">SUM($H$8:$AG$8*H118:AG118)</f>
        <v>42.699999999999996</v>
      </c>
      <c r="AJ118" s="43">
        <f>$AI118/'Inventory System'!$L$34</f>
        <v>0.14022988505747125</v>
      </c>
      <c r="AL118" s="51"/>
      <c r="AM118" s="35"/>
      <c r="AN118" s="35"/>
      <c r="AO118" s="35"/>
      <c r="AP118" s="35"/>
      <c r="AQ118" s="53"/>
      <c r="AS118" s="2"/>
    </row>
    <row r="119" spans="2:45" hidden="1" x14ac:dyDescent="0.25">
      <c r="B119" s="2"/>
      <c r="C119" s="2"/>
      <c r="D119" s="2"/>
      <c r="E119" s="2"/>
      <c r="G119" s="42">
        <v>43634</v>
      </c>
      <c r="H119" s="23">
        <v>1</v>
      </c>
      <c r="I119" s="23">
        <v>1</v>
      </c>
      <c r="J119" s="23">
        <v>1</v>
      </c>
      <c r="K119" s="23">
        <v>1</v>
      </c>
      <c r="L119" s="23">
        <v>0</v>
      </c>
      <c r="M119" s="23">
        <v>1</v>
      </c>
      <c r="N119" s="23">
        <v>0</v>
      </c>
      <c r="O119" s="23">
        <v>0</v>
      </c>
      <c r="P119" s="23">
        <v>0</v>
      </c>
      <c r="Q119" s="23">
        <v>0</v>
      </c>
      <c r="R119" s="23">
        <v>1</v>
      </c>
      <c r="S119" s="23">
        <v>0</v>
      </c>
      <c r="T119" s="23">
        <v>1</v>
      </c>
      <c r="U119" s="23">
        <v>0</v>
      </c>
      <c r="V119" s="23">
        <v>0</v>
      </c>
      <c r="W119" s="23">
        <v>0</v>
      </c>
      <c r="X119" s="23">
        <v>0</v>
      </c>
      <c r="Y119" s="23">
        <v>0</v>
      </c>
      <c r="Z119" s="23">
        <v>0</v>
      </c>
      <c r="AA119" s="23">
        <v>0</v>
      </c>
      <c r="AB119" s="23">
        <v>1</v>
      </c>
      <c r="AC119" s="23">
        <v>1</v>
      </c>
      <c r="AD119" s="23">
        <v>0</v>
      </c>
      <c r="AE119" s="23">
        <v>1</v>
      </c>
      <c r="AF119" s="23">
        <v>0</v>
      </c>
      <c r="AG119" s="23">
        <v>1</v>
      </c>
      <c r="AH119" s="23">
        <f t="shared" si="1"/>
        <v>11</v>
      </c>
      <c r="AI119" s="24" cm="1">
        <f t="array" ref="AI119">SUM($H$8:$AG$8*H119:AG119)</f>
        <v>26.4</v>
      </c>
      <c r="AJ119" s="43">
        <f>$AI119/'Inventory System'!$L$34</f>
        <v>8.6699507389162558E-2</v>
      </c>
      <c r="AL119" s="51"/>
      <c r="AM119" s="35"/>
      <c r="AN119" s="35"/>
      <c r="AO119" s="35"/>
      <c r="AP119" s="35"/>
      <c r="AQ119" s="53"/>
      <c r="AS119" s="2"/>
    </row>
    <row r="120" spans="2:45" hidden="1" x14ac:dyDescent="0.25">
      <c r="B120" s="2"/>
      <c r="C120" s="2"/>
      <c r="D120" s="2"/>
      <c r="E120" s="2"/>
      <c r="G120" s="42">
        <v>43635</v>
      </c>
      <c r="H120" s="23">
        <v>0</v>
      </c>
      <c r="I120" s="23">
        <v>0</v>
      </c>
      <c r="J120" s="23">
        <v>0</v>
      </c>
      <c r="K120" s="23">
        <v>0</v>
      </c>
      <c r="L120" s="23">
        <v>0</v>
      </c>
      <c r="M120" s="23">
        <v>0</v>
      </c>
      <c r="N120" s="23">
        <v>0</v>
      </c>
      <c r="O120" s="23">
        <v>0</v>
      </c>
      <c r="P120" s="23">
        <v>1</v>
      </c>
      <c r="Q120" s="23">
        <v>0</v>
      </c>
      <c r="R120" s="23">
        <v>0</v>
      </c>
      <c r="S120" s="23">
        <v>0</v>
      </c>
      <c r="T120" s="23">
        <v>0</v>
      </c>
      <c r="U120" s="23">
        <v>0</v>
      </c>
      <c r="V120" s="23">
        <v>0</v>
      </c>
      <c r="W120" s="23">
        <v>0</v>
      </c>
      <c r="X120" s="23">
        <v>0</v>
      </c>
      <c r="Y120" s="23">
        <v>0</v>
      </c>
      <c r="Z120" s="23">
        <v>0</v>
      </c>
      <c r="AA120" s="23">
        <v>0</v>
      </c>
      <c r="AB120" s="23">
        <v>1</v>
      </c>
      <c r="AC120" s="23">
        <v>0</v>
      </c>
      <c r="AD120" s="23">
        <v>0</v>
      </c>
      <c r="AE120" s="23">
        <v>0</v>
      </c>
      <c r="AF120" s="23">
        <v>1</v>
      </c>
      <c r="AG120" s="23">
        <v>2</v>
      </c>
      <c r="AH120" s="23">
        <f t="shared" si="1"/>
        <v>5</v>
      </c>
      <c r="AI120" s="24" cm="1">
        <f t="array" ref="AI120">SUM($H$8:$AG$8*H120:AG120)</f>
        <v>14.7</v>
      </c>
      <c r="AJ120" s="43">
        <f>$AI120/'Inventory System'!$L$34</f>
        <v>4.8275862068965517E-2</v>
      </c>
      <c r="AL120" s="51"/>
      <c r="AM120" s="35"/>
      <c r="AN120" s="35"/>
      <c r="AO120" s="35"/>
      <c r="AP120" s="35"/>
      <c r="AQ120" s="53"/>
      <c r="AS120" s="2"/>
    </row>
    <row r="121" spans="2:45" hidden="1" x14ac:dyDescent="0.25">
      <c r="B121" s="2"/>
      <c r="C121" s="2"/>
      <c r="D121" s="2"/>
      <c r="E121" s="2"/>
      <c r="G121" s="42">
        <v>43636</v>
      </c>
      <c r="H121" s="23">
        <v>0</v>
      </c>
      <c r="I121" s="23">
        <v>0</v>
      </c>
      <c r="J121" s="23">
        <v>0</v>
      </c>
      <c r="K121" s="23">
        <v>0</v>
      </c>
      <c r="L121" s="23">
        <v>0</v>
      </c>
      <c r="M121" s="23">
        <v>0</v>
      </c>
      <c r="N121" s="23">
        <v>0</v>
      </c>
      <c r="O121" s="23">
        <v>1</v>
      </c>
      <c r="P121" s="23">
        <v>0</v>
      </c>
      <c r="Q121" s="23">
        <v>1</v>
      </c>
      <c r="R121" s="23">
        <v>0</v>
      </c>
      <c r="S121" s="23">
        <v>1</v>
      </c>
      <c r="T121" s="23">
        <v>1</v>
      </c>
      <c r="U121" s="23">
        <v>0</v>
      </c>
      <c r="V121" s="23">
        <v>0</v>
      </c>
      <c r="W121" s="23">
        <v>1</v>
      </c>
      <c r="X121" s="23">
        <v>0</v>
      </c>
      <c r="Y121" s="23">
        <v>0</v>
      </c>
      <c r="Z121" s="23">
        <v>1</v>
      </c>
      <c r="AA121" s="23">
        <v>0</v>
      </c>
      <c r="AB121" s="23">
        <v>2</v>
      </c>
      <c r="AC121" s="23">
        <v>0</v>
      </c>
      <c r="AD121" s="23">
        <v>1</v>
      </c>
      <c r="AE121" s="23">
        <v>3</v>
      </c>
      <c r="AF121" s="23">
        <v>0</v>
      </c>
      <c r="AG121" s="23">
        <v>0</v>
      </c>
      <c r="AH121" s="23">
        <f t="shared" si="1"/>
        <v>12</v>
      </c>
      <c r="AI121" s="24" cm="1">
        <f t="array" ref="AI121">SUM($H$8:$AG$8*H121:AG121)</f>
        <v>20.400000000000002</v>
      </c>
      <c r="AJ121" s="43">
        <f>$AI121/'Inventory System'!$L$34</f>
        <v>6.6995073891625623E-2</v>
      </c>
      <c r="AL121" s="51"/>
      <c r="AM121" s="35"/>
      <c r="AN121" s="35"/>
      <c r="AO121" s="35"/>
      <c r="AP121" s="35"/>
      <c r="AQ121" s="53"/>
      <c r="AS121" s="2"/>
    </row>
    <row r="122" spans="2:45" hidden="1" x14ac:dyDescent="0.25">
      <c r="B122" s="2"/>
      <c r="C122" s="2"/>
      <c r="D122" s="2"/>
      <c r="E122" s="2"/>
      <c r="G122" s="42">
        <v>43637</v>
      </c>
      <c r="H122" s="23">
        <v>1</v>
      </c>
      <c r="I122" s="23">
        <v>0</v>
      </c>
      <c r="J122" s="23">
        <v>0</v>
      </c>
      <c r="K122" s="23">
        <v>1</v>
      </c>
      <c r="L122" s="23">
        <v>1</v>
      </c>
      <c r="M122" s="23">
        <v>0</v>
      </c>
      <c r="N122" s="23">
        <v>1</v>
      </c>
      <c r="O122" s="23">
        <v>0</v>
      </c>
      <c r="P122" s="23">
        <v>0</v>
      </c>
      <c r="Q122" s="23">
        <v>0</v>
      </c>
      <c r="R122" s="23">
        <v>0</v>
      </c>
      <c r="S122" s="23">
        <v>1</v>
      </c>
      <c r="T122" s="23">
        <v>1</v>
      </c>
      <c r="U122" s="23">
        <v>0</v>
      </c>
      <c r="V122" s="23">
        <v>0</v>
      </c>
      <c r="W122" s="23">
        <v>1</v>
      </c>
      <c r="X122" s="23">
        <v>0</v>
      </c>
      <c r="Y122" s="23">
        <v>0</v>
      </c>
      <c r="Z122" s="23">
        <v>1</v>
      </c>
      <c r="AA122" s="23">
        <v>0</v>
      </c>
      <c r="AB122" s="23">
        <v>1</v>
      </c>
      <c r="AC122" s="23">
        <v>0</v>
      </c>
      <c r="AD122" s="23">
        <v>1</v>
      </c>
      <c r="AE122" s="23">
        <v>0</v>
      </c>
      <c r="AF122" s="23">
        <v>1</v>
      </c>
      <c r="AG122" s="23">
        <v>2</v>
      </c>
      <c r="AH122" s="23">
        <f t="shared" si="1"/>
        <v>13</v>
      </c>
      <c r="AI122" s="24" cm="1">
        <f t="array" ref="AI122">SUM($H$8:$AG$8*H122:AG122)</f>
        <v>30.3</v>
      </c>
      <c r="AJ122" s="43">
        <f>$AI122/'Inventory System'!$L$34</f>
        <v>9.9507389162561577E-2</v>
      </c>
      <c r="AL122" s="51"/>
      <c r="AM122" s="35"/>
      <c r="AN122" s="35"/>
      <c r="AO122" s="35"/>
      <c r="AP122" s="35"/>
      <c r="AQ122" s="53"/>
      <c r="AS122" s="2"/>
    </row>
    <row r="123" spans="2:45" hidden="1" x14ac:dyDescent="0.25">
      <c r="B123" s="2"/>
      <c r="C123" s="2"/>
      <c r="D123" s="2"/>
      <c r="E123" s="2"/>
      <c r="G123" s="42">
        <v>43638</v>
      </c>
      <c r="H123" s="23">
        <v>1</v>
      </c>
      <c r="I123" s="23">
        <v>1</v>
      </c>
      <c r="J123" s="23">
        <v>0</v>
      </c>
      <c r="K123" s="23">
        <v>0</v>
      </c>
      <c r="L123" s="23">
        <v>0</v>
      </c>
      <c r="M123" s="23">
        <v>0</v>
      </c>
      <c r="N123" s="23">
        <v>0</v>
      </c>
      <c r="O123" s="23">
        <v>0</v>
      </c>
      <c r="P123" s="23">
        <v>1</v>
      </c>
      <c r="Q123" s="23">
        <v>0</v>
      </c>
      <c r="R123" s="23">
        <v>0</v>
      </c>
      <c r="S123" s="23">
        <v>1</v>
      </c>
      <c r="T123" s="23">
        <v>0</v>
      </c>
      <c r="U123" s="23">
        <v>0</v>
      </c>
      <c r="V123" s="23">
        <v>0</v>
      </c>
      <c r="W123" s="23">
        <v>0</v>
      </c>
      <c r="X123" s="23">
        <v>0</v>
      </c>
      <c r="Y123" s="23">
        <v>1</v>
      </c>
      <c r="Z123" s="23">
        <v>0</v>
      </c>
      <c r="AA123" s="23">
        <v>1</v>
      </c>
      <c r="AB123" s="23">
        <v>0</v>
      </c>
      <c r="AC123" s="23">
        <v>1</v>
      </c>
      <c r="AD123" s="23">
        <v>0</v>
      </c>
      <c r="AE123" s="23">
        <v>2</v>
      </c>
      <c r="AF123" s="23">
        <v>1</v>
      </c>
      <c r="AG123" s="23">
        <v>2</v>
      </c>
      <c r="AH123" s="23">
        <f t="shared" si="1"/>
        <v>12</v>
      </c>
      <c r="AI123" s="24" cm="1">
        <f t="array" ref="AI123">SUM($H$8:$AG$8*H123:AG123)</f>
        <v>28.1</v>
      </c>
      <c r="AJ123" s="43">
        <f>$AI123/'Inventory System'!$L$34</f>
        <v>9.2282430213464703E-2</v>
      </c>
      <c r="AL123" s="51"/>
      <c r="AM123" s="35"/>
      <c r="AN123" s="35"/>
      <c r="AO123" s="35"/>
      <c r="AP123" s="35"/>
      <c r="AQ123" s="53"/>
      <c r="AS123" s="2"/>
    </row>
    <row r="124" spans="2:45" hidden="1" x14ac:dyDescent="0.25">
      <c r="B124" s="2"/>
      <c r="C124" s="2"/>
      <c r="D124" s="2"/>
      <c r="E124" s="2"/>
      <c r="G124" s="42">
        <v>43639</v>
      </c>
      <c r="H124" s="23">
        <v>1</v>
      </c>
      <c r="I124" s="23">
        <v>0</v>
      </c>
      <c r="J124" s="23">
        <v>0</v>
      </c>
      <c r="K124" s="23">
        <v>1</v>
      </c>
      <c r="L124" s="23">
        <v>0</v>
      </c>
      <c r="M124" s="23">
        <v>0</v>
      </c>
      <c r="N124" s="23">
        <v>1</v>
      </c>
      <c r="O124" s="23">
        <v>0</v>
      </c>
      <c r="P124" s="23">
        <v>1</v>
      </c>
      <c r="Q124" s="23">
        <v>1</v>
      </c>
      <c r="R124" s="23">
        <v>1</v>
      </c>
      <c r="S124" s="23">
        <v>1</v>
      </c>
      <c r="T124" s="23">
        <v>1</v>
      </c>
      <c r="U124" s="23">
        <v>0</v>
      </c>
      <c r="V124" s="23">
        <v>0</v>
      </c>
      <c r="W124" s="23">
        <v>0</v>
      </c>
      <c r="X124" s="23">
        <v>1</v>
      </c>
      <c r="Y124" s="23">
        <v>1</v>
      </c>
      <c r="Z124" s="23">
        <v>1</v>
      </c>
      <c r="AA124" s="23">
        <v>1</v>
      </c>
      <c r="AB124" s="23">
        <v>1</v>
      </c>
      <c r="AC124" s="23">
        <v>0</v>
      </c>
      <c r="AD124" s="23">
        <v>1</v>
      </c>
      <c r="AE124" s="23">
        <v>0</v>
      </c>
      <c r="AF124" s="23">
        <v>1</v>
      </c>
      <c r="AG124" s="23">
        <v>2</v>
      </c>
      <c r="AH124" s="23">
        <f t="shared" si="1"/>
        <v>17</v>
      </c>
      <c r="AI124" s="24" cm="1">
        <f t="array" ref="AI124">SUM($H$8:$AG$8*H124:AG124)</f>
        <v>38.699999999999996</v>
      </c>
      <c r="AJ124" s="43">
        <f>$AI124/'Inventory System'!$L$34</f>
        <v>0.12709359605911327</v>
      </c>
      <c r="AL124" s="51"/>
      <c r="AM124" s="35"/>
      <c r="AN124" s="35"/>
      <c r="AO124" s="35"/>
      <c r="AP124" s="35"/>
      <c r="AQ124" s="53"/>
      <c r="AS124" s="2"/>
    </row>
    <row r="125" spans="2:45" hidden="1" x14ac:dyDescent="0.25">
      <c r="B125" s="2"/>
      <c r="C125" s="2"/>
      <c r="D125" s="2"/>
      <c r="E125" s="2"/>
      <c r="G125" s="42">
        <v>43640</v>
      </c>
      <c r="H125" s="23">
        <v>1</v>
      </c>
      <c r="I125" s="23">
        <v>1</v>
      </c>
      <c r="J125" s="23">
        <v>0</v>
      </c>
      <c r="K125" s="23">
        <v>0</v>
      </c>
      <c r="L125" s="23">
        <v>0</v>
      </c>
      <c r="M125" s="23">
        <v>0</v>
      </c>
      <c r="N125" s="23">
        <v>0</v>
      </c>
      <c r="O125" s="23">
        <v>0</v>
      </c>
      <c r="P125" s="23">
        <v>0</v>
      </c>
      <c r="Q125" s="23">
        <v>0</v>
      </c>
      <c r="R125" s="23">
        <v>1</v>
      </c>
      <c r="S125" s="23">
        <v>0</v>
      </c>
      <c r="T125" s="23">
        <v>0</v>
      </c>
      <c r="U125" s="23">
        <v>0</v>
      </c>
      <c r="V125" s="23">
        <v>0</v>
      </c>
      <c r="W125" s="23">
        <v>1</v>
      </c>
      <c r="X125" s="23">
        <v>0</v>
      </c>
      <c r="Y125" s="23">
        <v>1</v>
      </c>
      <c r="Z125" s="23">
        <v>0</v>
      </c>
      <c r="AA125" s="23">
        <v>0</v>
      </c>
      <c r="AB125" s="23">
        <v>0</v>
      </c>
      <c r="AC125" s="23">
        <v>1</v>
      </c>
      <c r="AD125" s="23">
        <v>1</v>
      </c>
      <c r="AE125" s="23">
        <v>3</v>
      </c>
      <c r="AF125" s="23">
        <v>0</v>
      </c>
      <c r="AG125" s="23">
        <v>0</v>
      </c>
      <c r="AH125" s="23">
        <f t="shared" si="1"/>
        <v>10</v>
      </c>
      <c r="AI125" s="24" cm="1">
        <f t="array" ref="AI125">SUM($H$8:$AG$8*H125:AG125)</f>
        <v>17.700000000000003</v>
      </c>
      <c r="AJ125" s="43">
        <f>$AI125/'Inventory System'!$L$34</f>
        <v>5.8128078817733998E-2</v>
      </c>
      <c r="AL125" s="51"/>
      <c r="AM125" s="35"/>
      <c r="AN125" s="35"/>
      <c r="AO125" s="35"/>
      <c r="AP125" s="35"/>
      <c r="AQ125" s="53"/>
      <c r="AS125" s="2"/>
    </row>
    <row r="126" spans="2:45" hidden="1" x14ac:dyDescent="0.25">
      <c r="B126" s="2"/>
      <c r="C126" s="2"/>
      <c r="D126" s="2"/>
      <c r="E126" s="2"/>
      <c r="G126" s="42">
        <v>43641</v>
      </c>
      <c r="H126" s="23">
        <v>1</v>
      </c>
      <c r="I126" s="23">
        <v>1</v>
      </c>
      <c r="J126" s="23">
        <v>0</v>
      </c>
      <c r="K126" s="23">
        <v>1</v>
      </c>
      <c r="L126" s="23">
        <v>0</v>
      </c>
      <c r="M126" s="23">
        <v>1</v>
      </c>
      <c r="N126" s="23">
        <v>1</v>
      </c>
      <c r="O126" s="23">
        <v>0</v>
      </c>
      <c r="P126" s="23">
        <v>0</v>
      </c>
      <c r="Q126" s="23">
        <v>1</v>
      </c>
      <c r="R126" s="23">
        <v>0</v>
      </c>
      <c r="S126" s="23">
        <v>0</v>
      </c>
      <c r="T126" s="23">
        <v>0</v>
      </c>
      <c r="U126" s="23">
        <v>1</v>
      </c>
      <c r="V126" s="23">
        <v>0</v>
      </c>
      <c r="W126" s="23">
        <v>1</v>
      </c>
      <c r="X126" s="23">
        <v>1</v>
      </c>
      <c r="Y126" s="23">
        <v>1</v>
      </c>
      <c r="Z126" s="23">
        <v>0</v>
      </c>
      <c r="AA126" s="23">
        <v>1</v>
      </c>
      <c r="AB126" s="23">
        <v>1</v>
      </c>
      <c r="AC126" s="23">
        <v>1</v>
      </c>
      <c r="AD126" s="23">
        <v>0</v>
      </c>
      <c r="AE126" s="23">
        <v>1</v>
      </c>
      <c r="AF126" s="23">
        <v>1</v>
      </c>
      <c r="AG126" s="23">
        <v>2</v>
      </c>
      <c r="AH126" s="23">
        <f t="shared" si="1"/>
        <v>17</v>
      </c>
      <c r="AI126" s="24" cm="1">
        <f t="array" ref="AI126">SUM($H$8:$AG$8*H126:AG126)</f>
        <v>40.199999999999996</v>
      </c>
      <c r="AJ126" s="43">
        <f>$AI126/'Inventory System'!$L$34</f>
        <v>0.13201970443349753</v>
      </c>
      <c r="AL126" s="51"/>
      <c r="AM126" s="35"/>
      <c r="AN126" s="35"/>
      <c r="AO126" s="35"/>
      <c r="AP126" s="35"/>
      <c r="AQ126" s="53"/>
      <c r="AS126" s="2"/>
    </row>
    <row r="127" spans="2:45" hidden="1" x14ac:dyDescent="0.25">
      <c r="B127" s="2"/>
      <c r="C127" s="2"/>
      <c r="D127" s="2"/>
      <c r="E127" s="2"/>
      <c r="G127" s="42">
        <v>43642</v>
      </c>
      <c r="H127" s="23">
        <v>0</v>
      </c>
      <c r="I127" s="23">
        <v>1</v>
      </c>
      <c r="J127" s="23">
        <v>1</v>
      </c>
      <c r="K127" s="23">
        <v>0</v>
      </c>
      <c r="L127" s="23">
        <v>1</v>
      </c>
      <c r="M127" s="23">
        <v>1</v>
      </c>
      <c r="N127" s="23">
        <v>1</v>
      </c>
      <c r="O127" s="23">
        <v>0</v>
      </c>
      <c r="P127" s="23">
        <v>0</v>
      </c>
      <c r="Q127" s="23">
        <v>0</v>
      </c>
      <c r="R127" s="23">
        <v>1</v>
      </c>
      <c r="S127" s="23">
        <v>1</v>
      </c>
      <c r="T127" s="23">
        <v>1</v>
      </c>
      <c r="U127" s="23">
        <v>0</v>
      </c>
      <c r="V127" s="23">
        <v>0</v>
      </c>
      <c r="W127" s="23">
        <v>1</v>
      </c>
      <c r="X127" s="23">
        <v>0</v>
      </c>
      <c r="Y127" s="23">
        <v>0</v>
      </c>
      <c r="Z127" s="23">
        <v>0</v>
      </c>
      <c r="AA127" s="23">
        <v>1</v>
      </c>
      <c r="AB127" s="23">
        <v>2</v>
      </c>
      <c r="AC127" s="23">
        <v>0</v>
      </c>
      <c r="AD127" s="23">
        <v>0</v>
      </c>
      <c r="AE127" s="23">
        <v>1</v>
      </c>
      <c r="AF127" s="23">
        <v>1</v>
      </c>
      <c r="AG127" s="23">
        <v>2</v>
      </c>
      <c r="AH127" s="23">
        <f t="shared" si="1"/>
        <v>16</v>
      </c>
      <c r="AI127" s="24" cm="1">
        <f t="array" ref="AI127">SUM($H$8:$AG$8*H127:AG127)</f>
        <v>35.5</v>
      </c>
      <c r="AJ127" s="43">
        <f>$AI127/'Inventory System'!$L$34</f>
        <v>0.11658456486042693</v>
      </c>
      <c r="AL127" s="51"/>
      <c r="AM127" s="35"/>
      <c r="AN127" s="35"/>
      <c r="AO127" s="35"/>
      <c r="AP127" s="35"/>
      <c r="AQ127" s="53"/>
      <c r="AS127" s="2"/>
    </row>
    <row r="128" spans="2:45" hidden="1" x14ac:dyDescent="0.25">
      <c r="B128" s="2"/>
      <c r="C128" s="2"/>
      <c r="D128" s="2"/>
      <c r="E128" s="2"/>
      <c r="G128" s="42">
        <v>43643</v>
      </c>
      <c r="H128" s="23">
        <v>1</v>
      </c>
      <c r="I128" s="23">
        <v>0</v>
      </c>
      <c r="J128" s="23">
        <v>0</v>
      </c>
      <c r="K128" s="23">
        <v>1</v>
      </c>
      <c r="L128" s="23">
        <v>1</v>
      </c>
      <c r="M128" s="23">
        <v>0</v>
      </c>
      <c r="N128" s="23">
        <v>0</v>
      </c>
      <c r="O128" s="23">
        <v>0</v>
      </c>
      <c r="P128" s="23">
        <v>0</v>
      </c>
      <c r="Q128" s="23">
        <v>0</v>
      </c>
      <c r="R128" s="23">
        <v>1</v>
      </c>
      <c r="S128" s="23">
        <v>0</v>
      </c>
      <c r="T128" s="23">
        <v>0</v>
      </c>
      <c r="U128" s="23">
        <v>1</v>
      </c>
      <c r="V128" s="23">
        <v>0</v>
      </c>
      <c r="W128" s="23">
        <v>0</v>
      </c>
      <c r="X128" s="23">
        <v>0</v>
      </c>
      <c r="Y128" s="23">
        <v>0</v>
      </c>
      <c r="Z128" s="23">
        <v>0</v>
      </c>
      <c r="AA128" s="23">
        <v>0</v>
      </c>
      <c r="AB128" s="23">
        <v>1</v>
      </c>
      <c r="AC128" s="23">
        <v>0</v>
      </c>
      <c r="AD128" s="23">
        <v>0</v>
      </c>
      <c r="AE128" s="23">
        <v>0</v>
      </c>
      <c r="AF128" s="23">
        <v>1</v>
      </c>
      <c r="AG128" s="23">
        <v>2</v>
      </c>
      <c r="AH128" s="23">
        <f t="shared" si="1"/>
        <v>9</v>
      </c>
      <c r="AI128" s="24" cm="1">
        <f t="array" ref="AI128">SUM($H$8:$AG$8*H128:AG128)</f>
        <v>23.3</v>
      </c>
      <c r="AJ128" s="43">
        <f>$AI128/'Inventory System'!$L$34</f>
        <v>7.651888341543514E-2</v>
      </c>
      <c r="AL128" s="51"/>
      <c r="AM128" s="35"/>
      <c r="AN128" s="35"/>
      <c r="AO128" s="35"/>
      <c r="AP128" s="35"/>
      <c r="AQ128" s="53"/>
      <c r="AS128" s="2"/>
    </row>
    <row r="129" spans="2:45" hidden="1" x14ac:dyDescent="0.25">
      <c r="B129" s="2"/>
      <c r="C129" s="2"/>
      <c r="D129" s="2"/>
      <c r="E129" s="2"/>
      <c r="G129" s="42">
        <v>43644</v>
      </c>
      <c r="H129" s="23">
        <v>0</v>
      </c>
      <c r="I129" s="23">
        <v>1</v>
      </c>
      <c r="J129" s="23">
        <v>1</v>
      </c>
      <c r="K129" s="23">
        <v>0</v>
      </c>
      <c r="L129" s="23">
        <v>0</v>
      </c>
      <c r="M129" s="23">
        <v>0</v>
      </c>
      <c r="N129" s="23">
        <v>1</v>
      </c>
      <c r="O129" s="23">
        <v>0</v>
      </c>
      <c r="P129" s="23">
        <v>0</v>
      </c>
      <c r="Q129" s="23">
        <v>0</v>
      </c>
      <c r="R129" s="23">
        <v>0</v>
      </c>
      <c r="S129" s="23">
        <v>0</v>
      </c>
      <c r="T129" s="23">
        <v>0</v>
      </c>
      <c r="U129" s="23">
        <v>0</v>
      </c>
      <c r="V129" s="23">
        <v>0</v>
      </c>
      <c r="W129" s="23">
        <v>1</v>
      </c>
      <c r="X129" s="23">
        <v>1</v>
      </c>
      <c r="Y129" s="23">
        <v>0</v>
      </c>
      <c r="Z129" s="23">
        <v>1</v>
      </c>
      <c r="AA129" s="23">
        <v>0</v>
      </c>
      <c r="AB129" s="23">
        <v>0</v>
      </c>
      <c r="AC129" s="23">
        <v>1</v>
      </c>
      <c r="AD129" s="23">
        <v>0</v>
      </c>
      <c r="AE129" s="23">
        <v>0</v>
      </c>
      <c r="AF129" s="23">
        <v>0</v>
      </c>
      <c r="AG129" s="23">
        <v>1</v>
      </c>
      <c r="AH129" s="23">
        <f t="shared" si="1"/>
        <v>8</v>
      </c>
      <c r="AI129" s="24" cm="1">
        <f t="array" ref="AI129">SUM($H$8:$AG$8*H129:AG129)</f>
        <v>17.900000000000002</v>
      </c>
      <c r="AJ129" s="43">
        <f>$AI129/'Inventory System'!$L$34</f>
        <v>5.8784893267651898E-2</v>
      </c>
      <c r="AL129" s="51"/>
      <c r="AM129" s="35"/>
      <c r="AN129" s="35"/>
      <c r="AO129" s="35"/>
      <c r="AP129" s="35"/>
      <c r="AQ129" s="53"/>
      <c r="AS129" s="2"/>
    </row>
    <row r="130" spans="2:45" hidden="1" x14ac:dyDescent="0.25">
      <c r="B130" s="2"/>
      <c r="C130" s="2"/>
      <c r="D130" s="2"/>
      <c r="E130" s="2"/>
      <c r="G130" s="42">
        <v>43645</v>
      </c>
      <c r="H130" s="23">
        <v>0</v>
      </c>
      <c r="I130" s="23">
        <v>1</v>
      </c>
      <c r="J130" s="23">
        <v>0</v>
      </c>
      <c r="K130" s="23">
        <v>1</v>
      </c>
      <c r="L130" s="23">
        <v>0</v>
      </c>
      <c r="M130" s="23">
        <v>0</v>
      </c>
      <c r="N130" s="23">
        <v>0</v>
      </c>
      <c r="O130" s="23">
        <v>1</v>
      </c>
      <c r="P130" s="23">
        <v>0</v>
      </c>
      <c r="Q130" s="23">
        <v>0</v>
      </c>
      <c r="R130" s="23">
        <v>0</v>
      </c>
      <c r="S130" s="23">
        <v>1</v>
      </c>
      <c r="T130" s="23">
        <v>0</v>
      </c>
      <c r="U130" s="23">
        <v>1</v>
      </c>
      <c r="V130" s="23">
        <v>0</v>
      </c>
      <c r="W130" s="23">
        <v>1</v>
      </c>
      <c r="X130" s="23">
        <v>1</v>
      </c>
      <c r="Y130" s="23">
        <v>1</v>
      </c>
      <c r="Z130" s="23">
        <v>0</v>
      </c>
      <c r="AA130" s="23">
        <v>1</v>
      </c>
      <c r="AB130" s="23">
        <v>2</v>
      </c>
      <c r="AC130" s="23">
        <v>0</v>
      </c>
      <c r="AD130" s="23">
        <v>0</v>
      </c>
      <c r="AE130" s="23">
        <v>2</v>
      </c>
      <c r="AF130" s="23">
        <v>1</v>
      </c>
      <c r="AG130" s="23">
        <v>2</v>
      </c>
      <c r="AH130" s="23">
        <f t="shared" si="1"/>
        <v>16</v>
      </c>
      <c r="AI130" s="24" cm="1">
        <f t="array" ref="AI130">SUM($H$8:$AG$8*H130:AG130)</f>
        <v>33</v>
      </c>
      <c r="AJ130" s="43">
        <f>$AI130/'Inventory System'!$L$34</f>
        <v>0.10837438423645321</v>
      </c>
      <c r="AL130" s="51"/>
      <c r="AM130" s="35"/>
      <c r="AN130" s="35"/>
      <c r="AO130" s="35"/>
      <c r="AP130" s="35"/>
      <c r="AQ130" s="53"/>
      <c r="AS130" s="2"/>
    </row>
    <row r="131" spans="2:45" hidden="1" x14ac:dyDescent="0.25">
      <c r="B131" s="2"/>
      <c r="C131" s="2"/>
      <c r="D131" s="2"/>
      <c r="E131" s="2"/>
      <c r="G131" s="42">
        <v>43646</v>
      </c>
      <c r="H131" s="23">
        <v>0</v>
      </c>
      <c r="I131" s="23">
        <v>1</v>
      </c>
      <c r="J131" s="23">
        <v>1</v>
      </c>
      <c r="K131" s="23">
        <v>0</v>
      </c>
      <c r="L131" s="23">
        <v>1</v>
      </c>
      <c r="M131" s="23">
        <v>1</v>
      </c>
      <c r="N131" s="23">
        <v>0</v>
      </c>
      <c r="O131" s="23">
        <v>1</v>
      </c>
      <c r="P131" s="23">
        <v>0</v>
      </c>
      <c r="Q131" s="23">
        <v>0</v>
      </c>
      <c r="R131" s="23">
        <v>0</v>
      </c>
      <c r="S131" s="23">
        <v>1</v>
      </c>
      <c r="T131" s="23">
        <v>0</v>
      </c>
      <c r="U131" s="23">
        <v>0</v>
      </c>
      <c r="V131" s="23">
        <v>0</v>
      </c>
      <c r="W131" s="23">
        <v>0</v>
      </c>
      <c r="X131" s="23">
        <v>0</v>
      </c>
      <c r="Y131" s="23">
        <v>0</v>
      </c>
      <c r="Z131" s="23">
        <v>0</v>
      </c>
      <c r="AA131" s="23">
        <v>1</v>
      </c>
      <c r="AB131" s="23">
        <v>0</v>
      </c>
      <c r="AC131" s="23">
        <v>1</v>
      </c>
      <c r="AD131" s="23">
        <v>1</v>
      </c>
      <c r="AE131" s="23">
        <v>3</v>
      </c>
      <c r="AF131" s="23">
        <v>0</v>
      </c>
      <c r="AG131" s="23">
        <v>1</v>
      </c>
      <c r="AH131" s="23">
        <f t="shared" si="1"/>
        <v>13</v>
      </c>
      <c r="AI131" s="24" cm="1">
        <f t="array" ref="AI131">SUM($H$8:$AG$8*H131:AG131)</f>
        <v>28.5</v>
      </c>
      <c r="AJ131" s="43">
        <f>$AI131/'Inventory System'!$L$34</f>
        <v>9.3596059113300489E-2</v>
      </c>
      <c r="AL131" s="51"/>
      <c r="AM131" s="35"/>
      <c r="AN131" s="35"/>
      <c r="AO131" s="35"/>
      <c r="AP131" s="35"/>
      <c r="AQ131" s="53"/>
      <c r="AS131" s="2"/>
    </row>
    <row r="132" spans="2:45" hidden="1" x14ac:dyDescent="0.25">
      <c r="B132" s="2"/>
      <c r="C132" s="2"/>
      <c r="D132" s="2"/>
      <c r="E132" s="2"/>
      <c r="G132" s="42">
        <v>43647</v>
      </c>
      <c r="H132" s="23">
        <v>1</v>
      </c>
      <c r="I132" s="23">
        <v>0</v>
      </c>
      <c r="J132" s="23">
        <v>0</v>
      </c>
      <c r="K132" s="23">
        <v>1</v>
      </c>
      <c r="L132" s="23">
        <v>0</v>
      </c>
      <c r="M132" s="23">
        <v>0</v>
      </c>
      <c r="N132" s="23">
        <v>1</v>
      </c>
      <c r="O132" s="23">
        <v>0</v>
      </c>
      <c r="P132" s="23">
        <v>0</v>
      </c>
      <c r="Q132" s="23">
        <v>0</v>
      </c>
      <c r="R132" s="23">
        <v>0</v>
      </c>
      <c r="S132" s="23">
        <v>0</v>
      </c>
      <c r="T132" s="23">
        <v>0</v>
      </c>
      <c r="U132" s="23">
        <v>0</v>
      </c>
      <c r="V132" s="23">
        <v>0</v>
      </c>
      <c r="W132" s="23">
        <v>1</v>
      </c>
      <c r="X132" s="23">
        <v>0</v>
      </c>
      <c r="Y132" s="23">
        <v>1</v>
      </c>
      <c r="Z132" s="23">
        <v>0</v>
      </c>
      <c r="AA132" s="23">
        <v>0</v>
      </c>
      <c r="AB132" s="23">
        <v>1</v>
      </c>
      <c r="AC132" s="23">
        <v>0</v>
      </c>
      <c r="AD132" s="23">
        <v>0</v>
      </c>
      <c r="AE132" s="23">
        <v>0</v>
      </c>
      <c r="AF132" s="23">
        <v>1</v>
      </c>
      <c r="AG132" s="23">
        <v>2</v>
      </c>
      <c r="AH132" s="23">
        <f t="shared" si="1"/>
        <v>9</v>
      </c>
      <c r="AI132" s="24" cm="1">
        <f t="array" ref="AI132">SUM($H$8:$AG$8*H132:AG132)</f>
        <v>23.400000000000002</v>
      </c>
      <c r="AJ132" s="43">
        <f>$AI132/'Inventory System'!$L$34</f>
        <v>7.6847290640394098E-2</v>
      </c>
      <c r="AL132" s="51"/>
      <c r="AM132" s="35"/>
      <c r="AN132" s="35"/>
      <c r="AO132" s="35"/>
      <c r="AP132" s="35"/>
      <c r="AQ132" s="53"/>
      <c r="AS132" s="2"/>
    </row>
    <row r="133" spans="2:45" hidden="1" x14ac:dyDescent="0.25">
      <c r="B133" s="2"/>
      <c r="C133" s="2"/>
      <c r="D133" s="2"/>
      <c r="E133" s="2"/>
      <c r="G133" s="42">
        <v>43648</v>
      </c>
      <c r="H133" s="23">
        <v>1</v>
      </c>
      <c r="I133" s="23">
        <v>0</v>
      </c>
      <c r="J133" s="23">
        <v>0</v>
      </c>
      <c r="K133" s="23">
        <v>1</v>
      </c>
      <c r="L133" s="23">
        <v>0</v>
      </c>
      <c r="M133" s="23">
        <v>0</v>
      </c>
      <c r="N133" s="23">
        <v>0</v>
      </c>
      <c r="O133" s="23">
        <v>1</v>
      </c>
      <c r="P133" s="23">
        <v>0</v>
      </c>
      <c r="Q133" s="23">
        <v>1</v>
      </c>
      <c r="R133" s="23">
        <v>0</v>
      </c>
      <c r="S133" s="23">
        <v>1</v>
      </c>
      <c r="T133" s="23">
        <v>0</v>
      </c>
      <c r="U133" s="23">
        <v>0</v>
      </c>
      <c r="V133" s="23">
        <v>1</v>
      </c>
      <c r="W133" s="23">
        <v>0</v>
      </c>
      <c r="X133" s="23">
        <v>1</v>
      </c>
      <c r="Y133" s="23">
        <v>1</v>
      </c>
      <c r="Z133" s="23">
        <v>0</v>
      </c>
      <c r="AA133" s="23">
        <v>1</v>
      </c>
      <c r="AB133" s="23">
        <v>2</v>
      </c>
      <c r="AC133" s="23">
        <v>0</v>
      </c>
      <c r="AD133" s="23">
        <v>0</v>
      </c>
      <c r="AE133" s="23">
        <v>1</v>
      </c>
      <c r="AF133" s="23">
        <v>0</v>
      </c>
      <c r="AG133" s="23">
        <v>1</v>
      </c>
      <c r="AH133" s="23">
        <f t="shared" si="1"/>
        <v>13</v>
      </c>
      <c r="AI133" s="24" cm="1">
        <f t="array" ref="AI133">SUM($H$8:$AG$8*H133:AG133)</f>
        <v>27.599999999999998</v>
      </c>
      <c r="AJ133" s="43">
        <f>$AI133/'Inventory System'!$L$34</f>
        <v>9.0640394088669946E-2</v>
      </c>
      <c r="AL133" s="51"/>
      <c r="AM133" s="35"/>
      <c r="AN133" s="35"/>
      <c r="AO133" s="35"/>
      <c r="AP133" s="35"/>
      <c r="AQ133" s="53"/>
      <c r="AS133" s="2"/>
    </row>
    <row r="134" spans="2:45" hidden="1" x14ac:dyDescent="0.25">
      <c r="B134" s="2"/>
      <c r="C134" s="2"/>
      <c r="D134" s="2"/>
      <c r="E134" s="2"/>
      <c r="G134" s="42">
        <v>43649</v>
      </c>
      <c r="H134" s="23">
        <v>0</v>
      </c>
      <c r="I134" s="23">
        <v>0</v>
      </c>
      <c r="J134" s="23">
        <v>0</v>
      </c>
      <c r="K134" s="23">
        <v>0</v>
      </c>
      <c r="L134" s="23">
        <v>0</v>
      </c>
      <c r="M134" s="23">
        <v>1</v>
      </c>
      <c r="N134" s="23">
        <v>1</v>
      </c>
      <c r="O134" s="23">
        <v>1</v>
      </c>
      <c r="P134" s="23">
        <v>1</v>
      </c>
      <c r="Q134" s="23">
        <v>0</v>
      </c>
      <c r="R134" s="23">
        <v>0</v>
      </c>
      <c r="S134" s="23">
        <v>1</v>
      </c>
      <c r="T134" s="23">
        <v>1</v>
      </c>
      <c r="U134" s="23">
        <v>0</v>
      </c>
      <c r="V134" s="23">
        <v>0</v>
      </c>
      <c r="W134" s="23">
        <v>0</v>
      </c>
      <c r="X134" s="23">
        <v>0</v>
      </c>
      <c r="Y134" s="23">
        <v>0</v>
      </c>
      <c r="Z134" s="23">
        <v>0</v>
      </c>
      <c r="AA134" s="23">
        <v>0</v>
      </c>
      <c r="AB134" s="23">
        <v>1</v>
      </c>
      <c r="AC134" s="23">
        <v>1</v>
      </c>
      <c r="AD134" s="23">
        <v>0</v>
      </c>
      <c r="AE134" s="23">
        <v>1</v>
      </c>
      <c r="AF134" s="23">
        <v>0</v>
      </c>
      <c r="AG134" s="23">
        <v>0</v>
      </c>
      <c r="AH134" s="23">
        <f t="shared" si="1"/>
        <v>9</v>
      </c>
      <c r="AI134" s="24" cm="1">
        <f t="array" ref="AI134">SUM($H$8:$AG$8*H134:AG134)</f>
        <v>19.3</v>
      </c>
      <c r="AJ134" s="43">
        <f>$AI134/'Inventory System'!$L$34</f>
        <v>6.3382594417077179E-2</v>
      </c>
      <c r="AL134" s="51"/>
      <c r="AM134" s="35"/>
      <c r="AN134" s="35"/>
      <c r="AO134" s="35"/>
      <c r="AP134" s="35"/>
      <c r="AQ134" s="53"/>
      <c r="AS134" s="2"/>
    </row>
    <row r="135" spans="2:45" hidden="1" x14ac:dyDescent="0.25">
      <c r="B135" s="2"/>
      <c r="C135" s="2"/>
      <c r="D135" s="2"/>
      <c r="E135" s="2"/>
      <c r="G135" s="42">
        <v>43650</v>
      </c>
      <c r="H135" s="23">
        <v>1</v>
      </c>
      <c r="I135" s="23">
        <v>1</v>
      </c>
      <c r="J135" s="23">
        <v>0</v>
      </c>
      <c r="K135" s="23">
        <v>0</v>
      </c>
      <c r="L135" s="23">
        <v>1</v>
      </c>
      <c r="M135" s="23">
        <v>0</v>
      </c>
      <c r="N135" s="23">
        <v>1</v>
      </c>
      <c r="O135" s="23">
        <v>1</v>
      </c>
      <c r="P135" s="23">
        <v>0</v>
      </c>
      <c r="Q135" s="23">
        <v>1</v>
      </c>
      <c r="R135" s="23">
        <v>1</v>
      </c>
      <c r="S135" s="23">
        <v>1</v>
      </c>
      <c r="T135" s="23">
        <v>0</v>
      </c>
      <c r="U135" s="23">
        <v>1</v>
      </c>
      <c r="V135" s="23">
        <v>1</v>
      </c>
      <c r="W135" s="23">
        <v>1</v>
      </c>
      <c r="X135" s="23">
        <v>0</v>
      </c>
      <c r="Y135" s="23">
        <v>0</v>
      </c>
      <c r="Z135" s="23">
        <v>0</v>
      </c>
      <c r="AA135" s="23">
        <v>1</v>
      </c>
      <c r="AB135" s="23">
        <v>1</v>
      </c>
      <c r="AC135" s="23">
        <v>0</v>
      </c>
      <c r="AD135" s="23">
        <v>0</v>
      </c>
      <c r="AE135" s="23">
        <v>1</v>
      </c>
      <c r="AF135" s="23">
        <v>0</v>
      </c>
      <c r="AG135" s="23">
        <v>1</v>
      </c>
      <c r="AH135" s="23">
        <f t="shared" si="1"/>
        <v>15</v>
      </c>
      <c r="AI135" s="24" cm="1">
        <f t="array" ref="AI135">SUM($H$8:$AG$8*H135:AG135)</f>
        <v>32.400000000000006</v>
      </c>
      <c r="AJ135" s="43">
        <f>$AI135/'Inventory System'!$L$34</f>
        <v>0.10640394088669952</v>
      </c>
      <c r="AL135" s="51"/>
      <c r="AM135" s="35"/>
      <c r="AN135" s="35"/>
      <c r="AO135" s="35"/>
      <c r="AP135" s="35"/>
      <c r="AQ135" s="53"/>
      <c r="AS135" s="2"/>
    </row>
    <row r="136" spans="2:45" hidden="1" x14ac:dyDescent="0.25">
      <c r="B136" s="2"/>
      <c r="C136" s="2"/>
      <c r="D136" s="2"/>
      <c r="E136" s="2"/>
      <c r="G136" s="42">
        <v>43651</v>
      </c>
      <c r="H136" s="23">
        <v>1</v>
      </c>
      <c r="I136" s="23">
        <v>1</v>
      </c>
      <c r="J136" s="23">
        <v>1</v>
      </c>
      <c r="K136" s="23">
        <v>1</v>
      </c>
      <c r="L136" s="23">
        <v>1</v>
      </c>
      <c r="M136" s="23">
        <v>0</v>
      </c>
      <c r="N136" s="23">
        <v>1</v>
      </c>
      <c r="O136" s="23">
        <v>0</v>
      </c>
      <c r="P136" s="23">
        <v>0</v>
      </c>
      <c r="Q136" s="23">
        <v>0</v>
      </c>
      <c r="R136" s="23">
        <v>0</v>
      </c>
      <c r="S136" s="23">
        <v>1</v>
      </c>
      <c r="T136" s="23">
        <v>0</v>
      </c>
      <c r="U136" s="23">
        <v>1</v>
      </c>
      <c r="V136" s="23">
        <v>0</v>
      </c>
      <c r="W136" s="23">
        <v>0</v>
      </c>
      <c r="X136" s="23">
        <v>0</v>
      </c>
      <c r="Y136" s="23">
        <v>0</v>
      </c>
      <c r="Z136" s="23">
        <v>1</v>
      </c>
      <c r="AA136" s="23">
        <v>0</v>
      </c>
      <c r="AB136" s="23">
        <v>1</v>
      </c>
      <c r="AC136" s="23">
        <v>1</v>
      </c>
      <c r="AD136" s="23">
        <v>0</v>
      </c>
      <c r="AE136" s="23">
        <v>3</v>
      </c>
      <c r="AF136" s="23">
        <v>1</v>
      </c>
      <c r="AG136" s="23">
        <v>2</v>
      </c>
      <c r="AH136" s="23">
        <f t="shared" si="1"/>
        <v>17</v>
      </c>
      <c r="AI136" s="24" cm="1">
        <f t="array" ref="AI136">SUM($H$8:$AG$8*H136:AG136)</f>
        <v>39.5</v>
      </c>
      <c r="AJ136" s="43">
        <f>$AI136/'Inventory System'!$L$34</f>
        <v>0.1297208538587849</v>
      </c>
      <c r="AL136" s="51"/>
      <c r="AM136" s="35"/>
      <c r="AN136" s="35"/>
      <c r="AO136" s="35"/>
      <c r="AP136" s="35"/>
      <c r="AQ136" s="53"/>
      <c r="AS136" s="2"/>
    </row>
    <row r="137" spans="2:45" hidden="1" x14ac:dyDescent="0.25">
      <c r="B137" s="2"/>
      <c r="C137" s="2"/>
      <c r="D137" s="2"/>
      <c r="E137" s="2"/>
      <c r="G137" s="42">
        <v>43652</v>
      </c>
      <c r="H137" s="23">
        <v>1</v>
      </c>
      <c r="I137" s="23">
        <v>0</v>
      </c>
      <c r="J137" s="23">
        <v>0</v>
      </c>
      <c r="K137" s="23">
        <v>1</v>
      </c>
      <c r="L137" s="23">
        <v>1</v>
      </c>
      <c r="M137" s="23">
        <v>0</v>
      </c>
      <c r="N137" s="23">
        <v>0</v>
      </c>
      <c r="O137" s="23">
        <v>1</v>
      </c>
      <c r="P137" s="23">
        <v>0</v>
      </c>
      <c r="Q137" s="23">
        <v>0</v>
      </c>
      <c r="R137" s="23">
        <v>1</v>
      </c>
      <c r="S137" s="23">
        <v>0</v>
      </c>
      <c r="T137" s="23">
        <v>1</v>
      </c>
      <c r="U137" s="23">
        <v>1</v>
      </c>
      <c r="V137" s="23">
        <v>0</v>
      </c>
      <c r="W137" s="23">
        <v>0</v>
      </c>
      <c r="X137" s="23">
        <v>0</v>
      </c>
      <c r="Y137" s="23">
        <v>0</v>
      </c>
      <c r="Z137" s="23">
        <v>0</v>
      </c>
      <c r="AA137" s="23">
        <v>0</v>
      </c>
      <c r="AB137" s="23">
        <v>1</v>
      </c>
      <c r="AC137" s="23">
        <v>1</v>
      </c>
      <c r="AD137" s="23">
        <v>0</v>
      </c>
      <c r="AE137" s="23">
        <v>1</v>
      </c>
      <c r="AF137" s="23">
        <v>1</v>
      </c>
      <c r="AG137" s="23">
        <v>2</v>
      </c>
      <c r="AH137" s="23">
        <f t="shared" si="1"/>
        <v>13</v>
      </c>
      <c r="AI137" s="24" cm="1">
        <f t="array" ref="AI137">SUM($H$8:$AG$8*H137:AG137)</f>
        <v>30.400000000000002</v>
      </c>
      <c r="AJ137" s="43">
        <f>$AI137/'Inventory System'!$L$34</f>
        <v>9.9835796387520534E-2</v>
      </c>
      <c r="AL137" s="51"/>
      <c r="AM137" s="35"/>
      <c r="AN137" s="35"/>
      <c r="AO137" s="35"/>
      <c r="AP137" s="35"/>
      <c r="AQ137" s="53"/>
      <c r="AS137" s="2"/>
    </row>
    <row r="138" spans="2:45" hidden="1" x14ac:dyDescent="0.25">
      <c r="B138" s="2"/>
      <c r="C138" s="2"/>
      <c r="D138" s="2"/>
      <c r="E138" s="2"/>
      <c r="G138" s="42">
        <v>43653</v>
      </c>
      <c r="H138" s="23">
        <v>1</v>
      </c>
      <c r="I138" s="23">
        <v>0</v>
      </c>
      <c r="J138" s="23">
        <v>0</v>
      </c>
      <c r="K138" s="23">
        <v>0</v>
      </c>
      <c r="L138" s="23">
        <v>1</v>
      </c>
      <c r="M138" s="23">
        <v>1</v>
      </c>
      <c r="N138" s="23">
        <v>0</v>
      </c>
      <c r="O138" s="23">
        <v>1</v>
      </c>
      <c r="P138" s="23">
        <v>0</v>
      </c>
      <c r="Q138" s="23">
        <v>0</v>
      </c>
      <c r="R138" s="23">
        <v>0</v>
      </c>
      <c r="S138" s="23">
        <v>1</v>
      </c>
      <c r="T138" s="23">
        <v>0</v>
      </c>
      <c r="U138" s="23">
        <v>1</v>
      </c>
      <c r="V138" s="23">
        <v>1</v>
      </c>
      <c r="W138" s="23">
        <v>1</v>
      </c>
      <c r="X138" s="23">
        <v>1</v>
      </c>
      <c r="Y138" s="23">
        <v>1</v>
      </c>
      <c r="Z138" s="23">
        <v>0</v>
      </c>
      <c r="AA138" s="23">
        <v>1</v>
      </c>
      <c r="AB138" s="23">
        <v>0</v>
      </c>
      <c r="AC138" s="23">
        <v>1</v>
      </c>
      <c r="AD138" s="23">
        <v>1</v>
      </c>
      <c r="AE138" s="23">
        <v>3</v>
      </c>
      <c r="AF138" s="23">
        <v>0</v>
      </c>
      <c r="AG138" s="23">
        <v>0</v>
      </c>
      <c r="AH138" s="23">
        <f t="shared" si="1"/>
        <v>16</v>
      </c>
      <c r="AI138" s="24" cm="1">
        <f t="array" ref="AI138">SUM($H$8:$AG$8*H138:AG138)</f>
        <v>28.9</v>
      </c>
      <c r="AJ138" s="43">
        <f>$AI138/'Inventory System'!$L$34</f>
        <v>9.490968801313629E-2</v>
      </c>
      <c r="AL138" s="51"/>
      <c r="AM138" s="35"/>
      <c r="AN138" s="35"/>
      <c r="AO138" s="35"/>
      <c r="AP138" s="35"/>
      <c r="AQ138" s="53"/>
      <c r="AS138" s="2"/>
    </row>
    <row r="139" spans="2:45" hidden="1" x14ac:dyDescent="0.25">
      <c r="B139" s="2"/>
      <c r="C139" s="2"/>
      <c r="D139" s="2"/>
      <c r="E139" s="2"/>
      <c r="G139" s="42">
        <v>43654</v>
      </c>
      <c r="H139" s="23">
        <v>1</v>
      </c>
      <c r="I139" s="23">
        <v>1</v>
      </c>
      <c r="J139" s="23">
        <v>0</v>
      </c>
      <c r="K139" s="23">
        <v>0</v>
      </c>
      <c r="L139" s="23">
        <v>0</v>
      </c>
      <c r="M139" s="23">
        <v>1</v>
      </c>
      <c r="N139" s="23">
        <v>0</v>
      </c>
      <c r="O139" s="23">
        <v>1</v>
      </c>
      <c r="P139" s="23">
        <v>1</v>
      </c>
      <c r="Q139" s="23">
        <v>1</v>
      </c>
      <c r="R139" s="23">
        <v>0</v>
      </c>
      <c r="S139" s="23">
        <v>1</v>
      </c>
      <c r="T139" s="23">
        <v>1</v>
      </c>
      <c r="U139" s="23">
        <v>0</v>
      </c>
      <c r="V139" s="23">
        <v>1</v>
      </c>
      <c r="W139" s="23">
        <v>1</v>
      </c>
      <c r="X139" s="23">
        <v>1</v>
      </c>
      <c r="Y139" s="23">
        <v>1</v>
      </c>
      <c r="Z139" s="23">
        <v>1</v>
      </c>
      <c r="AA139" s="23">
        <v>0</v>
      </c>
      <c r="AB139" s="23">
        <v>0</v>
      </c>
      <c r="AC139" s="23">
        <v>1</v>
      </c>
      <c r="AD139" s="23">
        <v>1</v>
      </c>
      <c r="AE139" s="23">
        <v>1</v>
      </c>
      <c r="AF139" s="23">
        <v>1</v>
      </c>
      <c r="AG139" s="23">
        <v>2</v>
      </c>
      <c r="AH139" s="23">
        <f t="shared" ref="AH139:AH202" si="2">SUM(H139:AG139)</f>
        <v>19</v>
      </c>
      <c r="AI139" s="24" cm="1">
        <f t="array" ref="AI139">SUM($H$8:$AG$8*H139:AG139)</f>
        <v>42.899999999999991</v>
      </c>
      <c r="AJ139" s="43">
        <f>$AI139/'Inventory System'!$L$34</f>
        <v>0.14088669950738913</v>
      </c>
      <c r="AL139" s="51"/>
      <c r="AM139" s="35"/>
      <c r="AN139" s="35"/>
      <c r="AO139" s="35"/>
      <c r="AP139" s="35"/>
      <c r="AQ139" s="53"/>
      <c r="AS139" s="2"/>
    </row>
    <row r="140" spans="2:45" hidden="1" x14ac:dyDescent="0.25">
      <c r="B140" s="2"/>
      <c r="C140" s="2"/>
      <c r="D140" s="2"/>
      <c r="E140" s="2"/>
      <c r="G140" s="42">
        <v>43655</v>
      </c>
      <c r="H140" s="23">
        <v>0</v>
      </c>
      <c r="I140" s="23">
        <v>1</v>
      </c>
      <c r="J140" s="23">
        <v>0</v>
      </c>
      <c r="K140" s="23">
        <v>1</v>
      </c>
      <c r="L140" s="23">
        <v>1</v>
      </c>
      <c r="M140" s="23">
        <v>1</v>
      </c>
      <c r="N140" s="23">
        <v>1</v>
      </c>
      <c r="O140" s="23">
        <v>1</v>
      </c>
      <c r="P140" s="23">
        <v>1</v>
      </c>
      <c r="Q140" s="23">
        <v>0</v>
      </c>
      <c r="R140" s="23">
        <v>1</v>
      </c>
      <c r="S140" s="23">
        <v>1</v>
      </c>
      <c r="T140" s="23">
        <v>1</v>
      </c>
      <c r="U140" s="23">
        <v>1</v>
      </c>
      <c r="V140" s="23">
        <v>1</v>
      </c>
      <c r="W140" s="23">
        <v>0</v>
      </c>
      <c r="X140" s="23">
        <v>0</v>
      </c>
      <c r="Y140" s="23">
        <v>1</v>
      </c>
      <c r="Z140" s="23">
        <v>0</v>
      </c>
      <c r="AA140" s="23">
        <v>1</v>
      </c>
      <c r="AB140" s="23">
        <v>0</v>
      </c>
      <c r="AC140" s="23">
        <v>0</v>
      </c>
      <c r="AD140" s="23">
        <v>0</v>
      </c>
      <c r="AE140" s="23">
        <v>1</v>
      </c>
      <c r="AF140" s="23">
        <v>0</v>
      </c>
      <c r="AG140" s="23">
        <v>1</v>
      </c>
      <c r="AH140" s="23">
        <f t="shared" si="2"/>
        <v>16</v>
      </c>
      <c r="AI140" s="24" cm="1">
        <f t="array" ref="AI140">SUM($H$8:$AG$8*H140:AG140)</f>
        <v>35.900000000000006</v>
      </c>
      <c r="AJ140" s="43">
        <f>$AI140/'Inventory System'!$L$34</f>
        <v>0.11789819376026274</v>
      </c>
      <c r="AL140" s="51"/>
      <c r="AM140" s="35"/>
      <c r="AN140" s="35"/>
      <c r="AO140" s="35"/>
      <c r="AP140" s="35"/>
      <c r="AQ140" s="53"/>
      <c r="AS140" s="2"/>
    </row>
    <row r="141" spans="2:45" hidden="1" x14ac:dyDescent="0.25">
      <c r="B141" s="2"/>
      <c r="C141" s="2"/>
      <c r="D141" s="2"/>
      <c r="E141" s="2"/>
      <c r="G141" s="42">
        <v>43656</v>
      </c>
      <c r="H141" s="23">
        <v>1</v>
      </c>
      <c r="I141" s="23">
        <v>0</v>
      </c>
      <c r="J141" s="23">
        <v>0</v>
      </c>
      <c r="K141" s="23">
        <v>0</v>
      </c>
      <c r="L141" s="23">
        <v>0</v>
      </c>
      <c r="M141" s="23">
        <v>0</v>
      </c>
      <c r="N141" s="23">
        <v>0</v>
      </c>
      <c r="O141" s="23">
        <v>1</v>
      </c>
      <c r="P141" s="23">
        <v>1</v>
      </c>
      <c r="Q141" s="23">
        <v>1</v>
      </c>
      <c r="R141" s="23">
        <v>0</v>
      </c>
      <c r="S141" s="23">
        <v>1</v>
      </c>
      <c r="T141" s="23">
        <v>0</v>
      </c>
      <c r="U141" s="23">
        <v>0</v>
      </c>
      <c r="V141" s="23">
        <v>0</v>
      </c>
      <c r="W141" s="23">
        <v>1</v>
      </c>
      <c r="X141" s="23">
        <v>1</v>
      </c>
      <c r="Y141" s="23">
        <v>0</v>
      </c>
      <c r="Z141" s="23">
        <v>0</v>
      </c>
      <c r="AA141" s="23">
        <v>1</v>
      </c>
      <c r="AB141" s="23">
        <v>2</v>
      </c>
      <c r="AC141" s="23">
        <v>1</v>
      </c>
      <c r="AD141" s="23">
        <v>1</v>
      </c>
      <c r="AE141" s="23">
        <v>2</v>
      </c>
      <c r="AF141" s="23">
        <v>0</v>
      </c>
      <c r="AG141" s="23">
        <v>1</v>
      </c>
      <c r="AH141" s="23">
        <f t="shared" si="2"/>
        <v>15</v>
      </c>
      <c r="AI141" s="24" cm="1">
        <f t="array" ref="AI141">SUM($H$8:$AG$8*H141:AG141)</f>
        <v>30.7</v>
      </c>
      <c r="AJ141" s="43">
        <f>$AI141/'Inventory System'!$L$34</f>
        <v>0.10082101806239738</v>
      </c>
      <c r="AL141" s="51"/>
      <c r="AM141" s="35"/>
      <c r="AN141" s="35"/>
      <c r="AO141" s="35"/>
      <c r="AP141" s="35"/>
      <c r="AQ141" s="53"/>
      <c r="AS141" s="2"/>
    </row>
    <row r="142" spans="2:45" hidden="1" x14ac:dyDescent="0.25">
      <c r="B142" s="2"/>
      <c r="C142" s="2"/>
      <c r="D142" s="2"/>
      <c r="E142" s="2"/>
      <c r="G142" s="42">
        <v>43657</v>
      </c>
      <c r="H142" s="23">
        <v>0</v>
      </c>
      <c r="I142" s="23">
        <v>0</v>
      </c>
      <c r="J142" s="23">
        <v>0</v>
      </c>
      <c r="K142" s="23">
        <v>0</v>
      </c>
      <c r="L142" s="23">
        <v>1</v>
      </c>
      <c r="M142" s="23">
        <v>1</v>
      </c>
      <c r="N142" s="23">
        <v>1</v>
      </c>
      <c r="O142" s="23">
        <v>1</v>
      </c>
      <c r="P142" s="23">
        <v>0</v>
      </c>
      <c r="Q142" s="23">
        <v>1</v>
      </c>
      <c r="R142" s="23">
        <v>0</v>
      </c>
      <c r="S142" s="23">
        <v>1</v>
      </c>
      <c r="T142" s="23">
        <v>0</v>
      </c>
      <c r="U142" s="23">
        <v>1</v>
      </c>
      <c r="V142" s="23">
        <v>0</v>
      </c>
      <c r="W142" s="23">
        <v>0</v>
      </c>
      <c r="X142" s="23">
        <v>1</v>
      </c>
      <c r="Y142" s="23">
        <v>0</v>
      </c>
      <c r="Z142" s="23">
        <v>0</v>
      </c>
      <c r="AA142" s="23">
        <v>0</v>
      </c>
      <c r="AB142" s="23">
        <v>0</v>
      </c>
      <c r="AC142" s="23">
        <v>0</v>
      </c>
      <c r="AD142" s="23">
        <v>1</v>
      </c>
      <c r="AE142" s="23">
        <v>0</v>
      </c>
      <c r="AF142" s="23">
        <v>0</v>
      </c>
      <c r="AG142" s="23">
        <v>1</v>
      </c>
      <c r="AH142" s="23">
        <f t="shared" si="2"/>
        <v>10</v>
      </c>
      <c r="AI142" s="24" cm="1">
        <f t="array" ref="AI142">SUM($H$8:$AG$8*H142:AG142)</f>
        <v>24.1</v>
      </c>
      <c r="AJ142" s="43">
        <f>$AI142/'Inventory System'!$L$34</f>
        <v>7.9146141215106741E-2</v>
      </c>
      <c r="AL142" s="51"/>
      <c r="AM142" s="35"/>
      <c r="AN142" s="35"/>
      <c r="AO142" s="35"/>
      <c r="AP142" s="35"/>
      <c r="AQ142" s="53"/>
      <c r="AS142" s="2"/>
    </row>
    <row r="143" spans="2:45" hidden="1" x14ac:dyDescent="0.25">
      <c r="B143" s="2"/>
      <c r="C143" s="2"/>
      <c r="D143" s="2"/>
      <c r="E143" s="2"/>
      <c r="G143" s="42">
        <v>43658</v>
      </c>
      <c r="H143" s="23">
        <v>1</v>
      </c>
      <c r="I143" s="23">
        <v>1</v>
      </c>
      <c r="J143" s="23">
        <v>0</v>
      </c>
      <c r="K143" s="23">
        <v>0</v>
      </c>
      <c r="L143" s="23">
        <v>1</v>
      </c>
      <c r="M143" s="23">
        <v>0</v>
      </c>
      <c r="N143" s="23">
        <v>0</v>
      </c>
      <c r="O143" s="23">
        <v>0</v>
      </c>
      <c r="P143" s="23">
        <v>1</v>
      </c>
      <c r="Q143" s="23">
        <v>0</v>
      </c>
      <c r="R143" s="23">
        <v>0</v>
      </c>
      <c r="S143" s="23">
        <v>0</v>
      </c>
      <c r="T143" s="23">
        <v>0</v>
      </c>
      <c r="U143" s="23">
        <v>1</v>
      </c>
      <c r="V143" s="23">
        <v>0</v>
      </c>
      <c r="W143" s="23">
        <v>1</v>
      </c>
      <c r="X143" s="23">
        <v>0</v>
      </c>
      <c r="Y143" s="23">
        <v>0</v>
      </c>
      <c r="Z143" s="23">
        <v>0</v>
      </c>
      <c r="AA143" s="23">
        <v>0</v>
      </c>
      <c r="AB143" s="23">
        <v>2</v>
      </c>
      <c r="AC143" s="23">
        <v>0</v>
      </c>
      <c r="AD143" s="23">
        <v>1</v>
      </c>
      <c r="AE143" s="23">
        <v>3</v>
      </c>
      <c r="AF143" s="23">
        <v>0</v>
      </c>
      <c r="AG143" s="23">
        <v>0</v>
      </c>
      <c r="AH143" s="23">
        <f t="shared" si="2"/>
        <v>12</v>
      </c>
      <c r="AI143" s="24" cm="1">
        <f t="array" ref="AI143">SUM($H$8:$AG$8*H143:AG143)</f>
        <v>23.900000000000002</v>
      </c>
      <c r="AJ143" s="43">
        <f>$AI143/'Inventory System'!$L$34</f>
        <v>7.8489326765188841E-2</v>
      </c>
      <c r="AL143" s="51"/>
      <c r="AM143" s="35"/>
      <c r="AN143" s="35"/>
      <c r="AO143" s="35"/>
      <c r="AP143" s="35"/>
      <c r="AQ143" s="53"/>
      <c r="AS143" s="2"/>
    </row>
    <row r="144" spans="2:45" hidden="1" x14ac:dyDescent="0.25">
      <c r="B144" s="2"/>
      <c r="C144" s="2"/>
      <c r="D144" s="2"/>
      <c r="E144" s="2"/>
      <c r="G144" s="42">
        <v>43659</v>
      </c>
      <c r="H144" s="23">
        <v>1</v>
      </c>
      <c r="I144" s="23">
        <v>0</v>
      </c>
      <c r="J144" s="23">
        <v>0</v>
      </c>
      <c r="K144" s="23">
        <v>0</v>
      </c>
      <c r="L144" s="23">
        <v>0</v>
      </c>
      <c r="M144" s="23">
        <v>0</v>
      </c>
      <c r="N144" s="23">
        <v>0</v>
      </c>
      <c r="O144" s="23">
        <v>1</v>
      </c>
      <c r="P144" s="23">
        <v>0</v>
      </c>
      <c r="Q144" s="23">
        <v>1</v>
      </c>
      <c r="R144" s="23">
        <v>0</v>
      </c>
      <c r="S144" s="23">
        <v>1</v>
      </c>
      <c r="T144" s="23">
        <v>1</v>
      </c>
      <c r="U144" s="23">
        <v>0</v>
      </c>
      <c r="V144" s="23">
        <v>0</v>
      </c>
      <c r="W144" s="23">
        <v>0</v>
      </c>
      <c r="X144" s="23">
        <v>0</v>
      </c>
      <c r="Y144" s="23">
        <v>1</v>
      </c>
      <c r="Z144" s="23">
        <v>1</v>
      </c>
      <c r="AA144" s="23">
        <v>0</v>
      </c>
      <c r="AB144" s="23">
        <v>0</v>
      </c>
      <c r="AC144" s="23">
        <v>0</v>
      </c>
      <c r="AD144" s="23">
        <v>0</v>
      </c>
      <c r="AE144" s="23">
        <v>3</v>
      </c>
      <c r="AF144" s="23">
        <v>0</v>
      </c>
      <c r="AG144" s="23">
        <v>1</v>
      </c>
      <c r="AH144" s="23">
        <f t="shared" si="2"/>
        <v>11</v>
      </c>
      <c r="AI144" s="24" cm="1">
        <f t="array" ref="AI144">SUM($H$8:$AG$8*H144:AG144)</f>
        <v>22.900000000000002</v>
      </c>
      <c r="AJ144" s="43">
        <f>$AI144/'Inventory System'!$L$34</f>
        <v>7.5205254515599354E-2</v>
      </c>
      <c r="AL144" s="51"/>
      <c r="AM144" s="35"/>
      <c r="AN144" s="35"/>
      <c r="AO144" s="35"/>
      <c r="AP144" s="35"/>
      <c r="AQ144" s="53"/>
      <c r="AS144" s="2"/>
    </row>
    <row r="145" spans="2:45" hidden="1" x14ac:dyDescent="0.25">
      <c r="B145" s="2"/>
      <c r="C145" s="2"/>
      <c r="D145" s="2"/>
      <c r="E145" s="2"/>
      <c r="G145" s="42">
        <v>43660</v>
      </c>
      <c r="H145" s="23">
        <v>0</v>
      </c>
      <c r="I145" s="23">
        <v>1</v>
      </c>
      <c r="J145" s="23">
        <v>0</v>
      </c>
      <c r="K145" s="23">
        <v>0</v>
      </c>
      <c r="L145" s="23">
        <v>1</v>
      </c>
      <c r="M145" s="23">
        <v>0</v>
      </c>
      <c r="N145" s="23">
        <v>0</v>
      </c>
      <c r="O145" s="23">
        <v>0</v>
      </c>
      <c r="P145" s="23">
        <v>0</v>
      </c>
      <c r="Q145" s="23">
        <v>1</v>
      </c>
      <c r="R145" s="23">
        <v>0</v>
      </c>
      <c r="S145" s="23">
        <v>0</v>
      </c>
      <c r="T145" s="23">
        <v>1</v>
      </c>
      <c r="U145" s="23">
        <v>0</v>
      </c>
      <c r="V145" s="23">
        <v>1</v>
      </c>
      <c r="W145" s="23">
        <v>0</v>
      </c>
      <c r="X145" s="23">
        <v>1</v>
      </c>
      <c r="Y145" s="23">
        <v>0</v>
      </c>
      <c r="Z145" s="23">
        <v>0</v>
      </c>
      <c r="AA145" s="23">
        <v>0</v>
      </c>
      <c r="AB145" s="23">
        <v>0</v>
      </c>
      <c r="AC145" s="23">
        <v>0</v>
      </c>
      <c r="AD145" s="23">
        <v>0</v>
      </c>
      <c r="AE145" s="23">
        <v>0</v>
      </c>
      <c r="AF145" s="23">
        <v>0</v>
      </c>
      <c r="AG145" s="23">
        <v>1</v>
      </c>
      <c r="AH145" s="23">
        <f t="shared" si="2"/>
        <v>7</v>
      </c>
      <c r="AI145" s="24" cm="1">
        <f t="array" ref="AI145">SUM($H$8:$AG$8*H145:AG145)</f>
        <v>16.800000000000004</v>
      </c>
      <c r="AJ145" s="43">
        <f>$AI145/'Inventory System'!$L$34</f>
        <v>5.5172413793103461E-2</v>
      </c>
      <c r="AL145" s="51"/>
      <c r="AM145" s="35"/>
      <c r="AN145" s="35"/>
      <c r="AO145" s="35"/>
      <c r="AP145" s="35"/>
      <c r="AQ145" s="53"/>
      <c r="AS145" s="2"/>
    </row>
    <row r="146" spans="2:45" hidden="1" x14ac:dyDescent="0.25">
      <c r="B146" s="2"/>
      <c r="C146" s="2"/>
      <c r="D146" s="2"/>
      <c r="E146" s="2"/>
      <c r="G146" s="42">
        <v>43661</v>
      </c>
      <c r="H146" s="23">
        <v>0</v>
      </c>
      <c r="I146" s="23">
        <v>1</v>
      </c>
      <c r="J146" s="23">
        <v>0</v>
      </c>
      <c r="K146" s="23">
        <v>1</v>
      </c>
      <c r="L146" s="23">
        <v>0</v>
      </c>
      <c r="M146" s="23">
        <v>1</v>
      </c>
      <c r="N146" s="23">
        <v>0</v>
      </c>
      <c r="O146" s="23">
        <v>0</v>
      </c>
      <c r="P146" s="23">
        <v>1</v>
      </c>
      <c r="Q146" s="23">
        <v>0</v>
      </c>
      <c r="R146" s="23">
        <v>1</v>
      </c>
      <c r="S146" s="23">
        <v>1</v>
      </c>
      <c r="T146" s="23">
        <v>0</v>
      </c>
      <c r="U146" s="23">
        <v>1</v>
      </c>
      <c r="V146" s="23">
        <v>0</v>
      </c>
      <c r="W146" s="23">
        <v>0</v>
      </c>
      <c r="X146" s="23">
        <v>0</v>
      </c>
      <c r="Y146" s="23">
        <v>0</v>
      </c>
      <c r="Z146" s="23">
        <v>0</v>
      </c>
      <c r="AA146" s="23">
        <v>0</v>
      </c>
      <c r="AB146" s="23">
        <v>2</v>
      </c>
      <c r="AC146" s="23">
        <v>1</v>
      </c>
      <c r="AD146" s="23">
        <v>0</v>
      </c>
      <c r="AE146" s="23">
        <v>3</v>
      </c>
      <c r="AF146" s="23">
        <v>1</v>
      </c>
      <c r="AG146" s="23">
        <v>2</v>
      </c>
      <c r="AH146" s="23">
        <f t="shared" si="2"/>
        <v>16</v>
      </c>
      <c r="AI146" s="24" cm="1">
        <f t="array" ref="AI146">SUM($H$8:$AG$8*H146:AG146)</f>
        <v>35.700000000000003</v>
      </c>
      <c r="AJ146" s="43">
        <f>$AI146/'Inventory System'!$L$34</f>
        <v>0.11724137931034484</v>
      </c>
      <c r="AL146" s="51"/>
      <c r="AM146" s="35"/>
      <c r="AN146" s="35"/>
      <c r="AO146" s="35"/>
      <c r="AP146" s="35"/>
      <c r="AQ146" s="53"/>
      <c r="AS146" s="2"/>
    </row>
    <row r="147" spans="2:45" hidden="1" x14ac:dyDescent="0.25">
      <c r="B147" s="2"/>
      <c r="C147" s="2"/>
      <c r="D147" s="2"/>
      <c r="E147" s="2"/>
      <c r="G147" s="42">
        <v>43662</v>
      </c>
      <c r="H147" s="23">
        <v>1</v>
      </c>
      <c r="I147" s="23">
        <v>0</v>
      </c>
      <c r="J147" s="23">
        <v>1</v>
      </c>
      <c r="K147" s="23">
        <v>0</v>
      </c>
      <c r="L147" s="23">
        <v>0</v>
      </c>
      <c r="M147" s="23">
        <v>1</v>
      </c>
      <c r="N147" s="23">
        <v>0</v>
      </c>
      <c r="O147" s="23">
        <v>0</v>
      </c>
      <c r="P147" s="23">
        <v>0</v>
      </c>
      <c r="Q147" s="23">
        <v>1</v>
      </c>
      <c r="R147" s="23">
        <v>0</v>
      </c>
      <c r="S147" s="23">
        <v>1</v>
      </c>
      <c r="T147" s="23">
        <v>1</v>
      </c>
      <c r="U147" s="23">
        <v>0</v>
      </c>
      <c r="V147" s="23">
        <v>1</v>
      </c>
      <c r="W147" s="23">
        <v>0</v>
      </c>
      <c r="X147" s="23">
        <v>0</v>
      </c>
      <c r="Y147" s="23">
        <v>0</v>
      </c>
      <c r="Z147" s="23">
        <v>0</v>
      </c>
      <c r="AA147" s="23">
        <v>1</v>
      </c>
      <c r="AB147" s="23">
        <v>1</v>
      </c>
      <c r="AC147" s="23">
        <v>0</v>
      </c>
      <c r="AD147" s="23">
        <v>0</v>
      </c>
      <c r="AE147" s="23">
        <v>0</v>
      </c>
      <c r="AF147" s="23">
        <v>0</v>
      </c>
      <c r="AG147" s="23">
        <v>1</v>
      </c>
      <c r="AH147" s="23">
        <f t="shared" si="2"/>
        <v>10</v>
      </c>
      <c r="AI147" s="24" cm="1">
        <f t="array" ref="AI147">SUM($H$8:$AG$8*H147:AG147)</f>
        <v>23.099999999999998</v>
      </c>
      <c r="AJ147" s="43">
        <f>$AI147/'Inventory System'!$L$34</f>
        <v>7.586206896551724E-2</v>
      </c>
      <c r="AL147" s="51"/>
      <c r="AM147" s="35"/>
      <c r="AN147" s="35"/>
      <c r="AO147" s="35"/>
      <c r="AP147" s="35"/>
      <c r="AQ147" s="53"/>
      <c r="AS147" s="2"/>
    </row>
    <row r="148" spans="2:45" hidden="1" x14ac:dyDescent="0.25">
      <c r="B148" s="2"/>
      <c r="C148" s="2"/>
      <c r="D148" s="2"/>
      <c r="E148" s="2"/>
      <c r="G148" s="42">
        <v>43663</v>
      </c>
      <c r="H148" s="23">
        <v>0</v>
      </c>
      <c r="I148" s="23">
        <v>1</v>
      </c>
      <c r="J148" s="23">
        <v>1</v>
      </c>
      <c r="K148" s="23">
        <v>1</v>
      </c>
      <c r="L148" s="23">
        <v>0</v>
      </c>
      <c r="M148" s="23">
        <v>1</v>
      </c>
      <c r="N148" s="23">
        <v>0</v>
      </c>
      <c r="O148" s="23">
        <v>0</v>
      </c>
      <c r="P148" s="23">
        <v>0</v>
      </c>
      <c r="Q148" s="23">
        <v>1</v>
      </c>
      <c r="R148" s="23">
        <v>0</v>
      </c>
      <c r="S148" s="23">
        <v>1</v>
      </c>
      <c r="T148" s="23">
        <v>1</v>
      </c>
      <c r="U148" s="23">
        <v>1</v>
      </c>
      <c r="V148" s="23">
        <v>1</v>
      </c>
      <c r="W148" s="23">
        <v>1</v>
      </c>
      <c r="X148" s="23">
        <v>0</v>
      </c>
      <c r="Y148" s="23">
        <v>1</v>
      </c>
      <c r="Z148" s="23">
        <v>0</v>
      </c>
      <c r="AA148" s="23">
        <v>0</v>
      </c>
      <c r="AB148" s="23">
        <v>1</v>
      </c>
      <c r="AC148" s="23">
        <v>0</v>
      </c>
      <c r="AD148" s="23">
        <v>0</v>
      </c>
      <c r="AE148" s="23">
        <v>2</v>
      </c>
      <c r="AF148" s="23">
        <v>1</v>
      </c>
      <c r="AG148" s="23">
        <v>2</v>
      </c>
      <c r="AH148" s="23">
        <f t="shared" si="2"/>
        <v>17</v>
      </c>
      <c r="AI148" s="24" cm="1">
        <f t="array" ref="AI148">SUM($H$8:$AG$8*H148:AG148)</f>
        <v>38.299999999999997</v>
      </c>
      <c r="AJ148" s="43">
        <f>$AI148/'Inventory System'!$L$34</f>
        <v>0.1257799671592775</v>
      </c>
      <c r="AL148" s="51"/>
      <c r="AM148" s="35"/>
      <c r="AN148" s="35"/>
      <c r="AO148" s="35"/>
      <c r="AP148" s="35"/>
      <c r="AQ148" s="53"/>
      <c r="AS148" s="2"/>
    </row>
    <row r="149" spans="2:45" hidden="1" x14ac:dyDescent="0.25">
      <c r="B149" s="2"/>
      <c r="C149" s="2"/>
      <c r="D149" s="2"/>
      <c r="E149" s="2"/>
      <c r="G149" s="42">
        <v>43664</v>
      </c>
      <c r="H149" s="23">
        <v>1</v>
      </c>
      <c r="I149" s="23">
        <v>0</v>
      </c>
      <c r="J149" s="23">
        <v>0</v>
      </c>
      <c r="K149" s="23">
        <v>0</v>
      </c>
      <c r="L149" s="23">
        <v>1</v>
      </c>
      <c r="M149" s="23">
        <v>1</v>
      </c>
      <c r="N149" s="23">
        <v>1</v>
      </c>
      <c r="O149" s="23">
        <v>1</v>
      </c>
      <c r="P149" s="23">
        <v>1</v>
      </c>
      <c r="Q149" s="23">
        <v>0</v>
      </c>
      <c r="R149" s="23">
        <v>0</v>
      </c>
      <c r="S149" s="23">
        <v>0</v>
      </c>
      <c r="T149" s="23">
        <v>1</v>
      </c>
      <c r="U149" s="23">
        <v>0</v>
      </c>
      <c r="V149" s="23">
        <v>1</v>
      </c>
      <c r="W149" s="23">
        <v>0</v>
      </c>
      <c r="X149" s="23">
        <v>0</v>
      </c>
      <c r="Y149" s="23">
        <v>0</v>
      </c>
      <c r="Z149" s="23">
        <v>0</v>
      </c>
      <c r="AA149" s="23">
        <v>0</v>
      </c>
      <c r="AB149" s="23">
        <v>1</v>
      </c>
      <c r="AC149" s="23">
        <v>1</v>
      </c>
      <c r="AD149" s="23">
        <v>0</v>
      </c>
      <c r="AE149" s="23">
        <v>0</v>
      </c>
      <c r="AF149" s="23">
        <v>1</v>
      </c>
      <c r="AG149" s="23">
        <v>2</v>
      </c>
      <c r="AH149" s="23">
        <f t="shared" si="2"/>
        <v>13</v>
      </c>
      <c r="AI149" s="24" cm="1">
        <f t="array" ref="AI149">SUM($H$8:$AG$8*H149:AG149)</f>
        <v>33.6</v>
      </c>
      <c r="AJ149" s="43">
        <f>$AI149/'Inventory System'!$L$34</f>
        <v>0.1103448275862069</v>
      </c>
      <c r="AL149" s="51"/>
      <c r="AM149" s="35"/>
      <c r="AN149" s="35"/>
      <c r="AO149" s="35"/>
      <c r="AP149" s="35"/>
      <c r="AQ149" s="53"/>
      <c r="AS149" s="2"/>
    </row>
    <row r="150" spans="2:45" hidden="1" x14ac:dyDescent="0.25">
      <c r="B150" s="2"/>
      <c r="C150" s="2"/>
      <c r="D150" s="2"/>
      <c r="E150" s="2"/>
      <c r="G150" s="42">
        <v>43665</v>
      </c>
      <c r="H150" s="23">
        <v>0</v>
      </c>
      <c r="I150" s="23">
        <v>1</v>
      </c>
      <c r="J150" s="23">
        <v>0</v>
      </c>
      <c r="K150" s="23">
        <v>1</v>
      </c>
      <c r="L150" s="23">
        <v>0</v>
      </c>
      <c r="M150" s="23">
        <v>0</v>
      </c>
      <c r="N150" s="23">
        <v>0</v>
      </c>
      <c r="O150" s="23">
        <v>0</v>
      </c>
      <c r="P150" s="23">
        <v>0</v>
      </c>
      <c r="Q150" s="23">
        <v>1</v>
      </c>
      <c r="R150" s="23">
        <v>1</v>
      </c>
      <c r="S150" s="23">
        <v>1</v>
      </c>
      <c r="T150" s="23">
        <v>0</v>
      </c>
      <c r="U150" s="23">
        <v>1</v>
      </c>
      <c r="V150" s="23">
        <v>0</v>
      </c>
      <c r="W150" s="23">
        <v>0</v>
      </c>
      <c r="X150" s="23">
        <v>1</v>
      </c>
      <c r="Y150" s="23">
        <v>0</v>
      </c>
      <c r="Z150" s="23">
        <v>0</v>
      </c>
      <c r="AA150" s="23">
        <v>0</v>
      </c>
      <c r="AB150" s="23">
        <v>1</v>
      </c>
      <c r="AC150" s="23">
        <v>0</v>
      </c>
      <c r="AD150" s="23">
        <v>1</v>
      </c>
      <c r="AE150" s="23">
        <v>0</v>
      </c>
      <c r="AF150" s="23">
        <v>0</v>
      </c>
      <c r="AG150" s="23">
        <v>0</v>
      </c>
      <c r="AH150" s="23">
        <f t="shared" si="2"/>
        <v>9</v>
      </c>
      <c r="AI150" s="24" cm="1">
        <f t="array" ref="AI150">SUM($H$8:$AG$8*H150:AG150)</f>
        <v>18.200000000000003</v>
      </c>
      <c r="AJ150" s="43">
        <f>$AI150/'Inventory System'!$L$34</f>
        <v>5.9770114942528742E-2</v>
      </c>
      <c r="AL150" s="51"/>
      <c r="AM150" s="35"/>
      <c r="AN150" s="35"/>
      <c r="AO150" s="35"/>
      <c r="AP150" s="35"/>
      <c r="AQ150" s="53"/>
      <c r="AS150" s="2"/>
    </row>
    <row r="151" spans="2:45" hidden="1" x14ac:dyDescent="0.25">
      <c r="B151" s="2"/>
      <c r="C151" s="2"/>
      <c r="D151" s="2"/>
      <c r="E151" s="2"/>
      <c r="G151" s="42">
        <v>43666</v>
      </c>
      <c r="H151" s="23">
        <v>0</v>
      </c>
      <c r="I151" s="23">
        <v>0</v>
      </c>
      <c r="J151" s="23">
        <v>0</v>
      </c>
      <c r="K151" s="23">
        <v>0</v>
      </c>
      <c r="L151" s="23">
        <v>1</v>
      </c>
      <c r="M151" s="23">
        <v>0</v>
      </c>
      <c r="N151" s="23">
        <v>0</v>
      </c>
      <c r="O151" s="23">
        <v>1</v>
      </c>
      <c r="P151" s="23">
        <v>0</v>
      </c>
      <c r="Q151" s="23">
        <v>0</v>
      </c>
      <c r="R151" s="23">
        <v>0</v>
      </c>
      <c r="S151" s="23">
        <v>1</v>
      </c>
      <c r="T151" s="23">
        <v>0</v>
      </c>
      <c r="U151" s="23">
        <v>0</v>
      </c>
      <c r="V151" s="23">
        <v>1</v>
      </c>
      <c r="W151" s="23">
        <v>0</v>
      </c>
      <c r="X151" s="23">
        <v>0</v>
      </c>
      <c r="Y151" s="23">
        <v>0</v>
      </c>
      <c r="Z151" s="23">
        <v>0</v>
      </c>
      <c r="AA151" s="23">
        <v>0</v>
      </c>
      <c r="AB151" s="23">
        <v>2</v>
      </c>
      <c r="AC151" s="23">
        <v>0</v>
      </c>
      <c r="AD151" s="23">
        <v>1</v>
      </c>
      <c r="AE151" s="23">
        <v>3</v>
      </c>
      <c r="AF151" s="23">
        <v>0</v>
      </c>
      <c r="AG151" s="23">
        <v>1</v>
      </c>
      <c r="AH151" s="23">
        <f t="shared" si="2"/>
        <v>11</v>
      </c>
      <c r="AI151" s="24" cm="1">
        <f t="array" ref="AI151">SUM($H$8:$AG$8*H151:AG151)</f>
        <v>20.5</v>
      </c>
      <c r="AJ151" s="43">
        <f>$AI151/'Inventory System'!$L$34</f>
        <v>6.7323481116584566E-2</v>
      </c>
      <c r="AL151" s="51"/>
      <c r="AM151" s="35"/>
      <c r="AN151" s="35"/>
      <c r="AO151" s="35"/>
      <c r="AP151" s="35"/>
      <c r="AQ151" s="53"/>
      <c r="AS151" s="2"/>
    </row>
    <row r="152" spans="2:45" hidden="1" x14ac:dyDescent="0.25">
      <c r="B152" s="2"/>
      <c r="C152" s="2"/>
      <c r="D152" s="2"/>
      <c r="E152" s="2"/>
      <c r="G152" s="42">
        <v>43667</v>
      </c>
      <c r="H152" s="23">
        <v>1</v>
      </c>
      <c r="I152" s="23">
        <v>0</v>
      </c>
      <c r="J152" s="23">
        <v>0</v>
      </c>
      <c r="K152" s="23">
        <v>0</v>
      </c>
      <c r="L152" s="23">
        <v>0</v>
      </c>
      <c r="M152" s="23">
        <v>1</v>
      </c>
      <c r="N152" s="23">
        <v>0</v>
      </c>
      <c r="O152" s="23">
        <v>0</v>
      </c>
      <c r="P152" s="23">
        <v>0</v>
      </c>
      <c r="Q152" s="23">
        <v>0</v>
      </c>
      <c r="R152" s="23">
        <v>1</v>
      </c>
      <c r="S152" s="23">
        <v>0</v>
      </c>
      <c r="T152" s="23">
        <v>1</v>
      </c>
      <c r="U152" s="23">
        <v>1</v>
      </c>
      <c r="V152" s="23">
        <v>0</v>
      </c>
      <c r="W152" s="23">
        <v>1</v>
      </c>
      <c r="X152" s="23">
        <v>0</v>
      </c>
      <c r="Y152" s="23">
        <v>0</v>
      </c>
      <c r="Z152" s="23">
        <v>0</v>
      </c>
      <c r="AA152" s="23">
        <v>0</v>
      </c>
      <c r="AB152" s="23">
        <v>0</v>
      </c>
      <c r="AC152" s="23">
        <v>0</v>
      </c>
      <c r="AD152" s="23">
        <v>0</v>
      </c>
      <c r="AE152" s="23">
        <v>2</v>
      </c>
      <c r="AF152" s="23">
        <v>0</v>
      </c>
      <c r="AG152" s="23">
        <v>1</v>
      </c>
      <c r="AH152" s="23">
        <f t="shared" si="2"/>
        <v>9</v>
      </c>
      <c r="AI152" s="24" cm="1">
        <f t="array" ref="AI152">SUM($H$8:$AG$8*H152:AG152)</f>
        <v>18.100000000000001</v>
      </c>
      <c r="AJ152" s="43">
        <f>$AI152/'Inventory System'!$L$34</f>
        <v>5.9441707717569792E-2</v>
      </c>
      <c r="AL152" s="51"/>
      <c r="AM152" s="35"/>
      <c r="AN152" s="35"/>
      <c r="AO152" s="35"/>
      <c r="AP152" s="35"/>
      <c r="AQ152" s="53"/>
      <c r="AS152" s="2"/>
    </row>
    <row r="153" spans="2:45" hidden="1" x14ac:dyDescent="0.25">
      <c r="B153" s="2"/>
      <c r="C153" s="2"/>
      <c r="D153" s="2"/>
      <c r="E153" s="2"/>
      <c r="G153" s="42">
        <v>43668</v>
      </c>
      <c r="H153" s="23">
        <v>0</v>
      </c>
      <c r="I153" s="23">
        <v>1</v>
      </c>
      <c r="J153" s="23">
        <v>0</v>
      </c>
      <c r="K153" s="23">
        <v>0</v>
      </c>
      <c r="L153" s="23">
        <v>0</v>
      </c>
      <c r="M153" s="23">
        <v>0</v>
      </c>
      <c r="N153" s="23">
        <v>0</v>
      </c>
      <c r="O153" s="23">
        <v>0</v>
      </c>
      <c r="P153" s="23">
        <v>0</v>
      </c>
      <c r="Q153" s="23">
        <v>0</v>
      </c>
      <c r="R153" s="23">
        <v>1</v>
      </c>
      <c r="S153" s="23">
        <v>1</v>
      </c>
      <c r="T153" s="23">
        <v>1</v>
      </c>
      <c r="U153" s="23">
        <v>1</v>
      </c>
      <c r="V153" s="23">
        <v>0</v>
      </c>
      <c r="W153" s="23">
        <v>1</v>
      </c>
      <c r="X153" s="23">
        <v>0</v>
      </c>
      <c r="Y153" s="23">
        <v>1</v>
      </c>
      <c r="Z153" s="23">
        <v>1</v>
      </c>
      <c r="AA153" s="23">
        <v>1</v>
      </c>
      <c r="AB153" s="23">
        <v>1</v>
      </c>
      <c r="AC153" s="23">
        <v>1</v>
      </c>
      <c r="AD153" s="23">
        <v>0</v>
      </c>
      <c r="AE153" s="23">
        <v>1</v>
      </c>
      <c r="AF153" s="23">
        <v>1</v>
      </c>
      <c r="AG153" s="23">
        <v>2</v>
      </c>
      <c r="AH153" s="23">
        <f t="shared" si="2"/>
        <v>15</v>
      </c>
      <c r="AI153" s="24" cm="1">
        <f t="array" ref="AI153">SUM($H$8:$AG$8*H153:AG153)</f>
        <v>27.900000000000002</v>
      </c>
      <c r="AJ153" s="43">
        <f>$AI153/'Inventory System'!$L$34</f>
        <v>9.1625615763546803E-2</v>
      </c>
      <c r="AL153" s="51"/>
      <c r="AM153" s="35"/>
      <c r="AN153" s="35"/>
      <c r="AO153" s="35"/>
      <c r="AP153" s="35"/>
      <c r="AQ153" s="53"/>
      <c r="AS153" s="2"/>
    </row>
    <row r="154" spans="2:45" hidden="1" x14ac:dyDescent="0.25">
      <c r="B154" s="2"/>
      <c r="C154" s="2"/>
      <c r="D154" s="2"/>
      <c r="E154" s="2"/>
      <c r="G154" s="42">
        <v>43669</v>
      </c>
      <c r="H154" s="23">
        <v>1</v>
      </c>
      <c r="I154" s="23">
        <v>1</v>
      </c>
      <c r="J154" s="23">
        <v>0</v>
      </c>
      <c r="K154" s="23">
        <v>0</v>
      </c>
      <c r="L154" s="23">
        <v>1</v>
      </c>
      <c r="M154" s="23">
        <v>0</v>
      </c>
      <c r="N154" s="23">
        <v>0</v>
      </c>
      <c r="O154" s="23">
        <v>0</v>
      </c>
      <c r="P154" s="23">
        <v>1</v>
      </c>
      <c r="Q154" s="23">
        <v>0</v>
      </c>
      <c r="R154" s="23">
        <v>1</v>
      </c>
      <c r="S154" s="23">
        <v>1</v>
      </c>
      <c r="T154" s="23">
        <v>1</v>
      </c>
      <c r="U154" s="23">
        <v>1</v>
      </c>
      <c r="V154" s="23">
        <v>0</v>
      </c>
      <c r="W154" s="23">
        <v>0</v>
      </c>
      <c r="X154" s="23">
        <v>0</v>
      </c>
      <c r="Y154" s="23">
        <v>0</v>
      </c>
      <c r="Z154" s="23">
        <v>0</v>
      </c>
      <c r="AA154" s="23">
        <v>0</v>
      </c>
      <c r="AB154" s="23">
        <v>0</v>
      </c>
      <c r="AC154" s="23">
        <v>0</v>
      </c>
      <c r="AD154" s="23">
        <v>0</v>
      </c>
      <c r="AE154" s="23">
        <v>0</v>
      </c>
      <c r="AF154" s="23">
        <v>0</v>
      </c>
      <c r="AG154" s="23">
        <v>0</v>
      </c>
      <c r="AH154" s="23">
        <f t="shared" si="2"/>
        <v>8</v>
      </c>
      <c r="AI154" s="24" cm="1">
        <f t="array" ref="AI154">SUM($H$8:$AG$8*H154:AG154)</f>
        <v>17.700000000000003</v>
      </c>
      <c r="AJ154" s="43">
        <f>$AI154/'Inventory System'!$L$34</f>
        <v>5.8128078817733998E-2</v>
      </c>
      <c r="AL154" s="51"/>
      <c r="AM154" s="35"/>
      <c r="AN154" s="35"/>
      <c r="AO154" s="35"/>
      <c r="AP154" s="35"/>
      <c r="AQ154" s="53"/>
      <c r="AS154" s="2"/>
    </row>
    <row r="155" spans="2:45" hidden="1" x14ac:dyDescent="0.25">
      <c r="B155" s="2"/>
      <c r="C155" s="2"/>
      <c r="D155" s="2"/>
      <c r="E155" s="2"/>
      <c r="G155" s="42">
        <v>43670</v>
      </c>
      <c r="H155" s="23">
        <v>0</v>
      </c>
      <c r="I155" s="23">
        <v>1</v>
      </c>
      <c r="J155" s="23">
        <v>1</v>
      </c>
      <c r="K155" s="23">
        <v>1</v>
      </c>
      <c r="L155" s="23">
        <v>1</v>
      </c>
      <c r="M155" s="23">
        <v>0</v>
      </c>
      <c r="N155" s="23">
        <v>1</v>
      </c>
      <c r="O155" s="23">
        <v>0</v>
      </c>
      <c r="P155" s="23">
        <v>0</v>
      </c>
      <c r="Q155" s="23">
        <v>1</v>
      </c>
      <c r="R155" s="23">
        <v>0</v>
      </c>
      <c r="S155" s="23">
        <v>0</v>
      </c>
      <c r="T155" s="23">
        <v>1</v>
      </c>
      <c r="U155" s="23">
        <v>0</v>
      </c>
      <c r="V155" s="23">
        <v>1</v>
      </c>
      <c r="W155" s="23">
        <v>0</v>
      </c>
      <c r="X155" s="23">
        <v>0</v>
      </c>
      <c r="Y155" s="23">
        <v>1</v>
      </c>
      <c r="Z155" s="23">
        <v>1</v>
      </c>
      <c r="AA155" s="23">
        <v>0</v>
      </c>
      <c r="AB155" s="23">
        <v>0</v>
      </c>
      <c r="AC155" s="23">
        <v>1</v>
      </c>
      <c r="AD155" s="23">
        <v>1</v>
      </c>
      <c r="AE155" s="23">
        <v>3</v>
      </c>
      <c r="AF155" s="23">
        <v>1</v>
      </c>
      <c r="AG155" s="23">
        <v>2</v>
      </c>
      <c r="AH155" s="23">
        <f t="shared" si="2"/>
        <v>18</v>
      </c>
      <c r="AI155" s="24" cm="1">
        <f t="array" ref="AI155">SUM($H$8:$AG$8*H155:AG155)</f>
        <v>41.3</v>
      </c>
      <c r="AJ155" s="43">
        <f>$AI155/'Inventory System'!$L$34</f>
        <v>0.13563218390804596</v>
      </c>
      <c r="AL155" s="51"/>
      <c r="AM155" s="35"/>
      <c r="AN155" s="35"/>
      <c r="AO155" s="35"/>
      <c r="AP155" s="35"/>
      <c r="AQ155" s="53"/>
      <c r="AS155" s="2"/>
    </row>
    <row r="156" spans="2:45" hidden="1" x14ac:dyDescent="0.25">
      <c r="B156" s="2"/>
      <c r="C156" s="2"/>
      <c r="D156" s="2"/>
      <c r="E156" s="2"/>
      <c r="G156" s="42">
        <v>43671</v>
      </c>
      <c r="H156" s="23">
        <v>1</v>
      </c>
      <c r="I156" s="23">
        <v>0</v>
      </c>
      <c r="J156" s="23">
        <v>1</v>
      </c>
      <c r="K156" s="23">
        <v>1</v>
      </c>
      <c r="L156" s="23">
        <v>1</v>
      </c>
      <c r="M156" s="23">
        <v>0</v>
      </c>
      <c r="N156" s="23">
        <v>0</v>
      </c>
      <c r="O156" s="23">
        <v>1</v>
      </c>
      <c r="P156" s="23">
        <v>0</v>
      </c>
      <c r="Q156" s="23">
        <v>0</v>
      </c>
      <c r="R156" s="23">
        <v>1</v>
      </c>
      <c r="S156" s="23">
        <v>1</v>
      </c>
      <c r="T156" s="23">
        <v>0</v>
      </c>
      <c r="U156" s="23">
        <v>0</v>
      </c>
      <c r="V156" s="23">
        <v>1</v>
      </c>
      <c r="W156" s="23">
        <v>0</v>
      </c>
      <c r="X156" s="23">
        <v>0</v>
      </c>
      <c r="Y156" s="23">
        <v>0</v>
      </c>
      <c r="Z156" s="23">
        <v>1</v>
      </c>
      <c r="AA156" s="23">
        <v>1</v>
      </c>
      <c r="AB156" s="23">
        <v>0</v>
      </c>
      <c r="AC156" s="23">
        <v>1</v>
      </c>
      <c r="AD156" s="23">
        <v>0</v>
      </c>
      <c r="AE156" s="23">
        <v>2</v>
      </c>
      <c r="AF156" s="23">
        <v>1</v>
      </c>
      <c r="AG156" s="23">
        <v>2</v>
      </c>
      <c r="AH156" s="23">
        <f t="shared" si="2"/>
        <v>16</v>
      </c>
      <c r="AI156" s="24" cm="1">
        <f t="array" ref="AI156">SUM($H$8:$AG$8*H156:AG156)</f>
        <v>36.299999999999997</v>
      </c>
      <c r="AJ156" s="43">
        <f>$AI156/'Inventory System'!$L$34</f>
        <v>0.11921182266009851</v>
      </c>
      <c r="AL156" s="51"/>
      <c r="AM156" s="35"/>
      <c r="AN156" s="35"/>
      <c r="AO156" s="35"/>
      <c r="AP156" s="35"/>
      <c r="AQ156" s="53"/>
      <c r="AS156" s="2"/>
    </row>
    <row r="157" spans="2:45" hidden="1" x14ac:dyDescent="0.25">
      <c r="B157" s="2"/>
      <c r="C157" s="2"/>
      <c r="D157" s="2"/>
      <c r="E157" s="2"/>
      <c r="G157" s="42">
        <v>43672</v>
      </c>
      <c r="H157" s="23">
        <v>0</v>
      </c>
      <c r="I157" s="23">
        <v>0</v>
      </c>
      <c r="J157" s="23">
        <v>0</v>
      </c>
      <c r="K157" s="23">
        <v>1</v>
      </c>
      <c r="L157" s="23">
        <v>1</v>
      </c>
      <c r="M157" s="23">
        <v>0</v>
      </c>
      <c r="N157" s="23">
        <v>1</v>
      </c>
      <c r="O157" s="23">
        <v>0</v>
      </c>
      <c r="P157" s="23">
        <v>0</v>
      </c>
      <c r="Q157" s="23">
        <v>1</v>
      </c>
      <c r="R157" s="23">
        <v>0</v>
      </c>
      <c r="S157" s="23">
        <v>0</v>
      </c>
      <c r="T157" s="23">
        <v>0</v>
      </c>
      <c r="U157" s="23">
        <v>1</v>
      </c>
      <c r="V157" s="23">
        <v>0</v>
      </c>
      <c r="W157" s="23">
        <v>0</v>
      </c>
      <c r="X157" s="23">
        <v>0</v>
      </c>
      <c r="Y157" s="23">
        <v>0</v>
      </c>
      <c r="Z157" s="23">
        <v>0</v>
      </c>
      <c r="AA157" s="23">
        <v>0</v>
      </c>
      <c r="AB157" s="23">
        <v>0</v>
      </c>
      <c r="AC157" s="23">
        <v>1</v>
      </c>
      <c r="AD157" s="23">
        <v>0</v>
      </c>
      <c r="AE157" s="23">
        <v>1</v>
      </c>
      <c r="AF157" s="23">
        <v>0</v>
      </c>
      <c r="AG157" s="23">
        <v>1</v>
      </c>
      <c r="AH157" s="23">
        <f t="shared" si="2"/>
        <v>8</v>
      </c>
      <c r="AI157" s="24" cm="1">
        <f t="array" ref="AI157">SUM($H$8:$AG$8*H157:AG157)</f>
        <v>20.399999999999999</v>
      </c>
      <c r="AJ157" s="43">
        <f>$AI157/'Inventory System'!$L$34</f>
        <v>6.6995073891625609E-2</v>
      </c>
      <c r="AL157" s="51"/>
      <c r="AM157" s="35"/>
      <c r="AN157" s="35"/>
      <c r="AO157" s="35"/>
      <c r="AP157" s="35"/>
      <c r="AQ157" s="53"/>
      <c r="AS157" s="2"/>
    </row>
    <row r="158" spans="2:45" hidden="1" x14ac:dyDescent="0.25">
      <c r="B158" s="2"/>
      <c r="C158" s="2"/>
      <c r="D158" s="2"/>
      <c r="E158" s="2"/>
      <c r="G158" s="42">
        <v>43673</v>
      </c>
      <c r="H158" s="23">
        <v>1</v>
      </c>
      <c r="I158" s="23">
        <v>0</v>
      </c>
      <c r="J158" s="23">
        <v>0</v>
      </c>
      <c r="K158" s="23">
        <v>1</v>
      </c>
      <c r="L158" s="23">
        <v>0</v>
      </c>
      <c r="M158" s="23">
        <v>0</v>
      </c>
      <c r="N158" s="23">
        <v>0</v>
      </c>
      <c r="O158" s="23">
        <v>0</v>
      </c>
      <c r="P158" s="23">
        <v>0</v>
      </c>
      <c r="Q158" s="23">
        <v>1</v>
      </c>
      <c r="R158" s="23">
        <v>1</v>
      </c>
      <c r="S158" s="23">
        <v>1</v>
      </c>
      <c r="T158" s="23">
        <v>0</v>
      </c>
      <c r="U158" s="23">
        <v>0</v>
      </c>
      <c r="V158" s="23">
        <v>1</v>
      </c>
      <c r="W158" s="23">
        <v>0</v>
      </c>
      <c r="X158" s="23">
        <v>0</v>
      </c>
      <c r="Y158" s="23">
        <v>0</v>
      </c>
      <c r="Z158" s="23">
        <v>1</v>
      </c>
      <c r="AA158" s="23">
        <v>1</v>
      </c>
      <c r="AB158" s="23">
        <v>1</v>
      </c>
      <c r="AC158" s="23">
        <v>1</v>
      </c>
      <c r="AD158" s="23">
        <v>1</v>
      </c>
      <c r="AE158" s="23">
        <v>2</v>
      </c>
      <c r="AF158" s="23">
        <v>1</v>
      </c>
      <c r="AG158" s="23">
        <v>2</v>
      </c>
      <c r="AH158" s="23">
        <f t="shared" si="2"/>
        <v>16</v>
      </c>
      <c r="AI158" s="24" cm="1">
        <f t="array" ref="AI158">SUM($H$8:$AG$8*H158:AG158)</f>
        <v>34.1</v>
      </c>
      <c r="AJ158" s="43">
        <f>$AI158/'Inventory System'!$L$34</f>
        <v>0.11198686371100165</v>
      </c>
      <c r="AL158" s="51"/>
      <c r="AM158" s="35"/>
      <c r="AN158" s="35"/>
      <c r="AO158" s="35"/>
      <c r="AP158" s="35"/>
      <c r="AQ158" s="53"/>
      <c r="AS158" s="2"/>
    </row>
    <row r="159" spans="2:45" hidden="1" x14ac:dyDescent="0.25">
      <c r="B159" s="2"/>
      <c r="C159" s="2"/>
      <c r="D159" s="2"/>
      <c r="E159" s="2"/>
      <c r="G159" s="42">
        <v>43674</v>
      </c>
      <c r="H159" s="23">
        <v>1</v>
      </c>
      <c r="I159" s="23">
        <v>1</v>
      </c>
      <c r="J159" s="23">
        <v>0</v>
      </c>
      <c r="K159" s="23">
        <v>0</v>
      </c>
      <c r="L159" s="23">
        <v>1</v>
      </c>
      <c r="M159" s="23">
        <v>1</v>
      </c>
      <c r="N159" s="23">
        <v>0</v>
      </c>
      <c r="O159" s="23">
        <v>0</v>
      </c>
      <c r="P159" s="23">
        <v>0</v>
      </c>
      <c r="Q159" s="23">
        <v>0</v>
      </c>
      <c r="R159" s="23">
        <v>0</v>
      </c>
      <c r="S159" s="23">
        <v>1</v>
      </c>
      <c r="T159" s="23">
        <v>1</v>
      </c>
      <c r="U159" s="23">
        <v>0</v>
      </c>
      <c r="V159" s="23">
        <v>0</v>
      </c>
      <c r="W159" s="23">
        <v>0</v>
      </c>
      <c r="X159" s="23">
        <v>1</v>
      </c>
      <c r="Y159" s="23">
        <v>1</v>
      </c>
      <c r="Z159" s="23">
        <v>1</v>
      </c>
      <c r="AA159" s="23">
        <v>0</v>
      </c>
      <c r="AB159" s="23">
        <v>1</v>
      </c>
      <c r="AC159" s="23">
        <v>1</v>
      </c>
      <c r="AD159" s="23">
        <v>0</v>
      </c>
      <c r="AE159" s="23">
        <v>1</v>
      </c>
      <c r="AF159" s="23">
        <v>1</v>
      </c>
      <c r="AG159" s="23">
        <v>2</v>
      </c>
      <c r="AH159" s="23">
        <f t="shared" si="2"/>
        <v>15</v>
      </c>
      <c r="AI159" s="24" cm="1">
        <f t="array" ref="AI159">SUM($H$8:$AG$8*H159:AG159)</f>
        <v>33.199999999999996</v>
      </c>
      <c r="AJ159" s="43">
        <f>$AI159/'Inventory System'!$L$34</f>
        <v>0.10903119868637108</v>
      </c>
      <c r="AL159" s="51"/>
      <c r="AM159" s="35"/>
      <c r="AN159" s="35"/>
      <c r="AO159" s="35"/>
      <c r="AP159" s="35"/>
      <c r="AQ159" s="53"/>
      <c r="AS159" s="2"/>
    </row>
    <row r="160" spans="2:45" hidden="1" x14ac:dyDescent="0.25">
      <c r="B160" s="2"/>
      <c r="C160" s="2"/>
      <c r="D160" s="2"/>
      <c r="E160" s="2"/>
      <c r="G160" s="42">
        <v>43675</v>
      </c>
      <c r="H160" s="23">
        <v>1</v>
      </c>
      <c r="I160" s="23">
        <v>0</v>
      </c>
      <c r="J160" s="23">
        <v>0</v>
      </c>
      <c r="K160" s="23">
        <v>0</v>
      </c>
      <c r="L160" s="23">
        <v>0</v>
      </c>
      <c r="M160" s="23">
        <v>0</v>
      </c>
      <c r="N160" s="23">
        <v>1</v>
      </c>
      <c r="O160" s="23">
        <v>0</v>
      </c>
      <c r="P160" s="23">
        <v>0</v>
      </c>
      <c r="Q160" s="23">
        <v>0</v>
      </c>
      <c r="R160" s="23">
        <v>0</v>
      </c>
      <c r="S160" s="23">
        <v>0</v>
      </c>
      <c r="T160" s="23">
        <v>1</v>
      </c>
      <c r="U160" s="23">
        <v>0</v>
      </c>
      <c r="V160" s="23">
        <v>0</v>
      </c>
      <c r="W160" s="23">
        <v>0</v>
      </c>
      <c r="X160" s="23">
        <v>1</v>
      </c>
      <c r="Y160" s="23">
        <v>0</v>
      </c>
      <c r="Z160" s="23">
        <v>1</v>
      </c>
      <c r="AA160" s="23">
        <v>0</v>
      </c>
      <c r="AB160" s="23">
        <v>1</v>
      </c>
      <c r="AC160" s="23">
        <v>0</v>
      </c>
      <c r="AD160" s="23">
        <v>1</v>
      </c>
      <c r="AE160" s="23">
        <v>0</v>
      </c>
      <c r="AF160" s="23">
        <v>0</v>
      </c>
      <c r="AG160" s="23">
        <v>0</v>
      </c>
      <c r="AH160" s="23">
        <f t="shared" si="2"/>
        <v>7</v>
      </c>
      <c r="AI160" s="24" cm="1">
        <f t="array" ref="AI160">SUM($H$8:$AG$8*H160:AG160)</f>
        <v>13</v>
      </c>
      <c r="AJ160" s="43">
        <f>$AI160/'Inventory System'!$L$34</f>
        <v>4.2692939244663386E-2</v>
      </c>
      <c r="AL160" s="51"/>
      <c r="AM160" s="35"/>
      <c r="AN160" s="35"/>
      <c r="AO160" s="35"/>
      <c r="AP160" s="35"/>
      <c r="AQ160" s="53"/>
      <c r="AS160" s="2"/>
    </row>
    <row r="161" spans="2:45" hidden="1" x14ac:dyDescent="0.25">
      <c r="B161" s="2"/>
      <c r="C161" s="2"/>
      <c r="D161" s="2"/>
      <c r="E161" s="2"/>
      <c r="G161" s="42">
        <v>43676</v>
      </c>
      <c r="H161" s="23">
        <v>0</v>
      </c>
      <c r="I161" s="23">
        <v>0</v>
      </c>
      <c r="J161" s="23">
        <v>1</v>
      </c>
      <c r="K161" s="23">
        <v>0</v>
      </c>
      <c r="L161" s="23">
        <v>1</v>
      </c>
      <c r="M161" s="23">
        <v>1</v>
      </c>
      <c r="N161" s="23">
        <v>0</v>
      </c>
      <c r="O161" s="23">
        <v>0</v>
      </c>
      <c r="P161" s="23">
        <v>1</v>
      </c>
      <c r="Q161" s="23">
        <v>0</v>
      </c>
      <c r="R161" s="23">
        <v>1</v>
      </c>
      <c r="S161" s="23">
        <v>1</v>
      </c>
      <c r="T161" s="23">
        <v>0</v>
      </c>
      <c r="U161" s="23">
        <v>0</v>
      </c>
      <c r="V161" s="23">
        <v>1</v>
      </c>
      <c r="W161" s="23">
        <v>0</v>
      </c>
      <c r="X161" s="23">
        <v>0</v>
      </c>
      <c r="Y161" s="23">
        <v>1</v>
      </c>
      <c r="Z161" s="23">
        <v>0</v>
      </c>
      <c r="AA161" s="23">
        <v>0</v>
      </c>
      <c r="AB161" s="23">
        <v>1</v>
      </c>
      <c r="AC161" s="23">
        <v>1</v>
      </c>
      <c r="AD161" s="23">
        <v>1</v>
      </c>
      <c r="AE161" s="23">
        <v>0</v>
      </c>
      <c r="AF161" s="23">
        <v>0</v>
      </c>
      <c r="AG161" s="23">
        <v>1</v>
      </c>
      <c r="AH161" s="23">
        <f t="shared" si="2"/>
        <v>12</v>
      </c>
      <c r="AI161" s="24" cm="1">
        <f t="array" ref="AI161">SUM($H$8:$AG$8*H161:AG161)</f>
        <v>25.7</v>
      </c>
      <c r="AJ161" s="43">
        <f>$AI161/'Inventory System'!$L$34</f>
        <v>8.4400656814449915E-2</v>
      </c>
      <c r="AL161" s="51"/>
      <c r="AM161" s="35"/>
      <c r="AN161" s="35"/>
      <c r="AO161" s="35"/>
      <c r="AP161" s="35"/>
      <c r="AQ161" s="53"/>
      <c r="AS161" s="2"/>
    </row>
    <row r="162" spans="2:45" hidden="1" x14ac:dyDescent="0.25">
      <c r="B162" s="2"/>
      <c r="C162" s="2"/>
      <c r="D162" s="2"/>
      <c r="E162" s="2"/>
      <c r="G162" s="42">
        <v>43677</v>
      </c>
      <c r="H162" s="23">
        <v>0</v>
      </c>
      <c r="I162" s="23">
        <v>1</v>
      </c>
      <c r="J162" s="23">
        <v>0</v>
      </c>
      <c r="K162" s="23">
        <v>0</v>
      </c>
      <c r="L162" s="23">
        <v>1</v>
      </c>
      <c r="M162" s="23">
        <v>0</v>
      </c>
      <c r="N162" s="23">
        <v>0</v>
      </c>
      <c r="O162" s="23">
        <v>0</v>
      </c>
      <c r="P162" s="23">
        <v>1</v>
      </c>
      <c r="Q162" s="23">
        <v>1</v>
      </c>
      <c r="R162" s="23">
        <v>0</v>
      </c>
      <c r="S162" s="23">
        <v>0</v>
      </c>
      <c r="T162" s="23">
        <v>1</v>
      </c>
      <c r="U162" s="23">
        <v>0</v>
      </c>
      <c r="V162" s="23">
        <v>0</v>
      </c>
      <c r="W162" s="23">
        <v>0</v>
      </c>
      <c r="X162" s="23">
        <v>0</v>
      </c>
      <c r="Y162" s="23">
        <v>0</v>
      </c>
      <c r="Z162" s="23">
        <v>0</v>
      </c>
      <c r="AA162" s="23">
        <v>0</v>
      </c>
      <c r="AB162" s="23">
        <v>1</v>
      </c>
      <c r="AC162" s="23">
        <v>1</v>
      </c>
      <c r="AD162" s="23">
        <v>1</v>
      </c>
      <c r="AE162" s="23">
        <v>2</v>
      </c>
      <c r="AF162" s="23">
        <v>0</v>
      </c>
      <c r="AG162" s="23">
        <v>1</v>
      </c>
      <c r="AH162" s="23">
        <f t="shared" si="2"/>
        <v>11</v>
      </c>
      <c r="AI162" s="24" cm="1">
        <f t="array" ref="AI162">SUM($H$8:$AG$8*H162:AG162)</f>
        <v>25</v>
      </c>
      <c r="AJ162" s="43">
        <f>$AI162/'Inventory System'!$L$34</f>
        <v>8.2101806239737271E-2</v>
      </c>
      <c r="AL162" s="51"/>
      <c r="AM162" s="35"/>
      <c r="AN162" s="35"/>
      <c r="AO162" s="35"/>
      <c r="AP162" s="35"/>
      <c r="AQ162" s="53"/>
      <c r="AS162" s="2"/>
    </row>
    <row r="163" spans="2:45" hidden="1" x14ac:dyDescent="0.25">
      <c r="B163" s="2"/>
      <c r="C163" s="2"/>
      <c r="D163" s="2"/>
      <c r="E163" s="2"/>
      <c r="G163" s="42">
        <v>43678</v>
      </c>
      <c r="H163" s="23">
        <v>0</v>
      </c>
      <c r="I163" s="23">
        <v>1</v>
      </c>
      <c r="J163" s="23">
        <v>0</v>
      </c>
      <c r="K163" s="23">
        <v>0</v>
      </c>
      <c r="L163" s="23">
        <v>0</v>
      </c>
      <c r="M163" s="23">
        <v>1</v>
      </c>
      <c r="N163" s="23">
        <v>0</v>
      </c>
      <c r="O163" s="23">
        <v>1</v>
      </c>
      <c r="P163" s="23">
        <v>1</v>
      </c>
      <c r="Q163" s="23">
        <v>1</v>
      </c>
      <c r="R163" s="23">
        <v>0</v>
      </c>
      <c r="S163" s="23">
        <v>1</v>
      </c>
      <c r="T163" s="23">
        <v>0</v>
      </c>
      <c r="U163" s="23">
        <v>0</v>
      </c>
      <c r="V163" s="23">
        <v>1</v>
      </c>
      <c r="W163" s="23">
        <v>0</v>
      </c>
      <c r="X163" s="23">
        <v>1</v>
      </c>
      <c r="Y163" s="23">
        <v>1</v>
      </c>
      <c r="Z163" s="23">
        <v>1</v>
      </c>
      <c r="AA163" s="23">
        <v>0</v>
      </c>
      <c r="AB163" s="23">
        <v>2</v>
      </c>
      <c r="AC163" s="23">
        <v>0</v>
      </c>
      <c r="AD163" s="23">
        <v>1</v>
      </c>
      <c r="AE163" s="23">
        <v>1</v>
      </c>
      <c r="AF163" s="23">
        <v>0</v>
      </c>
      <c r="AG163" s="23">
        <v>1</v>
      </c>
      <c r="AH163" s="23">
        <f t="shared" si="2"/>
        <v>15</v>
      </c>
      <c r="AI163" s="24" cm="1">
        <f t="array" ref="AI163">SUM($H$8:$AG$8*H163:AG163)</f>
        <v>32.099999999999994</v>
      </c>
      <c r="AJ163" s="43">
        <f>$AI163/'Inventory System'!$L$34</f>
        <v>0.10541871921182264</v>
      </c>
      <c r="AL163" s="51"/>
      <c r="AM163" s="35"/>
      <c r="AN163" s="35"/>
      <c r="AO163" s="35"/>
      <c r="AP163" s="35"/>
      <c r="AQ163" s="53"/>
      <c r="AS163" s="2"/>
    </row>
    <row r="164" spans="2:45" hidden="1" x14ac:dyDescent="0.25">
      <c r="B164" s="2"/>
      <c r="C164" s="2"/>
      <c r="D164" s="2"/>
      <c r="E164" s="2"/>
      <c r="G164" s="42">
        <v>43679</v>
      </c>
      <c r="H164" s="23">
        <v>1</v>
      </c>
      <c r="I164" s="23">
        <v>0</v>
      </c>
      <c r="J164" s="23">
        <v>1</v>
      </c>
      <c r="K164" s="23">
        <v>1</v>
      </c>
      <c r="L164" s="23">
        <v>0</v>
      </c>
      <c r="M164" s="23">
        <v>1</v>
      </c>
      <c r="N164" s="23">
        <v>1</v>
      </c>
      <c r="O164" s="23">
        <v>0</v>
      </c>
      <c r="P164" s="23">
        <v>0</v>
      </c>
      <c r="Q164" s="23">
        <v>1</v>
      </c>
      <c r="R164" s="23">
        <v>0</v>
      </c>
      <c r="S164" s="23">
        <v>1</v>
      </c>
      <c r="T164" s="23">
        <v>1</v>
      </c>
      <c r="U164" s="23">
        <v>1</v>
      </c>
      <c r="V164" s="23">
        <v>0</v>
      </c>
      <c r="W164" s="23">
        <v>0</v>
      </c>
      <c r="X164" s="23">
        <v>1</v>
      </c>
      <c r="Y164" s="23">
        <v>1</v>
      </c>
      <c r="Z164" s="23">
        <v>1</v>
      </c>
      <c r="AA164" s="23">
        <v>0</v>
      </c>
      <c r="AB164" s="23">
        <v>1</v>
      </c>
      <c r="AC164" s="23">
        <v>0</v>
      </c>
      <c r="AD164" s="23">
        <v>0</v>
      </c>
      <c r="AE164" s="23">
        <v>3</v>
      </c>
      <c r="AF164" s="23">
        <v>0</v>
      </c>
      <c r="AG164" s="23">
        <v>0</v>
      </c>
      <c r="AH164" s="23">
        <f t="shared" si="2"/>
        <v>16</v>
      </c>
      <c r="AI164" s="24" cm="1">
        <f t="array" ref="AI164">SUM($H$8:$AG$8*H164:AG164)</f>
        <v>33.199999999999996</v>
      </c>
      <c r="AJ164" s="43">
        <f>$AI164/'Inventory System'!$L$34</f>
        <v>0.10903119868637108</v>
      </c>
      <c r="AL164" s="51"/>
      <c r="AM164" s="35"/>
      <c r="AN164" s="35"/>
      <c r="AO164" s="35"/>
      <c r="AP164" s="35"/>
      <c r="AQ164" s="53"/>
      <c r="AS164" s="2"/>
    </row>
    <row r="165" spans="2:45" hidden="1" x14ac:dyDescent="0.25">
      <c r="B165" s="2"/>
      <c r="C165" s="2"/>
      <c r="D165" s="2"/>
      <c r="E165" s="2"/>
      <c r="G165" s="42">
        <v>43680</v>
      </c>
      <c r="H165" s="23">
        <v>0</v>
      </c>
      <c r="I165" s="23">
        <v>0</v>
      </c>
      <c r="J165" s="23">
        <v>1</v>
      </c>
      <c r="K165" s="23">
        <v>1</v>
      </c>
      <c r="L165" s="23">
        <v>0</v>
      </c>
      <c r="M165" s="23">
        <v>0</v>
      </c>
      <c r="N165" s="23">
        <v>1</v>
      </c>
      <c r="O165" s="23">
        <v>0</v>
      </c>
      <c r="P165" s="23">
        <v>1</v>
      </c>
      <c r="Q165" s="23">
        <v>0</v>
      </c>
      <c r="R165" s="23">
        <v>0</v>
      </c>
      <c r="S165" s="23">
        <v>0</v>
      </c>
      <c r="T165" s="23">
        <v>0</v>
      </c>
      <c r="U165" s="23">
        <v>0</v>
      </c>
      <c r="V165" s="23">
        <v>1</v>
      </c>
      <c r="W165" s="23">
        <v>0</v>
      </c>
      <c r="X165" s="23">
        <v>0</v>
      </c>
      <c r="Y165" s="23">
        <v>0</v>
      </c>
      <c r="Z165" s="23">
        <v>0</v>
      </c>
      <c r="AA165" s="23">
        <v>0</v>
      </c>
      <c r="AB165" s="23">
        <v>0</v>
      </c>
      <c r="AC165" s="23">
        <v>0</v>
      </c>
      <c r="AD165" s="23">
        <v>0</v>
      </c>
      <c r="AE165" s="23">
        <v>1</v>
      </c>
      <c r="AF165" s="23">
        <v>0</v>
      </c>
      <c r="AG165" s="23">
        <v>1</v>
      </c>
      <c r="AH165" s="23">
        <f t="shared" si="2"/>
        <v>7</v>
      </c>
      <c r="AI165" s="24" cm="1">
        <f t="array" ref="AI165">SUM($H$8:$AG$8*H165:AG165)</f>
        <v>19.100000000000001</v>
      </c>
      <c r="AJ165" s="43">
        <f>$AI165/'Inventory System'!$L$34</f>
        <v>6.2725779967159279E-2</v>
      </c>
      <c r="AL165" s="51"/>
      <c r="AM165" s="35"/>
      <c r="AN165" s="35"/>
      <c r="AO165" s="35"/>
      <c r="AP165" s="35"/>
      <c r="AQ165" s="53"/>
      <c r="AS165" s="2"/>
    </row>
    <row r="166" spans="2:45" hidden="1" x14ac:dyDescent="0.25">
      <c r="B166" s="2"/>
      <c r="C166" s="2"/>
      <c r="D166" s="2"/>
      <c r="E166" s="2"/>
      <c r="G166" s="42">
        <v>43681</v>
      </c>
      <c r="H166" s="23">
        <v>0</v>
      </c>
      <c r="I166" s="23">
        <v>1</v>
      </c>
      <c r="J166" s="23">
        <v>1</v>
      </c>
      <c r="K166" s="23">
        <v>0</v>
      </c>
      <c r="L166" s="23">
        <v>0</v>
      </c>
      <c r="M166" s="23">
        <v>0</v>
      </c>
      <c r="N166" s="23">
        <v>0</v>
      </c>
      <c r="O166" s="23">
        <v>0</v>
      </c>
      <c r="P166" s="23">
        <v>1</v>
      </c>
      <c r="Q166" s="23">
        <v>1</v>
      </c>
      <c r="R166" s="23">
        <v>1</v>
      </c>
      <c r="S166" s="23">
        <v>0</v>
      </c>
      <c r="T166" s="23">
        <v>0</v>
      </c>
      <c r="U166" s="23">
        <v>0</v>
      </c>
      <c r="V166" s="23">
        <v>0</v>
      </c>
      <c r="W166" s="23">
        <v>0</v>
      </c>
      <c r="X166" s="23">
        <v>0</v>
      </c>
      <c r="Y166" s="23">
        <v>1</v>
      </c>
      <c r="Z166" s="23">
        <v>0</v>
      </c>
      <c r="AA166" s="23">
        <v>0</v>
      </c>
      <c r="AB166" s="23">
        <v>0</v>
      </c>
      <c r="AC166" s="23">
        <v>1</v>
      </c>
      <c r="AD166" s="23">
        <v>1</v>
      </c>
      <c r="AE166" s="23">
        <v>2</v>
      </c>
      <c r="AF166" s="23">
        <v>0</v>
      </c>
      <c r="AG166" s="23">
        <v>1</v>
      </c>
      <c r="AH166" s="23">
        <f t="shared" si="2"/>
        <v>11</v>
      </c>
      <c r="AI166" s="24" cm="1">
        <f t="array" ref="AI166">SUM($H$8:$AG$8*H166:AG166)</f>
        <v>25.200000000000003</v>
      </c>
      <c r="AJ166" s="43">
        <f>$AI166/'Inventory System'!$L$34</f>
        <v>8.2758620689655185E-2</v>
      </c>
      <c r="AL166" s="51"/>
      <c r="AM166" s="35"/>
      <c r="AN166" s="35"/>
      <c r="AO166" s="35"/>
      <c r="AP166" s="35"/>
      <c r="AQ166" s="53"/>
      <c r="AS166" s="2"/>
    </row>
    <row r="167" spans="2:45" hidden="1" x14ac:dyDescent="0.25">
      <c r="B167" s="2"/>
      <c r="C167" s="2"/>
      <c r="D167" s="2"/>
      <c r="E167" s="2"/>
      <c r="G167" s="42">
        <v>43682</v>
      </c>
      <c r="H167" s="23">
        <v>1</v>
      </c>
      <c r="I167" s="23">
        <v>0</v>
      </c>
      <c r="J167" s="23">
        <v>0</v>
      </c>
      <c r="K167" s="23">
        <v>1</v>
      </c>
      <c r="L167" s="23">
        <v>1</v>
      </c>
      <c r="M167" s="23">
        <v>1</v>
      </c>
      <c r="N167" s="23">
        <v>1</v>
      </c>
      <c r="O167" s="23">
        <v>0</v>
      </c>
      <c r="P167" s="23">
        <v>0</v>
      </c>
      <c r="Q167" s="23">
        <v>1</v>
      </c>
      <c r="R167" s="23">
        <v>1</v>
      </c>
      <c r="S167" s="23">
        <v>1</v>
      </c>
      <c r="T167" s="23">
        <v>0</v>
      </c>
      <c r="U167" s="23">
        <v>1</v>
      </c>
      <c r="V167" s="23">
        <v>1</v>
      </c>
      <c r="W167" s="23">
        <v>0</v>
      </c>
      <c r="X167" s="23">
        <v>1</v>
      </c>
      <c r="Y167" s="23">
        <v>1</v>
      </c>
      <c r="Z167" s="23">
        <v>1</v>
      </c>
      <c r="AA167" s="23">
        <v>1</v>
      </c>
      <c r="AB167" s="23">
        <v>0</v>
      </c>
      <c r="AC167" s="23">
        <v>0</v>
      </c>
      <c r="AD167" s="23">
        <v>1</v>
      </c>
      <c r="AE167" s="23">
        <v>1</v>
      </c>
      <c r="AF167" s="23">
        <v>1</v>
      </c>
      <c r="AG167" s="23">
        <v>2</v>
      </c>
      <c r="AH167" s="23">
        <f t="shared" si="2"/>
        <v>19</v>
      </c>
      <c r="AI167" s="24" cm="1">
        <f t="array" ref="AI167">SUM($H$8:$AG$8*H167:AG167)</f>
        <v>42.599999999999994</v>
      </c>
      <c r="AJ167" s="43">
        <f>$AI167/'Inventory System'!$L$34</f>
        <v>0.13990147783251231</v>
      </c>
      <c r="AL167" s="51"/>
      <c r="AM167" s="35"/>
      <c r="AN167" s="35"/>
      <c r="AO167" s="35"/>
      <c r="AP167" s="35"/>
      <c r="AQ167" s="53"/>
      <c r="AS167" s="2"/>
    </row>
    <row r="168" spans="2:45" hidden="1" x14ac:dyDescent="0.25">
      <c r="B168" s="2"/>
      <c r="C168" s="2"/>
      <c r="D168" s="2"/>
      <c r="E168" s="2"/>
      <c r="G168" s="42">
        <v>43683</v>
      </c>
      <c r="H168" s="23">
        <v>1</v>
      </c>
      <c r="I168" s="23">
        <v>0</v>
      </c>
      <c r="J168" s="23">
        <v>0</v>
      </c>
      <c r="K168" s="23">
        <v>0</v>
      </c>
      <c r="L168" s="23">
        <v>1</v>
      </c>
      <c r="M168" s="23">
        <v>0</v>
      </c>
      <c r="N168" s="23">
        <v>0</v>
      </c>
      <c r="O168" s="23">
        <v>0</v>
      </c>
      <c r="P168" s="23">
        <v>0</v>
      </c>
      <c r="Q168" s="23">
        <v>1</v>
      </c>
      <c r="R168" s="23">
        <v>0</v>
      </c>
      <c r="S168" s="23">
        <v>0</v>
      </c>
      <c r="T168" s="23">
        <v>0</v>
      </c>
      <c r="U168" s="23">
        <v>1</v>
      </c>
      <c r="V168" s="23">
        <v>1</v>
      </c>
      <c r="W168" s="23">
        <v>0</v>
      </c>
      <c r="X168" s="23">
        <v>0</v>
      </c>
      <c r="Y168" s="23">
        <v>0</v>
      </c>
      <c r="Z168" s="23">
        <v>0</v>
      </c>
      <c r="AA168" s="23">
        <v>0</v>
      </c>
      <c r="AB168" s="23">
        <v>0</v>
      </c>
      <c r="AC168" s="23">
        <v>1</v>
      </c>
      <c r="AD168" s="23">
        <v>0</v>
      </c>
      <c r="AE168" s="23">
        <v>1</v>
      </c>
      <c r="AF168" s="23">
        <v>1</v>
      </c>
      <c r="AG168" s="23">
        <v>2</v>
      </c>
      <c r="AH168" s="23">
        <f t="shared" si="2"/>
        <v>10</v>
      </c>
      <c r="AI168" s="24" cm="1">
        <f t="array" ref="AI168">SUM($H$8:$AG$8*H168:AG168)</f>
        <v>24.900000000000002</v>
      </c>
      <c r="AJ168" s="43">
        <f>$AI168/'Inventory System'!$L$34</f>
        <v>8.1773399014778328E-2</v>
      </c>
      <c r="AL168" s="51"/>
      <c r="AM168" s="35"/>
      <c r="AN168" s="35"/>
      <c r="AO168" s="35"/>
      <c r="AP168" s="35"/>
      <c r="AQ168" s="53"/>
      <c r="AS168" s="2"/>
    </row>
    <row r="169" spans="2:45" hidden="1" x14ac:dyDescent="0.25">
      <c r="B169" s="2"/>
      <c r="C169" s="2"/>
      <c r="D169" s="2"/>
      <c r="E169" s="2"/>
      <c r="G169" s="42">
        <v>43684</v>
      </c>
      <c r="H169" s="23">
        <v>1</v>
      </c>
      <c r="I169" s="23">
        <v>0</v>
      </c>
      <c r="J169" s="23">
        <v>1</v>
      </c>
      <c r="K169" s="23">
        <v>1</v>
      </c>
      <c r="L169" s="23">
        <v>0</v>
      </c>
      <c r="M169" s="23">
        <v>1</v>
      </c>
      <c r="N169" s="23">
        <v>1</v>
      </c>
      <c r="O169" s="23">
        <v>1</v>
      </c>
      <c r="P169" s="23">
        <v>1</v>
      </c>
      <c r="Q169" s="23">
        <v>0</v>
      </c>
      <c r="R169" s="23">
        <v>1</v>
      </c>
      <c r="S169" s="23">
        <v>1</v>
      </c>
      <c r="T169" s="23">
        <v>0</v>
      </c>
      <c r="U169" s="23">
        <v>0</v>
      </c>
      <c r="V169" s="23">
        <v>1</v>
      </c>
      <c r="W169" s="23">
        <v>0</v>
      </c>
      <c r="X169" s="23">
        <v>0</v>
      </c>
      <c r="Y169" s="23">
        <v>0</v>
      </c>
      <c r="Z169" s="23">
        <v>0</v>
      </c>
      <c r="AA169" s="23">
        <v>0</v>
      </c>
      <c r="AB169" s="23">
        <v>1</v>
      </c>
      <c r="AC169" s="23">
        <v>0</v>
      </c>
      <c r="AD169" s="23">
        <v>1</v>
      </c>
      <c r="AE169" s="23">
        <v>3</v>
      </c>
      <c r="AF169" s="23">
        <v>0</v>
      </c>
      <c r="AG169" s="23">
        <v>0</v>
      </c>
      <c r="AH169" s="23">
        <f t="shared" si="2"/>
        <v>15</v>
      </c>
      <c r="AI169" s="24" cm="1">
        <f t="array" ref="AI169">SUM($H$8:$AG$8*H169:AG169)</f>
        <v>33.299999999999997</v>
      </c>
      <c r="AJ169" s="43">
        <f>$AI169/'Inventory System'!$L$34</f>
        <v>0.10935960591133004</v>
      </c>
      <c r="AL169" s="51"/>
      <c r="AM169" s="35"/>
      <c r="AN169" s="35"/>
      <c r="AO169" s="35"/>
      <c r="AP169" s="35"/>
      <c r="AQ169" s="53"/>
      <c r="AS169" s="2"/>
    </row>
    <row r="170" spans="2:45" hidden="1" x14ac:dyDescent="0.25">
      <c r="B170" s="2"/>
      <c r="C170" s="2"/>
      <c r="D170" s="2"/>
      <c r="E170" s="2"/>
      <c r="G170" s="42">
        <v>43685</v>
      </c>
      <c r="H170" s="23">
        <v>0</v>
      </c>
      <c r="I170" s="23">
        <v>0</v>
      </c>
      <c r="J170" s="23">
        <v>0</v>
      </c>
      <c r="K170" s="23">
        <v>0</v>
      </c>
      <c r="L170" s="23">
        <v>1</v>
      </c>
      <c r="M170" s="23">
        <v>0</v>
      </c>
      <c r="N170" s="23">
        <v>1</v>
      </c>
      <c r="O170" s="23">
        <v>0</v>
      </c>
      <c r="P170" s="23">
        <v>0</v>
      </c>
      <c r="Q170" s="23">
        <v>1</v>
      </c>
      <c r="R170" s="23">
        <v>1</v>
      </c>
      <c r="S170" s="23">
        <v>1</v>
      </c>
      <c r="T170" s="23">
        <v>0</v>
      </c>
      <c r="U170" s="23">
        <v>0</v>
      </c>
      <c r="V170" s="23">
        <v>0</v>
      </c>
      <c r="W170" s="23">
        <v>0</v>
      </c>
      <c r="X170" s="23">
        <v>0</v>
      </c>
      <c r="Y170" s="23">
        <v>0</v>
      </c>
      <c r="Z170" s="23">
        <v>1</v>
      </c>
      <c r="AA170" s="23">
        <v>0</v>
      </c>
      <c r="AB170" s="23">
        <v>0</v>
      </c>
      <c r="AC170" s="23">
        <v>0</v>
      </c>
      <c r="AD170" s="23">
        <v>1</v>
      </c>
      <c r="AE170" s="23">
        <v>0</v>
      </c>
      <c r="AF170" s="23">
        <v>1</v>
      </c>
      <c r="AG170" s="23">
        <v>2</v>
      </c>
      <c r="AH170" s="23">
        <f t="shared" si="2"/>
        <v>10</v>
      </c>
      <c r="AI170" s="24" cm="1">
        <f t="array" ref="AI170">SUM($H$8:$AG$8*H170:AG170)</f>
        <v>24.400000000000002</v>
      </c>
      <c r="AJ170" s="43">
        <f>$AI170/'Inventory System'!$L$34</f>
        <v>8.0131362889983584E-2</v>
      </c>
      <c r="AL170" s="51"/>
      <c r="AM170" s="35"/>
      <c r="AN170" s="35"/>
      <c r="AO170" s="35"/>
      <c r="AP170" s="35"/>
      <c r="AQ170" s="53"/>
      <c r="AS170" s="2"/>
    </row>
    <row r="171" spans="2:45" hidden="1" x14ac:dyDescent="0.25">
      <c r="B171" s="2"/>
      <c r="C171" s="2"/>
      <c r="D171" s="2"/>
      <c r="E171" s="2"/>
      <c r="G171" s="42">
        <v>43686</v>
      </c>
      <c r="H171" s="23">
        <v>1</v>
      </c>
      <c r="I171" s="23">
        <v>1</v>
      </c>
      <c r="J171" s="23">
        <v>0</v>
      </c>
      <c r="K171" s="23">
        <v>0</v>
      </c>
      <c r="L171" s="23">
        <v>0</v>
      </c>
      <c r="M171" s="23">
        <v>1</v>
      </c>
      <c r="N171" s="23">
        <v>0</v>
      </c>
      <c r="O171" s="23">
        <v>0</v>
      </c>
      <c r="P171" s="23">
        <v>0</v>
      </c>
      <c r="Q171" s="23">
        <v>0</v>
      </c>
      <c r="R171" s="23">
        <v>1</v>
      </c>
      <c r="S171" s="23">
        <v>0</v>
      </c>
      <c r="T171" s="23">
        <v>0</v>
      </c>
      <c r="U171" s="23">
        <v>1</v>
      </c>
      <c r="V171" s="23">
        <v>0</v>
      </c>
      <c r="W171" s="23">
        <v>1</v>
      </c>
      <c r="X171" s="23">
        <v>0</v>
      </c>
      <c r="Y171" s="23">
        <v>1</v>
      </c>
      <c r="Z171" s="23">
        <v>1</v>
      </c>
      <c r="AA171" s="23">
        <v>1</v>
      </c>
      <c r="AB171" s="23">
        <v>0</v>
      </c>
      <c r="AC171" s="23">
        <v>0</v>
      </c>
      <c r="AD171" s="23">
        <v>1</v>
      </c>
      <c r="AE171" s="23">
        <v>3</v>
      </c>
      <c r="AF171" s="23">
        <v>0</v>
      </c>
      <c r="AG171" s="23">
        <v>1</v>
      </c>
      <c r="AH171" s="23">
        <f t="shared" si="2"/>
        <v>14</v>
      </c>
      <c r="AI171" s="24" cm="1">
        <f t="array" ref="AI171">SUM($H$8:$AG$8*H171:AG171)</f>
        <v>27</v>
      </c>
      <c r="AJ171" s="43">
        <f>$AI171/'Inventory System'!$L$34</f>
        <v>8.8669950738916259E-2</v>
      </c>
      <c r="AL171" s="51"/>
      <c r="AM171" s="35"/>
      <c r="AN171" s="35"/>
      <c r="AO171" s="35"/>
      <c r="AP171" s="35"/>
      <c r="AQ171" s="53"/>
      <c r="AS171" s="2"/>
    </row>
    <row r="172" spans="2:45" hidden="1" x14ac:dyDescent="0.25">
      <c r="B172" s="2"/>
      <c r="C172" s="2"/>
      <c r="D172" s="2"/>
      <c r="E172" s="2"/>
      <c r="G172" s="42">
        <v>43687</v>
      </c>
      <c r="H172" s="23">
        <v>0</v>
      </c>
      <c r="I172" s="23">
        <v>0</v>
      </c>
      <c r="J172" s="23">
        <v>1</v>
      </c>
      <c r="K172" s="23">
        <v>0</v>
      </c>
      <c r="L172" s="23">
        <v>1</v>
      </c>
      <c r="M172" s="23">
        <v>1</v>
      </c>
      <c r="N172" s="23">
        <v>0</v>
      </c>
      <c r="O172" s="23">
        <v>0</v>
      </c>
      <c r="P172" s="23">
        <v>0</v>
      </c>
      <c r="Q172" s="23">
        <v>1</v>
      </c>
      <c r="R172" s="23">
        <v>0</v>
      </c>
      <c r="S172" s="23">
        <v>1</v>
      </c>
      <c r="T172" s="23">
        <v>0</v>
      </c>
      <c r="U172" s="23">
        <v>0</v>
      </c>
      <c r="V172" s="23">
        <v>0</v>
      </c>
      <c r="W172" s="23">
        <v>0</v>
      </c>
      <c r="X172" s="23">
        <v>1</v>
      </c>
      <c r="Y172" s="23">
        <v>0</v>
      </c>
      <c r="Z172" s="23">
        <v>0</v>
      </c>
      <c r="AA172" s="23">
        <v>0</v>
      </c>
      <c r="AB172" s="23">
        <v>2</v>
      </c>
      <c r="AC172" s="23">
        <v>0</v>
      </c>
      <c r="AD172" s="23">
        <v>0</v>
      </c>
      <c r="AE172" s="23">
        <v>1</v>
      </c>
      <c r="AF172" s="23">
        <v>0</v>
      </c>
      <c r="AG172" s="23">
        <v>0</v>
      </c>
      <c r="AH172" s="23">
        <f t="shared" si="2"/>
        <v>9</v>
      </c>
      <c r="AI172" s="24" cm="1">
        <f t="array" ref="AI172">SUM($H$8:$AG$8*H172:AG172)</f>
        <v>19.5</v>
      </c>
      <c r="AJ172" s="43">
        <f>$AI172/'Inventory System'!$L$34</f>
        <v>6.4039408866995079E-2</v>
      </c>
      <c r="AL172" s="51"/>
      <c r="AM172" s="35"/>
      <c r="AN172" s="35"/>
      <c r="AO172" s="35"/>
      <c r="AP172" s="35"/>
      <c r="AQ172" s="53"/>
      <c r="AS172" s="2"/>
    </row>
    <row r="173" spans="2:45" hidden="1" x14ac:dyDescent="0.25">
      <c r="B173" s="2"/>
      <c r="C173" s="2"/>
      <c r="D173" s="2"/>
      <c r="E173" s="2"/>
      <c r="G173" s="42">
        <v>43688</v>
      </c>
      <c r="H173" s="23">
        <v>1</v>
      </c>
      <c r="I173" s="23">
        <v>0</v>
      </c>
      <c r="J173" s="23">
        <v>0</v>
      </c>
      <c r="K173" s="23">
        <v>1</v>
      </c>
      <c r="L173" s="23">
        <v>0</v>
      </c>
      <c r="M173" s="23">
        <v>0</v>
      </c>
      <c r="N173" s="23">
        <v>1</v>
      </c>
      <c r="O173" s="23">
        <v>1</v>
      </c>
      <c r="P173" s="23">
        <v>1</v>
      </c>
      <c r="Q173" s="23">
        <v>1</v>
      </c>
      <c r="R173" s="23">
        <v>1</v>
      </c>
      <c r="S173" s="23">
        <v>1</v>
      </c>
      <c r="T173" s="23">
        <v>1</v>
      </c>
      <c r="U173" s="23">
        <v>0</v>
      </c>
      <c r="V173" s="23">
        <v>0</v>
      </c>
      <c r="W173" s="23">
        <v>0</v>
      </c>
      <c r="X173" s="23">
        <v>0</v>
      </c>
      <c r="Y173" s="23">
        <v>1</v>
      </c>
      <c r="Z173" s="23">
        <v>1</v>
      </c>
      <c r="AA173" s="23">
        <v>1</v>
      </c>
      <c r="AB173" s="23">
        <v>1</v>
      </c>
      <c r="AC173" s="23">
        <v>1</v>
      </c>
      <c r="AD173" s="23">
        <v>1</v>
      </c>
      <c r="AE173" s="23">
        <v>0</v>
      </c>
      <c r="AF173" s="23">
        <v>0</v>
      </c>
      <c r="AG173" s="23">
        <v>1</v>
      </c>
      <c r="AH173" s="23">
        <f t="shared" si="2"/>
        <v>16</v>
      </c>
      <c r="AI173" s="24" cm="1">
        <f t="array" ref="AI173">SUM($H$8:$AG$8*H173:AG173)</f>
        <v>35.299999999999997</v>
      </c>
      <c r="AJ173" s="43">
        <f>$AI173/'Inventory System'!$L$34</f>
        <v>0.11592775041050903</v>
      </c>
      <c r="AL173" s="51"/>
      <c r="AM173" s="35"/>
      <c r="AN173" s="35"/>
      <c r="AO173" s="35"/>
      <c r="AP173" s="35"/>
      <c r="AQ173" s="53"/>
      <c r="AS173" s="2"/>
    </row>
    <row r="174" spans="2:45" hidden="1" x14ac:dyDescent="0.25">
      <c r="B174" s="2"/>
      <c r="C174" s="2"/>
      <c r="D174" s="2"/>
      <c r="E174" s="2"/>
      <c r="G174" s="42">
        <v>43689</v>
      </c>
      <c r="H174" s="23">
        <v>0</v>
      </c>
      <c r="I174" s="23">
        <v>1</v>
      </c>
      <c r="J174" s="23">
        <v>0</v>
      </c>
      <c r="K174" s="23">
        <v>1</v>
      </c>
      <c r="L174" s="23">
        <v>1</v>
      </c>
      <c r="M174" s="23">
        <v>1</v>
      </c>
      <c r="N174" s="23">
        <v>0</v>
      </c>
      <c r="O174" s="23">
        <v>0</v>
      </c>
      <c r="P174" s="23">
        <v>1</v>
      </c>
      <c r="Q174" s="23">
        <v>1</v>
      </c>
      <c r="R174" s="23">
        <v>1</v>
      </c>
      <c r="S174" s="23">
        <v>1</v>
      </c>
      <c r="T174" s="23">
        <v>1</v>
      </c>
      <c r="U174" s="23">
        <v>1</v>
      </c>
      <c r="V174" s="23">
        <v>1</v>
      </c>
      <c r="W174" s="23">
        <v>0</v>
      </c>
      <c r="X174" s="23">
        <v>1</v>
      </c>
      <c r="Y174" s="23">
        <v>0</v>
      </c>
      <c r="Z174" s="23">
        <v>0</v>
      </c>
      <c r="AA174" s="23">
        <v>0</v>
      </c>
      <c r="AB174" s="23">
        <v>0</v>
      </c>
      <c r="AC174" s="23">
        <v>1</v>
      </c>
      <c r="AD174" s="23">
        <v>1</v>
      </c>
      <c r="AE174" s="23">
        <v>2</v>
      </c>
      <c r="AF174" s="23">
        <v>0</v>
      </c>
      <c r="AG174" s="23">
        <v>1</v>
      </c>
      <c r="AH174" s="23">
        <f t="shared" si="2"/>
        <v>17</v>
      </c>
      <c r="AI174" s="24" cm="1">
        <f t="array" ref="AI174">SUM($H$8:$AG$8*H174:AG174)</f>
        <v>36.900000000000006</v>
      </c>
      <c r="AJ174" s="43">
        <f>$AI174/'Inventory System'!$L$34</f>
        <v>0.12118226600985224</v>
      </c>
      <c r="AL174" s="51"/>
      <c r="AM174" s="35"/>
      <c r="AN174" s="35"/>
      <c r="AO174" s="35"/>
      <c r="AP174" s="35"/>
      <c r="AQ174" s="53"/>
      <c r="AS174" s="2"/>
    </row>
    <row r="175" spans="2:45" hidden="1" x14ac:dyDescent="0.25">
      <c r="B175" s="2"/>
      <c r="C175" s="2"/>
      <c r="D175" s="2"/>
      <c r="E175" s="2"/>
      <c r="G175" s="42">
        <v>43690</v>
      </c>
      <c r="H175" s="23">
        <v>0</v>
      </c>
      <c r="I175" s="23">
        <v>0</v>
      </c>
      <c r="J175" s="23">
        <v>0</v>
      </c>
      <c r="K175" s="23">
        <v>1</v>
      </c>
      <c r="L175" s="23">
        <v>0</v>
      </c>
      <c r="M175" s="23">
        <v>0</v>
      </c>
      <c r="N175" s="23">
        <v>1</v>
      </c>
      <c r="O175" s="23">
        <v>0</v>
      </c>
      <c r="P175" s="23">
        <v>0</v>
      </c>
      <c r="Q175" s="23">
        <v>0</v>
      </c>
      <c r="R175" s="23">
        <v>0</v>
      </c>
      <c r="S175" s="23">
        <v>1</v>
      </c>
      <c r="T175" s="23">
        <v>1</v>
      </c>
      <c r="U175" s="23">
        <v>1</v>
      </c>
      <c r="V175" s="23">
        <v>1</v>
      </c>
      <c r="W175" s="23">
        <v>1</v>
      </c>
      <c r="X175" s="23">
        <v>1</v>
      </c>
      <c r="Y175" s="23">
        <v>1</v>
      </c>
      <c r="Z175" s="23">
        <v>1</v>
      </c>
      <c r="AA175" s="23">
        <v>0</v>
      </c>
      <c r="AB175" s="23">
        <v>1</v>
      </c>
      <c r="AC175" s="23">
        <v>1</v>
      </c>
      <c r="AD175" s="23">
        <v>0</v>
      </c>
      <c r="AE175" s="23">
        <v>1</v>
      </c>
      <c r="AF175" s="23">
        <v>1</v>
      </c>
      <c r="AG175" s="23">
        <v>2</v>
      </c>
      <c r="AH175" s="23">
        <f t="shared" si="2"/>
        <v>16</v>
      </c>
      <c r="AI175" s="24" cm="1">
        <f t="array" ref="AI175">SUM($H$8:$AG$8*H175:AG175)</f>
        <v>31.200000000000003</v>
      </c>
      <c r="AJ175" s="43">
        <f>$AI175/'Inventory System'!$L$34</f>
        <v>0.10246305418719212</v>
      </c>
      <c r="AL175" s="51"/>
      <c r="AM175" s="35"/>
      <c r="AN175" s="35"/>
      <c r="AO175" s="35"/>
      <c r="AP175" s="35"/>
      <c r="AQ175" s="53"/>
      <c r="AS175" s="2"/>
    </row>
    <row r="176" spans="2:45" hidden="1" x14ac:dyDescent="0.25">
      <c r="B176" s="2"/>
      <c r="C176" s="2"/>
      <c r="D176" s="2"/>
      <c r="E176" s="2"/>
      <c r="G176" s="42">
        <v>43691</v>
      </c>
      <c r="H176" s="23">
        <v>1</v>
      </c>
      <c r="I176" s="23">
        <v>0</v>
      </c>
      <c r="J176" s="23">
        <v>0</v>
      </c>
      <c r="K176" s="23">
        <v>0</v>
      </c>
      <c r="L176" s="23">
        <v>0</v>
      </c>
      <c r="M176" s="23">
        <v>1</v>
      </c>
      <c r="N176" s="23">
        <v>0</v>
      </c>
      <c r="O176" s="23">
        <v>0</v>
      </c>
      <c r="P176" s="23">
        <v>0</v>
      </c>
      <c r="Q176" s="23">
        <v>0</v>
      </c>
      <c r="R176" s="23">
        <v>0</v>
      </c>
      <c r="S176" s="23">
        <v>1</v>
      </c>
      <c r="T176" s="23">
        <v>1</v>
      </c>
      <c r="U176" s="23">
        <v>0</v>
      </c>
      <c r="V176" s="23">
        <v>1</v>
      </c>
      <c r="W176" s="23">
        <v>0</v>
      </c>
      <c r="X176" s="23">
        <v>1</v>
      </c>
      <c r="Y176" s="23">
        <v>1</v>
      </c>
      <c r="Z176" s="23">
        <v>1</v>
      </c>
      <c r="AA176" s="23">
        <v>0</v>
      </c>
      <c r="AB176" s="23">
        <v>0</v>
      </c>
      <c r="AC176" s="23">
        <v>1</v>
      </c>
      <c r="AD176" s="23">
        <v>1</v>
      </c>
      <c r="AE176" s="23">
        <v>1</v>
      </c>
      <c r="AF176" s="23">
        <v>0</v>
      </c>
      <c r="AG176" s="23">
        <v>0</v>
      </c>
      <c r="AH176" s="23">
        <f t="shared" si="2"/>
        <v>11</v>
      </c>
      <c r="AI176" s="24" cm="1">
        <f t="array" ref="AI176">SUM($H$8:$AG$8*H176:AG176)</f>
        <v>19</v>
      </c>
      <c r="AJ176" s="43">
        <f>$AI176/'Inventory System'!$L$34</f>
        <v>6.2397372742200329E-2</v>
      </c>
      <c r="AL176" s="51"/>
      <c r="AM176" s="35"/>
      <c r="AN176" s="35"/>
      <c r="AO176" s="35"/>
      <c r="AP176" s="35"/>
      <c r="AQ176" s="53"/>
      <c r="AS176" s="2"/>
    </row>
    <row r="177" spans="2:45" hidden="1" x14ac:dyDescent="0.25">
      <c r="B177" s="2"/>
      <c r="C177" s="2"/>
      <c r="D177" s="2"/>
      <c r="E177" s="2"/>
      <c r="G177" s="42">
        <v>43692</v>
      </c>
      <c r="H177" s="23">
        <v>1</v>
      </c>
      <c r="I177" s="23">
        <v>1</v>
      </c>
      <c r="J177" s="23">
        <v>0</v>
      </c>
      <c r="K177" s="23">
        <v>1</v>
      </c>
      <c r="L177" s="23">
        <v>0</v>
      </c>
      <c r="M177" s="23">
        <v>0</v>
      </c>
      <c r="N177" s="23">
        <v>0</v>
      </c>
      <c r="O177" s="23">
        <v>0</v>
      </c>
      <c r="P177" s="23">
        <v>0</v>
      </c>
      <c r="Q177" s="23">
        <v>0</v>
      </c>
      <c r="R177" s="23">
        <v>0</v>
      </c>
      <c r="S177" s="23">
        <v>0</v>
      </c>
      <c r="T177" s="23">
        <v>0</v>
      </c>
      <c r="U177" s="23">
        <v>0</v>
      </c>
      <c r="V177" s="23">
        <v>0</v>
      </c>
      <c r="W177" s="23">
        <v>0</v>
      </c>
      <c r="X177" s="23">
        <v>0</v>
      </c>
      <c r="Y177" s="23">
        <v>1</v>
      </c>
      <c r="Z177" s="23">
        <v>0</v>
      </c>
      <c r="AA177" s="23">
        <v>0</v>
      </c>
      <c r="AB177" s="23">
        <v>0</v>
      </c>
      <c r="AC177" s="23">
        <v>0</v>
      </c>
      <c r="AD177" s="23">
        <v>0</v>
      </c>
      <c r="AE177" s="23">
        <v>2</v>
      </c>
      <c r="AF177" s="23">
        <v>0</v>
      </c>
      <c r="AG177" s="23">
        <v>1</v>
      </c>
      <c r="AH177" s="23">
        <f t="shared" si="2"/>
        <v>7</v>
      </c>
      <c r="AI177" s="24" cm="1">
        <f t="array" ref="AI177">SUM($H$8:$AG$8*H177:AG177)</f>
        <v>17.600000000000001</v>
      </c>
      <c r="AJ177" s="43">
        <f>$AI177/'Inventory System'!$L$34</f>
        <v>5.7799671592775048E-2</v>
      </c>
      <c r="AL177" s="51"/>
      <c r="AM177" s="35"/>
      <c r="AN177" s="35"/>
      <c r="AO177" s="35"/>
      <c r="AP177" s="35"/>
      <c r="AQ177" s="53"/>
      <c r="AS177" s="2"/>
    </row>
    <row r="178" spans="2:45" hidden="1" x14ac:dyDescent="0.25">
      <c r="B178" s="2"/>
      <c r="C178" s="2"/>
      <c r="D178" s="2"/>
      <c r="E178" s="2"/>
      <c r="G178" s="42">
        <v>43693</v>
      </c>
      <c r="H178" s="23">
        <v>1</v>
      </c>
      <c r="I178" s="23">
        <v>0</v>
      </c>
      <c r="J178" s="23">
        <v>1</v>
      </c>
      <c r="K178" s="23">
        <v>0</v>
      </c>
      <c r="L178" s="23">
        <v>0</v>
      </c>
      <c r="M178" s="23">
        <v>1</v>
      </c>
      <c r="N178" s="23">
        <v>0</v>
      </c>
      <c r="O178" s="23">
        <v>0</v>
      </c>
      <c r="P178" s="23">
        <v>1</v>
      </c>
      <c r="Q178" s="23">
        <v>1</v>
      </c>
      <c r="R178" s="23">
        <v>0</v>
      </c>
      <c r="S178" s="23">
        <v>1</v>
      </c>
      <c r="T178" s="23">
        <v>0</v>
      </c>
      <c r="U178" s="23">
        <v>0</v>
      </c>
      <c r="V178" s="23">
        <v>0</v>
      </c>
      <c r="W178" s="23">
        <v>1</v>
      </c>
      <c r="X178" s="23">
        <v>0</v>
      </c>
      <c r="Y178" s="23">
        <v>1</v>
      </c>
      <c r="Z178" s="23">
        <v>0</v>
      </c>
      <c r="AA178" s="23">
        <v>1</v>
      </c>
      <c r="AB178" s="23">
        <v>0</v>
      </c>
      <c r="AC178" s="23">
        <v>0</v>
      </c>
      <c r="AD178" s="23">
        <v>1</v>
      </c>
      <c r="AE178" s="23">
        <v>1</v>
      </c>
      <c r="AF178" s="23">
        <v>0</v>
      </c>
      <c r="AG178" s="23">
        <v>0</v>
      </c>
      <c r="AH178" s="23">
        <f t="shared" si="2"/>
        <v>11</v>
      </c>
      <c r="AI178" s="24" cm="1">
        <f t="array" ref="AI178">SUM($H$8:$AG$8*H178:AG178)</f>
        <v>24.799999999999997</v>
      </c>
      <c r="AJ178" s="43">
        <f>$AI178/'Inventory System'!$L$34</f>
        <v>8.1444991789819371E-2</v>
      </c>
      <c r="AL178" s="51"/>
      <c r="AM178" s="35"/>
      <c r="AN178" s="35"/>
      <c r="AO178" s="35"/>
      <c r="AP178" s="35"/>
      <c r="AQ178" s="53"/>
      <c r="AS178" s="2"/>
    </row>
    <row r="179" spans="2:45" hidden="1" x14ac:dyDescent="0.25">
      <c r="B179" s="2"/>
      <c r="C179" s="2"/>
      <c r="D179" s="2"/>
      <c r="E179" s="2"/>
      <c r="G179" s="42">
        <v>43694</v>
      </c>
      <c r="H179" s="23">
        <v>1</v>
      </c>
      <c r="I179" s="23">
        <v>1</v>
      </c>
      <c r="J179" s="23">
        <v>0</v>
      </c>
      <c r="K179" s="23">
        <v>0</v>
      </c>
      <c r="L179" s="23">
        <v>0</v>
      </c>
      <c r="M179" s="23">
        <v>0</v>
      </c>
      <c r="N179" s="23">
        <v>0</v>
      </c>
      <c r="O179" s="23">
        <v>0</v>
      </c>
      <c r="P179" s="23">
        <v>1</v>
      </c>
      <c r="Q179" s="23">
        <v>1</v>
      </c>
      <c r="R179" s="23">
        <v>0</v>
      </c>
      <c r="S179" s="23">
        <v>1</v>
      </c>
      <c r="T179" s="23">
        <v>0</v>
      </c>
      <c r="U179" s="23">
        <v>1</v>
      </c>
      <c r="V179" s="23">
        <v>1</v>
      </c>
      <c r="W179" s="23">
        <v>0</v>
      </c>
      <c r="X179" s="23">
        <v>0</v>
      </c>
      <c r="Y179" s="23">
        <v>0</v>
      </c>
      <c r="Z179" s="23">
        <v>0</v>
      </c>
      <c r="AA179" s="23">
        <v>0</v>
      </c>
      <c r="AB179" s="23">
        <v>0</v>
      </c>
      <c r="AC179" s="23">
        <v>1</v>
      </c>
      <c r="AD179" s="23">
        <v>1</v>
      </c>
      <c r="AE179" s="23">
        <v>2</v>
      </c>
      <c r="AF179" s="23">
        <v>1</v>
      </c>
      <c r="AG179" s="23">
        <v>2</v>
      </c>
      <c r="AH179" s="23">
        <f t="shared" si="2"/>
        <v>14</v>
      </c>
      <c r="AI179" s="24" cm="1">
        <f t="array" ref="AI179">SUM($H$8:$AG$8*H179:AG179)</f>
        <v>32.900000000000006</v>
      </c>
      <c r="AJ179" s="43">
        <f>$AI179/'Inventory System'!$L$34</f>
        <v>0.10804597701149427</v>
      </c>
      <c r="AL179" s="51"/>
      <c r="AM179" s="35"/>
      <c r="AN179" s="35"/>
      <c r="AO179" s="35"/>
      <c r="AP179" s="35"/>
      <c r="AQ179" s="53"/>
      <c r="AS179" s="2"/>
    </row>
    <row r="180" spans="2:45" hidden="1" x14ac:dyDescent="0.25">
      <c r="B180" s="2"/>
      <c r="C180" s="2"/>
      <c r="D180" s="2"/>
      <c r="E180" s="2"/>
      <c r="G180" s="42">
        <v>43695</v>
      </c>
      <c r="H180" s="23">
        <v>0</v>
      </c>
      <c r="I180" s="23">
        <v>0</v>
      </c>
      <c r="J180" s="23">
        <v>0</v>
      </c>
      <c r="K180" s="23">
        <v>0</v>
      </c>
      <c r="L180" s="23">
        <v>1</v>
      </c>
      <c r="M180" s="23">
        <v>0</v>
      </c>
      <c r="N180" s="23">
        <v>0</v>
      </c>
      <c r="O180" s="23">
        <v>0</v>
      </c>
      <c r="P180" s="23">
        <v>0</v>
      </c>
      <c r="Q180" s="23">
        <v>0</v>
      </c>
      <c r="R180" s="23">
        <v>1</v>
      </c>
      <c r="S180" s="23">
        <v>0</v>
      </c>
      <c r="T180" s="23">
        <v>0</v>
      </c>
      <c r="U180" s="23">
        <v>0</v>
      </c>
      <c r="V180" s="23">
        <v>1</v>
      </c>
      <c r="W180" s="23">
        <v>0</v>
      </c>
      <c r="X180" s="23">
        <v>0</v>
      </c>
      <c r="Y180" s="23">
        <v>1</v>
      </c>
      <c r="Z180" s="23">
        <v>0</v>
      </c>
      <c r="AA180" s="23">
        <v>1</v>
      </c>
      <c r="AB180" s="23">
        <v>0</v>
      </c>
      <c r="AC180" s="23">
        <v>1</v>
      </c>
      <c r="AD180" s="23">
        <v>1</v>
      </c>
      <c r="AE180" s="23">
        <v>0</v>
      </c>
      <c r="AF180" s="23">
        <v>0</v>
      </c>
      <c r="AG180" s="23">
        <v>0</v>
      </c>
      <c r="AH180" s="23">
        <f t="shared" si="2"/>
        <v>7</v>
      </c>
      <c r="AI180" s="24" cm="1">
        <f t="array" ref="AI180">SUM($H$8:$AG$8*H180:AG180)</f>
        <v>11.2</v>
      </c>
      <c r="AJ180" s="43">
        <f>$AI180/'Inventory System'!$L$34</f>
        <v>3.6781609195402298E-2</v>
      </c>
      <c r="AL180" s="51"/>
      <c r="AM180" s="35"/>
      <c r="AN180" s="35"/>
      <c r="AO180" s="35"/>
      <c r="AP180" s="35"/>
      <c r="AQ180" s="53"/>
      <c r="AS180" s="2"/>
    </row>
    <row r="181" spans="2:45" hidden="1" x14ac:dyDescent="0.25">
      <c r="B181" s="2"/>
      <c r="C181" s="2"/>
      <c r="D181" s="2"/>
      <c r="E181" s="2"/>
      <c r="G181" s="42">
        <v>43696</v>
      </c>
      <c r="H181" s="23">
        <v>0</v>
      </c>
      <c r="I181" s="23">
        <v>0</v>
      </c>
      <c r="J181" s="23">
        <v>0</v>
      </c>
      <c r="K181" s="23">
        <v>0</v>
      </c>
      <c r="L181" s="23">
        <v>0</v>
      </c>
      <c r="M181" s="23">
        <v>0</v>
      </c>
      <c r="N181" s="23">
        <v>0</v>
      </c>
      <c r="O181" s="23">
        <v>0</v>
      </c>
      <c r="P181" s="23">
        <v>1</v>
      </c>
      <c r="Q181" s="23">
        <v>1</v>
      </c>
      <c r="R181" s="23">
        <v>1</v>
      </c>
      <c r="S181" s="23">
        <v>1</v>
      </c>
      <c r="T181" s="23">
        <v>0</v>
      </c>
      <c r="U181" s="23">
        <v>0</v>
      </c>
      <c r="V181" s="23">
        <v>0</v>
      </c>
      <c r="W181" s="23">
        <v>0</v>
      </c>
      <c r="X181" s="23">
        <v>0</v>
      </c>
      <c r="Y181" s="23">
        <v>0</v>
      </c>
      <c r="Z181" s="23">
        <v>0</v>
      </c>
      <c r="AA181" s="23">
        <v>1</v>
      </c>
      <c r="AB181" s="23">
        <v>1</v>
      </c>
      <c r="AC181" s="23">
        <v>0</v>
      </c>
      <c r="AD181" s="23">
        <v>1</v>
      </c>
      <c r="AE181" s="23">
        <v>2</v>
      </c>
      <c r="AF181" s="23">
        <v>0</v>
      </c>
      <c r="AG181" s="23">
        <v>0</v>
      </c>
      <c r="AH181" s="23">
        <f t="shared" si="2"/>
        <v>9</v>
      </c>
      <c r="AI181" s="24" cm="1">
        <f t="array" ref="AI181">SUM($H$8:$AG$8*H181:AG181)</f>
        <v>16.900000000000002</v>
      </c>
      <c r="AJ181" s="43">
        <f>$AI181/'Inventory System'!$L$34</f>
        <v>5.5500821018062405E-2</v>
      </c>
      <c r="AL181" s="51"/>
      <c r="AM181" s="35"/>
      <c r="AN181" s="35"/>
      <c r="AO181" s="35"/>
      <c r="AP181" s="35"/>
      <c r="AQ181" s="53"/>
      <c r="AS181" s="2"/>
    </row>
    <row r="182" spans="2:45" hidden="1" x14ac:dyDescent="0.25">
      <c r="B182" s="2"/>
      <c r="C182" s="2"/>
      <c r="D182" s="2"/>
      <c r="E182" s="2"/>
      <c r="G182" s="42">
        <v>43697</v>
      </c>
      <c r="H182" s="23">
        <v>0</v>
      </c>
      <c r="I182" s="23">
        <v>0</v>
      </c>
      <c r="J182" s="23">
        <v>1</v>
      </c>
      <c r="K182" s="23">
        <v>1</v>
      </c>
      <c r="L182" s="23">
        <v>1</v>
      </c>
      <c r="M182" s="23">
        <v>0</v>
      </c>
      <c r="N182" s="23">
        <v>0</v>
      </c>
      <c r="O182" s="23">
        <v>0</v>
      </c>
      <c r="P182" s="23">
        <v>0</v>
      </c>
      <c r="Q182" s="23">
        <v>1</v>
      </c>
      <c r="R182" s="23">
        <v>0</v>
      </c>
      <c r="S182" s="23">
        <v>1</v>
      </c>
      <c r="T182" s="23">
        <v>0</v>
      </c>
      <c r="U182" s="23">
        <v>0</v>
      </c>
      <c r="V182" s="23">
        <v>0</v>
      </c>
      <c r="W182" s="23">
        <v>0</v>
      </c>
      <c r="X182" s="23">
        <v>0</v>
      </c>
      <c r="Y182" s="23">
        <v>0</v>
      </c>
      <c r="Z182" s="23">
        <v>1</v>
      </c>
      <c r="AA182" s="23">
        <v>0</v>
      </c>
      <c r="AB182" s="23">
        <v>1</v>
      </c>
      <c r="AC182" s="23">
        <v>0</v>
      </c>
      <c r="AD182" s="23">
        <v>0</v>
      </c>
      <c r="AE182" s="23">
        <v>3</v>
      </c>
      <c r="AF182" s="23">
        <v>0</v>
      </c>
      <c r="AG182" s="23">
        <v>0</v>
      </c>
      <c r="AH182" s="23">
        <f t="shared" si="2"/>
        <v>10</v>
      </c>
      <c r="AI182" s="24" cm="1">
        <f t="array" ref="AI182">SUM($H$8:$AG$8*H182:AG182)</f>
        <v>21.400000000000002</v>
      </c>
      <c r="AJ182" s="43">
        <f>$AI182/'Inventory System'!$L$34</f>
        <v>7.027914614121511E-2</v>
      </c>
      <c r="AL182" s="51"/>
      <c r="AM182" s="35"/>
      <c r="AN182" s="35"/>
      <c r="AO182" s="35"/>
      <c r="AP182" s="35"/>
      <c r="AQ182" s="53"/>
      <c r="AS182" s="2"/>
    </row>
    <row r="183" spans="2:45" hidden="1" x14ac:dyDescent="0.25">
      <c r="B183" s="2"/>
      <c r="C183" s="2"/>
      <c r="D183" s="2"/>
      <c r="E183" s="2"/>
      <c r="G183" s="42">
        <v>43698</v>
      </c>
      <c r="H183" s="23">
        <v>1</v>
      </c>
      <c r="I183" s="23">
        <v>1</v>
      </c>
      <c r="J183" s="23">
        <v>0</v>
      </c>
      <c r="K183" s="23">
        <v>1</v>
      </c>
      <c r="L183" s="23">
        <v>0</v>
      </c>
      <c r="M183" s="23">
        <v>0</v>
      </c>
      <c r="N183" s="23">
        <v>0</v>
      </c>
      <c r="O183" s="23">
        <v>1</v>
      </c>
      <c r="P183" s="23">
        <v>0</v>
      </c>
      <c r="Q183" s="23">
        <v>0</v>
      </c>
      <c r="R183" s="23">
        <v>0</v>
      </c>
      <c r="S183" s="23">
        <v>0</v>
      </c>
      <c r="T183" s="23">
        <v>1</v>
      </c>
      <c r="U183" s="23">
        <v>1</v>
      </c>
      <c r="V183" s="23">
        <v>1</v>
      </c>
      <c r="W183" s="23">
        <v>1</v>
      </c>
      <c r="X183" s="23">
        <v>0</v>
      </c>
      <c r="Y183" s="23">
        <v>1</v>
      </c>
      <c r="Z183" s="23">
        <v>1</v>
      </c>
      <c r="AA183" s="23">
        <v>1</v>
      </c>
      <c r="AB183" s="23">
        <v>0</v>
      </c>
      <c r="AC183" s="23">
        <v>0</v>
      </c>
      <c r="AD183" s="23">
        <v>1</v>
      </c>
      <c r="AE183" s="23">
        <v>0</v>
      </c>
      <c r="AF183" s="23">
        <v>0</v>
      </c>
      <c r="AG183" s="23">
        <v>1</v>
      </c>
      <c r="AH183" s="23">
        <f t="shared" si="2"/>
        <v>13</v>
      </c>
      <c r="AI183" s="24" cm="1">
        <f t="array" ref="AI183">SUM($H$8:$AG$8*H183:AG183)</f>
        <v>26.9</v>
      </c>
      <c r="AJ183" s="43">
        <f>$AI183/'Inventory System'!$L$34</f>
        <v>8.8341543513957302E-2</v>
      </c>
      <c r="AL183" s="51"/>
      <c r="AM183" s="35"/>
      <c r="AN183" s="35"/>
      <c r="AO183" s="35"/>
      <c r="AP183" s="35"/>
      <c r="AQ183" s="53"/>
      <c r="AS183" s="2"/>
    </row>
    <row r="184" spans="2:45" hidden="1" x14ac:dyDescent="0.25">
      <c r="B184" s="2"/>
      <c r="C184" s="2"/>
      <c r="D184" s="2"/>
      <c r="E184" s="2"/>
      <c r="G184" s="42">
        <v>43699</v>
      </c>
      <c r="H184" s="23">
        <v>1</v>
      </c>
      <c r="I184" s="23">
        <v>0</v>
      </c>
      <c r="J184" s="23">
        <v>0</v>
      </c>
      <c r="K184" s="23">
        <v>0</v>
      </c>
      <c r="L184" s="23">
        <v>0</v>
      </c>
      <c r="M184" s="23">
        <v>0</v>
      </c>
      <c r="N184" s="23">
        <v>0</v>
      </c>
      <c r="O184" s="23">
        <v>1</v>
      </c>
      <c r="P184" s="23">
        <v>1</v>
      </c>
      <c r="Q184" s="23">
        <v>1</v>
      </c>
      <c r="R184" s="23">
        <v>0</v>
      </c>
      <c r="S184" s="23">
        <v>1</v>
      </c>
      <c r="T184" s="23">
        <v>0</v>
      </c>
      <c r="U184" s="23">
        <v>0</v>
      </c>
      <c r="V184" s="23">
        <v>1</v>
      </c>
      <c r="W184" s="23">
        <v>0</v>
      </c>
      <c r="X184" s="23">
        <v>1</v>
      </c>
      <c r="Y184" s="23">
        <v>1</v>
      </c>
      <c r="Z184" s="23">
        <v>0</v>
      </c>
      <c r="AA184" s="23">
        <v>0</v>
      </c>
      <c r="AB184" s="23">
        <v>2</v>
      </c>
      <c r="AC184" s="23">
        <v>0</v>
      </c>
      <c r="AD184" s="23">
        <v>0</v>
      </c>
      <c r="AE184" s="23">
        <v>1</v>
      </c>
      <c r="AF184" s="23">
        <v>0</v>
      </c>
      <c r="AG184" s="23">
        <v>0</v>
      </c>
      <c r="AH184" s="23">
        <f t="shared" si="2"/>
        <v>11</v>
      </c>
      <c r="AI184" s="24" cm="1">
        <f t="array" ref="AI184">SUM($H$8:$AG$8*H184:AG184)</f>
        <v>22.7</v>
      </c>
      <c r="AJ184" s="43">
        <f>$AI184/'Inventory System'!$L$34</f>
        <v>7.454844006568144E-2</v>
      </c>
      <c r="AL184" s="51"/>
      <c r="AM184" s="35"/>
      <c r="AN184" s="35"/>
      <c r="AO184" s="35"/>
      <c r="AP184" s="35"/>
      <c r="AQ184" s="53"/>
      <c r="AS184" s="2"/>
    </row>
    <row r="185" spans="2:45" hidden="1" x14ac:dyDescent="0.25">
      <c r="B185" s="2"/>
      <c r="C185" s="2"/>
      <c r="D185" s="2"/>
      <c r="E185" s="2"/>
      <c r="G185" s="42">
        <v>43700</v>
      </c>
      <c r="H185" s="23">
        <v>1</v>
      </c>
      <c r="I185" s="23">
        <v>0</v>
      </c>
      <c r="J185" s="23">
        <v>0</v>
      </c>
      <c r="K185" s="23">
        <v>0</v>
      </c>
      <c r="L185" s="23">
        <v>0</v>
      </c>
      <c r="M185" s="23">
        <v>0</v>
      </c>
      <c r="N185" s="23">
        <v>0</v>
      </c>
      <c r="O185" s="23">
        <v>1</v>
      </c>
      <c r="P185" s="23">
        <v>0</v>
      </c>
      <c r="Q185" s="23">
        <v>0</v>
      </c>
      <c r="R185" s="23">
        <v>0</v>
      </c>
      <c r="S185" s="23">
        <v>0</v>
      </c>
      <c r="T185" s="23">
        <v>1</v>
      </c>
      <c r="U185" s="23">
        <v>1</v>
      </c>
      <c r="V185" s="23">
        <v>1</v>
      </c>
      <c r="W185" s="23">
        <v>0</v>
      </c>
      <c r="X185" s="23">
        <v>1</v>
      </c>
      <c r="Y185" s="23">
        <v>0</v>
      </c>
      <c r="Z185" s="23">
        <v>0</v>
      </c>
      <c r="AA185" s="23">
        <v>0</v>
      </c>
      <c r="AB185" s="23">
        <v>1</v>
      </c>
      <c r="AC185" s="23">
        <v>0</v>
      </c>
      <c r="AD185" s="23">
        <v>1</v>
      </c>
      <c r="AE185" s="23">
        <v>2</v>
      </c>
      <c r="AF185" s="23">
        <v>1</v>
      </c>
      <c r="AG185" s="23">
        <v>2</v>
      </c>
      <c r="AH185" s="23">
        <f t="shared" si="2"/>
        <v>13</v>
      </c>
      <c r="AI185" s="24" cm="1">
        <f t="array" ref="AI185">SUM($H$8:$AG$8*H185:AG185)</f>
        <v>27.000000000000004</v>
      </c>
      <c r="AJ185" s="43">
        <f>$AI185/'Inventory System'!$L$34</f>
        <v>8.8669950738916273E-2</v>
      </c>
      <c r="AL185" s="51"/>
      <c r="AM185" s="35"/>
      <c r="AN185" s="35"/>
      <c r="AO185" s="35"/>
      <c r="AP185" s="35"/>
      <c r="AQ185" s="53"/>
      <c r="AS185" s="2"/>
    </row>
    <row r="186" spans="2:45" hidden="1" x14ac:dyDescent="0.25">
      <c r="B186" s="2"/>
      <c r="C186" s="2"/>
      <c r="D186" s="2"/>
      <c r="E186" s="2"/>
      <c r="G186" s="42">
        <v>43701</v>
      </c>
      <c r="H186" s="23">
        <v>1</v>
      </c>
      <c r="I186" s="23">
        <v>0</v>
      </c>
      <c r="J186" s="23">
        <v>1</v>
      </c>
      <c r="K186" s="23">
        <v>1</v>
      </c>
      <c r="L186" s="23">
        <v>1</v>
      </c>
      <c r="M186" s="23">
        <v>0</v>
      </c>
      <c r="N186" s="23">
        <v>0</v>
      </c>
      <c r="O186" s="23">
        <v>0</v>
      </c>
      <c r="P186" s="23">
        <v>1</v>
      </c>
      <c r="Q186" s="23">
        <v>0</v>
      </c>
      <c r="R186" s="23">
        <v>1</v>
      </c>
      <c r="S186" s="23">
        <v>0</v>
      </c>
      <c r="T186" s="23">
        <v>0</v>
      </c>
      <c r="U186" s="23">
        <v>0</v>
      </c>
      <c r="V186" s="23">
        <v>0</v>
      </c>
      <c r="W186" s="23">
        <v>0</v>
      </c>
      <c r="X186" s="23">
        <v>0</v>
      </c>
      <c r="Y186" s="23">
        <v>0</v>
      </c>
      <c r="Z186" s="23">
        <v>1</v>
      </c>
      <c r="AA186" s="23">
        <v>0</v>
      </c>
      <c r="AB186" s="23">
        <v>1</v>
      </c>
      <c r="AC186" s="23">
        <v>1</v>
      </c>
      <c r="AD186" s="23">
        <v>0</v>
      </c>
      <c r="AE186" s="23">
        <v>3</v>
      </c>
      <c r="AF186" s="23">
        <v>0</v>
      </c>
      <c r="AG186" s="23">
        <v>1</v>
      </c>
      <c r="AH186" s="23">
        <f t="shared" si="2"/>
        <v>13</v>
      </c>
      <c r="AI186" s="24" cm="1">
        <f t="array" ref="AI186">SUM($H$8:$AG$8*H186:AG186)</f>
        <v>29.599999999999998</v>
      </c>
      <c r="AJ186" s="43">
        <f>$AI186/'Inventory System'!$L$34</f>
        <v>9.7208538587848919E-2</v>
      </c>
      <c r="AL186" s="51"/>
      <c r="AM186" s="35"/>
      <c r="AN186" s="35"/>
      <c r="AO186" s="35"/>
      <c r="AP186" s="35"/>
      <c r="AQ186" s="53"/>
      <c r="AS186" s="2"/>
    </row>
    <row r="187" spans="2:45" hidden="1" x14ac:dyDescent="0.25">
      <c r="B187" s="2"/>
      <c r="C187" s="2"/>
      <c r="D187" s="2"/>
      <c r="E187" s="2"/>
      <c r="G187" s="42">
        <v>43702</v>
      </c>
      <c r="H187" s="23">
        <v>0</v>
      </c>
      <c r="I187" s="23">
        <v>0</v>
      </c>
      <c r="J187" s="23">
        <v>0</v>
      </c>
      <c r="K187" s="23">
        <v>0</v>
      </c>
      <c r="L187" s="23">
        <v>0</v>
      </c>
      <c r="M187" s="23">
        <v>0</v>
      </c>
      <c r="N187" s="23">
        <v>0</v>
      </c>
      <c r="O187" s="23">
        <v>1</v>
      </c>
      <c r="P187" s="23">
        <v>0</v>
      </c>
      <c r="Q187" s="23">
        <v>1</v>
      </c>
      <c r="R187" s="23">
        <v>1</v>
      </c>
      <c r="S187" s="23">
        <v>1</v>
      </c>
      <c r="T187" s="23">
        <v>0</v>
      </c>
      <c r="U187" s="23">
        <v>0</v>
      </c>
      <c r="V187" s="23">
        <v>0</v>
      </c>
      <c r="W187" s="23">
        <v>0</v>
      </c>
      <c r="X187" s="23">
        <v>1</v>
      </c>
      <c r="Y187" s="23">
        <v>0</v>
      </c>
      <c r="Z187" s="23">
        <v>1</v>
      </c>
      <c r="AA187" s="23">
        <v>1</v>
      </c>
      <c r="AB187" s="23">
        <v>0</v>
      </c>
      <c r="AC187" s="23">
        <v>0</v>
      </c>
      <c r="AD187" s="23">
        <v>1</v>
      </c>
      <c r="AE187" s="23">
        <v>2</v>
      </c>
      <c r="AF187" s="23">
        <v>0</v>
      </c>
      <c r="AG187" s="23">
        <v>1</v>
      </c>
      <c r="AH187" s="23">
        <f t="shared" si="2"/>
        <v>11</v>
      </c>
      <c r="AI187" s="24" cm="1">
        <f t="array" ref="AI187">SUM($H$8:$AG$8*H187:AG187)</f>
        <v>21.1</v>
      </c>
      <c r="AJ187" s="43">
        <f>$AI187/'Inventory System'!$L$34</f>
        <v>6.9293924466338266E-2</v>
      </c>
      <c r="AL187" s="51"/>
      <c r="AM187" s="35"/>
      <c r="AN187" s="35"/>
      <c r="AO187" s="35"/>
      <c r="AP187" s="35"/>
      <c r="AQ187" s="53"/>
      <c r="AS187" s="2"/>
    </row>
    <row r="188" spans="2:45" hidden="1" x14ac:dyDescent="0.25">
      <c r="B188" s="2"/>
      <c r="C188" s="2"/>
      <c r="D188" s="2"/>
      <c r="E188" s="2"/>
      <c r="G188" s="42">
        <v>43703</v>
      </c>
      <c r="H188" s="23">
        <v>1</v>
      </c>
      <c r="I188" s="23">
        <v>1</v>
      </c>
      <c r="J188" s="23">
        <v>0</v>
      </c>
      <c r="K188" s="23">
        <v>1</v>
      </c>
      <c r="L188" s="23">
        <v>1</v>
      </c>
      <c r="M188" s="23">
        <v>1</v>
      </c>
      <c r="N188" s="23">
        <v>1</v>
      </c>
      <c r="O188" s="23">
        <v>0</v>
      </c>
      <c r="P188" s="23">
        <v>1</v>
      </c>
      <c r="Q188" s="23">
        <v>1</v>
      </c>
      <c r="R188" s="23">
        <v>0</v>
      </c>
      <c r="S188" s="23">
        <v>0</v>
      </c>
      <c r="T188" s="23">
        <v>0</v>
      </c>
      <c r="U188" s="23">
        <v>0</v>
      </c>
      <c r="V188" s="23">
        <v>0</v>
      </c>
      <c r="W188" s="23">
        <v>1</v>
      </c>
      <c r="X188" s="23">
        <v>0</v>
      </c>
      <c r="Y188" s="23">
        <v>0</v>
      </c>
      <c r="Z188" s="23">
        <v>0</v>
      </c>
      <c r="AA188" s="23">
        <v>1</v>
      </c>
      <c r="AB188" s="23">
        <v>2</v>
      </c>
      <c r="AC188" s="23">
        <v>0</v>
      </c>
      <c r="AD188" s="23">
        <v>1</v>
      </c>
      <c r="AE188" s="23">
        <v>2</v>
      </c>
      <c r="AF188" s="23">
        <v>0</v>
      </c>
      <c r="AG188" s="23">
        <v>1</v>
      </c>
      <c r="AH188" s="23">
        <f t="shared" si="2"/>
        <v>16</v>
      </c>
      <c r="AI188" s="24" cm="1">
        <f t="array" ref="AI188">SUM($H$8:$AG$8*H188:AG188)</f>
        <v>39</v>
      </c>
      <c r="AJ188" s="43">
        <f>$AI188/'Inventory System'!$L$34</f>
        <v>0.12807881773399016</v>
      </c>
      <c r="AL188" s="51"/>
      <c r="AM188" s="35"/>
      <c r="AN188" s="35"/>
      <c r="AO188" s="35"/>
      <c r="AP188" s="35"/>
      <c r="AQ188" s="53"/>
      <c r="AS188" s="2"/>
    </row>
    <row r="189" spans="2:45" hidden="1" x14ac:dyDescent="0.25">
      <c r="B189" s="2"/>
      <c r="C189" s="2"/>
      <c r="D189" s="2"/>
      <c r="E189" s="2"/>
      <c r="G189" s="42">
        <v>43704</v>
      </c>
      <c r="H189" s="23">
        <v>0</v>
      </c>
      <c r="I189" s="23">
        <v>1</v>
      </c>
      <c r="J189" s="23">
        <v>0</v>
      </c>
      <c r="K189" s="23">
        <v>0</v>
      </c>
      <c r="L189" s="23">
        <v>0</v>
      </c>
      <c r="M189" s="23">
        <v>1</v>
      </c>
      <c r="N189" s="23">
        <v>0</v>
      </c>
      <c r="O189" s="23">
        <v>0</v>
      </c>
      <c r="P189" s="23">
        <v>1</v>
      </c>
      <c r="Q189" s="23">
        <v>1</v>
      </c>
      <c r="R189" s="23">
        <v>0</v>
      </c>
      <c r="S189" s="23">
        <v>1</v>
      </c>
      <c r="T189" s="23">
        <v>0</v>
      </c>
      <c r="U189" s="23">
        <v>1</v>
      </c>
      <c r="V189" s="23">
        <v>0</v>
      </c>
      <c r="W189" s="23">
        <v>0</v>
      </c>
      <c r="X189" s="23">
        <v>0</v>
      </c>
      <c r="Y189" s="23">
        <v>1</v>
      </c>
      <c r="Z189" s="23">
        <v>0</v>
      </c>
      <c r="AA189" s="23">
        <v>0</v>
      </c>
      <c r="AB189" s="23">
        <v>1</v>
      </c>
      <c r="AC189" s="23">
        <v>0</v>
      </c>
      <c r="AD189" s="23">
        <v>1</v>
      </c>
      <c r="AE189" s="23">
        <v>0</v>
      </c>
      <c r="AF189" s="23">
        <v>0</v>
      </c>
      <c r="AG189" s="23">
        <v>0</v>
      </c>
      <c r="AH189" s="23">
        <f t="shared" si="2"/>
        <v>9</v>
      </c>
      <c r="AI189" s="24" cm="1">
        <f t="array" ref="AI189">SUM($H$8:$AG$8*H189:AG189)</f>
        <v>20.099999999999998</v>
      </c>
      <c r="AJ189" s="43">
        <f>$AI189/'Inventory System'!$L$34</f>
        <v>6.6009852216748766E-2</v>
      </c>
      <c r="AL189" s="51"/>
      <c r="AM189" s="35"/>
      <c r="AN189" s="35"/>
      <c r="AO189" s="35"/>
      <c r="AP189" s="35"/>
      <c r="AQ189" s="53"/>
      <c r="AS189" s="2"/>
    </row>
    <row r="190" spans="2:45" hidden="1" x14ac:dyDescent="0.25">
      <c r="B190" s="2"/>
      <c r="C190" s="2"/>
      <c r="D190" s="2"/>
      <c r="E190" s="2"/>
      <c r="G190" s="42">
        <v>43705</v>
      </c>
      <c r="H190" s="23">
        <v>0</v>
      </c>
      <c r="I190" s="23">
        <v>0</v>
      </c>
      <c r="J190" s="23">
        <v>1</v>
      </c>
      <c r="K190" s="23">
        <v>0</v>
      </c>
      <c r="L190" s="23">
        <v>1</v>
      </c>
      <c r="M190" s="23">
        <v>0</v>
      </c>
      <c r="N190" s="23">
        <v>1</v>
      </c>
      <c r="O190" s="23">
        <v>0</v>
      </c>
      <c r="P190" s="23">
        <v>0</v>
      </c>
      <c r="Q190" s="23">
        <v>1</v>
      </c>
      <c r="R190" s="23">
        <v>1</v>
      </c>
      <c r="S190" s="23">
        <v>1</v>
      </c>
      <c r="T190" s="23">
        <v>1</v>
      </c>
      <c r="U190" s="23">
        <v>0</v>
      </c>
      <c r="V190" s="23">
        <v>0</v>
      </c>
      <c r="W190" s="23">
        <v>1</v>
      </c>
      <c r="X190" s="23">
        <v>0</v>
      </c>
      <c r="Y190" s="23">
        <v>0</v>
      </c>
      <c r="Z190" s="23">
        <v>0</v>
      </c>
      <c r="AA190" s="23">
        <v>0</v>
      </c>
      <c r="AB190" s="23">
        <v>1</v>
      </c>
      <c r="AC190" s="23">
        <v>1</v>
      </c>
      <c r="AD190" s="23">
        <v>1</v>
      </c>
      <c r="AE190" s="23">
        <v>0</v>
      </c>
      <c r="AF190" s="23">
        <v>0</v>
      </c>
      <c r="AG190" s="23">
        <v>1</v>
      </c>
      <c r="AH190" s="23">
        <f t="shared" si="2"/>
        <v>12</v>
      </c>
      <c r="AI190" s="24" cm="1">
        <f t="array" ref="AI190">SUM($H$8:$AG$8*H190:AG190)</f>
        <v>25.2</v>
      </c>
      <c r="AJ190" s="43">
        <f>$AI190/'Inventory System'!$L$34</f>
        <v>8.2758620689655171E-2</v>
      </c>
      <c r="AL190" s="51"/>
      <c r="AM190" s="35"/>
      <c r="AN190" s="35"/>
      <c r="AO190" s="35"/>
      <c r="AP190" s="35"/>
      <c r="AQ190" s="53"/>
      <c r="AS190" s="2"/>
    </row>
    <row r="191" spans="2:45" hidden="1" x14ac:dyDescent="0.25">
      <c r="B191" s="2"/>
      <c r="C191" s="2"/>
      <c r="D191" s="2"/>
      <c r="E191" s="2"/>
      <c r="G191" s="42">
        <v>43706</v>
      </c>
      <c r="H191" s="23">
        <v>0</v>
      </c>
      <c r="I191" s="23">
        <v>1</v>
      </c>
      <c r="J191" s="23">
        <v>0</v>
      </c>
      <c r="K191" s="23">
        <v>0</v>
      </c>
      <c r="L191" s="23">
        <v>1</v>
      </c>
      <c r="M191" s="23">
        <v>0</v>
      </c>
      <c r="N191" s="23">
        <v>1</v>
      </c>
      <c r="O191" s="23">
        <v>1</v>
      </c>
      <c r="P191" s="23">
        <v>1</v>
      </c>
      <c r="Q191" s="23">
        <v>1</v>
      </c>
      <c r="R191" s="23">
        <v>1</v>
      </c>
      <c r="S191" s="23">
        <v>1</v>
      </c>
      <c r="T191" s="23">
        <v>0</v>
      </c>
      <c r="U191" s="23">
        <v>0</v>
      </c>
      <c r="V191" s="23">
        <v>0</v>
      </c>
      <c r="W191" s="23">
        <v>0</v>
      </c>
      <c r="X191" s="23">
        <v>0</v>
      </c>
      <c r="Y191" s="23">
        <v>0</v>
      </c>
      <c r="Z191" s="23">
        <v>1</v>
      </c>
      <c r="AA191" s="23">
        <v>1</v>
      </c>
      <c r="AB191" s="23">
        <v>0</v>
      </c>
      <c r="AC191" s="23">
        <v>0</v>
      </c>
      <c r="AD191" s="23">
        <v>1</v>
      </c>
      <c r="AE191" s="23">
        <v>1</v>
      </c>
      <c r="AF191" s="23">
        <v>0</v>
      </c>
      <c r="AG191" s="23">
        <v>0</v>
      </c>
      <c r="AH191" s="23">
        <f t="shared" si="2"/>
        <v>12</v>
      </c>
      <c r="AI191" s="24" cm="1">
        <f t="array" ref="AI191">SUM($H$8:$AG$8*H191:AG191)</f>
        <v>26.799999999999997</v>
      </c>
      <c r="AJ191" s="43">
        <f>$AI191/'Inventory System'!$L$34</f>
        <v>8.8013136288998345E-2</v>
      </c>
      <c r="AL191" s="51"/>
      <c r="AM191" s="35"/>
      <c r="AN191" s="35"/>
      <c r="AO191" s="35"/>
      <c r="AP191" s="35"/>
      <c r="AQ191" s="53"/>
      <c r="AS191" s="2"/>
    </row>
    <row r="192" spans="2:45" hidden="1" x14ac:dyDescent="0.25">
      <c r="B192" s="2"/>
      <c r="C192" s="2"/>
      <c r="D192" s="2"/>
      <c r="E192" s="2"/>
      <c r="G192" s="42">
        <v>43707</v>
      </c>
      <c r="H192" s="23">
        <v>1</v>
      </c>
      <c r="I192" s="23">
        <v>0</v>
      </c>
      <c r="J192" s="23">
        <v>1</v>
      </c>
      <c r="K192" s="23">
        <v>1</v>
      </c>
      <c r="L192" s="23">
        <v>0</v>
      </c>
      <c r="M192" s="23">
        <v>1</v>
      </c>
      <c r="N192" s="23">
        <v>0</v>
      </c>
      <c r="O192" s="23">
        <v>0</v>
      </c>
      <c r="P192" s="23">
        <v>1</v>
      </c>
      <c r="Q192" s="23">
        <v>1</v>
      </c>
      <c r="R192" s="23">
        <v>1</v>
      </c>
      <c r="S192" s="23">
        <v>0</v>
      </c>
      <c r="T192" s="23">
        <v>0</v>
      </c>
      <c r="U192" s="23">
        <v>0</v>
      </c>
      <c r="V192" s="23">
        <v>1</v>
      </c>
      <c r="W192" s="23">
        <v>0</v>
      </c>
      <c r="X192" s="23">
        <v>0</v>
      </c>
      <c r="Y192" s="23">
        <v>0</v>
      </c>
      <c r="Z192" s="23">
        <v>1</v>
      </c>
      <c r="AA192" s="23">
        <v>0</v>
      </c>
      <c r="AB192" s="23">
        <v>1</v>
      </c>
      <c r="AC192" s="23">
        <v>1</v>
      </c>
      <c r="AD192" s="23">
        <v>0</v>
      </c>
      <c r="AE192" s="23">
        <v>0</v>
      </c>
      <c r="AF192" s="23">
        <v>0</v>
      </c>
      <c r="AG192" s="23">
        <v>1</v>
      </c>
      <c r="AH192" s="23">
        <f t="shared" si="2"/>
        <v>12</v>
      </c>
      <c r="AI192" s="24" cm="1">
        <f t="array" ref="AI192">SUM($H$8:$AG$8*H192:AG192)</f>
        <v>30.299999999999997</v>
      </c>
      <c r="AJ192" s="43">
        <f>$AI192/'Inventory System'!$L$34</f>
        <v>9.9507389162561563E-2</v>
      </c>
      <c r="AL192" s="51"/>
      <c r="AM192" s="35"/>
      <c r="AN192" s="35"/>
      <c r="AO192" s="35"/>
      <c r="AP192" s="35"/>
      <c r="AQ192" s="53"/>
      <c r="AS192" s="2"/>
    </row>
    <row r="193" spans="2:45" hidden="1" x14ac:dyDescent="0.25">
      <c r="B193" s="2"/>
      <c r="C193" s="2"/>
      <c r="D193" s="2"/>
      <c r="E193" s="2"/>
      <c r="G193" s="42">
        <v>43708</v>
      </c>
      <c r="H193" s="23">
        <v>0</v>
      </c>
      <c r="I193" s="23">
        <v>1</v>
      </c>
      <c r="J193" s="23">
        <v>0</v>
      </c>
      <c r="K193" s="23">
        <v>1</v>
      </c>
      <c r="L193" s="23">
        <v>0</v>
      </c>
      <c r="M193" s="23">
        <v>0</v>
      </c>
      <c r="N193" s="23">
        <v>0</v>
      </c>
      <c r="O193" s="23">
        <v>0</v>
      </c>
      <c r="P193" s="23">
        <v>1</v>
      </c>
      <c r="Q193" s="23">
        <v>1</v>
      </c>
      <c r="R193" s="23">
        <v>0</v>
      </c>
      <c r="S193" s="23">
        <v>0</v>
      </c>
      <c r="T193" s="23">
        <v>1</v>
      </c>
      <c r="U193" s="23">
        <v>0</v>
      </c>
      <c r="V193" s="23">
        <v>1</v>
      </c>
      <c r="W193" s="23">
        <v>0</v>
      </c>
      <c r="X193" s="23">
        <v>0</v>
      </c>
      <c r="Y193" s="23">
        <v>0</v>
      </c>
      <c r="Z193" s="23">
        <v>0</v>
      </c>
      <c r="AA193" s="23">
        <v>1</v>
      </c>
      <c r="AB193" s="23">
        <v>0</v>
      </c>
      <c r="AC193" s="23">
        <v>1</v>
      </c>
      <c r="AD193" s="23">
        <v>0</v>
      </c>
      <c r="AE193" s="23">
        <v>1</v>
      </c>
      <c r="AF193" s="23">
        <v>1</v>
      </c>
      <c r="AG193" s="23">
        <v>2</v>
      </c>
      <c r="AH193" s="23">
        <f t="shared" si="2"/>
        <v>12</v>
      </c>
      <c r="AI193" s="24" cm="1">
        <f t="array" ref="AI193">SUM($H$8:$AG$8*H193:AG193)</f>
        <v>30.3</v>
      </c>
      <c r="AJ193" s="43">
        <f>$AI193/'Inventory System'!$L$34</f>
        <v>9.9507389162561577E-2</v>
      </c>
      <c r="AL193" s="51"/>
      <c r="AM193" s="35"/>
      <c r="AN193" s="35"/>
      <c r="AO193" s="35"/>
      <c r="AP193" s="35"/>
      <c r="AQ193" s="53"/>
      <c r="AS193" s="2"/>
    </row>
    <row r="194" spans="2:45" hidden="1" x14ac:dyDescent="0.25">
      <c r="B194" s="2"/>
      <c r="C194" s="2"/>
      <c r="D194" s="2"/>
      <c r="E194" s="2"/>
      <c r="G194" s="42">
        <v>43709</v>
      </c>
      <c r="H194" s="23">
        <v>1</v>
      </c>
      <c r="I194" s="23">
        <v>0</v>
      </c>
      <c r="J194" s="23">
        <v>1</v>
      </c>
      <c r="K194" s="23">
        <v>0</v>
      </c>
      <c r="L194" s="23">
        <v>1</v>
      </c>
      <c r="M194" s="23">
        <v>0</v>
      </c>
      <c r="N194" s="23">
        <v>0</v>
      </c>
      <c r="O194" s="23">
        <v>0</v>
      </c>
      <c r="P194" s="23">
        <v>0</v>
      </c>
      <c r="Q194" s="23">
        <v>1</v>
      </c>
      <c r="R194" s="23">
        <v>1</v>
      </c>
      <c r="S194" s="23">
        <v>1</v>
      </c>
      <c r="T194" s="23">
        <v>1</v>
      </c>
      <c r="U194" s="23">
        <v>1</v>
      </c>
      <c r="V194" s="23">
        <v>1</v>
      </c>
      <c r="W194" s="23">
        <v>1</v>
      </c>
      <c r="X194" s="23">
        <v>0</v>
      </c>
      <c r="Y194" s="23">
        <v>0</v>
      </c>
      <c r="Z194" s="23">
        <v>0</v>
      </c>
      <c r="AA194" s="23">
        <v>0</v>
      </c>
      <c r="AB194" s="23">
        <v>1</v>
      </c>
      <c r="AC194" s="23">
        <v>1</v>
      </c>
      <c r="AD194" s="23">
        <v>1</v>
      </c>
      <c r="AE194" s="23">
        <v>2</v>
      </c>
      <c r="AF194" s="23">
        <v>1</v>
      </c>
      <c r="AG194" s="23">
        <v>2</v>
      </c>
      <c r="AH194" s="23">
        <f t="shared" si="2"/>
        <v>18</v>
      </c>
      <c r="AI194" s="24" cm="1">
        <f t="array" ref="AI194">SUM($H$8:$AG$8*H194:AG194)</f>
        <v>37.5</v>
      </c>
      <c r="AJ194" s="43">
        <f>$AI194/'Inventory System'!$L$34</f>
        <v>0.12315270935960591</v>
      </c>
      <c r="AL194" s="51"/>
      <c r="AM194" s="35"/>
      <c r="AN194" s="35"/>
      <c r="AO194" s="35"/>
      <c r="AP194" s="35"/>
      <c r="AQ194" s="53"/>
      <c r="AS194" s="2"/>
    </row>
    <row r="195" spans="2:45" hidden="1" x14ac:dyDescent="0.25">
      <c r="B195" s="2"/>
      <c r="C195" s="2"/>
      <c r="D195" s="2"/>
      <c r="E195" s="2"/>
      <c r="G195" s="42">
        <v>43710</v>
      </c>
      <c r="H195" s="23">
        <v>0</v>
      </c>
      <c r="I195" s="23">
        <v>1</v>
      </c>
      <c r="J195" s="23">
        <v>1</v>
      </c>
      <c r="K195" s="23">
        <v>0</v>
      </c>
      <c r="L195" s="23">
        <v>0</v>
      </c>
      <c r="M195" s="23">
        <v>0</v>
      </c>
      <c r="N195" s="23">
        <v>0</v>
      </c>
      <c r="O195" s="23">
        <v>1</v>
      </c>
      <c r="P195" s="23">
        <v>0</v>
      </c>
      <c r="Q195" s="23">
        <v>0</v>
      </c>
      <c r="R195" s="23">
        <v>1</v>
      </c>
      <c r="S195" s="23">
        <v>1</v>
      </c>
      <c r="T195" s="23">
        <v>0</v>
      </c>
      <c r="U195" s="23">
        <v>1</v>
      </c>
      <c r="V195" s="23">
        <v>0</v>
      </c>
      <c r="W195" s="23">
        <v>0</v>
      </c>
      <c r="X195" s="23">
        <v>0</v>
      </c>
      <c r="Y195" s="23">
        <v>1</v>
      </c>
      <c r="Z195" s="23">
        <v>1</v>
      </c>
      <c r="AA195" s="23">
        <v>0</v>
      </c>
      <c r="AB195" s="23">
        <v>1</v>
      </c>
      <c r="AC195" s="23">
        <v>1</v>
      </c>
      <c r="AD195" s="23">
        <v>1</v>
      </c>
      <c r="AE195" s="23">
        <v>3</v>
      </c>
      <c r="AF195" s="23">
        <v>1</v>
      </c>
      <c r="AG195" s="23">
        <v>2</v>
      </c>
      <c r="AH195" s="23">
        <f t="shared" si="2"/>
        <v>17</v>
      </c>
      <c r="AI195" s="24" cm="1">
        <f t="array" ref="AI195">SUM($H$8:$AG$8*H195:AG195)</f>
        <v>34.200000000000003</v>
      </c>
      <c r="AJ195" s="43">
        <f>$AI195/'Inventory System'!$L$34</f>
        <v>0.1123152709359606</v>
      </c>
      <c r="AL195" s="51"/>
      <c r="AM195" s="35"/>
      <c r="AN195" s="35"/>
      <c r="AO195" s="35"/>
      <c r="AP195" s="35"/>
      <c r="AQ195" s="53"/>
      <c r="AS195" s="2"/>
    </row>
    <row r="196" spans="2:45" hidden="1" x14ac:dyDescent="0.25">
      <c r="B196" s="2"/>
      <c r="C196" s="2"/>
      <c r="D196" s="2"/>
      <c r="E196" s="2"/>
      <c r="G196" s="42">
        <v>43711</v>
      </c>
      <c r="H196" s="23">
        <v>1</v>
      </c>
      <c r="I196" s="23">
        <v>0</v>
      </c>
      <c r="J196" s="23">
        <v>0</v>
      </c>
      <c r="K196" s="23">
        <v>0</v>
      </c>
      <c r="L196" s="23">
        <v>1</v>
      </c>
      <c r="M196" s="23">
        <v>0</v>
      </c>
      <c r="N196" s="23">
        <v>0</v>
      </c>
      <c r="O196" s="23">
        <v>1</v>
      </c>
      <c r="P196" s="23">
        <v>0</v>
      </c>
      <c r="Q196" s="23">
        <v>1</v>
      </c>
      <c r="R196" s="23">
        <v>1</v>
      </c>
      <c r="S196" s="23">
        <v>1</v>
      </c>
      <c r="T196" s="23">
        <v>0</v>
      </c>
      <c r="U196" s="23">
        <v>0</v>
      </c>
      <c r="V196" s="23">
        <v>1</v>
      </c>
      <c r="W196" s="23">
        <v>0</v>
      </c>
      <c r="X196" s="23">
        <v>0</v>
      </c>
      <c r="Y196" s="23">
        <v>1</v>
      </c>
      <c r="Z196" s="23">
        <v>1</v>
      </c>
      <c r="AA196" s="23">
        <v>0</v>
      </c>
      <c r="AB196" s="23">
        <v>0</v>
      </c>
      <c r="AC196" s="23">
        <v>0</v>
      </c>
      <c r="AD196" s="23">
        <v>1</v>
      </c>
      <c r="AE196" s="23">
        <v>2</v>
      </c>
      <c r="AF196" s="23">
        <v>1</v>
      </c>
      <c r="AG196" s="23">
        <v>2</v>
      </c>
      <c r="AH196" s="23">
        <f t="shared" si="2"/>
        <v>15</v>
      </c>
      <c r="AI196" s="24" cm="1">
        <f t="array" ref="AI196">SUM($H$8:$AG$8*H196:AG196)</f>
        <v>33.299999999999997</v>
      </c>
      <c r="AJ196" s="43">
        <f>$AI196/'Inventory System'!$L$34</f>
        <v>0.10935960591133004</v>
      </c>
      <c r="AL196" s="51"/>
      <c r="AM196" s="35"/>
      <c r="AN196" s="35"/>
      <c r="AO196" s="35"/>
      <c r="AP196" s="35"/>
      <c r="AQ196" s="53"/>
      <c r="AS196" s="2"/>
    </row>
    <row r="197" spans="2:45" hidden="1" x14ac:dyDescent="0.25">
      <c r="B197" s="2"/>
      <c r="C197" s="2"/>
      <c r="D197" s="2"/>
      <c r="E197" s="2"/>
      <c r="G197" s="42">
        <v>43712</v>
      </c>
      <c r="H197" s="23">
        <v>0</v>
      </c>
      <c r="I197" s="23">
        <v>1</v>
      </c>
      <c r="J197" s="23">
        <v>1</v>
      </c>
      <c r="K197" s="23">
        <v>0</v>
      </c>
      <c r="L197" s="23">
        <v>0</v>
      </c>
      <c r="M197" s="23">
        <v>1</v>
      </c>
      <c r="N197" s="23">
        <v>0</v>
      </c>
      <c r="O197" s="23">
        <v>0</v>
      </c>
      <c r="P197" s="23">
        <v>1</v>
      </c>
      <c r="Q197" s="23">
        <v>0</v>
      </c>
      <c r="R197" s="23">
        <v>0</v>
      </c>
      <c r="S197" s="23">
        <v>0</v>
      </c>
      <c r="T197" s="23">
        <v>1</v>
      </c>
      <c r="U197" s="23">
        <v>0</v>
      </c>
      <c r="V197" s="23">
        <v>1</v>
      </c>
      <c r="W197" s="23">
        <v>1</v>
      </c>
      <c r="X197" s="23">
        <v>1</v>
      </c>
      <c r="Y197" s="23">
        <v>0</v>
      </c>
      <c r="Z197" s="23">
        <v>0</v>
      </c>
      <c r="AA197" s="23">
        <v>0</v>
      </c>
      <c r="AB197" s="23">
        <v>0</v>
      </c>
      <c r="AC197" s="23">
        <v>0</v>
      </c>
      <c r="AD197" s="23">
        <v>0</v>
      </c>
      <c r="AE197" s="23">
        <v>2</v>
      </c>
      <c r="AF197" s="23">
        <v>0</v>
      </c>
      <c r="AG197" s="23">
        <v>1</v>
      </c>
      <c r="AH197" s="23">
        <f t="shared" si="2"/>
        <v>11</v>
      </c>
      <c r="AI197" s="24" cm="1">
        <f t="array" ref="AI197">SUM($H$8:$AG$8*H197:AG197)</f>
        <v>24.5</v>
      </c>
      <c r="AJ197" s="43">
        <f>$AI197/'Inventory System'!$L$34</f>
        <v>8.0459770114942528E-2</v>
      </c>
      <c r="AL197" s="51"/>
      <c r="AM197" s="35"/>
      <c r="AN197" s="35"/>
      <c r="AO197" s="35"/>
      <c r="AP197" s="35"/>
      <c r="AQ197" s="53"/>
      <c r="AS197" s="2"/>
    </row>
    <row r="198" spans="2:45" hidden="1" x14ac:dyDescent="0.25">
      <c r="B198" s="2"/>
      <c r="C198" s="2"/>
      <c r="D198" s="2"/>
      <c r="E198" s="2"/>
      <c r="G198" s="42">
        <v>43713</v>
      </c>
      <c r="H198" s="23">
        <v>1</v>
      </c>
      <c r="I198" s="23">
        <v>1</v>
      </c>
      <c r="J198" s="23">
        <v>0</v>
      </c>
      <c r="K198" s="23">
        <v>0</v>
      </c>
      <c r="L198" s="23">
        <v>1</v>
      </c>
      <c r="M198" s="23">
        <v>1</v>
      </c>
      <c r="N198" s="23">
        <v>1</v>
      </c>
      <c r="O198" s="23">
        <v>0</v>
      </c>
      <c r="P198" s="23">
        <v>0</v>
      </c>
      <c r="Q198" s="23">
        <v>1</v>
      </c>
      <c r="R198" s="23">
        <v>0</v>
      </c>
      <c r="S198" s="23">
        <v>1</v>
      </c>
      <c r="T198" s="23">
        <v>1</v>
      </c>
      <c r="U198" s="23">
        <v>0</v>
      </c>
      <c r="V198" s="23">
        <v>1</v>
      </c>
      <c r="W198" s="23">
        <v>0</v>
      </c>
      <c r="X198" s="23">
        <v>0</v>
      </c>
      <c r="Y198" s="23">
        <v>1</v>
      </c>
      <c r="Z198" s="23">
        <v>1</v>
      </c>
      <c r="AA198" s="23">
        <v>0</v>
      </c>
      <c r="AB198" s="23">
        <v>0</v>
      </c>
      <c r="AC198" s="23">
        <v>0</v>
      </c>
      <c r="AD198" s="23">
        <v>0</v>
      </c>
      <c r="AE198" s="23">
        <v>3</v>
      </c>
      <c r="AF198" s="23">
        <v>1</v>
      </c>
      <c r="AG198" s="23">
        <v>2</v>
      </c>
      <c r="AH198" s="23">
        <f t="shared" si="2"/>
        <v>17</v>
      </c>
      <c r="AI198" s="24" cm="1">
        <f t="array" ref="AI198">SUM($H$8:$AG$8*H198:AG198)</f>
        <v>39.5</v>
      </c>
      <c r="AJ198" s="43">
        <f>$AI198/'Inventory System'!$L$34</f>
        <v>0.1297208538587849</v>
      </c>
      <c r="AL198" s="51"/>
      <c r="AM198" s="35"/>
      <c r="AN198" s="35"/>
      <c r="AO198" s="35"/>
      <c r="AP198" s="35"/>
      <c r="AQ198" s="53"/>
      <c r="AS198" s="2"/>
    </row>
    <row r="199" spans="2:45" hidden="1" x14ac:dyDescent="0.25">
      <c r="B199" s="2"/>
      <c r="C199" s="2"/>
      <c r="D199" s="2"/>
      <c r="E199" s="2"/>
      <c r="G199" s="42">
        <v>43714</v>
      </c>
      <c r="H199" s="23">
        <v>1</v>
      </c>
      <c r="I199" s="23">
        <v>1</v>
      </c>
      <c r="J199" s="23">
        <v>1</v>
      </c>
      <c r="K199" s="23">
        <v>0</v>
      </c>
      <c r="L199" s="23">
        <v>0</v>
      </c>
      <c r="M199" s="23">
        <v>0</v>
      </c>
      <c r="N199" s="23">
        <v>0</v>
      </c>
      <c r="O199" s="23">
        <v>0</v>
      </c>
      <c r="P199" s="23">
        <v>1</v>
      </c>
      <c r="Q199" s="23">
        <v>0</v>
      </c>
      <c r="R199" s="23">
        <v>0</v>
      </c>
      <c r="S199" s="23">
        <v>0</v>
      </c>
      <c r="T199" s="23">
        <v>0</v>
      </c>
      <c r="U199" s="23">
        <v>1</v>
      </c>
      <c r="V199" s="23">
        <v>0</v>
      </c>
      <c r="W199" s="23">
        <v>1</v>
      </c>
      <c r="X199" s="23">
        <v>0</v>
      </c>
      <c r="Y199" s="23">
        <v>0</v>
      </c>
      <c r="Z199" s="23">
        <v>1</v>
      </c>
      <c r="AA199" s="23">
        <v>0</v>
      </c>
      <c r="AB199" s="23">
        <v>1</v>
      </c>
      <c r="AC199" s="23">
        <v>1</v>
      </c>
      <c r="AD199" s="23">
        <v>0</v>
      </c>
      <c r="AE199" s="23">
        <v>0</v>
      </c>
      <c r="AF199" s="23">
        <v>0</v>
      </c>
      <c r="AG199" s="23">
        <v>1</v>
      </c>
      <c r="AH199" s="23">
        <f t="shared" si="2"/>
        <v>10</v>
      </c>
      <c r="AI199" s="24" cm="1">
        <f t="array" ref="AI199">SUM($H$8:$AG$8*H199:AG199)</f>
        <v>23.099999999999998</v>
      </c>
      <c r="AJ199" s="43">
        <f>$AI199/'Inventory System'!$L$34</f>
        <v>7.586206896551724E-2</v>
      </c>
      <c r="AL199" s="51"/>
      <c r="AM199" s="35"/>
      <c r="AN199" s="35"/>
      <c r="AO199" s="35"/>
      <c r="AP199" s="35"/>
      <c r="AQ199" s="53"/>
      <c r="AS199" s="2"/>
    </row>
    <row r="200" spans="2:45" hidden="1" x14ac:dyDescent="0.25">
      <c r="B200" s="2"/>
      <c r="C200" s="2"/>
      <c r="D200" s="2"/>
      <c r="E200" s="2"/>
      <c r="G200" s="42">
        <v>43715</v>
      </c>
      <c r="H200" s="23">
        <v>1</v>
      </c>
      <c r="I200" s="23">
        <v>0</v>
      </c>
      <c r="J200" s="23">
        <v>0</v>
      </c>
      <c r="K200" s="23">
        <v>1</v>
      </c>
      <c r="L200" s="23">
        <v>1</v>
      </c>
      <c r="M200" s="23">
        <v>1</v>
      </c>
      <c r="N200" s="23">
        <v>1</v>
      </c>
      <c r="O200" s="23">
        <v>0</v>
      </c>
      <c r="P200" s="23">
        <v>0</v>
      </c>
      <c r="Q200" s="23">
        <v>1</v>
      </c>
      <c r="R200" s="23">
        <v>1</v>
      </c>
      <c r="S200" s="23">
        <v>1</v>
      </c>
      <c r="T200" s="23">
        <v>0</v>
      </c>
      <c r="U200" s="23">
        <v>0</v>
      </c>
      <c r="V200" s="23">
        <v>0</v>
      </c>
      <c r="W200" s="23">
        <v>0</v>
      </c>
      <c r="X200" s="23">
        <v>0</v>
      </c>
      <c r="Y200" s="23">
        <v>1</v>
      </c>
      <c r="Z200" s="23">
        <v>1</v>
      </c>
      <c r="AA200" s="23">
        <v>1</v>
      </c>
      <c r="AB200" s="23">
        <v>1</v>
      </c>
      <c r="AC200" s="23">
        <v>0</v>
      </c>
      <c r="AD200" s="23">
        <v>0</v>
      </c>
      <c r="AE200" s="23">
        <v>2</v>
      </c>
      <c r="AF200" s="23">
        <v>1</v>
      </c>
      <c r="AG200" s="23">
        <v>2</v>
      </c>
      <c r="AH200" s="23">
        <f t="shared" si="2"/>
        <v>17</v>
      </c>
      <c r="AI200" s="24" cm="1">
        <f t="array" ref="AI200">SUM($H$8:$AG$8*H200:AG200)</f>
        <v>39.999999999999993</v>
      </c>
      <c r="AJ200" s="43">
        <f>$AI200/'Inventory System'!$L$34</f>
        <v>0.13136288998357962</v>
      </c>
      <c r="AL200" s="51"/>
      <c r="AM200" s="35"/>
      <c r="AN200" s="35"/>
      <c r="AO200" s="35"/>
      <c r="AP200" s="35"/>
      <c r="AQ200" s="53"/>
      <c r="AS200" s="2"/>
    </row>
    <row r="201" spans="2:45" hidden="1" x14ac:dyDescent="0.25">
      <c r="B201" s="2"/>
      <c r="C201" s="2"/>
      <c r="D201" s="2"/>
      <c r="E201" s="2"/>
      <c r="G201" s="42">
        <v>43716</v>
      </c>
      <c r="H201" s="23">
        <v>1</v>
      </c>
      <c r="I201" s="23">
        <v>1</v>
      </c>
      <c r="J201" s="23">
        <v>0</v>
      </c>
      <c r="K201" s="23">
        <v>0</v>
      </c>
      <c r="L201" s="23">
        <v>0</v>
      </c>
      <c r="M201" s="23">
        <v>0</v>
      </c>
      <c r="N201" s="23">
        <v>0</v>
      </c>
      <c r="O201" s="23">
        <v>1</v>
      </c>
      <c r="P201" s="23">
        <v>0</v>
      </c>
      <c r="Q201" s="23">
        <v>1</v>
      </c>
      <c r="R201" s="23">
        <v>0</v>
      </c>
      <c r="S201" s="23">
        <v>0</v>
      </c>
      <c r="T201" s="23">
        <v>1</v>
      </c>
      <c r="U201" s="23">
        <v>0</v>
      </c>
      <c r="V201" s="23">
        <v>0</v>
      </c>
      <c r="W201" s="23">
        <v>0</v>
      </c>
      <c r="X201" s="23">
        <v>0</v>
      </c>
      <c r="Y201" s="23">
        <v>1</v>
      </c>
      <c r="Z201" s="23">
        <v>0</v>
      </c>
      <c r="AA201" s="23">
        <v>0</v>
      </c>
      <c r="AB201" s="23">
        <v>2</v>
      </c>
      <c r="AC201" s="23">
        <v>0</v>
      </c>
      <c r="AD201" s="23">
        <v>1</v>
      </c>
      <c r="AE201" s="23">
        <v>0</v>
      </c>
      <c r="AF201" s="23">
        <v>1</v>
      </c>
      <c r="AG201" s="23">
        <v>2</v>
      </c>
      <c r="AH201" s="23">
        <f t="shared" si="2"/>
        <v>12</v>
      </c>
      <c r="AI201" s="24" cm="1">
        <f t="array" ref="AI201">SUM($H$8:$AG$8*H201:AG201)</f>
        <v>29.3</v>
      </c>
      <c r="AJ201" s="43">
        <f>$AI201/'Inventory System'!$L$34</f>
        <v>9.622331691297209E-2</v>
      </c>
      <c r="AL201" s="51"/>
      <c r="AM201" s="35"/>
      <c r="AN201" s="35"/>
      <c r="AO201" s="35"/>
      <c r="AP201" s="35"/>
      <c r="AQ201" s="53"/>
      <c r="AS201" s="2"/>
    </row>
    <row r="202" spans="2:45" hidden="1" x14ac:dyDescent="0.25">
      <c r="B202" s="2"/>
      <c r="C202" s="2"/>
      <c r="D202" s="2"/>
      <c r="E202" s="2"/>
      <c r="G202" s="42">
        <v>43717</v>
      </c>
      <c r="H202" s="23">
        <v>0</v>
      </c>
      <c r="I202" s="23">
        <v>1</v>
      </c>
      <c r="J202" s="23">
        <v>1</v>
      </c>
      <c r="K202" s="23">
        <v>0</v>
      </c>
      <c r="L202" s="23">
        <v>1</v>
      </c>
      <c r="M202" s="23">
        <v>1</v>
      </c>
      <c r="N202" s="23">
        <v>1</v>
      </c>
      <c r="O202" s="23">
        <v>1</v>
      </c>
      <c r="P202" s="23">
        <v>0</v>
      </c>
      <c r="Q202" s="23">
        <v>1</v>
      </c>
      <c r="R202" s="23">
        <v>1</v>
      </c>
      <c r="S202" s="23">
        <v>1</v>
      </c>
      <c r="T202" s="23">
        <v>0</v>
      </c>
      <c r="U202" s="23">
        <v>0</v>
      </c>
      <c r="V202" s="23">
        <v>0</v>
      </c>
      <c r="W202" s="23">
        <v>0</v>
      </c>
      <c r="X202" s="23">
        <v>1</v>
      </c>
      <c r="Y202" s="23">
        <v>1</v>
      </c>
      <c r="Z202" s="23">
        <v>0</v>
      </c>
      <c r="AA202" s="23">
        <v>0</v>
      </c>
      <c r="AB202" s="23">
        <v>2</v>
      </c>
      <c r="AC202" s="23">
        <v>0</v>
      </c>
      <c r="AD202" s="23">
        <v>1</v>
      </c>
      <c r="AE202" s="23">
        <v>3</v>
      </c>
      <c r="AF202" s="23">
        <v>0</v>
      </c>
      <c r="AG202" s="23">
        <v>0</v>
      </c>
      <c r="AH202" s="23">
        <f t="shared" si="2"/>
        <v>17</v>
      </c>
      <c r="AI202" s="24" cm="1">
        <f t="array" ref="AI202">SUM($H$8:$AG$8*H202:AG202)</f>
        <v>35.299999999999997</v>
      </c>
      <c r="AJ202" s="43">
        <f>$AI202/'Inventory System'!$L$34</f>
        <v>0.11592775041050903</v>
      </c>
      <c r="AL202" s="51"/>
      <c r="AM202" s="35"/>
      <c r="AN202" s="35"/>
      <c r="AO202" s="35"/>
      <c r="AP202" s="35"/>
      <c r="AQ202" s="53"/>
      <c r="AS202" s="2"/>
    </row>
    <row r="203" spans="2:45" hidden="1" x14ac:dyDescent="0.25">
      <c r="B203" s="2"/>
      <c r="C203" s="2"/>
      <c r="D203" s="2"/>
      <c r="E203" s="2"/>
      <c r="G203" s="42">
        <v>43718</v>
      </c>
      <c r="H203" s="23">
        <v>1</v>
      </c>
      <c r="I203" s="23">
        <v>1</v>
      </c>
      <c r="J203" s="23">
        <v>0</v>
      </c>
      <c r="K203" s="23">
        <v>1</v>
      </c>
      <c r="L203" s="23">
        <v>0</v>
      </c>
      <c r="M203" s="23">
        <v>0</v>
      </c>
      <c r="N203" s="23">
        <v>0</v>
      </c>
      <c r="O203" s="23">
        <v>0</v>
      </c>
      <c r="P203" s="23">
        <v>0</v>
      </c>
      <c r="Q203" s="23">
        <v>0</v>
      </c>
      <c r="R203" s="23">
        <v>0</v>
      </c>
      <c r="S203" s="23">
        <v>0</v>
      </c>
      <c r="T203" s="23">
        <v>1</v>
      </c>
      <c r="U203" s="23">
        <v>1</v>
      </c>
      <c r="V203" s="23">
        <v>1</v>
      </c>
      <c r="W203" s="23">
        <v>1</v>
      </c>
      <c r="X203" s="23">
        <v>0</v>
      </c>
      <c r="Y203" s="23">
        <v>1</v>
      </c>
      <c r="Z203" s="23">
        <v>0</v>
      </c>
      <c r="AA203" s="23">
        <v>0</v>
      </c>
      <c r="AB203" s="23">
        <v>2</v>
      </c>
      <c r="AC203" s="23">
        <v>0</v>
      </c>
      <c r="AD203" s="23">
        <v>1</v>
      </c>
      <c r="AE203" s="23">
        <v>0</v>
      </c>
      <c r="AF203" s="23">
        <v>0</v>
      </c>
      <c r="AG203" s="23">
        <v>1</v>
      </c>
      <c r="AH203" s="23">
        <f t="shared" ref="AH203:AH266" si="3">SUM(H203:AG203)</f>
        <v>12</v>
      </c>
      <c r="AI203" s="24" cm="1">
        <f t="array" ref="AI203">SUM($H$8:$AG$8*H203:AG203)</f>
        <v>24.1</v>
      </c>
      <c r="AJ203" s="43">
        <f>$AI203/'Inventory System'!$L$34</f>
        <v>7.9146141215106741E-2</v>
      </c>
      <c r="AL203" s="51"/>
      <c r="AM203" s="35"/>
      <c r="AN203" s="35"/>
      <c r="AO203" s="35"/>
      <c r="AP203" s="35"/>
      <c r="AQ203" s="53"/>
      <c r="AS203" s="2"/>
    </row>
    <row r="204" spans="2:45" hidden="1" x14ac:dyDescent="0.25">
      <c r="B204" s="2"/>
      <c r="C204" s="2"/>
      <c r="D204" s="2"/>
      <c r="E204" s="2"/>
      <c r="G204" s="42">
        <v>43719</v>
      </c>
      <c r="H204" s="23">
        <v>0</v>
      </c>
      <c r="I204" s="23">
        <v>1</v>
      </c>
      <c r="J204" s="23">
        <v>1</v>
      </c>
      <c r="K204" s="23">
        <v>0</v>
      </c>
      <c r="L204" s="23">
        <v>1</v>
      </c>
      <c r="M204" s="23">
        <v>0</v>
      </c>
      <c r="N204" s="23">
        <v>0</v>
      </c>
      <c r="O204" s="23">
        <v>1</v>
      </c>
      <c r="P204" s="23">
        <v>0</v>
      </c>
      <c r="Q204" s="23">
        <v>1</v>
      </c>
      <c r="R204" s="23">
        <v>1</v>
      </c>
      <c r="S204" s="23">
        <v>0</v>
      </c>
      <c r="T204" s="23">
        <v>0</v>
      </c>
      <c r="U204" s="23">
        <v>0</v>
      </c>
      <c r="V204" s="23">
        <v>0</v>
      </c>
      <c r="W204" s="23">
        <v>1</v>
      </c>
      <c r="X204" s="23">
        <v>1</v>
      </c>
      <c r="Y204" s="23">
        <v>0</v>
      </c>
      <c r="Z204" s="23">
        <v>0</v>
      </c>
      <c r="AA204" s="23">
        <v>1</v>
      </c>
      <c r="AB204" s="23">
        <v>0</v>
      </c>
      <c r="AC204" s="23">
        <v>1</v>
      </c>
      <c r="AD204" s="23">
        <v>1</v>
      </c>
      <c r="AE204" s="23">
        <v>1</v>
      </c>
      <c r="AF204" s="23">
        <v>0</v>
      </c>
      <c r="AG204" s="23">
        <v>0</v>
      </c>
      <c r="AH204" s="23">
        <f t="shared" si="3"/>
        <v>12</v>
      </c>
      <c r="AI204" s="24" cm="1">
        <f t="array" ref="AI204">SUM($H$8:$AG$8*H204:AG204)</f>
        <v>25</v>
      </c>
      <c r="AJ204" s="43">
        <f>$AI204/'Inventory System'!$L$34</f>
        <v>8.2101806239737271E-2</v>
      </c>
      <c r="AL204" s="51"/>
      <c r="AM204" s="35"/>
      <c r="AN204" s="35"/>
      <c r="AO204" s="35"/>
      <c r="AP204" s="35"/>
      <c r="AQ204" s="53"/>
      <c r="AS204" s="2"/>
    </row>
    <row r="205" spans="2:45" hidden="1" x14ac:dyDescent="0.25">
      <c r="B205" s="2"/>
      <c r="C205" s="2"/>
      <c r="D205" s="2"/>
      <c r="E205" s="2"/>
      <c r="G205" s="42">
        <v>43720</v>
      </c>
      <c r="H205" s="23">
        <v>1</v>
      </c>
      <c r="I205" s="23">
        <v>0</v>
      </c>
      <c r="J205" s="23">
        <v>0</v>
      </c>
      <c r="K205" s="23">
        <v>1</v>
      </c>
      <c r="L205" s="23">
        <v>0</v>
      </c>
      <c r="M205" s="23">
        <v>1</v>
      </c>
      <c r="N205" s="23">
        <v>0</v>
      </c>
      <c r="O205" s="23">
        <v>0</v>
      </c>
      <c r="P205" s="23">
        <v>0</v>
      </c>
      <c r="Q205" s="23">
        <v>0</v>
      </c>
      <c r="R205" s="23">
        <v>0</v>
      </c>
      <c r="S205" s="23">
        <v>0</v>
      </c>
      <c r="T205" s="23">
        <v>0</v>
      </c>
      <c r="U205" s="23">
        <v>1</v>
      </c>
      <c r="V205" s="23">
        <v>0</v>
      </c>
      <c r="W205" s="23">
        <v>0</v>
      </c>
      <c r="X205" s="23">
        <v>1</v>
      </c>
      <c r="Y205" s="23">
        <v>0</v>
      </c>
      <c r="Z205" s="23">
        <v>1</v>
      </c>
      <c r="AA205" s="23">
        <v>0</v>
      </c>
      <c r="AB205" s="23">
        <v>2</v>
      </c>
      <c r="AC205" s="23">
        <v>0</v>
      </c>
      <c r="AD205" s="23">
        <v>0</v>
      </c>
      <c r="AE205" s="23">
        <v>0</v>
      </c>
      <c r="AF205" s="23">
        <v>1</v>
      </c>
      <c r="AG205" s="23">
        <v>2</v>
      </c>
      <c r="AH205" s="23">
        <f t="shared" si="3"/>
        <v>11</v>
      </c>
      <c r="AI205" s="24" cm="1">
        <f t="array" ref="AI205">SUM($H$8:$AG$8*H205:AG205)</f>
        <v>26.6</v>
      </c>
      <c r="AJ205" s="43">
        <f>$AI205/'Inventory System'!$L$34</f>
        <v>8.7356321839080459E-2</v>
      </c>
      <c r="AL205" s="51"/>
      <c r="AM205" s="35"/>
      <c r="AN205" s="35"/>
      <c r="AO205" s="35"/>
      <c r="AP205" s="35"/>
      <c r="AQ205" s="53"/>
      <c r="AS205" s="2"/>
    </row>
    <row r="206" spans="2:45" hidden="1" x14ac:dyDescent="0.25">
      <c r="B206" s="2"/>
      <c r="C206" s="2"/>
      <c r="D206" s="2"/>
      <c r="E206" s="2"/>
      <c r="G206" s="42">
        <v>43721</v>
      </c>
      <c r="H206" s="23">
        <v>1</v>
      </c>
      <c r="I206" s="23">
        <v>1</v>
      </c>
      <c r="J206" s="23">
        <v>0</v>
      </c>
      <c r="K206" s="23">
        <v>0</v>
      </c>
      <c r="L206" s="23">
        <v>0</v>
      </c>
      <c r="M206" s="23">
        <v>1</v>
      </c>
      <c r="N206" s="23">
        <v>0</v>
      </c>
      <c r="O206" s="23">
        <v>0</v>
      </c>
      <c r="P206" s="23">
        <v>0</v>
      </c>
      <c r="Q206" s="23">
        <v>1</v>
      </c>
      <c r="R206" s="23">
        <v>1</v>
      </c>
      <c r="S206" s="23">
        <v>0</v>
      </c>
      <c r="T206" s="23">
        <v>0</v>
      </c>
      <c r="U206" s="23">
        <v>1</v>
      </c>
      <c r="V206" s="23">
        <v>0</v>
      </c>
      <c r="W206" s="23">
        <v>0</v>
      </c>
      <c r="X206" s="23">
        <v>0</v>
      </c>
      <c r="Y206" s="23">
        <v>0</v>
      </c>
      <c r="Z206" s="23">
        <v>0</v>
      </c>
      <c r="AA206" s="23">
        <v>0</v>
      </c>
      <c r="AB206" s="23">
        <v>0</v>
      </c>
      <c r="AC206" s="23">
        <v>1</v>
      </c>
      <c r="AD206" s="23">
        <v>0</v>
      </c>
      <c r="AE206" s="23">
        <v>0</v>
      </c>
      <c r="AF206" s="23">
        <v>1</v>
      </c>
      <c r="AG206" s="23">
        <v>2</v>
      </c>
      <c r="AH206" s="23">
        <f t="shared" si="3"/>
        <v>10</v>
      </c>
      <c r="AI206" s="24" cm="1">
        <f t="array" ref="AI206">SUM($H$8:$AG$8*H206:AG206)</f>
        <v>26.8</v>
      </c>
      <c r="AJ206" s="43">
        <f>$AI206/'Inventory System'!$L$34</f>
        <v>8.8013136288998359E-2</v>
      </c>
      <c r="AL206" s="51"/>
      <c r="AM206" s="35"/>
      <c r="AN206" s="35"/>
      <c r="AO206" s="35"/>
      <c r="AP206" s="35"/>
      <c r="AQ206" s="53"/>
      <c r="AS206" s="2"/>
    </row>
    <row r="207" spans="2:45" hidden="1" x14ac:dyDescent="0.25">
      <c r="B207" s="2"/>
      <c r="C207" s="2"/>
      <c r="D207" s="2"/>
      <c r="E207" s="2"/>
      <c r="G207" s="42">
        <v>43722</v>
      </c>
      <c r="H207" s="23">
        <v>0</v>
      </c>
      <c r="I207" s="23">
        <v>0</v>
      </c>
      <c r="J207" s="23">
        <v>0</v>
      </c>
      <c r="K207" s="23">
        <v>1</v>
      </c>
      <c r="L207" s="23">
        <v>0</v>
      </c>
      <c r="M207" s="23">
        <v>1</v>
      </c>
      <c r="N207" s="23">
        <v>1</v>
      </c>
      <c r="O207" s="23">
        <v>0</v>
      </c>
      <c r="P207" s="23">
        <v>0</v>
      </c>
      <c r="Q207" s="23">
        <v>1</v>
      </c>
      <c r="R207" s="23">
        <v>1</v>
      </c>
      <c r="S207" s="23">
        <v>0</v>
      </c>
      <c r="T207" s="23">
        <v>1</v>
      </c>
      <c r="U207" s="23">
        <v>1</v>
      </c>
      <c r="V207" s="23">
        <v>0</v>
      </c>
      <c r="W207" s="23">
        <v>0</v>
      </c>
      <c r="X207" s="23">
        <v>1</v>
      </c>
      <c r="Y207" s="23">
        <v>0</v>
      </c>
      <c r="Z207" s="23">
        <v>0</v>
      </c>
      <c r="AA207" s="23">
        <v>0</v>
      </c>
      <c r="AB207" s="23">
        <v>0</v>
      </c>
      <c r="AC207" s="23">
        <v>1</v>
      </c>
      <c r="AD207" s="23">
        <v>1</v>
      </c>
      <c r="AE207" s="23">
        <v>3</v>
      </c>
      <c r="AF207" s="23">
        <v>1</v>
      </c>
      <c r="AG207" s="23">
        <v>2</v>
      </c>
      <c r="AH207" s="23">
        <f t="shared" si="3"/>
        <v>16</v>
      </c>
      <c r="AI207" s="24" cm="1">
        <f t="array" ref="AI207">SUM($H$8:$AG$8*H207:AG207)</f>
        <v>35.6</v>
      </c>
      <c r="AJ207" s="43">
        <f>$AI207/'Inventory System'!$L$34</f>
        <v>0.11691297208538588</v>
      </c>
      <c r="AL207" s="51"/>
      <c r="AM207" s="35"/>
      <c r="AN207" s="35"/>
      <c r="AO207" s="35"/>
      <c r="AP207" s="35"/>
      <c r="AQ207" s="53"/>
      <c r="AS207" s="2"/>
    </row>
    <row r="208" spans="2:45" hidden="1" x14ac:dyDescent="0.25">
      <c r="B208" s="2"/>
      <c r="C208" s="2"/>
      <c r="D208" s="2"/>
      <c r="E208" s="2"/>
      <c r="G208" s="42">
        <v>43723</v>
      </c>
      <c r="H208" s="23">
        <v>1</v>
      </c>
      <c r="I208" s="23">
        <v>1</v>
      </c>
      <c r="J208" s="23">
        <v>0</v>
      </c>
      <c r="K208" s="23">
        <v>0</v>
      </c>
      <c r="L208" s="23">
        <v>0</v>
      </c>
      <c r="M208" s="23">
        <v>0</v>
      </c>
      <c r="N208" s="23">
        <v>0</v>
      </c>
      <c r="O208" s="23">
        <v>1</v>
      </c>
      <c r="P208" s="23">
        <v>1</v>
      </c>
      <c r="Q208" s="23">
        <v>0</v>
      </c>
      <c r="R208" s="23">
        <v>1</v>
      </c>
      <c r="S208" s="23">
        <v>0</v>
      </c>
      <c r="T208" s="23">
        <v>0</v>
      </c>
      <c r="U208" s="23">
        <v>0</v>
      </c>
      <c r="V208" s="23">
        <v>0</v>
      </c>
      <c r="W208" s="23">
        <v>0</v>
      </c>
      <c r="X208" s="23">
        <v>1</v>
      </c>
      <c r="Y208" s="23">
        <v>0</v>
      </c>
      <c r="Z208" s="23">
        <v>1</v>
      </c>
      <c r="AA208" s="23">
        <v>0</v>
      </c>
      <c r="AB208" s="23">
        <v>1</v>
      </c>
      <c r="AC208" s="23">
        <v>1</v>
      </c>
      <c r="AD208" s="23">
        <v>1</v>
      </c>
      <c r="AE208" s="23">
        <v>1</v>
      </c>
      <c r="AF208" s="23">
        <v>0</v>
      </c>
      <c r="AG208" s="23">
        <v>1</v>
      </c>
      <c r="AH208" s="23">
        <f t="shared" si="3"/>
        <v>12</v>
      </c>
      <c r="AI208" s="24" cm="1">
        <f t="array" ref="AI208">SUM($H$8:$AG$8*H208:AG208)</f>
        <v>26</v>
      </c>
      <c r="AJ208" s="43">
        <f>$AI208/'Inventory System'!$L$34</f>
        <v>8.5385878489326772E-2</v>
      </c>
      <c r="AL208" s="51"/>
      <c r="AM208" s="35"/>
      <c r="AN208" s="35"/>
      <c r="AO208" s="35"/>
      <c r="AP208" s="35"/>
      <c r="AQ208" s="53"/>
      <c r="AS208" s="2"/>
    </row>
    <row r="209" spans="2:45" hidden="1" x14ac:dyDescent="0.25">
      <c r="B209" s="2"/>
      <c r="C209" s="2"/>
      <c r="D209" s="2"/>
      <c r="E209" s="2"/>
      <c r="G209" s="42">
        <v>43724</v>
      </c>
      <c r="H209" s="23">
        <v>1</v>
      </c>
      <c r="I209" s="23">
        <v>1</v>
      </c>
      <c r="J209" s="23">
        <v>0</v>
      </c>
      <c r="K209" s="23">
        <v>0</v>
      </c>
      <c r="L209" s="23">
        <v>1</v>
      </c>
      <c r="M209" s="23">
        <v>1</v>
      </c>
      <c r="N209" s="23">
        <v>0</v>
      </c>
      <c r="O209" s="23">
        <v>1</v>
      </c>
      <c r="P209" s="23">
        <v>0</v>
      </c>
      <c r="Q209" s="23">
        <v>0</v>
      </c>
      <c r="R209" s="23">
        <v>0</v>
      </c>
      <c r="S209" s="23">
        <v>1</v>
      </c>
      <c r="T209" s="23">
        <v>0</v>
      </c>
      <c r="U209" s="23">
        <v>0</v>
      </c>
      <c r="V209" s="23">
        <v>1</v>
      </c>
      <c r="W209" s="23">
        <v>0</v>
      </c>
      <c r="X209" s="23">
        <v>0</v>
      </c>
      <c r="Y209" s="23">
        <v>0</v>
      </c>
      <c r="Z209" s="23">
        <v>0</v>
      </c>
      <c r="AA209" s="23">
        <v>0</v>
      </c>
      <c r="AB209" s="23">
        <v>1</v>
      </c>
      <c r="AC209" s="23">
        <v>1</v>
      </c>
      <c r="AD209" s="23">
        <v>1</v>
      </c>
      <c r="AE209" s="23">
        <v>1</v>
      </c>
      <c r="AF209" s="23">
        <v>0</v>
      </c>
      <c r="AG209" s="23">
        <v>0</v>
      </c>
      <c r="AH209" s="23">
        <f t="shared" si="3"/>
        <v>11</v>
      </c>
      <c r="AI209" s="24" cm="1">
        <f t="array" ref="AI209">SUM($H$8:$AG$8*H209:AG209)</f>
        <v>23.5</v>
      </c>
      <c r="AJ209" s="43">
        <f>$AI209/'Inventory System'!$L$34</f>
        <v>7.7175697865353041E-2</v>
      </c>
      <c r="AL209" s="51"/>
      <c r="AM209" s="35"/>
      <c r="AN209" s="35"/>
      <c r="AO209" s="35"/>
      <c r="AP209" s="35"/>
      <c r="AQ209" s="53"/>
      <c r="AS209" s="2"/>
    </row>
    <row r="210" spans="2:45" hidden="1" x14ac:dyDescent="0.25">
      <c r="B210" s="2"/>
      <c r="C210" s="2"/>
      <c r="D210" s="2"/>
      <c r="E210" s="2"/>
      <c r="G210" s="42">
        <v>43725</v>
      </c>
      <c r="H210" s="23">
        <v>1</v>
      </c>
      <c r="I210" s="23">
        <v>0</v>
      </c>
      <c r="J210" s="23">
        <v>0</v>
      </c>
      <c r="K210" s="23">
        <v>0</v>
      </c>
      <c r="L210" s="23">
        <v>1</v>
      </c>
      <c r="M210" s="23">
        <v>0</v>
      </c>
      <c r="N210" s="23">
        <v>0</v>
      </c>
      <c r="O210" s="23">
        <v>1</v>
      </c>
      <c r="P210" s="23">
        <v>1</v>
      </c>
      <c r="Q210" s="23">
        <v>1</v>
      </c>
      <c r="R210" s="23">
        <v>0</v>
      </c>
      <c r="S210" s="23">
        <v>0</v>
      </c>
      <c r="T210" s="23">
        <v>0</v>
      </c>
      <c r="U210" s="23">
        <v>0</v>
      </c>
      <c r="V210" s="23">
        <v>0</v>
      </c>
      <c r="W210" s="23">
        <v>1</v>
      </c>
      <c r="X210" s="23">
        <v>0</v>
      </c>
      <c r="Y210" s="23">
        <v>0</v>
      </c>
      <c r="Z210" s="23">
        <v>0</v>
      </c>
      <c r="AA210" s="23">
        <v>0</v>
      </c>
      <c r="AB210" s="23">
        <v>2</v>
      </c>
      <c r="AC210" s="23">
        <v>1</v>
      </c>
      <c r="AD210" s="23">
        <v>0</v>
      </c>
      <c r="AE210" s="23">
        <v>0</v>
      </c>
      <c r="AF210" s="23">
        <v>1</v>
      </c>
      <c r="AG210" s="23">
        <v>2</v>
      </c>
      <c r="AH210" s="23">
        <f t="shared" si="3"/>
        <v>12</v>
      </c>
      <c r="AI210" s="24" cm="1">
        <f t="array" ref="AI210">SUM($H$8:$AG$8*H210:AG210)</f>
        <v>31.200000000000003</v>
      </c>
      <c r="AJ210" s="43">
        <f>$AI210/'Inventory System'!$L$34</f>
        <v>0.10246305418719212</v>
      </c>
      <c r="AL210" s="51"/>
      <c r="AM210" s="35"/>
      <c r="AN210" s="35"/>
      <c r="AO210" s="35"/>
      <c r="AP210" s="35"/>
      <c r="AQ210" s="53"/>
      <c r="AS210" s="2"/>
    </row>
    <row r="211" spans="2:45" hidden="1" x14ac:dyDescent="0.25">
      <c r="B211" s="2"/>
      <c r="C211" s="2"/>
      <c r="D211" s="2"/>
      <c r="E211" s="2"/>
      <c r="G211" s="42">
        <v>43726</v>
      </c>
      <c r="H211" s="23">
        <v>1</v>
      </c>
      <c r="I211" s="23">
        <v>1</v>
      </c>
      <c r="J211" s="23">
        <v>1</v>
      </c>
      <c r="K211" s="23">
        <v>1</v>
      </c>
      <c r="L211" s="23">
        <v>0</v>
      </c>
      <c r="M211" s="23">
        <v>1</v>
      </c>
      <c r="N211" s="23">
        <v>1</v>
      </c>
      <c r="O211" s="23">
        <v>1</v>
      </c>
      <c r="P211" s="23">
        <v>1</v>
      </c>
      <c r="Q211" s="23">
        <v>1</v>
      </c>
      <c r="R211" s="23">
        <v>1</v>
      </c>
      <c r="S211" s="23">
        <v>1</v>
      </c>
      <c r="T211" s="23">
        <v>0</v>
      </c>
      <c r="U211" s="23">
        <v>0</v>
      </c>
      <c r="V211" s="23">
        <v>0</v>
      </c>
      <c r="W211" s="23">
        <v>1</v>
      </c>
      <c r="X211" s="23">
        <v>0</v>
      </c>
      <c r="Y211" s="23">
        <v>0</v>
      </c>
      <c r="Z211" s="23">
        <v>0</v>
      </c>
      <c r="AA211" s="23">
        <v>0</v>
      </c>
      <c r="AB211" s="23">
        <v>0</v>
      </c>
      <c r="AC211" s="23">
        <v>1</v>
      </c>
      <c r="AD211" s="23">
        <v>0</v>
      </c>
      <c r="AE211" s="23">
        <v>2</v>
      </c>
      <c r="AF211" s="23">
        <v>0</v>
      </c>
      <c r="AG211" s="23">
        <v>1</v>
      </c>
      <c r="AH211" s="23">
        <f t="shared" si="3"/>
        <v>16</v>
      </c>
      <c r="AI211" s="24" cm="1">
        <f t="array" ref="AI211">SUM($H$8:$AG$8*H211:AG211)</f>
        <v>40.4</v>
      </c>
      <c r="AJ211" s="43">
        <f>$AI211/'Inventory System'!$L$34</f>
        <v>0.13267651888341542</v>
      </c>
      <c r="AL211" s="51"/>
      <c r="AM211" s="35"/>
      <c r="AN211" s="35"/>
      <c r="AO211" s="35"/>
      <c r="AP211" s="35"/>
      <c r="AQ211" s="53"/>
      <c r="AS211" s="2"/>
    </row>
    <row r="212" spans="2:45" hidden="1" x14ac:dyDescent="0.25">
      <c r="B212" s="2"/>
      <c r="C212" s="2"/>
      <c r="D212" s="2"/>
      <c r="E212" s="2"/>
      <c r="G212" s="42">
        <v>43727</v>
      </c>
      <c r="H212" s="23">
        <v>0</v>
      </c>
      <c r="I212" s="23">
        <v>1</v>
      </c>
      <c r="J212" s="23">
        <v>0</v>
      </c>
      <c r="K212" s="23">
        <v>0</v>
      </c>
      <c r="L212" s="23">
        <v>0</v>
      </c>
      <c r="M212" s="23">
        <v>0</v>
      </c>
      <c r="N212" s="23">
        <v>0</v>
      </c>
      <c r="O212" s="23">
        <v>0</v>
      </c>
      <c r="P212" s="23">
        <v>0</v>
      </c>
      <c r="Q212" s="23">
        <v>1</v>
      </c>
      <c r="R212" s="23">
        <v>0</v>
      </c>
      <c r="S212" s="23">
        <v>1</v>
      </c>
      <c r="T212" s="23">
        <v>0</v>
      </c>
      <c r="U212" s="23">
        <v>0</v>
      </c>
      <c r="V212" s="23">
        <v>0</v>
      </c>
      <c r="W212" s="23">
        <v>1</v>
      </c>
      <c r="X212" s="23">
        <v>0</v>
      </c>
      <c r="Y212" s="23">
        <v>0</v>
      </c>
      <c r="Z212" s="23">
        <v>1</v>
      </c>
      <c r="AA212" s="23">
        <v>0</v>
      </c>
      <c r="AB212" s="23">
        <v>2</v>
      </c>
      <c r="AC212" s="23">
        <v>0</v>
      </c>
      <c r="AD212" s="23">
        <v>0</v>
      </c>
      <c r="AE212" s="23">
        <v>2</v>
      </c>
      <c r="AF212" s="23">
        <v>0</v>
      </c>
      <c r="AG212" s="23">
        <v>1</v>
      </c>
      <c r="AH212" s="23">
        <f t="shared" si="3"/>
        <v>10</v>
      </c>
      <c r="AI212" s="24" cm="1">
        <f t="array" ref="AI212">SUM($H$8:$AG$8*H212:AG212)</f>
        <v>19.8</v>
      </c>
      <c r="AJ212" s="43">
        <f>$AI212/'Inventory System'!$L$34</f>
        <v>6.5024630541871922E-2</v>
      </c>
      <c r="AL212" s="51"/>
      <c r="AM212" s="35"/>
      <c r="AN212" s="35"/>
      <c r="AO212" s="35"/>
      <c r="AP212" s="35"/>
      <c r="AQ212" s="53"/>
      <c r="AS212" s="2"/>
    </row>
    <row r="213" spans="2:45" hidden="1" x14ac:dyDescent="0.25">
      <c r="B213" s="2"/>
      <c r="C213" s="2"/>
      <c r="D213" s="2"/>
      <c r="E213" s="2"/>
      <c r="G213" s="42">
        <v>43728</v>
      </c>
      <c r="H213" s="23">
        <v>1</v>
      </c>
      <c r="I213" s="23">
        <v>0</v>
      </c>
      <c r="J213" s="23">
        <v>0</v>
      </c>
      <c r="K213" s="23">
        <v>0</v>
      </c>
      <c r="L213" s="23">
        <v>1</v>
      </c>
      <c r="M213" s="23">
        <v>1</v>
      </c>
      <c r="N213" s="23">
        <v>1</v>
      </c>
      <c r="O213" s="23">
        <v>0</v>
      </c>
      <c r="P213" s="23">
        <v>1</v>
      </c>
      <c r="Q213" s="23">
        <v>0</v>
      </c>
      <c r="R213" s="23">
        <v>1</v>
      </c>
      <c r="S213" s="23">
        <v>0</v>
      </c>
      <c r="T213" s="23">
        <v>0</v>
      </c>
      <c r="U213" s="23">
        <v>0</v>
      </c>
      <c r="V213" s="23">
        <v>0</v>
      </c>
      <c r="W213" s="23">
        <v>0</v>
      </c>
      <c r="X213" s="23">
        <v>0</v>
      </c>
      <c r="Y213" s="23">
        <v>0</v>
      </c>
      <c r="Z213" s="23">
        <v>0</v>
      </c>
      <c r="AA213" s="23">
        <v>0</v>
      </c>
      <c r="AB213" s="23">
        <v>1</v>
      </c>
      <c r="AC213" s="23">
        <v>0</v>
      </c>
      <c r="AD213" s="23">
        <v>0</v>
      </c>
      <c r="AE213" s="23">
        <v>1</v>
      </c>
      <c r="AF213" s="23">
        <v>0</v>
      </c>
      <c r="AG213" s="23">
        <v>0</v>
      </c>
      <c r="AH213" s="23">
        <f t="shared" si="3"/>
        <v>8</v>
      </c>
      <c r="AI213" s="24" cm="1">
        <f t="array" ref="AI213">SUM($H$8:$AG$8*H213:AG213)</f>
        <v>19.7</v>
      </c>
      <c r="AJ213" s="43">
        <f>$AI213/'Inventory System'!$L$34</f>
        <v>6.4696223316912965E-2</v>
      </c>
      <c r="AL213" s="51"/>
      <c r="AM213" s="35"/>
      <c r="AN213" s="35"/>
      <c r="AO213" s="35"/>
      <c r="AP213" s="35"/>
      <c r="AQ213" s="53"/>
      <c r="AS213" s="2"/>
    </row>
    <row r="214" spans="2:45" hidden="1" x14ac:dyDescent="0.25">
      <c r="B214" s="2"/>
      <c r="C214" s="2"/>
      <c r="D214" s="2"/>
      <c r="E214" s="2"/>
      <c r="G214" s="42">
        <v>43729</v>
      </c>
      <c r="H214" s="23">
        <v>1</v>
      </c>
      <c r="I214" s="23">
        <v>1</v>
      </c>
      <c r="J214" s="23">
        <v>0</v>
      </c>
      <c r="K214" s="23">
        <v>0</v>
      </c>
      <c r="L214" s="23">
        <v>0</v>
      </c>
      <c r="M214" s="23">
        <v>0</v>
      </c>
      <c r="N214" s="23">
        <v>1</v>
      </c>
      <c r="O214" s="23">
        <v>0</v>
      </c>
      <c r="P214" s="23">
        <v>1</v>
      </c>
      <c r="Q214" s="23">
        <v>1</v>
      </c>
      <c r="R214" s="23">
        <v>0</v>
      </c>
      <c r="S214" s="23">
        <v>0</v>
      </c>
      <c r="T214" s="23">
        <v>0</v>
      </c>
      <c r="U214" s="23">
        <v>1</v>
      </c>
      <c r="V214" s="23">
        <v>0</v>
      </c>
      <c r="W214" s="23">
        <v>0</v>
      </c>
      <c r="X214" s="23">
        <v>0</v>
      </c>
      <c r="Y214" s="23">
        <v>0</v>
      </c>
      <c r="Z214" s="23">
        <v>0</v>
      </c>
      <c r="AA214" s="23">
        <v>0</v>
      </c>
      <c r="AB214" s="23">
        <v>0</v>
      </c>
      <c r="AC214" s="23">
        <v>0</v>
      </c>
      <c r="AD214" s="23">
        <v>0</v>
      </c>
      <c r="AE214" s="23">
        <v>0</v>
      </c>
      <c r="AF214" s="23">
        <v>0</v>
      </c>
      <c r="AG214" s="23">
        <v>0</v>
      </c>
      <c r="AH214" s="23">
        <f t="shared" si="3"/>
        <v>6</v>
      </c>
      <c r="AI214" s="24" cm="1">
        <f t="array" ref="AI214">SUM($H$8:$AG$8*H214:AG214)</f>
        <v>17.3</v>
      </c>
      <c r="AJ214" s="43">
        <f>$AI214/'Inventory System'!$L$34</f>
        <v>5.6814449917898198E-2</v>
      </c>
      <c r="AL214" s="51"/>
      <c r="AM214" s="35"/>
      <c r="AN214" s="35"/>
      <c r="AO214" s="35"/>
      <c r="AP214" s="35"/>
      <c r="AQ214" s="53"/>
      <c r="AS214" s="2"/>
    </row>
    <row r="215" spans="2:45" hidden="1" x14ac:dyDescent="0.25">
      <c r="B215" s="2"/>
      <c r="C215" s="2"/>
      <c r="D215" s="2"/>
      <c r="E215" s="2"/>
      <c r="G215" s="42">
        <v>43730</v>
      </c>
      <c r="H215" s="23">
        <v>0</v>
      </c>
      <c r="I215" s="23">
        <v>0</v>
      </c>
      <c r="J215" s="23">
        <v>0</v>
      </c>
      <c r="K215" s="23">
        <v>1</v>
      </c>
      <c r="L215" s="23">
        <v>1</v>
      </c>
      <c r="M215" s="23">
        <v>0</v>
      </c>
      <c r="N215" s="23">
        <v>1</v>
      </c>
      <c r="O215" s="23">
        <v>0</v>
      </c>
      <c r="P215" s="23">
        <v>0</v>
      </c>
      <c r="Q215" s="23">
        <v>0</v>
      </c>
      <c r="R215" s="23">
        <v>1</v>
      </c>
      <c r="S215" s="23">
        <v>1</v>
      </c>
      <c r="T215" s="23">
        <v>0</v>
      </c>
      <c r="U215" s="23">
        <v>1</v>
      </c>
      <c r="V215" s="23">
        <v>0</v>
      </c>
      <c r="W215" s="23">
        <v>0</v>
      </c>
      <c r="X215" s="23">
        <v>0</v>
      </c>
      <c r="Y215" s="23">
        <v>1</v>
      </c>
      <c r="Z215" s="23">
        <v>1</v>
      </c>
      <c r="AA215" s="23">
        <v>0</v>
      </c>
      <c r="AB215" s="23">
        <v>0</v>
      </c>
      <c r="AC215" s="23">
        <v>1</v>
      </c>
      <c r="AD215" s="23">
        <v>1</v>
      </c>
      <c r="AE215" s="23">
        <v>2</v>
      </c>
      <c r="AF215" s="23">
        <v>1</v>
      </c>
      <c r="AG215" s="23">
        <v>2</v>
      </c>
      <c r="AH215" s="23">
        <f t="shared" si="3"/>
        <v>15</v>
      </c>
      <c r="AI215" s="24" cm="1">
        <f t="array" ref="AI215">SUM($H$8:$AG$8*H215:AG215)</f>
        <v>31.600000000000005</v>
      </c>
      <c r="AJ215" s="43">
        <f>$AI215/'Inventory System'!$L$34</f>
        <v>0.10377668308702793</v>
      </c>
      <c r="AL215" s="51"/>
      <c r="AM215" s="35"/>
      <c r="AN215" s="35"/>
      <c r="AO215" s="35"/>
      <c r="AP215" s="35"/>
      <c r="AQ215" s="53"/>
      <c r="AS215" s="2"/>
    </row>
    <row r="216" spans="2:45" hidden="1" x14ac:dyDescent="0.25">
      <c r="B216" s="2"/>
      <c r="C216" s="2"/>
      <c r="D216" s="2"/>
      <c r="E216" s="2"/>
      <c r="G216" s="42">
        <v>43731</v>
      </c>
      <c r="H216" s="23">
        <v>0</v>
      </c>
      <c r="I216" s="23">
        <v>0</v>
      </c>
      <c r="J216" s="23">
        <v>1</v>
      </c>
      <c r="K216" s="23">
        <v>0</v>
      </c>
      <c r="L216" s="23">
        <v>1</v>
      </c>
      <c r="M216" s="23">
        <v>0</v>
      </c>
      <c r="N216" s="23">
        <v>1</v>
      </c>
      <c r="O216" s="23">
        <v>0</v>
      </c>
      <c r="P216" s="23">
        <v>1</v>
      </c>
      <c r="Q216" s="23">
        <v>0</v>
      </c>
      <c r="R216" s="23">
        <v>0</v>
      </c>
      <c r="S216" s="23">
        <v>1</v>
      </c>
      <c r="T216" s="23">
        <v>0</v>
      </c>
      <c r="U216" s="23">
        <v>0</v>
      </c>
      <c r="V216" s="23">
        <v>0</v>
      </c>
      <c r="W216" s="23">
        <v>0</v>
      </c>
      <c r="X216" s="23">
        <v>0</v>
      </c>
      <c r="Y216" s="23">
        <v>0</v>
      </c>
      <c r="Z216" s="23">
        <v>0</v>
      </c>
      <c r="AA216" s="23">
        <v>0</v>
      </c>
      <c r="AB216" s="23">
        <v>2</v>
      </c>
      <c r="AC216" s="23">
        <v>1</v>
      </c>
      <c r="AD216" s="23">
        <v>0</v>
      </c>
      <c r="AE216" s="23">
        <v>1</v>
      </c>
      <c r="AF216" s="23">
        <v>1</v>
      </c>
      <c r="AG216" s="23">
        <v>2</v>
      </c>
      <c r="AH216" s="23">
        <f t="shared" si="3"/>
        <v>12</v>
      </c>
      <c r="AI216" s="24" cm="1">
        <f t="array" ref="AI216">SUM($H$8:$AG$8*H216:AG216)</f>
        <v>29</v>
      </c>
      <c r="AJ216" s="43">
        <f>$AI216/'Inventory System'!$L$34</f>
        <v>9.5238095238095233E-2</v>
      </c>
      <c r="AL216" s="51"/>
      <c r="AM216" s="35"/>
      <c r="AN216" s="35"/>
      <c r="AO216" s="35"/>
      <c r="AP216" s="35"/>
      <c r="AQ216" s="53"/>
      <c r="AS216" s="2"/>
    </row>
    <row r="217" spans="2:45" hidden="1" x14ac:dyDescent="0.25">
      <c r="B217" s="2"/>
      <c r="C217" s="2"/>
      <c r="D217" s="2"/>
      <c r="E217" s="2"/>
      <c r="G217" s="42">
        <v>43732</v>
      </c>
      <c r="H217" s="23">
        <v>0</v>
      </c>
      <c r="I217" s="23">
        <v>0</v>
      </c>
      <c r="J217" s="23">
        <v>0</v>
      </c>
      <c r="K217" s="23">
        <v>0</v>
      </c>
      <c r="L217" s="23">
        <v>1</v>
      </c>
      <c r="M217" s="23">
        <v>1</v>
      </c>
      <c r="N217" s="23">
        <v>0</v>
      </c>
      <c r="O217" s="23">
        <v>1</v>
      </c>
      <c r="P217" s="23">
        <v>0</v>
      </c>
      <c r="Q217" s="23">
        <v>0</v>
      </c>
      <c r="R217" s="23">
        <v>0</v>
      </c>
      <c r="S217" s="23">
        <v>0</v>
      </c>
      <c r="T217" s="23">
        <v>0</v>
      </c>
      <c r="U217" s="23">
        <v>0</v>
      </c>
      <c r="V217" s="23">
        <v>1</v>
      </c>
      <c r="W217" s="23">
        <v>0</v>
      </c>
      <c r="X217" s="23">
        <v>0</v>
      </c>
      <c r="Y217" s="23">
        <v>0</v>
      </c>
      <c r="Z217" s="23">
        <v>1</v>
      </c>
      <c r="AA217" s="23">
        <v>0</v>
      </c>
      <c r="AB217" s="23">
        <v>2</v>
      </c>
      <c r="AC217" s="23">
        <v>1</v>
      </c>
      <c r="AD217" s="23">
        <v>0</v>
      </c>
      <c r="AE217" s="23">
        <v>1</v>
      </c>
      <c r="AF217" s="23">
        <v>0</v>
      </c>
      <c r="AG217" s="23">
        <v>0</v>
      </c>
      <c r="AH217" s="23">
        <f t="shared" si="3"/>
        <v>9</v>
      </c>
      <c r="AI217" s="24" cm="1">
        <f t="array" ref="AI217">SUM($H$8:$AG$8*H217:AG217)</f>
        <v>17.3</v>
      </c>
      <c r="AJ217" s="43">
        <f>$AI217/'Inventory System'!$L$34</f>
        <v>5.6814449917898198E-2</v>
      </c>
      <c r="AL217" s="51"/>
      <c r="AM217" s="35"/>
      <c r="AN217" s="35"/>
      <c r="AO217" s="35"/>
      <c r="AP217" s="35"/>
      <c r="AQ217" s="53"/>
      <c r="AS217" s="2"/>
    </row>
    <row r="218" spans="2:45" hidden="1" x14ac:dyDescent="0.25">
      <c r="B218" s="2"/>
      <c r="C218" s="2"/>
      <c r="D218" s="2"/>
      <c r="E218" s="2"/>
      <c r="G218" s="42">
        <v>43733</v>
      </c>
      <c r="H218" s="23">
        <v>0</v>
      </c>
      <c r="I218" s="23">
        <v>0</v>
      </c>
      <c r="J218" s="23">
        <v>0</v>
      </c>
      <c r="K218" s="23">
        <v>1</v>
      </c>
      <c r="L218" s="23">
        <v>1</v>
      </c>
      <c r="M218" s="23">
        <v>0</v>
      </c>
      <c r="N218" s="23">
        <v>0</v>
      </c>
      <c r="O218" s="23">
        <v>0</v>
      </c>
      <c r="P218" s="23">
        <v>1</v>
      </c>
      <c r="Q218" s="23">
        <v>1</v>
      </c>
      <c r="R218" s="23">
        <v>0</v>
      </c>
      <c r="S218" s="23">
        <v>1</v>
      </c>
      <c r="T218" s="23">
        <v>0</v>
      </c>
      <c r="U218" s="23">
        <v>1</v>
      </c>
      <c r="V218" s="23">
        <v>0</v>
      </c>
      <c r="W218" s="23">
        <v>0</v>
      </c>
      <c r="X218" s="23">
        <v>0</v>
      </c>
      <c r="Y218" s="23">
        <v>0</v>
      </c>
      <c r="Z218" s="23">
        <v>0</v>
      </c>
      <c r="AA218" s="23">
        <v>1</v>
      </c>
      <c r="AB218" s="23">
        <v>2</v>
      </c>
      <c r="AC218" s="23">
        <v>0</v>
      </c>
      <c r="AD218" s="23">
        <v>0</v>
      </c>
      <c r="AE218" s="23">
        <v>0</v>
      </c>
      <c r="AF218" s="23">
        <v>0</v>
      </c>
      <c r="AG218" s="23">
        <v>1</v>
      </c>
      <c r="AH218" s="23">
        <f t="shared" si="3"/>
        <v>10</v>
      </c>
      <c r="AI218" s="24" cm="1">
        <f t="array" ref="AI218">SUM($H$8:$AG$8*H218:AG218)</f>
        <v>23.6</v>
      </c>
      <c r="AJ218" s="43">
        <f>$AI218/'Inventory System'!$L$34</f>
        <v>7.7504105090311998E-2</v>
      </c>
      <c r="AL218" s="51"/>
      <c r="AM218" s="35"/>
      <c r="AN218" s="35"/>
      <c r="AO218" s="35"/>
      <c r="AP218" s="35"/>
      <c r="AQ218" s="53"/>
      <c r="AS218" s="2"/>
    </row>
    <row r="219" spans="2:45" hidden="1" x14ac:dyDescent="0.25">
      <c r="B219" s="2"/>
      <c r="C219" s="2"/>
      <c r="D219" s="2"/>
      <c r="E219" s="2"/>
      <c r="G219" s="42">
        <v>43734</v>
      </c>
      <c r="H219" s="23">
        <v>1</v>
      </c>
      <c r="I219" s="23">
        <v>1</v>
      </c>
      <c r="J219" s="23">
        <v>1</v>
      </c>
      <c r="K219" s="23">
        <v>1</v>
      </c>
      <c r="L219" s="23">
        <v>1</v>
      </c>
      <c r="M219" s="23">
        <v>0</v>
      </c>
      <c r="N219" s="23">
        <v>0</v>
      </c>
      <c r="O219" s="23">
        <v>0</v>
      </c>
      <c r="P219" s="23">
        <v>1</v>
      </c>
      <c r="Q219" s="23">
        <v>1</v>
      </c>
      <c r="R219" s="23">
        <v>1</v>
      </c>
      <c r="S219" s="23">
        <v>1</v>
      </c>
      <c r="T219" s="23">
        <v>0</v>
      </c>
      <c r="U219" s="23">
        <v>0</v>
      </c>
      <c r="V219" s="23">
        <v>0</v>
      </c>
      <c r="W219" s="23">
        <v>0</v>
      </c>
      <c r="X219" s="23">
        <v>0</v>
      </c>
      <c r="Y219" s="23">
        <v>0</v>
      </c>
      <c r="Z219" s="23">
        <v>0</v>
      </c>
      <c r="AA219" s="23">
        <v>0</v>
      </c>
      <c r="AB219" s="23">
        <v>1</v>
      </c>
      <c r="AC219" s="23">
        <v>0</v>
      </c>
      <c r="AD219" s="23">
        <v>0</v>
      </c>
      <c r="AE219" s="23">
        <v>0</v>
      </c>
      <c r="AF219" s="23">
        <v>0</v>
      </c>
      <c r="AG219" s="23">
        <v>1</v>
      </c>
      <c r="AH219" s="23">
        <f t="shared" si="3"/>
        <v>11</v>
      </c>
      <c r="AI219" s="24" cm="1">
        <f t="array" ref="AI219">SUM($H$8:$AG$8*H219:AG219)</f>
        <v>30</v>
      </c>
      <c r="AJ219" s="43">
        <f>$AI219/'Inventory System'!$L$34</f>
        <v>9.8522167487684734E-2</v>
      </c>
      <c r="AL219" s="51"/>
      <c r="AM219" s="35"/>
      <c r="AN219" s="35"/>
      <c r="AO219" s="35"/>
      <c r="AP219" s="35"/>
      <c r="AQ219" s="53"/>
      <c r="AS219" s="2"/>
    </row>
    <row r="220" spans="2:45" hidden="1" x14ac:dyDescent="0.25">
      <c r="B220" s="2"/>
      <c r="C220" s="2"/>
      <c r="D220" s="2"/>
      <c r="E220" s="2"/>
      <c r="G220" s="42">
        <v>43735</v>
      </c>
      <c r="H220" s="23">
        <v>1</v>
      </c>
      <c r="I220" s="23">
        <v>1</v>
      </c>
      <c r="J220" s="23">
        <v>0</v>
      </c>
      <c r="K220" s="23">
        <v>0</v>
      </c>
      <c r="L220" s="23">
        <v>0</v>
      </c>
      <c r="M220" s="23">
        <v>0</v>
      </c>
      <c r="N220" s="23">
        <v>1</v>
      </c>
      <c r="O220" s="23">
        <v>1</v>
      </c>
      <c r="P220" s="23">
        <v>1</v>
      </c>
      <c r="Q220" s="23">
        <v>0</v>
      </c>
      <c r="R220" s="23">
        <v>0</v>
      </c>
      <c r="S220" s="23">
        <v>0</v>
      </c>
      <c r="T220" s="23">
        <v>0</v>
      </c>
      <c r="U220" s="23">
        <v>1</v>
      </c>
      <c r="V220" s="23">
        <v>1</v>
      </c>
      <c r="W220" s="23">
        <v>0</v>
      </c>
      <c r="X220" s="23">
        <v>0</v>
      </c>
      <c r="Y220" s="23">
        <v>0</v>
      </c>
      <c r="Z220" s="23">
        <v>0</v>
      </c>
      <c r="AA220" s="23">
        <v>0</v>
      </c>
      <c r="AB220" s="23">
        <v>0</v>
      </c>
      <c r="AC220" s="23">
        <v>0</v>
      </c>
      <c r="AD220" s="23">
        <v>1</v>
      </c>
      <c r="AE220" s="23">
        <v>1</v>
      </c>
      <c r="AF220" s="23">
        <v>1</v>
      </c>
      <c r="AG220" s="23">
        <v>2</v>
      </c>
      <c r="AH220" s="23">
        <f t="shared" si="3"/>
        <v>12</v>
      </c>
      <c r="AI220" s="24" cm="1">
        <f t="array" ref="AI220">SUM($H$8:$AG$8*H220:AG220)</f>
        <v>30.700000000000003</v>
      </c>
      <c r="AJ220" s="43">
        <f>$AI220/'Inventory System'!$L$34</f>
        <v>0.10082101806239738</v>
      </c>
      <c r="AL220" s="51"/>
      <c r="AM220" s="35"/>
      <c r="AN220" s="35"/>
      <c r="AO220" s="35"/>
      <c r="AP220" s="35"/>
      <c r="AQ220" s="53"/>
      <c r="AS220" s="2"/>
    </row>
    <row r="221" spans="2:45" hidden="1" x14ac:dyDescent="0.25">
      <c r="B221" s="2"/>
      <c r="C221" s="2"/>
      <c r="D221" s="2"/>
      <c r="E221" s="2"/>
      <c r="G221" s="42">
        <v>43736</v>
      </c>
      <c r="H221" s="23">
        <v>1</v>
      </c>
      <c r="I221" s="23">
        <v>1</v>
      </c>
      <c r="J221" s="23">
        <v>0</v>
      </c>
      <c r="K221" s="23">
        <v>1</v>
      </c>
      <c r="L221" s="23">
        <v>0</v>
      </c>
      <c r="M221" s="23">
        <v>0</v>
      </c>
      <c r="N221" s="23">
        <v>0</v>
      </c>
      <c r="O221" s="23">
        <v>0</v>
      </c>
      <c r="P221" s="23">
        <v>1</v>
      </c>
      <c r="Q221" s="23">
        <v>1</v>
      </c>
      <c r="R221" s="23">
        <v>1</v>
      </c>
      <c r="S221" s="23">
        <v>0</v>
      </c>
      <c r="T221" s="23">
        <v>1</v>
      </c>
      <c r="U221" s="23">
        <v>1</v>
      </c>
      <c r="V221" s="23">
        <v>0</v>
      </c>
      <c r="W221" s="23">
        <v>0</v>
      </c>
      <c r="X221" s="23">
        <v>1</v>
      </c>
      <c r="Y221" s="23">
        <v>0</v>
      </c>
      <c r="Z221" s="23">
        <v>1</v>
      </c>
      <c r="AA221" s="23">
        <v>0</v>
      </c>
      <c r="AB221" s="23">
        <v>1</v>
      </c>
      <c r="AC221" s="23">
        <v>1</v>
      </c>
      <c r="AD221" s="23">
        <v>0</v>
      </c>
      <c r="AE221" s="23">
        <v>0</v>
      </c>
      <c r="AF221" s="23">
        <v>0</v>
      </c>
      <c r="AG221" s="23">
        <v>1</v>
      </c>
      <c r="AH221" s="23">
        <f t="shared" si="3"/>
        <v>13</v>
      </c>
      <c r="AI221" s="24" cm="1">
        <f t="array" ref="AI221">SUM($H$8:$AG$8*H221:AG221)</f>
        <v>29.799999999999997</v>
      </c>
      <c r="AJ221" s="43">
        <f>$AI221/'Inventory System'!$L$34</f>
        <v>9.786535303776682E-2</v>
      </c>
      <c r="AL221" s="51"/>
      <c r="AM221" s="35"/>
      <c r="AN221" s="35"/>
      <c r="AO221" s="35"/>
      <c r="AP221" s="35"/>
      <c r="AQ221" s="53"/>
      <c r="AS221" s="2"/>
    </row>
    <row r="222" spans="2:45" hidden="1" x14ac:dyDescent="0.25">
      <c r="B222" s="2"/>
      <c r="C222" s="2"/>
      <c r="D222" s="2"/>
      <c r="E222" s="2"/>
      <c r="G222" s="42">
        <v>43737</v>
      </c>
      <c r="H222" s="23">
        <v>0</v>
      </c>
      <c r="I222" s="23">
        <v>1</v>
      </c>
      <c r="J222" s="23">
        <v>0</v>
      </c>
      <c r="K222" s="23">
        <v>0</v>
      </c>
      <c r="L222" s="23">
        <v>0</v>
      </c>
      <c r="M222" s="23">
        <v>0</v>
      </c>
      <c r="N222" s="23">
        <v>0</v>
      </c>
      <c r="O222" s="23">
        <v>0</v>
      </c>
      <c r="P222" s="23">
        <v>0</v>
      </c>
      <c r="Q222" s="23">
        <v>0</v>
      </c>
      <c r="R222" s="23">
        <v>1</v>
      </c>
      <c r="S222" s="23">
        <v>0</v>
      </c>
      <c r="T222" s="23">
        <v>0</v>
      </c>
      <c r="U222" s="23">
        <v>1</v>
      </c>
      <c r="V222" s="23">
        <v>0</v>
      </c>
      <c r="W222" s="23">
        <v>1</v>
      </c>
      <c r="X222" s="23">
        <v>1</v>
      </c>
      <c r="Y222" s="23">
        <v>0</v>
      </c>
      <c r="Z222" s="23">
        <v>0</v>
      </c>
      <c r="AA222" s="23">
        <v>1</v>
      </c>
      <c r="AB222" s="23">
        <v>0</v>
      </c>
      <c r="AC222" s="23">
        <v>1</v>
      </c>
      <c r="AD222" s="23">
        <v>1</v>
      </c>
      <c r="AE222" s="23">
        <v>1</v>
      </c>
      <c r="AF222" s="23">
        <v>0</v>
      </c>
      <c r="AG222" s="23">
        <v>1</v>
      </c>
      <c r="AH222" s="23">
        <f t="shared" si="3"/>
        <v>10</v>
      </c>
      <c r="AI222" s="24" cm="1">
        <f t="array" ref="AI222">SUM($H$8:$AG$8*H222:AG222)</f>
        <v>17.7</v>
      </c>
      <c r="AJ222" s="43">
        <f>$AI222/'Inventory System'!$L$34</f>
        <v>5.8128078817733984E-2</v>
      </c>
      <c r="AL222" s="51"/>
      <c r="AM222" s="35"/>
      <c r="AN222" s="35"/>
      <c r="AO222" s="35"/>
      <c r="AP222" s="35"/>
      <c r="AQ222" s="53"/>
      <c r="AS222" s="2"/>
    </row>
    <row r="223" spans="2:45" hidden="1" x14ac:dyDescent="0.25">
      <c r="B223" s="2"/>
      <c r="C223" s="2"/>
      <c r="D223" s="2"/>
      <c r="E223" s="2"/>
      <c r="G223" s="42">
        <v>43738</v>
      </c>
      <c r="H223" s="23">
        <v>0</v>
      </c>
      <c r="I223" s="23">
        <v>1</v>
      </c>
      <c r="J223" s="23">
        <v>1</v>
      </c>
      <c r="K223" s="23">
        <v>1</v>
      </c>
      <c r="L223" s="23">
        <v>1</v>
      </c>
      <c r="M223" s="23">
        <v>0</v>
      </c>
      <c r="N223" s="23">
        <v>0</v>
      </c>
      <c r="O223" s="23">
        <v>0</v>
      </c>
      <c r="P223" s="23">
        <v>0</v>
      </c>
      <c r="Q223" s="23">
        <v>0</v>
      </c>
      <c r="R223" s="23">
        <v>1</v>
      </c>
      <c r="S223" s="23">
        <v>0</v>
      </c>
      <c r="T223" s="23">
        <v>1</v>
      </c>
      <c r="U223" s="23">
        <v>0</v>
      </c>
      <c r="V223" s="23">
        <v>0</v>
      </c>
      <c r="W223" s="23">
        <v>1</v>
      </c>
      <c r="X223" s="23">
        <v>0</v>
      </c>
      <c r="Y223" s="23">
        <v>0</v>
      </c>
      <c r="Z223" s="23">
        <v>1</v>
      </c>
      <c r="AA223" s="23">
        <v>1</v>
      </c>
      <c r="AB223" s="23">
        <v>1</v>
      </c>
      <c r="AC223" s="23">
        <v>1</v>
      </c>
      <c r="AD223" s="23">
        <v>1</v>
      </c>
      <c r="AE223" s="23">
        <v>1</v>
      </c>
      <c r="AF223" s="23">
        <v>1</v>
      </c>
      <c r="AG223" s="23">
        <v>2</v>
      </c>
      <c r="AH223" s="23">
        <f t="shared" si="3"/>
        <v>16</v>
      </c>
      <c r="AI223" s="24" cm="1">
        <f t="array" ref="AI223">SUM($H$8:$AG$8*H223:AG223)</f>
        <v>34.700000000000003</v>
      </c>
      <c r="AJ223" s="43">
        <f>$AI223/'Inventory System'!$L$34</f>
        <v>0.11395730706075535</v>
      </c>
      <c r="AL223" s="51"/>
      <c r="AM223" s="35"/>
      <c r="AN223" s="35"/>
      <c r="AO223" s="35"/>
      <c r="AP223" s="35"/>
      <c r="AQ223" s="53"/>
      <c r="AS223" s="2"/>
    </row>
    <row r="224" spans="2:45" hidden="1" x14ac:dyDescent="0.25">
      <c r="B224" s="2"/>
      <c r="C224" s="2"/>
      <c r="D224" s="2"/>
      <c r="E224" s="2"/>
      <c r="G224" s="42">
        <v>43739</v>
      </c>
      <c r="H224" s="23">
        <v>0</v>
      </c>
      <c r="I224" s="23">
        <v>0</v>
      </c>
      <c r="J224" s="23">
        <v>0</v>
      </c>
      <c r="K224" s="23">
        <v>0</v>
      </c>
      <c r="L224" s="23">
        <v>1</v>
      </c>
      <c r="M224" s="23">
        <v>0</v>
      </c>
      <c r="N224" s="23">
        <v>0</v>
      </c>
      <c r="O224" s="23">
        <v>0</v>
      </c>
      <c r="P224" s="23">
        <v>1</v>
      </c>
      <c r="Q224" s="23">
        <v>1</v>
      </c>
      <c r="R224" s="23">
        <v>0</v>
      </c>
      <c r="S224" s="23">
        <v>0</v>
      </c>
      <c r="T224" s="23">
        <v>0</v>
      </c>
      <c r="U224" s="23">
        <v>1</v>
      </c>
      <c r="V224" s="23">
        <v>1</v>
      </c>
      <c r="W224" s="23">
        <v>0</v>
      </c>
      <c r="X224" s="23">
        <v>0</v>
      </c>
      <c r="Y224" s="23">
        <v>0</v>
      </c>
      <c r="Z224" s="23">
        <v>0</v>
      </c>
      <c r="AA224" s="23">
        <v>1</v>
      </c>
      <c r="AB224" s="23">
        <v>0</v>
      </c>
      <c r="AC224" s="23">
        <v>1</v>
      </c>
      <c r="AD224" s="23">
        <v>0</v>
      </c>
      <c r="AE224" s="23">
        <v>2</v>
      </c>
      <c r="AF224" s="23">
        <v>0</v>
      </c>
      <c r="AG224" s="23">
        <v>0</v>
      </c>
      <c r="AH224" s="23">
        <f t="shared" si="3"/>
        <v>9</v>
      </c>
      <c r="AI224" s="24" cm="1">
        <f t="array" ref="AI224">SUM($H$8:$AG$8*H224:AG224)</f>
        <v>18.300000000000004</v>
      </c>
      <c r="AJ224" s="43">
        <f>$AI224/'Inventory System'!$L$34</f>
        <v>6.0098522167487699E-2</v>
      </c>
      <c r="AL224" s="51"/>
      <c r="AM224" s="35"/>
      <c r="AN224" s="35"/>
      <c r="AO224" s="35"/>
      <c r="AP224" s="35"/>
      <c r="AQ224" s="53"/>
      <c r="AS224" s="2"/>
    </row>
    <row r="225" spans="2:45" hidden="1" x14ac:dyDescent="0.25">
      <c r="B225" s="2"/>
      <c r="C225" s="2"/>
      <c r="D225" s="2"/>
      <c r="E225" s="2"/>
      <c r="G225" s="42">
        <v>43740</v>
      </c>
      <c r="H225" s="23">
        <v>0</v>
      </c>
      <c r="I225" s="23">
        <v>1</v>
      </c>
      <c r="J225" s="23">
        <v>0</v>
      </c>
      <c r="K225" s="23">
        <v>0</v>
      </c>
      <c r="L225" s="23">
        <v>0</v>
      </c>
      <c r="M225" s="23">
        <v>0</v>
      </c>
      <c r="N225" s="23">
        <v>0</v>
      </c>
      <c r="O225" s="23">
        <v>0</v>
      </c>
      <c r="P225" s="23">
        <v>0</v>
      </c>
      <c r="Q225" s="23">
        <v>1</v>
      </c>
      <c r="R225" s="23">
        <v>0</v>
      </c>
      <c r="S225" s="23">
        <v>1</v>
      </c>
      <c r="T225" s="23">
        <v>0</v>
      </c>
      <c r="U225" s="23">
        <v>1</v>
      </c>
      <c r="V225" s="23">
        <v>0</v>
      </c>
      <c r="W225" s="23">
        <v>0</v>
      </c>
      <c r="X225" s="23">
        <v>0</v>
      </c>
      <c r="Y225" s="23">
        <v>0</v>
      </c>
      <c r="Z225" s="23">
        <v>1</v>
      </c>
      <c r="AA225" s="23">
        <v>1</v>
      </c>
      <c r="AB225" s="23">
        <v>2</v>
      </c>
      <c r="AC225" s="23">
        <v>1</v>
      </c>
      <c r="AD225" s="23">
        <v>0</v>
      </c>
      <c r="AE225" s="23">
        <v>1</v>
      </c>
      <c r="AF225" s="23">
        <v>0</v>
      </c>
      <c r="AG225" s="23">
        <v>0</v>
      </c>
      <c r="AH225" s="23">
        <f t="shared" si="3"/>
        <v>10</v>
      </c>
      <c r="AI225" s="24" cm="1">
        <f t="array" ref="AI225">SUM($H$8:$AG$8*H225:AG225)</f>
        <v>17.7</v>
      </c>
      <c r="AJ225" s="43">
        <f>$AI225/'Inventory System'!$L$34</f>
        <v>5.8128078817733984E-2</v>
      </c>
      <c r="AL225" s="51"/>
      <c r="AM225" s="35"/>
      <c r="AN225" s="35"/>
      <c r="AO225" s="35"/>
      <c r="AP225" s="35"/>
      <c r="AQ225" s="53"/>
      <c r="AS225" s="2"/>
    </row>
    <row r="226" spans="2:45" hidden="1" x14ac:dyDescent="0.25">
      <c r="B226" s="2"/>
      <c r="C226" s="2"/>
      <c r="D226" s="2"/>
      <c r="E226" s="2"/>
      <c r="G226" s="42">
        <v>43741</v>
      </c>
      <c r="H226" s="23">
        <v>1</v>
      </c>
      <c r="I226" s="23">
        <v>1</v>
      </c>
      <c r="J226" s="23">
        <v>1</v>
      </c>
      <c r="K226" s="23">
        <v>0</v>
      </c>
      <c r="L226" s="23">
        <v>1</v>
      </c>
      <c r="M226" s="23">
        <v>0</v>
      </c>
      <c r="N226" s="23">
        <v>0</v>
      </c>
      <c r="O226" s="23">
        <v>0</v>
      </c>
      <c r="P226" s="23">
        <v>0</v>
      </c>
      <c r="Q226" s="23">
        <v>1</v>
      </c>
      <c r="R226" s="23">
        <v>1</v>
      </c>
      <c r="S226" s="23">
        <v>0</v>
      </c>
      <c r="T226" s="23">
        <v>0</v>
      </c>
      <c r="U226" s="23">
        <v>1</v>
      </c>
      <c r="V226" s="23">
        <v>0</v>
      </c>
      <c r="W226" s="23">
        <v>1</v>
      </c>
      <c r="X226" s="23">
        <v>1</v>
      </c>
      <c r="Y226" s="23">
        <v>0</v>
      </c>
      <c r="Z226" s="23">
        <v>0</v>
      </c>
      <c r="AA226" s="23">
        <v>1</v>
      </c>
      <c r="AB226" s="23">
        <v>0</v>
      </c>
      <c r="AC226" s="23">
        <v>1</v>
      </c>
      <c r="AD226" s="23">
        <v>1</v>
      </c>
      <c r="AE226" s="23">
        <v>2</v>
      </c>
      <c r="AF226" s="23">
        <v>0</v>
      </c>
      <c r="AG226" s="23">
        <v>1</v>
      </c>
      <c r="AH226" s="23">
        <f t="shared" si="3"/>
        <v>15</v>
      </c>
      <c r="AI226" s="24" cm="1">
        <f t="array" ref="AI226">SUM($H$8:$AG$8*H226:AG226)</f>
        <v>31.7</v>
      </c>
      <c r="AJ226" s="43">
        <f>$AI226/'Inventory System'!$L$34</f>
        <v>0.10410509031198686</v>
      </c>
      <c r="AL226" s="51"/>
      <c r="AM226" s="35"/>
      <c r="AN226" s="35"/>
      <c r="AO226" s="35"/>
      <c r="AP226" s="35"/>
      <c r="AQ226" s="53"/>
      <c r="AS226" s="2"/>
    </row>
    <row r="227" spans="2:45" hidden="1" x14ac:dyDescent="0.25">
      <c r="B227" s="2"/>
      <c r="C227" s="2"/>
      <c r="D227" s="2"/>
      <c r="E227" s="2"/>
      <c r="G227" s="42">
        <v>43742</v>
      </c>
      <c r="H227" s="23">
        <v>0</v>
      </c>
      <c r="I227" s="23">
        <v>0</v>
      </c>
      <c r="J227" s="23">
        <v>0</v>
      </c>
      <c r="K227" s="23">
        <v>0</v>
      </c>
      <c r="L227" s="23">
        <v>0</v>
      </c>
      <c r="M227" s="23">
        <v>1</v>
      </c>
      <c r="N227" s="23">
        <v>0</v>
      </c>
      <c r="O227" s="23">
        <v>0</v>
      </c>
      <c r="P227" s="23">
        <v>0</v>
      </c>
      <c r="Q227" s="23">
        <v>1</v>
      </c>
      <c r="R227" s="23">
        <v>1</v>
      </c>
      <c r="S227" s="23">
        <v>0</v>
      </c>
      <c r="T227" s="23">
        <v>0</v>
      </c>
      <c r="U227" s="23">
        <v>0</v>
      </c>
      <c r="V227" s="23">
        <v>1</v>
      </c>
      <c r="W227" s="23">
        <v>1</v>
      </c>
      <c r="X227" s="23">
        <v>0</v>
      </c>
      <c r="Y227" s="23">
        <v>0</v>
      </c>
      <c r="Z227" s="23">
        <v>1</v>
      </c>
      <c r="AA227" s="23">
        <v>1</v>
      </c>
      <c r="AB227" s="23">
        <v>1</v>
      </c>
      <c r="AC227" s="23">
        <v>1</v>
      </c>
      <c r="AD227" s="23">
        <v>1</v>
      </c>
      <c r="AE227" s="23">
        <v>1</v>
      </c>
      <c r="AF227" s="23">
        <v>1</v>
      </c>
      <c r="AG227" s="23">
        <v>2</v>
      </c>
      <c r="AH227" s="23">
        <f t="shared" si="3"/>
        <v>14</v>
      </c>
      <c r="AI227" s="24" cm="1">
        <f t="array" ref="AI227">SUM($H$8:$AG$8*H227:AG227)</f>
        <v>29.100000000000005</v>
      </c>
      <c r="AJ227" s="43">
        <f>$AI227/'Inventory System'!$L$34</f>
        <v>9.5566502463054204E-2</v>
      </c>
      <c r="AL227" s="51"/>
      <c r="AM227" s="35"/>
      <c r="AN227" s="35"/>
      <c r="AO227" s="35"/>
      <c r="AP227" s="35"/>
      <c r="AQ227" s="53"/>
      <c r="AS227" s="2"/>
    </row>
    <row r="228" spans="2:45" hidden="1" x14ac:dyDescent="0.25">
      <c r="B228" s="2"/>
      <c r="C228" s="2"/>
      <c r="D228" s="2"/>
      <c r="E228" s="2"/>
      <c r="G228" s="42">
        <v>43743</v>
      </c>
      <c r="H228" s="23">
        <v>0</v>
      </c>
      <c r="I228" s="23">
        <v>1</v>
      </c>
      <c r="J228" s="23">
        <v>0</v>
      </c>
      <c r="K228" s="23">
        <v>0</v>
      </c>
      <c r="L228" s="23">
        <v>1</v>
      </c>
      <c r="M228" s="23">
        <v>0</v>
      </c>
      <c r="N228" s="23">
        <v>0</v>
      </c>
      <c r="O228" s="23">
        <v>1</v>
      </c>
      <c r="P228" s="23">
        <v>1</v>
      </c>
      <c r="Q228" s="23">
        <v>1</v>
      </c>
      <c r="R228" s="23">
        <v>1</v>
      </c>
      <c r="S228" s="23">
        <v>0</v>
      </c>
      <c r="T228" s="23">
        <v>0</v>
      </c>
      <c r="U228" s="23">
        <v>0</v>
      </c>
      <c r="V228" s="23">
        <v>0</v>
      </c>
      <c r="W228" s="23">
        <v>1</v>
      </c>
      <c r="X228" s="23">
        <v>0</v>
      </c>
      <c r="Y228" s="23">
        <v>1</v>
      </c>
      <c r="Z228" s="23">
        <v>0</v>
      </c>
      <c r="AA228" s="23">
        <v>0</v>
      </c>
      <c r="AB228" s="23">
        <v>0</v>
      </c>
      <c r="AC228" s="23">
        <v>0</v>
      </c>
      <c r="AD228" s="23">
        <v>0</v>
      </c>
      <c r="AE228" s="23">
        <v>3</v>
      </c>
      <c r="AF228" s="23">
        <v>0</v>
      </c>
      <c r="AG228" s="23">
        <v>0</v>
      </c>
      <c r="AH228" s="23">
        <f t="shared" si="3"/>
        <v>11</v>
      </c>
      <c r="AI228" s="24" cm="1">
        <f t="array" ref="AI228">SUM($H$8:$AG$8*H228:AG228)</f>
        <v>24.099999999999998</v>
      </c>
      <c r="AJ228" s="43">
        <f>$AI228/'Inventory System'!$L$34</f>
        <v>7.9146141215106727E-2</v>
      </c>
      <c r="AL228" s="51"/>
      <c r="AM228" s="35"/>
      <c r="AN228" s="35"/>
      <c r="AO228" s="35"/>
      <c r="AP228" s="35"/>
      <c r="AQ228" s="53"/>
      <c r="AS228" s="2"/>
    </row>
    <row r="229" spans="2:45" hidden="1" x14ac:dyDescent="0.25">
      <c r="B229" s="2"/>
      <c r="C229" s="2"/>
      <c r="D229" s="2"/>
      <c r="E229" s="2"/>
      <c r="G229" s="42">
        <v>43744</v>
      </c>
      <c r="H229" s="23">
        <v>0</v>
      </c>
      <c r="I229" s="23">
        <v>1</v>
      </c>
      <c r="J229" s="23">
        <v>0</v>
      </c>
      <c r="K229" s="23">
        <v>1</v>
      </c>
      <c r="L229" s="23">
        <v>1</v>
      </c>
      <c r="M229" s="23">
        <v>0</v>
      </c>
      <c r="N229" s="23">
        <v>0</v>
      </c>
      <c r="O229" s="23">
        <v>0</v>
      </c>
      <c r="P229" s="23">
        <v>0</v>
      </c>
      <c r="Q229" s="23">
        <v>0</v>
      </c>
      <c r="R229" s="23">
        <v>0</v>
      </c>
      <c r="S229" s="23">
        <v>0</v>
      </c>
      <c r="T229" s="23">
        <v>0</v>
      </c>
      <c r="U229" s="23">
        <v>1</v>
      </c>
      <c r="V229" s="23">
        <v>0</v>
      </c>
      <c r="W229" s="23">
        <v>1</v>
      </c>
      <c r="X229" s="23">
        <v>0</v>
      </c>
      <c r="Y229" s="23">
        <v>0</v>
      </c>
      <c r="Z229" s="23">
        <v>0</v>
      </c>
      <c r="AA229" s="23">
        <v>1</v>
      </c>
      <c r="AB229" s="23">
        <v>2</v>
      </c>
      <c r="AC229" s="23">
        <v>1</v>
      </c>
      <c r="AD229" s="23">
        <v>0</v>
      </c>
      <c r="AE229" s="23">
        <v>1</v>
      </c>
      <c r="AF229" s="23">
        <v>0</v>
      </c>
      <c r="AG229" s="23">
        <v>0</v>
      </c>
      <c r="AH229" s="23">
        <f t="shared" si="3"/>
        <v>10</v>
      </c>
      <c r="AI229" s="24" cm="1">
        <f t="array" ref="AI229">SUM($H$8:$AG$8*H229:AG229)</f>
        <v>19.100000000000001</v>
      </c>
      <c r="AJ229" s="43">
        <f>$AI229/'Inventory System'!$L$34</f>
        <v>6.2725779967159279E-2</v>
      </c>
      <c r="AL229" s="51"/>
      <c r="AM229" s="35"/>
      <c r="AN229" s="35"/>
      <c r="AO229" s="35"/>
      <c r="AP229" s="35"/>
      <c r="AQ229" s="53"/>
      <c r="AS229" s="2"/>
    </row>
    <row r="230" spans="2:45" hidden="1" x14ac:dyDescent="0.25">
      <c r="B230" s="2"/>
      <c r="C230" s="2"/>
      <c r="D230" s="2"/>
      <c r="E230" s="2"/>
      <c r="G230" s="42">
        <v>43745</v>
      </c>
      <c r="H230" s="23">
        <v>1</v>
      </c>
      <c r="I230" s="23">
        <v>1</v>
      </c>
      <c r="J230" s="23">
        <v>0</v>
      </c>
      <c r="K230" s="23">
        <v>0</v>
      </c>
      <c r="L230" s="23">
        <v>0</v>
      </c>
      <c r="M230" s="23">
        <v>0</v>
      </c>
      <c r="N230" s="23">
        <v>0</v>
      </c>
      <c r="O230" s="23">
        <v>0</v>
      </c>
      <c r="P230" s="23">
        <v>0</v>
      </c>
      <c r="Q230" s="23">
        <v>0</v>
      </c>
      <c r="R230" s="23">
        <v>0</v>
      </c>
      <c r="S230" s="23">
        <v>1</v>
      </c>
      <c r="T230" s="23">
        <v>0</v>
      </c>
      <c r="U230" s="23">
        <v>1</v>
      </c>
      <c r="V230" s="23">
        <v>1</v>
      </c>
      <c r="W230" s="23">
        <v>0</v>
      </c>
      <c r="X230" s="23">
        <v>0</v>
      </c>
      <c r="Y230" s="23">
        <v>0</v>
      </c>
      <c r="Z230" s="23">
        <v>1</v>
      </c>
      <c r="AA230" s="23">
        <v>1</v>
      </c>
      <c r="AB230" s="23">
        <v>0</v>
      </c>
      <c r="AC230" s="23">
        <v>0</v>
      </c>
      <c r="AD230" s="23">
        <v>1</v>
      </c>
      <c r="AE230" s="23">
        <v>1</v>
      </c>
      <c r="AF230" s="23">
        <v>1</v>
      </c>
      <c r="AG230" s="23">
        <v>2</v>
      </c>
      <c r="AH230" s="23">
        <f t="shared" si="3"/>
        <v>12</v>
      </c>
      <c r="AI230" s="24" cm="1">
        <f t="array" ref="AI230">SUM($H$8:$AG$8*H230:AG230)</f>
        <v>25.700000000000003</v>
      </c>
      <c r="AJ230" s="43">
        <f>$AI230/'Inventory System'!$L$34</f>
        <v>8.4400656814449929E-2</v>
      </c>
      <c r="AL230" s="51"/>
      <c r="AM230" s="35"/>
      <c r="AN230" s="35"/>
      <c r="AO230" s="35"/>
      <c r="AP230" s="35"/>
      <c r="AQ230" s="53"/>
      <c r="AS230" s="2"/>
    </row>
    <row r="231" spans="2:45" hidden="1" x14ac:dyDescent="0.25">
      <c r="B231" s="2"/>
      <c r="C231" s="2"/>
      <c r="D231" s="2"/>
      <c r="E231" s="2"/>
      <c r="G231" s="42">
        <v>43746</v>
      </c>
      <c r="H231" s="23">
        <v>1</v>
      </c>
      <c r="I231" s="23">
        <v>1</v>
      </c>
      <c r="J231" s="23">
        <v>0</v>
      </c>
      <c r="K231" s="23">
        <v>0</v>
      </c>
      <c r="L231" s="23">
        <v>1</v>
      </c>
      <c r="M231" s="23">
        <v>1</v>
      </c>
      <c r="N231" s="23">
        <v>0</v>
      </c>
      <c r="O231" s="23">
        <v>0</v>
      </c>
      <c r="P231" s="23">
        <v>0</v>
      </c>
      <c r="Q231" s="23">
        <v>0</v>
      </c>
      <c r="R231" s="23">
        <v>1</v>
      </c>
      <c r="S231" s="23">
        <v>1</v>
      </c>
      <c r="T231" s="23">
        <v>1</v>
      </c>
      <c r="U231" s="23">
        <v>1</v>
      </c>
      <c r="V231" s="23">
        <v>0</v>
      </c>
      <c r="W231" s="23">
        <v>0</v>
      </c>
      <c r="X231" s="23">
        <v>1</v>
      </c>
      <c r="Y231" s="23">
        <v>0</v>
      </c>
      <c r="Z231" s="23">
        <v>0</v>
      </c>
      <c r="AA231" s="23">
        <v>0</v>
      </c>
      <c r="AB231" s="23">
        <v>2</v>
      </c>
      <c r="AC231" s="23">
        <v>0</v>
      </c>
      <c r="AD231" s="23">
        <v>1</v>
      </c>
      <c r="AE231" s="23">
        <v>1</v>
      </c>
      <c r="AF231" s="23">
        <v>0</v>
      </c>
      <c r="AG231" s="23">
        <v>0</v>
      </c>
      <c r="AH231" s="23">
        <f t="shared" si="3"/>
        <v>13</v>
      </c>
      <c r="AI231" s="24" cm="1">
        <f t="array" ref="AI231">SUM($H$8:$AG$8*H231:AG231)</f>
        <v>24.6</v>
      </c>
      <c r="AJ231" s="43">
        <f>$AI231/'Inventory System'!$L$34</f>
        <v>8.0788177339901485E-2</v>
      </c>
      <c r="AL231" s="51"/>
      <c r="AM231" s="35"/>
      <c r="AN231" s="35"/>
      <c r="AO231" s="35"/>
      <c r="AP231" s="35"/>
      <c r="AQ231" s="53"/>
      <c r="AS231" s="2"/>
    </row>
    <row r="232" spans="2:45" hidden="1" x14ac:dyDescent="0.25">
      <c r="B232" s="2"/>
      <c r="C232" s="2"/>
      <c r="D232" s="2"/>
      <c r="E232" s="2"/>
      <c r="G232" s="42">
        <v>43747</v>
      </c>
      <c r="H232" s="23">
        <v>0</v>
      </c>
      <c r="I232" s="23">
        <v>1</v>
      </c>
      <c r="J232" s="23">
        <v>0</v>
      </c>
      <c r="K232" s="23">
        <v>0</v>
      </c>
      <c r="L232" s="23">
        <v>1</v>
      </c>
      <c r="M232" s="23">
        <v>0</v>
      </c>
      <c r="N232" s="23">
        <v>0</v>
      </c>
      <c r="O232" s="23">
        <v>1</v>
      </c>
      <c r="P232" s="23">
        <v>0</v>
      </c>
      <c r="Q232" s="23">
        <v>1</v>
      </c>
      <c r="R232" s="23">
        <v>0</v>
      </c>
      <c r="S232" s="23">
        <v>0</v>
      </c>
      <c r="T232" s="23">
        <v>1</v>
      </c>
      <c r="U232" s="23">
        <v>0</v>
      </c>
      <c r="V232" s="23">
        <v>0</v>
      </c>
      <c r="W232" s="23">
        <v>0</v>
      </c>
      <c r="X232" s="23">
        <v>0</v>
      </c>
      <c r="Y232" s="23">
        <v>1</v>
      </c>
      <c r="Z232" s="23">
        <v>0</v>
      </c>
      <c r="AA232" s="23">
        <v>0</v>
      </c>
      <c r="AB232" s="23">
        <v>0</v>
      </c>
      <c r="AC232" s="23">
        <v>1</v>
      </c>
      <c r="AD232" s="23">
        <v>1</v>
      </c>
      <c r="AE232" s="23">
        <v>0</v>
      </c>
      <c r="AF232" s="23">
        <v>1</v>
      </c>
      <c r="AG232" s="23">
        <v>2</v>
      </c>
      <c r="AH232" s="23">
        <f t="shared" si="3"/>
        <v>11</v>
      </c>
      <c r="AI232" s="24" cm="1">
        <f t="array" ref="AI232">SUM($H$8:$AG$8*H232:AG232)</f>
        <v>27.6</v>
      </c>
      <c r="AJ232" s="43">
        <f>$AI232/'Inventory System'!$L$34</f>
        <v>9.0640394088669959E-2</v>
      </c>
      <c r="AL232" s="51"/>
      <c r="AM232" s="35"/>
      <c r="AN232" s="35"/>
      <c r="AO232" s="35"/>
      <c r="AP232" s="35"/>
      <c r="AQ232" s="53"/>
      <c r="AS232" s="2"/>
    </row>
    <row r="233" spans="2:45" hidden="1" x14ac:dyDescent="0.25">
      <c r="B233" s="2"/>
      <c r="C233" s="2"/>
      <c r="D233" s="2"/>
      <c r="E233" s="2"/>
      <c r="G233" s="42">
        <v>43748</v>
      </c>
      <c r="H233" s="23">
        <v>0</v>
      </c>
      <c r="I233" s="23">
        <v>0</v>
      </c>
      <c r="J233" s="23">
        <v>1</v>
      </c>
      <c r="K233" s="23">
        <v>0</v>
      </c>
      <c r="L233" s="23">
        <v>0</v>
      </c>
      <c r="M233" s="23">
        <v>1</v>
      </c>
      <c r="N233" s="23">
        <v>0</v>
      </c>
      <c r="O233" s="23">
        <v>0</v>
      </c>
      <c r="P233" s="23">
        <v>0</v>
      </c>
      <c r="Q233" s="23">
        <v>0</v>
      </c>
      <c r="R233" s="23">
        <v>0</v>
      </c>
      <c r="S233" s="23">
        <v>0</v>
      </c>
      <c r="T233" s="23">
        <v>0</v>
      </c>
      <c r="U233" s="23">
        <v>0</v>
      </c>
      <c r="V233" s="23">
        <v>1</v>
      </c>
      <c r="W233" s="23">
        <v>0</v>
      </c>
      <c r="X233" s="23">
        <v>1</v>
      </c>
      <c r="Y233" s="23">
        <v>0</v>
      </c>
      <c r="Z233" s="23">
        <v>0</v>
      </c>
      <c r="AA233" s="23">
        <v>1</v>
      </c>
      <c r="AB233" s="23">
        <v>2</v>
      </c>
      <c r="AC233" s="23">
        <v>0</v>
      </c>
      <c r="AD233" s="23">
        <v>1</v>
      </c>
      <c r="AE233" s="23">
        <v>0</v>
      </c>
      <c r="AF233" s="23">
        <v>1</v>
      </c>
      <c r="AG233" s="23">
        <v>2</v>
      </c>
      <c r="AH233" s="23">
        <f t="shared" si="3"/>
        <v>11</v>
      </c>
      <c r="AI233" s="24" cm="1">
        <f t="array" ref="AI233">SUM($H$8:$AG$8*H233:AG233)</f>
        <v>24.400000000000002</v>
      </c>
      <c r="AJ233" s="43">
        <f>$AI233/'Inventory System'!$L$34</f>
        <v>8.0131362889983584E-2</v>
      </c>
      <c r="AL233" s="51"/>
      <c r="AM233" s="35"/>
      <c r="AN233" s="35"/>
      <c r="AO233" s="35"/>
      <c r="AP233" s="35"/>
      <c r="AQ233" s="53"/>
      <c r="AS233" s="2"/>
    </row>
    <row r="234" spans="2:45" hidden="1" x14ac:dyDescent="0.25">
      <c r="B234" s="2"/>
      <c r="C234" s="2"/>
      <c r="D234" s="2"/>
      <c r="E234" s="2"/>
      <c r="G234" s="42">
        <v>43749</v>
      </c>
      <c r="H234" s="23">
        <v>0</v>
      </c>
      <c r="I234" s="23">
        <v>1</v>
      </c>
      <c r="J234" s="23">
        <v>0</v>
      </c>
      <c r="K234" s="23">
        <v>0</v>
      </c>
      <c r="L234" s="23">
        <v>1</v>
      </c>
      <c r="M234" s="23">
        <v>1</v>
      </c>
      <c r="N234" s="23">
        <v>0</v>
      </c>
      <c r="O234" s="23">
        <v>1</v>
      </c>
      <c r="P234" s="23">
        <v>0</v>
      </c>
      <c r="Q234" s="23">
        <v>0</v>
      </c>
      <c r="R234" s="23">
        <v>1</v>
      </c>
      <c r="S234" s="23">
        <v>0</v>
      </c>
      <c r="T234" s="23">
        <v>0</v>
      </c>
      <c r="U234" s="23">
        <v>0</v>
      </c>
      <c r="V234" s="23">
        <v>0</v>
      </c>
      <c r="W234" s="23">
        <v>1</v>
      </c>
      <c r="X234" s="23">
        <v>0</v>
      </c>
      <c r="Y234" s="23">
        <v>1</v>
      </c>
      <c r="Z234" s="23">
        <v>0</v>
      </c>
      <c r="AA234" s="23">
        <v>0</v>
      </c>
      <c r="AB234" s="23">
        <v>1</v>
      </c>
      <c r="AC234" s="23">
        <v>1</v>
      </c>
      <c r="AD234" s="23">
        <v>1</v>
      </c>
      <c r="AE234" s="23">
        <v>2</v>
      </c>
      <c r="AF234" s="23">
        <v>0</v>
      </c>
      <c r="AG234" s="23">
        <v>1</v>
      </c>
      <c r="AH234" s="23">
        <f t="shared" si="3"/>
        <v>13</v>
      </c>
      <c r="AI234" s="24" cm="1">
        <f t="array" ref="AI234">SUM($H$8:$AG$8*H234:AG234)</f>
        <v>26.700000000000003</v>
      </c>
      <c r="AJ234" s="43">
        <f>$AI234/'Inventory System'!$L$34</f>
        <v>8.7684729064039416E-2</v>
      </c>
      <c r="AL234" s="51"/>
      <c r="AM234" s="35"/>
      <c r="AN234" s="35"/>
      <c r="AO234" s="35"/>
      <c r="AP234" s="35"/>
      <c r="AQ234" s="53"/>
      <c r="AS234" s="2"/>
    </row>
    <row r="235" spans="2:45" hidden="1" x14ac:dyDescent="0.25">
      <c r="B235" s="2"/>
      <c r="C235" s="2"/>
      <c r="D235" s="2"/>
      <c r="E235" s="2"/>
      <c r="G235" s="42">
        <v>43750</v>
      </c>
      <c r="H235" s="23">
        <v>0</v>
      </c>
      <c r="I235" s="23">
        <v>1</v>
      </c>
      <c r="J235" s="23">
        <v>1</v>
      </c>
      <c r="K235" s="23">
        <v>0</v>
      </c>
      <c r="L235" s="23">
        <v>0</v>
      </c>
      <c r="M235" s="23">
        <v>0</v>
      </c>
      <c r="N235" s="23">
        <v>0</v>
      </c>
      <c r="O235" s="23">
        <v>0</v>
      </c>
      <c r="P235" s="23">
        <v>1</v>
      </c>
      <c r="Q235" s="23">
        <v>1</v>
      </c>
      <c r="R235" s="23">
        <v>0</v>
      </c>
      <c r="S235" s="23">
        <v>0</v>
      </c>
      <c r="T235" s="23">
        <v>1</v>
      </c>
      <c r="U235" s="23">
        <v>0</v>
      </c>
      <c r="V235" s="23">
        <v>0</v>
      </c>
      <c r="W235" s="23">
        <v>0</v>
      </c>
      <c r="X235" s="23">
        <v>0</v>
      </c>
      <c r="Y235" s="23">
        <v>1</v>
      </c>
      <c r="Z235" s="23">
        <v>0</v>
      </c>
      <c r="AA235" s="23">
        <v>0</v>
      </c>
      <c r="AB235" s="23">
        <v>0</v>
      </c>
      <c r="AC235" s="23">
        <v>1</v>
      </c>
      <c r="AD235" s="23">
        <v>0</v>
      </c>
      <c r="AE235" s="23">
        <v>0</v>
      </c>
      <c r="AF235" s="23">
        <v>0</v>
      </c>
      <c r="AG235" s="23">
        <v>0</v>
      </c>
      <c r="AH235" s="23">
        <f t="shared" si="3"/>
        <v>7</v>
      </c>
      <c r="AI235" s="24" cm="1">
        <f t="array" ref="AI235">SUM($H$8:$AG$8*H235:AG235)</f>
        <v>17.200000000000003</v>
      </c>
      <c r="AJ235" s="43">
        <f>$AI235/'Inventory System'!$L$34</f>
        <v>5.6486042692939255E-2</v>
      </c>
      <c r="AL235" s="51"/>
      <c r="AM235" s="35"/>
      <c r="AN235" s="35"/>
      <c r="AO235" s="35"/>
      <c r="AP235" s="35"/>
      <c r="AQ235" s="53"/>
      <c r="AS235" s="2"/>
    </row>
    <row r="236" spans="2:45" hidden="1" x14ac:dyDescent="0.25">
      <c r="B236" s="2"/>
      <c r="C236" s="2"/>
      <c r="D236" s="2"/>
      <c r="E236" s="2"/>
      <c r="G236" s="42">
        <v>43751</v>
      </c>
      <c r="H236" s="23">
        <v>1</v>
      </c>
      <c r="I236" s="23">
        <v>0</v>
      </c>
      <c r="J236" s="23">
        <v>0</v>
      </c>
      <c r="K236" s="23">
        <v>1</v>
      </c>
      <c r="L236" s="23">
        <v>1</v>
      </c>
      <c r="M236" s="23">
        <v>0</v>
      </c>
      <c r="N236" s="23">
        <v>0</v>
      </c>
      <c r="O236" s="23">
        <v>0</v>
      </c>
      <c r="P236" s="23">
        <v>1</v>
      </c>
      <c r="Q236" s="23">
        <v>1</v>
      </c>
      <c r="R236" s="23">
        <v>0</v>
      </c>
      <c r="S236" s="23">
        <v>0</v>
      </c>
      <c r="T236" s="23">
        <v>0</v>
      </c>
      <c r="U236" s="23">
        <v>0</v>
      </c>
      <c r="V236" s="23">
        <v>1</v>
      </c>
      <c r="W236" s="23">
        <v>0</v>
      </c>
      <c r="X236" s="23">
        <v>0</v>
      </c>
      <c r="Y236" s="23">
        <v>0</v>
      </c>
      <c r="Z236" s="23">
        <v>0</v>
      </c>
      <c r="AA236" s="23">
        <v>1</v>
      </c>
      <c r="AB236" s="23">
        <v>0</v>
      </c>
      <c r="AC236" s="23">
        <v>0</v>
      </c>
      <c r="AD236" s="23">
        <v>1</v>
      </c>
      <c r="AE236" s="23">
        <v>3</v>
      </c>
      <c r="AF236" s="23">
        <v>0</v>
      </c>
      <c r="AG236" s="23">
        <v>0</v>
      </c>
      <c r="AH236" s="23">
        <f t="shared" si="3"/>
        <v>11</v>
      </c>
      <c r="AI236" s="24" cm="1">
        <f t="array" ref="AI236">SUM($H$8:$AG$8*H236:AG236)</f>
        <v>25.2</v>
      </c>
      <c r="AJ236" s="43">
        <f>$AI236/'Inventory System'!$L$34</f>
        <v>8.2758620689655171E-2</v>
      </c>
      <c r="AL236" s="51"/>
      <c r="AM236" s="35"/>
      <c r="AN236" s="35"/>
      <c r="AO236" s="35"/>
      <c r="AP236" s="35"/>
      <c r="AQ236" s="53"/>
      <c r="AS236" s="2"/>
    </row>
    <row r="237" spans="2:45" hidden="1" x14ac:dyDescent="0.25">
      <c r="B237" s="2"/>
      <c r="C237" s="2"/>
      <c r="D237" s="2"/>
      <c r="E237" s="2"/>
      <c r="G237" s="42">
        <v>43752</v>
      </c>
      <c r="H237" s="23">
        <v>0</v>
      </c>
      <c r="I237" s="23">
        <v>0</v>
      </c>
      <c r="J237" s="23">
        <v>0</v>
      </c>
      <c r="K237" s="23">
        <v>1</v>
      </c>
      <c r="L237" s="23">
        <v>0</v>
      </c>
      <c r="M237" s="23">
        <v>0</v>
      </c>
      <c r="N237" s="23">
        <v>0</v>
      </c>
      <c r="O237" s="23">
        <v>0</v>
      </c>
      <c r="P237" s="23">
        <v>1</v>
      </c>
      <c r="Q237" s="23">
        <v>0</v>
      </c>
      <c r="R237" s="23">
        <v>0</v>
      </c>
      <c r="S237" s="23">
        <v>0</v>
      </c>
      <c r="T237" s="23">
        <v>0</v>
      </c>
      <c r="U237" s="23">
        <v>0</v>
      </c>
      <c r="V237" s="23">
        <v>0</v>
      </c>
      <c r="W237" s="23">
        <v>1</v>
      </c>
      <c r="X237" s="23">
        <v>1</v>
      </c>
      <c r="Y237" s="23">
        <v>0</v>
      </c>
      <c r="Z237" s="23">
        <v>0</v>
      </c>
      <c r="AA237" s="23">
        <v>0</v>
      </c>
      <c r="AB237" s="23">
        <v>1</v>
      </c>
      <c r="AC237" s="23">
        <v>1</v>
      </c>
      <c r="AD237" s="23">
        <v>1</v>
      </c>
      <c r="AE237" s="23">
        <v>1</v>
      </c>
      <c r="AF237" s="23">
        <v>1</v>
      </c>
      <c r="AG237" s="23">
        <v>2</v>
      </c>
      <c r="AH237" s="23">
        <f t="shared" si="3"/>
        <v>11</v>
      </c>
      <c r="AI237" s="24" cm="1">
        <f t="array" ref="AI237">SUM($H$8:$AG$8*H237:AG237)</f>
        <v>25.400000000000002</v>
      </c>
      <c r="AJ237" s="43">
        <f>$AI237/'Inventory System'!$L$34</f>
        <v>8.3415435139573071E-2</v>
      </c>
      <c r="AL237" s="51"/>
      <c r="AM237" s="35"/>
      <c r="AN237" s="35"/>
      <c r="AO237" s="35"/>
      <c r="AP237" s="35"/>
      <c r="AQ237" s="53"/>
      <c r="AS237" s="2"/>
    </row>
    <row r="238" spans="2:45" hidden="1" x14ac:dyDescent="0.25">
      <c r="B238" s="2"/>
      <c r="C238" s="2"/>
      <c r="D238" s="2"/>
      <c r="E238" s="2"/>
      <c r="G238" s="42">
        <v>43753</v>
      </c>
      <c r="H238" s="23">
        <v>1</v>
      </c>
      <c r="I238" s="23">
        <v>0</v>
      </c>
      <c r="J238" s="23">
        <v>0</v>
      </c>
      <c r="K238" s="23">
        <v>0</v>
      </c>
      <c r="L238" s="23">
        <v>1</v>
      </c>
      <c r="M238" s="23">
        <v>0</v>
      </c>
      <c r="N238" s="23">
        <v>0</v>
      </c>
      <c r="O238" s="23">
        <v>0</v>
      </c>
      <c r="P238" s="23">
        <v>1</v>
      </c>
      <c r="Q238" s="23">
        <v>1</v>
      </c>
      <c r="R238" s="23">
        <v>1</v>
      </c>
      <c r="S238" s="23">
        <v>0</v>
      </c>
      <c r="T238" s="23">
        <v>1</v>
      </c>
      <c r="U238" s="23">
        <v>1</v>
      </c>
      <c r="V238" s="23">
        <v>1</v>
      </c>
      <c r="W238" s="23">
        <v>0</v>
      </c>
      <c r="X238" s="23">
        <v>0</v>
      </c>
      <c r="Y238" s="23">
        <v>0</v>
      </c>
      <c r="Z238" s="23">
        <v>0</v>
      </c>
      <c r="AA238" s="23">
        <v>1</v>
      </c>
      <c r="AB238" s="23">
        <v>1</v>
      </c>
      <c r="AC238" s="23">
        <v>1</v>
      </c>
      <c r="AD238" s="23">
        <v>1</v>
      </c>
      <c r="AE238" s="23">
        <v>3</v>
      </c>
      <c r="AF238" s="23">
        <v>0</v>
      </c>
      <c r="AG238" s="23">
        <v>1</v>
      </c>
      <c r="AH238" s="23">
        <f t="shared" si="3"/>
        <v>16</v>
      </c>
      <c r="AI238" s="24" cm="1">
        <f t="array" ref="AI238">SUM($H$8:$AG$8*H238:AG238)</f>
        <v>32</v>
      </c>
      <c r="AJ238" s="43">
        <f>$AI238/'Inventory System'!$L$34</f>
        <v>0.10509031198686371</v>
      </c>
      <c r="AL238" s="51"/>
      <c r="AM238" s="35"/>
      <c r="AN238" s="35"/>
      <c r="AO238" s="35"/>
      <c r="AP238" s="35"/>
      <c r="AQ238" s="53"/>
      <c r="AS238" s="2"/>
    </row>
    <row r="239" spans="2:45" hidden="1" x14ac:dyDescent="0.25">
      <c r="B239" s="2"/>
      <c r="C239" s="2"/>
      <c r="D239" s="2"/>
      <c r="E239" s="2"/>
      <c r="G239" s="42">
        <v>43754</v>
      </c>
      <c r="H239" s="23">
        <v>1</v>
      </c>
      <c r="I239" s="23">
        <v>1</v>
      </c>
      <c r="J239" s="23">
        <v>1</v>
      </c>
      <c r="K239" s="23">
        <v>0</v>
      </c>
      <c r="L239" s="23">
        <v>0</v>
      </c>
      <c r="M239" s="23">
        <v>0</v>
      </c>
      <c r="N239" s="23">
        <v>0</v>
      </c>
      <c r="O239" s="23">
        <v>1</v>
      </c>
      <c r="P239" s="23">
        <v>0</v>
      </c>
      <c r="Q239" s="23">
        <v>0</v>
      </c>
      <c r="R239" s="23">
        <v>1</v>
      </c>
      <c r="S239" s="23">
        <v>0</v>
      </c>
      <c r="T239" s="23">
        <v>0</v>
      </c>
      <c r="U239" s="23">
        <v>0</v>
      </c>
      <c r="V239" s="23">
        <v>0</v>
      </c>
      <c r="W239" s="23">
        <v>0</v>
      </c>
      <c r="X239" s="23">
        <v>0</v>
      </c>
      <c r="Y239" s="23">
        <v>0</v>
      </c>
      <c r="Z239" s="23">
        <v>0</v>
      </c>
      <c r="AA239" s="23">
        <v>0</v>
      </c>
      <c r="AB239" s="23">
        <v>0</v>
      </c>
      <c r="AC239" s="23">
        <v>1</v>
      </c>
      <c r="AD239" s="23">
        <v>1</v>
      </c>
      <c r="AE239" s="23">
        <v>3</v>
      </c>
      <c r="AF239" s="23">
        <v>0</v>
      </c>
      <c r="AG239" s="23">
        <v>0</v>
      </c>
      <c r="AH239" s="23">
        <f t="shared" si="3"/>
        <v>10</v>
      </c>
      <c r="AI239" s="24" cm="1">
        <f t="array" ref="AI239">SUM($H$8:$AG$8*H239:AG239)</f>
        <v>20.8</v>
      </c>
      <c r="AJ239" s="43">
        <f>$AI239/'Inventory System'!$L$34</f>
        <v>6.8308702791461409E-2</v>
      </c>
      <c r="AL239" s="51"/>
      <c r="AM239" s="35"/>
      <c r="AN239" s="35"/>
      <c r="AO239" s="35"/>
      <c r="AP239" s="35"/>
      <c r="AQ239" s="53"/>
      <c r="AS239" s="2"/>
    </row>
    <row r="240" spans="2:45" hidden="1" x14ac:dyDescent="0.25">
      <c r="B240" s="2"/>
      <c r="C240" s="2"/>
      <c r="D240" s="2"/>
      <c r="E240" s="2"/>
      <c r="G240" s="42">
        <v>43755</v>
      </c>
      <c r="H240" s="23">
        <v>0</v>
      </c>
      <c r="I240" s="23">
        <v>1</v>
      </c>
      <c r="J240" s="23">
        <v>0</v>
      </c>
      <c r="K240" s="23">
        <v>1</v>
      </c>
      <c r="L240" s="23">
        <v>1</v>
      </c>
      <c r="M240" s="23">
        <v>0</v>
      </c>
      <c r="N240" s="23">
        <v>0</v>
      </c>
      <c r="O240" s="23">
        <v>0</v>
      </c>
      <c r="P240" s="23">
        <v>0</v>
      </c>
      <c r="Q240" s="23">
        <v>1</v>
      </c>
      <c r="R240" s="23">
        <v>1</v>
      </c>
      <c r="S240" s="23">
        <v>1</v>
      </c>
      <c r="T240" s="23">
        <v>1</v>
      </c>
      <c r="U240" s="23">
        <v>1</v>
      </c>
      <c r="V240" s="23">
        <v>0</v>
      </c>
      <c r="W240" s="23">
        <v>0</v>
      </c>
      <c r="X240" s="23">
        <v>1</v>
      </c>
      <c r="Y240" s="23">
        <v>0</v>
      </c>
      <c r="Z240" s="23">
        <v>0</v>
      </c>
      <c r="AA240" s="23">
        <v>0</v>
      </c>
      <c r="AB240" s="23">
        <v>0</v>
      </c>
      <c r="AC240" s="23">
        <v>1</v>
      </c>
      <c r="AD240" s="23">
        <v>1</v>
      </c>
      <c r="AE240" s="23">
        <v>3</v>
      </c>
      <c r="AF240" s="23">
        <v>0</v>
      </c>
      <c r="AG240" s="23">
        <v>1</v>
      </c>
      <c r="AH240" s="23">
        <f t="shared" si="3"/>
        <v>15</v>
      </c>
      <c r="AI240" s="24" cm="1">
        <f t="array" ref="AI240">SUM($H$8:$AG$8*H240:AG240)</f>
        <v>30.400000000000002</v>
      </c>
      <c r="AJ240" s="43">
        <f>$AI240/'Inventory System'!$L$34</f>
        <v>9.9835796387520534E-2</v>
      </c>
      <c r="AL240" s="51"/>
      <c r="AM240" s="35"/>
      <c r="AN240" s="35"/>
      <c r="AO240" s="35"/>
      <c r="AP240" s="35"/>
      <c r="AQ240" s="53"/>
      <c r="AS240" s="2"/>
    </row>
    <row r="241" spans="2:45" hidden="1" x14ac:dyDescent="0.25">
      <c r="B241" s="2"/>
      <c r="C241" s="2"/>
      <c r="D241" s="2"/>
      <c r="E241" s="2"/>
      <c r="G241" s="42">
        <v>43756</v>
      </c>
      <c r="H241" s="23">
        <v>1</v>
      </c>
      <c r="I241" s="23">
        <v>0</v>
      </c>
      <c r="J241" s="23">
        <v>0</v>
      </c>
      <c r="K241" s="23">
        <v>0</v>
      </c>
      <c r="L241" s="23">
        <v>1</v>
      </c>
      <c r="M241" s="23">
        <v>0</v>
      </c>
      <c r="N241" s="23">
        <v>0</v>
      </c>
      <c r="O241" s="23">
        <v>1</v>
      </c>
      <c r="P241" s="23">
        <v>0</v>
      </c>
      <c r="Q241" s="23">
        <v>1</v>
      </c>
      <c r="R241" s="23">
        <v>0</v>
      </c>
      <c r="S241" s="23">
        <v>1</v>
      </c>
      <c r="T241" s="23">
        <v>0</v>
      </c>
      <c r="U241" s="23">
        <v>0</v>
      </c>
      <c r="V241" s="23">
        <v>0</v>
      </c>
      <c r="W241" s="23">
        <v>0</v>
      </c>
      <c r="X241" s="23">
        <v>1</v>
      </c>
      <c r="Y241" s="23">
        <v>0</v>
      </c>
      <c r="Z241" s="23">
        <v>1</v>
      </c>
      <c r="AA241" s="23">
        <v>1</v>
      </c>
      <c r="AB241" s="23">
        <v>0</v>
      </c>
      <c r="AC241" s="23">
        <v>0</v>
      </c>
      <c r="AD241" s="23">
        <v>0</v>
      </c>
      <c r="AE241" s="23">
        <v>3</v>
      </c>
      <c r="AF241" s="23">
        <v>0</v>
      </c>
      <c r="AG241" s="23">
        <v>0</v>
      </c>
      <c r="AH241" s="23">
        <f t="shared" si="3"/>
        <v>11</v>
      </c>
      <c r="AI241" s="24" cm="1">
        <f t="array" ref="AI241">SUM($H$8:$AG$8*H241:AG241)</f>
        <v>22.3</v>
      </c>
      <c r="AJ241" s="43">
        <f>$AI241/'Inventory System'!$L$34</f>
        <v>7.3234811165845654E-2</v>
      </c>
      <c r="AL241" s="51"/>
      <c r="AM241" s="35"/>
      <c r="AN241" s="35"/>
      <c r="AO241" s="35"/>
      <c r="AP241" s="35"/>
      <c r="AQ241" s="53"/>
      <c r="AS241" s="2"/>
    </row>
    <row r="242" spans="2:45" hidden="1" x14ac:dyDescent="0.25">
      <c r="B242" s="2"/>
      <c r="C242" s="2"/>
      <c r="D242" s="2"/>
      <c r="E242" s="2"/>
      <c r="G242" s="42">
        <v>43757</v>
      </c>
      <c r="H242" s="23">
        <v>0</v>
      </c>
      <c r="I242" s="23">
        <v>1</v>
      </c>
      <c r="J242" s="23">
        <v>1</v>
      </c>
      <c r="K242" s="23">
        <v>0</v>
      </c>
      <c r="L242" s="23">
        <v>0</v>
      </c>
      <c r="M242" s="23">
        <v>0</v>
      </c>
      <c r="N242" s="23">
        <v>1</v>
      </c>
      <c r="O242" s="23">
        <v>1</v>
      </c>
      <c r="P242" s="23">
        <v>1</v>
      </c>
      <c r="Q242" s="23">
        <v>0</v>
      </c>
      <c r="R242" s="23">
        <v>1</v>
      </c>
      <c r="S242" s="23">
        <v>1</v>
      </c>
      <c r="T242" s="23">
        <v>0</v>
      </c>
      <c r="U242" s="23">
        <v>1</v>
      </c>
      <c r="V242" s="23">
        <v>0</v>
      </c>
      <c r="W242" s="23">
        <v>0</v>
      </c>
      <c r="X242" s="23">
        <v>0</v>
      </c>
      <c r="Y242" s="23">
        <v>1</v>
      </c>
      <c r="Z242" s="23">
        <v>0</v>
      </c>
      <c r="AA242" s="23">
        <v>0</v>
      </c>
      <c r="AB242" s="23">
        <v>1</v>
      </c>
      <c r="AC242" s="23">
        <v>1</v>
      </c>
      <c r="AD242" s="23">
        <v>1</v>
      </c>
      <c r="AE242" s="23">
        <v>1</v>
      </c>
      <c r="AF242" s="23">
        <v>0</v>
      </c>
      <c r="AG242" s="23">
        <v>0</v>
      </c>
      <c r="AH242" s="23">
        <f t="shared" si="3"/>
        <v>13</v>
      </c>
      <c r="AI242" s="24" cm="1">
        <f t="array" ref="AI242">SUM($H$8:$AG$8*H242:AG242)</f>
        <v>26.3</v>
      </c>
      <c r="AJ242" s="43">
        <f>$AI242/'Inventory System'!$L$34</f>
        <v>8.6371100164203615E-2</v>
      </c>
      <c r="AL242" s="51"/>
      <c r="AM242" s="35"/>
      <c r="AN242" s="35"/>
      <c r="AO242" s="35"/>
      <c r="AP242" s="35"/>
      <c r="AQ242" s="53"/>
      <c r="AS242" s="2"/>
    </row>
    <row r="243" spans="2:45" hidden="1" x14ac:dyDescent="0.25">
      <c r="B243" s="2"/>
      <c r="C243" s="2"/>
      <c r="D243" s="2"/>
      <c r="E243" s="2"/>
      <c r="G243" s="42">
        <v>43758</v>
      </c>
      <c r="H243" s="23">
        <v>1</v>
      </c>
      <c r="I243" s="23">
        <v>1</v>
      </c>
      <c r="J243" s="23">
        <v>0</v>
      </c>
      <c r="K243" s="23">
        <v>0</v>
      </c>
      <c r="L243" s="23">
        <v>0</v>
      </c>
      <c r="M243" s="23">
        <v>0</v>
      </c>
      <c r="N243" s="23">
        <v>1</v>
      </c>
      <c r="O243" s="23">
        <v>0</v>
      </c>
      <c r="P243" s="23">
        <v>0</v>
      </c>
      <c r="Q243" s="23">
        <v>0</v>
      </c>
      <c r="R243" s="23">
        <v>0</v>
      </c>
      <c r="S243" s="23">
        <v>1</v>
      </c>
      <c r="T243" s="23">
        <v>0</v>
      </c>
      <c r="U243" s="23">
        <v>1</v>
      </c>
      <c r="V243" s="23">
        <v>0</v>
      </c>
      <c r="W243" s="23">
        <v>0</v>
      </c>
      <c r="X243" s="23">
        <v>0</v>
      </c>
      <c r="Y243" s="23">
        <v>0</v>
      </c>
      <c r="Z243" s="23">
        <v>0</v>
      </c>
      <c r="AA243" s="23">
        <v>0</v>
      </c>
      <c r="AB243" s="23">
        <v>2</v>
      </c>
      <c r="AC243" s="23">
        <v>0</v>
      </c>
      <c r="AD243" s="23">
        <v>1</v>
      </c>
      <c r="AE243" s="23">
        <v>2</v>
      </c>
      <c r="AF243" s="23">
        <v>0</v>
      </c>
      <c r="AG243" s="23">
        <v>0</v>
      </c>
      <c r="AH243" s="23">
        <f t="shared" si="3"/>
        <v>10</v>
      </c>
      <c r="AI243" s="24" cm="1">
        <f t="array" ref="AI243">SUM($H$8:$AG$8*H243:AG243)</f>
        <v>18.900000000000002</v>
      </c>
      <c r="AJ243" s="43">
        <f>$AI243/'Inventory System'!$L$34</f>
        <v>6.2068965517241385E-2</v>
      </c>
      <c r="AL243" s="51"/>
      <c r="AM243" s="35"/>
      <c r="AN243" s="35"/>
      <c r="AO243" s="35"/>
      <c r="AP243" s="35"/>
      <c r="AQ243" s="53"/>
      <c r="AS243" s="2"/>
    </row>
    <row r="244" spans="2:45" hidden="1" x14ac:dyDescent="0.25">
      <c r="B244" s="2"/>
      <c r="C244" s="2"/>
      <c r="D244" s="2"/>
      <c r="E244" s="2"/>
      <c r="G244" s="42">
        <v>43759</v>
      </c>
      <c r="H244" s="23">
        <v>1</v>
      </c>
      <c r="I244" s="23">
        <v>1</v>
      </c>
      <c r="J244" s="23">
        <v>0</v>
      </c>
      <c r="K244" s="23">
        <v>0</v>
      </c>
      <c r="L244" s="23">
        <v>1</v>
      </c>
      <c r="M244" s="23">
        <v>1</v>
      </c>
      <c r="N244" s="23">
        <v>0</v>
      </c>
      <c r="O244" s="23">
        <v>0</v>
      </c>
      <c r="P244" s="23">
        <v>1</v>
      </c>
      <c r="Q244" s="23">
        <v>1</v>
      </c>
      <c r="R244" s="23">
        <v>1</v>
      </c>
      <c r="S244" s="23">
        <v>1</v>
      </c>
      <c r="T244" s="23">
        <v>0</v>
      </c>
      <c r="U244" s="23">
        <v>1</v>
      </c>
      <c r="V244" s="23">
        <v>0</v>
      </c>
      <c r="W244" s="23">
        <v>1</v>
      </c>
      <c r="X244" s="23">
        <v>0</v>
      </c>
      <c r="Y244" s="23">
        <v>0</v>
      </c>
      <c r="Z244" s="23">
        <v>1</v>
      </c>
      <c r="AA244" s="23">
        <v>0</v>
      </c>
      <c r="AB244" s="23">
        <v>0</v>
      </c>
      <c r="AC244" s="23">
        <v>0</v>
      </c>
      <c r="AD244" s="23">
        <v>0</v>
      </c>
      <c r="AE244" s="23">
        <v>0</v>
      </c>
      <c r="AF244" s="23">
        <v>0</v>
      </c>
      <c r="AG244" s="23">
        <v>1</v>
      </c>
      <c r="AH244" s="23">
        <f t="shared" si="3"/>
        <v>12</v>
      </c>
      <c r="AI244" s="24" cm="1">
        <f t="array" ref="AI244">SUM($H$8:$AG$8*H244:AG244)</f>
        <v>29.3</v>
      </c>
      <c r="AJ244" s="43">
        <f>$AI244/'Inventory System'!$L$34</f>
        <v>9.622331691297209E-2</v>
      </c>
      <c r="AL244" s="51"/>
      <c r="AM244" s="35"/>
      <c r="AN244" s="35"/>
      <c r="AO244" s="35"/>
      <c r="AP244" s="35"/>
      <c r="AQ244" s="53"/>
      <c r="AS244" s="2"/>
    </row>
    <row r="245" spans="2:45" hidden="1" x14ac:dyDescent="0.25">
      <c r="B245" s="2"/>
      <c r="C245" s="2"/>
      <c r="D245" s="2"/>
      <c r="E245" s="2"/>
      <c r="G245" s="42">
        <v>43760</v>
      </c>
      <c r="H245" s="23">
        <v>0</v>
      </c>
      <c r="I245" s="23">
        <v>0</v>
      </c>
      <c r="J245" s="23">
        <v>0</v>
      </c>
      <c r="K245" s="23">
        <v>0</v>
      </c>
      <c r="L245" s="23">
        <v>0</v>
      </c>
      <c r="M245" s="23">
        <v>0</v>
      </c>
      <c r="N245" s="23">
        <v>0</v>
      </c>
      <c r="O245" s="23">
        <v>1</v>
      </c>
      <c r="P245" s="23">
        <v>0</v>
      </c>
      <c r="Q245" s="23">
        <v>0</v>
      </c>
      <c r="R245" s="23">
        <v>0</v>
      </c>
      <c r="S245" s="23">
        <v>0</v>
      </c>
      <c r="T245" s="23">
        <v>0</v>
      </c>
      <c r="U245" s="23">
        <v>0</v>
      </c>
      <c r="V245" s="23">
        <v>0</v>
      </c>
      <c r="W245" s="23">
        <v>1</v>
      </c>
      <c r="X245" s="23">
        <v>1</v>
      </c>
      <c r="Y245" s="23">
        <v>1</v>
      </c>
      <c r="Z245" s="23">
        <v>0</v>
      </c>
      <c r="AA245" s="23">
        <v>1</v>
      </c>
      <c r="AB245" s="23">
        <v>1</v>
      </c>
      <c r="AC245" s="23">
        <v>1</v>
      </c>
      <c r="AD245" s="23">
        <v>1</v>
      </c>
      <c r="AE245" s="23">
        <v>3</v>
      </c>
      <c r="AF245" s="23">
        <v>0</v>
      </c>
      <c r="AG245" s="23">
        <v>0</v>
      </c>
      <c r="AH245" s="23">
        <f t="shared" si="3"/>
        <v>11</v>
      </c>
      <c r="AI245" s="24" cm="1">
        <f t="array" ref="AI245">SUM($H$8:$AG$8*H245:AG245)</f>
        <v>17.200000000000003</v>
      </c>
      <c r="AJ245" s="43">
        <f>$AI245/'Inventory System'!$L$34</f>
        <v>5.6486042692939255E-2</v>
      </c>
      <c r="AL245" s="51"/>
      <c r="AM245" s="35"/>
      <c r="AN245" s="35"/>
      <c r="AO245" s="35"/>
      <c r="AP245" s="35"/>
      <c r="AQ245" s="53"/>
      <c r="AS245" s="2"/>
    </row>
    <row r="246" spans="2:45" hidden="1" x14ac:dyDescent="0.25">
      <c r="B246" s="2"/>
      <c r="C246" s="2"/>
      <c r="D246" s="2"/>
      <c r="E246" s="2"/>
      <c r="G246" s="42">
        <v>43761</v>
      </c>
      <c r="H246" s="23">
        <v>1</v>
      </c>
      <c r="I246" s="23">
        <v>0</v>
      </c>
      <c r="J246" s="23">
        <v>0</v>
      </c>
      <c r="K246" s="23">
        <v>0</v>
      </c>
      <c r="L246" s="23">
        <v>1</v>
      </c>
      <c r="M246" s="23">
        <v>0</v>
      </c>
      <c r="N246" s="23">
        <v>0</v>
      </c>
      <c r="O246" s="23">
        <v>1</v>
      </c>
      <c r="P246" s="23">
        <v>1</v>
      </c>
      <c r="Q246" s="23">
        <v>0</v>
      </c>
      <c r="R246" s="23">
        <v>1</v>
      </c>
      <c r="S246" s="23">
        <v>0</v>
      </c>
      <c r="T246" s="23">
        <v>1</v>
      </c>
      <c r="U246" s="23">
        <v>0</v>
      </c>
      <c r="V246" s="23">
        <v>0</v>
      </c>
      <c r="W246" s="23">
        <v>1</v>
      </c>
      <c r="X246" s="23">
        <v>1</v>
      </c>
      <c r="Y246" s="23">
        <v>0</v>
      </c>
      <c r="Z246" s="23">
        <v>0</v>
      </c>
      <c r="AA246" s="23">
        <v>0</v>
      </c>
      <c r="AB246" s="23">
        <v>1</v>
      </c>
      <c r="AC246" s="23">
        <v>0</v>
      </c>
      <c r="AD246" s="23">
        <v>0</v>
      </c>
      <c r="AE246" s="23">
        <v>0</v>
      </c>
      <c r="AF246" s="23">
        <v>0</v>
      </c>
      <c r="AG246" s="23">
        <v>0</v>
      </c>
      <c r="AH246" s="23">
        <f t="shared" si="3"/>
        <v>9</v>
      </c>
      <c r="AI246" s="24" cm="1">
        <f t="array" ref="AI246">SUM($H$8:$AG$8*H246:AG246)</f>
        <v>19</v>
      </c>
      <c r="AJ246" s="43">
        <f>$AI246/'Inventory System'!$L$34</f>
        <v>6.2397372742200329E-2</v>
      </c>
      <c r="AL246" s="51"/>
      <c r="AM246" s="35"/>
      <c r="AN246" s="35"/>
      <c r="AO246" s="35"/>
      <c r="AP246" s="35"/>
      <c r="AQ246" s="53"/>
      <c r="AS246" s="2"/>
    </row>
    <row r="247" spans="2:45" hidden="1" x14ac:dyDescent="0.25">
      <c r="B247" s="2"/>
      <c r="C247" s="2"/>
      <c r="D247" s="2"/>
      <c r="E247" s="2"/>
      <c r="G247" s="42">
        <v>43762</v>
      </c>
      <c r="H247" s="23">
        <v>1</v>
      </c>
      <c r="I247" s="23">
        <v>0</v>
      </c>
      <c r="J247" s="23">
        <v>0</v>
      </c>
      <c r="K247" s="23">
        <v>1</v>
      </c>
      <c r="L247" s="23">
        <v>0</v>
      </c>
      <c r="M247" s="23">
        <v>0</v>
      </c>
      <c r="N247" s="23">
        <v>0</v>
      </c>
      <c r="O247" s="23">
        <v>0</v>
      </c>
      <c r="P247" s="23">
        <v>1</v>
      </c>
      <c r="Q247" s="23">
        <v>0</v>
      </c>
      <c r="R247" s="23">
        <v>0</v>
      </c>
      <c r="S247" s="23">
        <v>0</v>
      </c>
      <c r="T247" s="23">
        <v>1</v>
      </c>
      <c r="U247" s="23">
        <v>0</v>
      </c>
      <c r="V247" s="23">
        <v>0</v>
      </c>
      <c r="W247" s="23">
        <v>0</v>
      </c>
      <c r="X247" s="23">
        <v>0</v>
      </c>
      <c r="Y247" s="23">
        <v>1</v>
      </c>
      <c r="Z247" s="23">
        <v>0</v>
      </c>
      <c r="AA247" s="23">
        <v>1</v>
      </c>
      <c r="AB247" s="23">
        <v>0</v>
      </c>
      <c r="AC247" s="23">
        <v>0</v>
      </c>
      <c r="AD247" s="23">
        <v>1</v>
      </c>
      <c r="AE247" s="23">
        <v>0</v>
      </c>
      <c r="AF247" s="23">
        <v>0</v>
      </c>
      <c r="AG247" s="23">
        <v>0</v>
      </c>
      <c r="AH247" s="23">
        <f t="shared" si="3"/>
        <v>7</v>
      </c>
      <c r="AI247" s="24" cm="1">
        <f t="array" ref="AI247">SUM($H$8:$AG$8*H247:AG247)</f>
        <v>15.8</v>
      </c>
      <c r="AJ247" s="43">
        <f>$AI247/'Inventory System'!$L$34</f>
        <v>5.1888341543513961E-2</v>
      </c>
      <c r="AL247" s="51"/>
      <c r="AM247" s="35"/>
      <c r="AN247" s="35"/>
      <c r="AO247" s="35"/>
      <c r="AP247" s="35"/>
      <c r="AQ247" s="53"/>
      <c r="AS247" s="2"/>
    </row>
    <row r="248" spans="2:45" hidden="1" x14ac:dyDescent="0.25">
      <c r="B248" s="2"/>
      <c r="C248" s="2"/>
      <c r="D248" s="2"/>
      <c r="E248" s="2"/>
      <c r="G248" s="42">
        <v>43763</v>
      </c>
      <c r="H248" s="23">
        <v>1</v>
      </c>
      <c r="I248" s="23">
        <v>1</v>
      </c>
      <c r="J248" s="23">
        <v>0</v>
      </c>
      <c r="K248" s="23">
        <v>0</v>
      </c>
      <c r="L248" s="23">
        <v>0</v>
      </c>
      <c r="M248" s="23">
        <v>0</v>
      </c>
      <c r="N248" s="23">
        <v>0</v>
      </c>
      <c r="O248" s="23">
        <v>0</v>
      </c>
      <c r="P248" s="23">
        <v>0</v>
      </c>
      <c r="Q248" s="23">
        <v>1</v>
      </c>
      <c r="R248" s="23">
        <v>0</v>
      </c>
      <c r="S248" s="23">
        <v>1</v>
      </c>
      <c r="T248" s="23">
        <v>1</v>
      </c>
      <c r="U248" s="23">
        <v>1</v>
      </c>
      <c r="V248" s="23">
        <v>1</v>
      </c>
      <c r="W248" s="23">
        <v>1</v>
      </c>
      <c r="X248" s="23">
        <v>0</v>
      </c>
      <c r="Y248" s="23">
        <v>1</v>
      </c>
      <c r="Z248" s="23">
        <v>0</v>
      </c>
      <c r="AA248" s="23">
        <v>1</v>
      </c>
      <c r="AB248" s="23">
        <v>0</v>
      </c>
      <c r="AC248" s="23">
        <v>0</v>
      </c>
      <c r="AD248" s="23">
        <v>1</v>
      </c>
      <c r="AE248" s="23">
        <v>1</v>
      </c>
      <c r="AF248" s="23">
        <v>0</v>
      </c>
      <c r="AG248" s="23">
        <v>0</v>
      </c>
      <c r="AH248" s="23">
        <f t="shared" si="3"/>
        <v>12</v>
      </c>
      <c r="AI248" s="24" cm="1">
        <f t="array" ref="AI248">SUM($H$8:$AG$8*H248:AG248)</f>
        <v>22</v>
      </c>
      <c r="AJ248" s="43">
        <f>$AI248/'Inventory System'!$L$34</f>
        <v>7.2249589490968796E-2</v>
      </c>
      <c r="AL248" s="51"/>
      <c r="AM248" s="35"/>
      <c r="AN248" s="35"/>
      <c r="AO248" s="35"/>
      <c r="AP248" s="35"/>
      <c r="AQ248" s="53"/>
      <c r="AS248" s="2"/>
    </row>
    <row r="249" spans="2:45" hidden="1" x14ac:dyDescent="0.25">
      <c r="B249" s="2"/>
      <c r="C249" s="2"/>
      <c r="D249" s="2"/>
      <c r="E249" s="2"/>
      <c r="G249" s="42">
        <v>43764</v>
      </c>
      <c r="H249" s="23">
        <v>1</v>
      </c>
      <c r="I249" s="23">
        <v>1</v>
      </c>
      <c r="J249" s="23">
        <v>1</v>
      </c>
      <c r="K249" s="23">
        <v>0</v>
      </c>
      <c r="L249" s="23">
        <v>0</v>
      </c>
      <c r="M249" s="23">
        <v>0</v>
      </c>
      <c r="N249" s="23">
        <v>0</v>
      </c>
      <c r="O249" s="23">
        <v>0</v>
      </c>
      <c r="P249" s="23">
        <v>1</v>
      </c>
      <c r="Q249" s="23">
        <v>1</v>
      </c>
      <c r="R249" s="23">
        <v>1</v>
      </c>
      <c r="S249" s="23">
        <v>1</v>
      </c>
      <c r="T249" s="23">
        <v>0</v>
      </c>
      <c r="U249" s="23">
        <v>0</v>
      </c>
      <c r="V249" s="23">
        <v>1</v>
      </c>
      <c r="W249" s="23">
        <v>1</v>
      </c>
      <c r="X249" s="23">
        <v>1</v>
      </c>
      <c r="Y249" s="23">
        <v>0</v>
      </c>
      <c r="Z249" s="23">
        <v>1</v>
      </c>
      <c r="AA249" s="23">
        <v>1</v>
      </c>
      <c r="AB249" s="23">
        <v>2</v>
      </c>
      <c r="AC249" s="23">
        <v>1</v>
      </c>
      <c r="AD249" s="23">
        <v>0</v>
      </c>
      <c r="AE249" s="23">
        <v>0</v>
      </c>
      <c r="AF249" s="23">
        <v>0</v>
      </c>
      <c r="AG249" s="23">
        <v>1</v>
      </c>
      <c r="AH249" s="23">
        <f t="shared" si="3"/>
        <v>16</v>
      </c>
      <c r="AI249" s="24" cm="1">
        <f t="array" ref="AI249">SUM($H$8:$AG$8*H249:AG249)</f>
        <v>33.4</v>
      </c>
      <c r="AJ249" s="43">
        <f>$AI249/'Inventory System'!$L$34</f>
        <v>0.10968801313628899</v>
      </c>
      <c r="AL249" s="51"/>
      <c r="AM249" s="35"/>
      <c r="AN249" s="35"/>
      <c r="AO249" s="35"/>
      <c r="AP249" s="35"/>
      <c r="AQ249" s="53"/>
      <c r="AS249" s="2"/>
    </row>
    <row r="250" spans="2:45" hidden="1" x14ac:dyDescent="0.25">
      <c r="B250" s="2"/>
      <c r="C250" s="2"/>
      <c r="D250" s="2"/>
      <c r="E250" s="2"/>
      <c r="G250" s="42">
        <v>43765</v>
      </c>
      <c r="H250" s="23">
        <v>1</v>
      </c>
      <c r="I250" s="23">
        <v>0</v>
      </c>
      <c r="J250" s="23">
        <v>1</v>
      </c>
      <c r="K250" s="23">
        <v>0</v>
      </c>
      <c r="L250" s="23">
        <v>0</v>
      </c>
      <c r="M250" s="23">
        <v>1</v>
      </c>
      <c r="N250" s="23">
        <v>0</v>
      </c>
      <c r="O250" s="23">
        <v>0</v>
      </c>
      <c r="P250" s="23">
        <v>1</v>
      </c>
      <c r="Q250" s="23">
        <v>0</v>
      </c>
      <c r="R250" s="23">
        <v>1</v>
      </c>
      <c r="S250" s="23">
        <v>1</v>
      </c>
      <c r="T250" s="23">
        <v>0</v>
      </c>
      <c r="U250" s="23">
        <v>1</v>
      </c>
      <c r="V250" s="23">
        <v>0</v>
      </c>
      <c r="W250" s="23">
        <v>0</v>
      </c>
      <c r="X250" s="23">
        <v>1</v>
      </c>
      <c r="Y250" s="23">
        <v>0</v>
      </c>
      <c r="Z250" s="23">
        <v>0</v>
      </c>
      <c r="AA250" s="23">
        <v>0</v>
      </c>
      <c r="AB250" s="23">
        <v>1</v>
      </c>
      <c r="AC250" s="23">
        <v>1</v>
      </c>
      <c r="AD250" s="23">
        <v>0</v>
      </c>
      <c r="AE250" s="23">
        <v>0</v>
      </c>
      <c r="AF250" s="23">
        <v>1</v>
      </c>
      <c r="AG250" s="23">
        <v>2</v>
      </c>
      <c r="AH250" s="23">
        <f t="shared" si="3"/>
        <v>13</v>
      </c>
      <c r="AI250" s="24" cm="1">
        <f t="array" ref="AI250">SUM($H$8:$AG$8*H250:AG250)</f>
        <v>30.9</v>
      </c>
      <c r="AJ250" s="43">
        <f>$AI250/'Inventory System'!$L$34</f>
        <v>0.10147783251231526</v>
      </c>
      <c r="AL250" s="51"/>
      <c r="AM250" s="35"/>
      <c r="AN250" s="35"/>
      <c r="AO250" s="35"/>
      <c r="AP250" s="35"/>
      <c r="AQ250" s="53"/>
      <c r="AS250" s="2"/>
    </row>
    <row r="251" spans="2:45" hidden="1" x14ac:dyDescent="0.25">
      <c r="B251" s="2"/>
      <c r="C251" s="2"/>
      <c r="D251" s="2"/>
      <c r="E251" s="2"/>
      <c r="G251" s="42">
        <v>43766</v>
      </c>
      <c r="H251" s="23">
        <v>0</v>
      </c>
      <c r="I251" s="23">
        <v>1</v>
      </c>
      <c r="J251" s="23">
        <v>0</v>
      </c>
      <c r="K251" s="23">
        <v>1</v>
      </c>
      <c r="L251" s="23">
        <v>1</v>
      </c>
      <c r="M251" s="23">
        <v>1</v>
      </c>
      <c r="N251" s="23">
        <v>0</v>
      </c>
      <c r="O251" s="23">
        <v>0</v>
      </c>
      <c r="P251" s="23">
        <v>0</v>
      </c>
      <c r="Q251" s="23">
        <v>1</v>
      </c>
      <c r="R251" s="23">
        <v>0</v>
      </c>
      <c r="S251" s="23">
        <v>1</v>
      </c>
      <c r="T251" s="23">
        <v>0</v>
      </c>
      <c r="U251" s="23">
        <v>0</v>
      </c>
      <c r="V251" s="23">
        <v>0</v>
      </c>
      <c r="W251" s="23">
        <v>1</v>
      </c>
      <c r="X251" s="23">
        <v>0</v>
      </c>
      <c r="Y251" s="23">
        <v>0</v>
      </c>
      <c r="Z251" s="23">
        <v>0</v>
      </c>
      <c r="AA251" s="23">
        <v>1</v>
      </c>
      <c r="AB251" s="23">
        <v>2</v>
      </c>
      <c r="AC251" s="23">
        <v>1</v>
      </c>
      <c r="AD251" s="23">
        <v>0</v>
      </c>
      <c r="AE251" s="23">
        <v>0</v>
      </c>
      <c r="AF251" s="23">
        <v>0</v>
      </c>
      <c r="AG251" s="23">
        <v>0</v>
      </c>
      <c r="AH251" s="23">
        <f t="shared" si="3"/>
        <v>11</v>
      </c>
      <c r="AI251" s="24" cm="1">
        <f t="array" ref="AI251">SUM($H$8:$AG$8*H251:AG251)</f>
        <v>24.3</v>
      </c>
      <c r="AJ251" s="43">
        <f>$AI251/'Inventory System'!$L$34</f>
        <v>7.9802955665024627E-2</v>
      </c>
      <c r="AL251" s="51"/>
      <c r="AM251" s="35"/>
      <c r="AN251" s="35"/>
      <c r="AO251" s="35"/>
      <c r="AP251" s="35"/>
      <c r="AQ251" s="53"/>
      <c r="AS251" s="2"/>
    </row>
    <row r="252" spans="2:45" hidden="1" x14ac:dyDescent="0.25">
      <c r="B252" s="2"/>
      <c r="C252" s="2"/>
      <c r="D252" s="2"/>
      <c r="E252" s="2"/>
      <c r="G252" s="42">
        <v>43767</v>
      </c>
      <c r="H252" s="23">
        <v>0</v>
      </c>
      <c r="I252" s="23">
        <v>0</v>
      </c>
      <c r="J252" s="23">
        <v>0</v>
      </c>
      <c r="K252" s="23">
        <v>1</v>
      </c>
      <c r="L252" s="23">
        <v>0</v>
      </c>
      <c r="M252" s="23">
        <v>0</v>
      </c>
      <c r="N252" s="23">
        <v>0</v>
      </c>
      <c r="O252" s="23">
        <v>1</v>
      </c>
      <c r="P252" s="23">
        <v>0</v>
      </c>
      <c r="Q252" s="23">
        <v>1</v>
      </c>
      <c r="R252" s="23">
        <v>1</v>
      </c>
      <c r="S252" s="23">
        <v>0</v>
      </c>
      <c r="T252" s="23">
        <v>1</v>
      </c>
      <c r="U252" s="23">
        <v>1</v>
      </c>
      <c r="V252" s="23">
        <v>0</v>
      </c>
      <c r="W252" s="23">
        <v>0</v>
      </c>
      <c r="X252" s="23">
        <v>0</v>
      </c>
      <c r="Y252" s="23">
        <v>0</v>
      </c>
      <c r="Z252" s="23">
        <v>0</v>
      </c>
      <c r="AA252" s="23">
        <v>1</v>
      </c>
      <c r="AB252" s="23">
        <v>0</v>
      </c>
      <c r="AC252" s="23">
        <v>0</v>
      </c>
      <c r="AD252" s="23">
        <v>0</v>
      </c>
      <c r="AE252" s="23">
        <v>2</v>
      </c>
      <c r="AF252" s="23">
        <v>0</v>
      </c>
      <c r="AG252" s="23">
        <v>1</v>
      </c>
      <c r="AH252" s="23">
        <f t="shared" si="3"/>
        <v>10</v>
      </c>
      <c r="AI252" s="24" cm="1">
        <f t="array" ref="AI252">SUM($H$8:$AG$8*H252:AG252)</f>
        <v>21.6</v>
      </c>
      <c r="AJ252" s="43">
        <f>$AI252/'Inventory System'!$L$34</f>
        <v>7.093596059113301E-2</v>
      </c>
      <c r="AL252" s="51"/>
      <c r="AM252" s="35"/>
      <c r="AN252" s="35"/>
      <c r="AO252" s="35"/>
      <c r="AP252" s="35"/>
      <c r="AQ252" s="53"/>
      <c r="AS252" s="2"/>
    </row>
    <row r="253" spans="2:45" hidden="1" x14ac:dyDescent="0.25">
      <c r="B253" s="2"/>
      <c r="C253" s="2"/>
      <c r="D253" s="2"/>
      <c r="E253" s="2"/>
      <c r="G253" s="42">
        <v>43768</v>
      </c>
      <c r="H253" s="23">
        <v>1</v>
      </c>
      <c r="I253" s="23">
        <v>1</v>
      </c>
      <c r="J253" s="23">
        <v>1</v>
      </c>
      <c r="K253" s="23">
        <v>0</v>
      </c>
      <c r="L253" s="23">
        <v>0</v>
      </c>
      <c r="M253" s="23">
        <v>0</v>
      </c>
      <c r="N253" s="23">
        <v>0</v>
      </c>
      <c r="O253" s="23">
        <v>1</v>
      </c>
      <c r="P253" s="23">
        <v>0</v>
      </c>
      <c r="Q253" s="23">
        <v>1</v>
      </c>
      <c r="R253" s="23">
        <v>0</v>
      </c>
      <c r="S253" s="23">
        <v>1</v>
      </c>
      <c r="T253" s="23">
        <v>1</v>
      </c>
      <c r="U253" s="23">
        <v>1</v>
      </c>
      <c r="V253" s="23">
        <v>0</v>
      </c>
      <c r="W253" s="23">
        <v>1</v>
      </c>
      <c r="X253" s="23">
        <v>1</v>
      </c>
      <c r="Y253" s="23">
        <v>0</v>
      </c>
      <c r="Z253" s="23">
        <v>1</v>
      </c>
      <c r="AA253" s="23">
        <v>1</v>
      </c>
      <c r="AB253" s="23">
        <v>1</v>
      </c>
      <c r="AC253" s="23">
        <v>0</v>
      </c>
      <c r="AD253" s="23">
        <v>1</v>
      </c>
      <c r="AE253" s="23">
        <v>0</v>
      </c>
      <c r="AF253" s="23">
        <v>0</v>
      </c>
      <c r="AG253" s="23">
        <v>1</v>
      </c>
      <c r="AH253" s="23">
        <f t="shared" si="3"/>
        <v>15</v>
      </c>
      <c r="AI253" s="24" cm="1">
        <f t="array" ref="AI253">SUM($H$8:$AG$8*H253:AG253)</f>
        <v>31.299999999999997</v>
      </c>
      <c r="AJ253" s="43">
        <f>$AI253/'Inventory System'!$L$34</f>
        <v>0.10279146141215106</v>
      </c>
      <c r="AL253" s="51"/>
      <c r="AM253" s="35"/>
      <c r="AN253" s="35"/>
      <c r="AO253" s="35"/>
      <c r="AP253" s="35"/>
      <c r="AQ253" s="53"/>
      <c r="AS253" s="2"/>
    </row>
    <row r="254" spans="2:45" hidden="1" x14ac:dyDescent="0.25">
      <c r="B254" s="2"/>
      <c r="C254" s="2"/>
      <c r="D254" s="2"/>
      <c r="E254" s="2"/>
      <c r="G254" s="42">
        <v>43769</v>
      </c>
      <c r="H254" s="23">
        <v>1</v>
      </c>
      <c r="I254" s="23">
        <v>1</v>
      </c>
      <c r="J254" s="23">
        <v>0</v>
      </c>
      <c r="K254" s="23">
        <v>1</v>
      </c>
      <c r="L254" s="23">
        <v>0</v>
      </c>
      <c r="M254" s="23">
        <v>0</v>
      </c>
      <c r="N254" s="23">
        <v>1</v>
      </c>
      <c r="O254" s="23">
        <v>0</v>
      </c>
      <c r="P254" s="23">
        <v>1</v>
      </c>
      <c r="Q254" s="23">
        <v>0</v>
      </c>
      <c r="R254" s="23">
        <v>1</v>
      </c>
      <c r="S254" s="23">
        <v>0</v>
      </c>
      <c r="T254" s="23">
        <v>0</v>
      </c>
      <c r="U254" s="23">
        <v>0</v>
      </c>
      <c r="V254" s="23">
        <v>1</v>
      </c>
      <c r="W254" s="23">
        <v>1</v>
      </c>
      <c r="X254" s="23">
        <v>1</v>
      </c>
      <c r="Y254" s="23">
        <v>0</v>
      </c>
      <c r="Z254" s="23">
        <v>0</v>
      </c>
      <c r="AA254" s="23">
        <v>0</v>
      </c>
      <c r="AB254" s="23">
        <v>0</v>
      </c>
      <c r="AC254" s="23">
        <v>0</v>
      </c>
      <c r="AD254" s="23">
        <v>0</v>
      </c>
      <c r="AE254" s="23">
        <v>2</v>
      </c>
      <c r="AF254" s="23">
        <v>0</v>
      </c>
      <c r="AG254" s="23">
        <v>1</v>
      </c>
      <c r="AH254" s="23">
        <f t="shared" si="3"/>
        <v>12</v>
      </c>
      <c r="AI254" s="24" cm="1">
        <f t="array" ref="AI254">SUM($H$8:$AG$8*H254:AG254)</f>
        <v>27.8</v>
      </c>
      <c r="AJ254" s="43">
        <f>$AI254/'Inventory System'!$L$34</f>
        <v>9.1297208538587846E-2</v>
      </c>
      <c r="AL254" s="51"/>
      <c r="AM254" s="35"/>
      <c r="AN254" s="35"/>
      <c r="AO254" s="35"/>
      <c r="AP254" s="35"/>
      <c r="AQ254" s="53"/>
      <c r="AS254" s="2"/>
    </row>
    <row r="255" spans="2:45" hidden="1" x14ac:dyDescent="0.25">
      <c r="B255" s="2"/>
      <c r="C255" s="2"/>
      <c r="D255" s="2"/>
      <c r="E255" s="2"/>
      <c r="G255" s="42">
        <v>43770</v>
      </c>
      <c r="H255" s="23">
        <v>1</v>
      </c>
      <c r="I255" s="23">
        <v>0</v>
      </c>
      <c r="J255" s="23">
        <v>0</v>
      </c>
      <c r="K255" s="23">
        <v>0</v>
      </c>
      <c r="L255" s="23">
        <v>1</v>
      </c>
      <c r="M255" s="23">
        <v>1</v>
      </c>
      <c r="N255" s="23">
        <v>0</v>
      </c>
      <c r="O255" s="23">
        <v>1</v>
      </c>
      <c r="P255" s="23">
        <v>0</v>
      </c>
      <c r="Q255" s="23">
        <v>0</v>
      </c>
      <c r="R255" s="23">
        <v>0</v>
      </c>
      <c r="S255" s="23">
        <v>0</v>
      </c>
      <c r="T255" s="23">
        <v>1</v>
      </c>
      <c r="U255" s="23">
        <v>0</v>
      </c>
      <c r="V255" s="23">
        <v>0</v>
      </c>
      <c r="W255" s="23">
        <v>1</v>
      </c>
      <c r="X255" s="23">
        <v>0</v>
      </c>
      <c r="Y255" s="23">
        <v>1</v>
      </c>
      <c r="Z255" s="23">
        <v>0</v>
      </c>
      <c r="AA255" s="23">
        <v>1</v>
      </c>
      <c r="AB255" s="23">
        <v>1</v>
      </c>
      <c r="AC255" s="23">
        <v>0</v>
      </c>
      <c r="AD255" s="23">
        <v>0</v>
      </c>
      <c r="AE255" s="23">
        <v>0</v>
      </c>
      <c r="AF255" s="23">
        <v>1</v>
      </c>
      <c r="AG255" s="23">
        <v>2</v>
      </c>
      <c r="AH255" s="23">
        <f t="shared" si="3"/>
        <v>12</v>
      </c>
      <c r="AI255" s="24" cm="1">
        <f t="array" ref="AI255">SUM($H$8:$AG$8*H255:AG255)</f>
        <v>28.599999999999998</v>
      </c>
      <c r="AJ255" s="43">
        <f>$AI255/'Inventory System'!$L$34</f>
        <v>9.3924466338259432E-2</v>
      </c>
      <c r="AL255" s="51"/>
      <c r="AM255" s="35"/>
      <c r="AN255" s="35"/>
      <c r="AO255" s="35"/>
      <c r="AP255" s="35"/>
      <c r="AQ255" s="53"/>
      <c r="AS255" s="2"/>
    </row>
    <row r="256" spans="2:45" hidden="1" x14ac:dyDescent="0.25">
      <c r="B256" s="2"/>
      <c r="C256" s="2"/>
      <c r="D256" s="2"/>
      <c r="E256" s="2"/>
      <c r="G256" s="42">
        <v>43771</v>
      </c>
      <c r="H256" s="23">
        <v>1</v>
      </c>
      <c r="I256" s="23">
        <v>0</v>
      </c>
      <c r="J256" s="23">
        <v>0</v>
      </c>
      <c r="K256" s="23">
        <v>1</v>
      </c>
      <c r="L256" s="23">
        <v>1</v>
      </c>
      <c r="M256" s="23">
        <v>0</v>
      </c>
      <c r="N256" s="23">
        <v>0</v>
      </c>
      <c r="O256" s="23">
        <v>0</v>
      </c>
      <c r="P256" s="23">
        <v>0</v>
      </c>
      <c r="Q256" s="23">
        <v>0</v>
      </c>
      <c r="R256" s="23">
        <v>0</v>
      </c>
      <c r="S256" s="23">
        <v>1</v>
      </c>
      <c r="T256" s="23">
        <v>0</v>
      </c>
      <c r="U256" s="23">
        <v>0</v>
      </c>
      <c r="V256" s="23">
        <v>0</v>
      </c>
      <c r="W256" s="23">
        <v>0</v>
      </c>
      <c r="X256" s="23">
        <v>1</v>
      </c>
      <c r="Y256" s="23">
        <v>0</v>
      </c>
      <c r="Z256" s="23">
        <v>0</v>
      </c>
      <c r="AA256" s="23">
        <v>1</v>
      </c>
      <c r="AB256" s="23">
        <v>0</v>
      </c>
      <c r="AC256" s="23">
        <v>1</v>
      </c>
      <c r="AD256" s="23">
        <v>1</v>
      </c>
      <c r="AE256" s="23">
        <v>0</v>
      </c>
      <c r="AF256" s="23">
        <v>0</v>
      </c>
      <c r="AG256" s="23">
        <v>1</v>
      </c>
      <c r="AH256" s="23">
        <f t="shared" si="3"/>
        <v>9</v>
      </c>
      <c r="AI256" s="24" cm="1">
        <f t="array" ref="AI256">SUM($H$8:$AG$8*H256:AG256)</f>
        <v>20.100000000000001</v>
      </c>
      <c r="AJ256" s="43">
        <f>$AI256/'Inventory System'!$L$34</f>
        <v>6.6009852216748779E-2</v>
      </c>
      <c r="AL256" s="51"/>
      <c r="AM256" s="35"/>
      <c r="AN256" s="35"/>
      <c r="AO256" s="35"/>
      <c r="AP256" s="35"/>
      <c r="AQ256" s="53"/>
      <c r="AS256" s="2"/>
    </row>
    <row r="257" spans="2:45" hidden="1" x14ac:dyDescent="0.25">
      <c r="B257" s="2"/>
      <c r="C257" s="2"/>
      <c r="D257" s="2"/>
      <c r="E257" s="2"/>
      <c r="G257" s="42">
        <v>43772</v>
      </c>
      <c r="H257" s="23">
        <v>0</v>
      </c>
      <c r="I257" s="23">
        <v>1</v>
      </c>
      <c r="J257" s="23">
        <v>0</v>
      </c>
      <c r="K257" s="23">
        <v>0</v>
      </c>
      <c r="L257" s="23">
        <v>0</v>
      </c>
      <c r="M257" s="23">
        <v>0</v>
      </c>
      <c r="N257" s="23">
        <v>1</v>
      </c>
      <c r="O257" s="23">
        <v>0</v>
      </c>
      <c r="P257" s="23">
        <v>1</v>
      </c>
      <c r="Q257" s="23">
        <v>1</v>
      </c>
      <c r="R257" s="23">
        <v>0</v>
      </c>
      <c r="S257" s="23">
        <v>1</v>
      </c>
      <c r="T257" s="23">
        <v>1</v>
      </c>
      <c r="U257" s="23">
        <v>0</v>
      </c>
      <c r="V257" s="23">
        <v>0</v>
      </c>
      <c r="W257" s="23">
        <v>0</v>
      </c>
      <c r="X257" s="23">
        <v>0</v>
      </c>
      <c r="Y257" s="23">
        <v>1</v>
      </c>
      <c r="Z257" s="23">
        <v>1</v>
      </c>
      <c r="AA257" s="23">
        <v>1</v>
      </c>
      <c r="AB257" s="23">
        <v>1</v>
      </c>
      <c r="AC257" s="23">
        <v>0</v>
      </c>
      <c r="AD257" s="23">
        <v>1</v>
      </c>
      <c r="AE257" s="23">
        <v>2</v>
      </c>
      <c r="AF257" s="23">
        <v>1</v>
      </c>
      <c r="AG257" s="23">
        <v>2</v>
      </c>
      <c r="AH257" s="23">
        <f t="shared" si="3"/>
        <v>16</v>
      </c>
      <c r="AI257" s="24" cm="1">
        <f t="array" ref="AI257">SUM($H$8:$AG$8*H257:AG257)</f>
        <v>35.299999999999997</v>
      </c>
      <c r="AJ257" s="43">
        <f>$AI257/'Inventory System'!$L$34</f>
        <v>0.11592775041050903</v>
      </c>
      <c r="AL257" s="51"/>
      <c r="AM257" s="35"/>
      <c r="AN257" s="35"/>
      <c r="AO257" s="35"/>
      <c r="AP257" s="35"/>
      <c r="AQ257" s="53"/>
      <c r="AS257" s="2"/>
    </row>
    <row r="258" spans="2:45" hidden="1" x14ac:dyDescent="0.25">
      <c r="B258" s="2"/>
      <c r="C258" s="2"/>
      <c r="D258" s="2"/>
      <c r="E258" s="2"/>
      <c r="G258" s="42">
        <v>43773</v>
      </c>
      <c r="H258" s="23">
        <v>1</v>
      </c>
      <c r="I258" s="23">
        <v>1</v>
      </c>
      <c r="J258" s="23">
        <v>0</v>
      </c>
      <c r="K258" s="23">
        <v>0</v>
      </c>
      <c r="L258" s="23">
        <v>0</v>
      </c>
      <c r="M258" s="23">
        <v>0</v>
      </c>
      <c r="N258" s="23">
        <v>0</v>
      </c>
      <c r="O258" s="23">
        <v>1</v>
      </c>
      <c r="P258" s="23">
        <v>0</v>
      </c>
      <c r="Q258" s="23">
        <v>0</v>
      </c>
      <c r="R258" s="23">
        <v>1</v>
      </c>
      <c r="S258" s="23">
        <v>1</v>
      </c>
      <c r="T258" s="23">
        <v>0</v>
      </c>
      <c r="U258" s="23">
        <v>1</v>
      </c>
      <c r="V258" s="23">
        <v>0</v>
      </c>
      <c r="W258" s="23">
        <v>0</v>
      </c>
      <c r="X258" s="23">
        <v>0</v>
      </c>
      <c r="Y258" s="23">
        <v>0</v>
      </c>
      <c r="Z258" s="23">
        <v>0</v>
      </c>
      <c r="AA258" s="23">
        <v>0</v>
      </c>
      <c r="AB258" s="23">
        <v>0</v>
      </c>
      <c r="AC258" s="23">
        <v>1</v>
      </c>
      <c r="AD258" s="23">
        <v>0</v>
      </c>
      <c r="AE258" s="23">
        <v>1</v>
      </c>
      <c r="AF258" s="23">
        <v>1</v>
      </c>
      <c r="AG258" s="23">
        <v>2</v>
      </c>
      <c r="AH258" s="23">
        <f t="shared" si="3"/>
        <v>11</v>
      </c>
      <c r="AI258" s="24" cm="1">
        <f t="array" ref="AI258">SUM($H$8:$AG$8*H258:AG258)</f>
        <v>25.700000000000003</v>
      </c>
      <c r="AJ258" s="43">
        <f>$AI258/'Inventory System'!$L$34</f>
        <v>8.4400656814449929E-2</v>
      </c>
      <c r="AL258" s="51"/>
      <c r="AM258" s="35"/>
      <c r="AN258" s="35"/>
      <c r="AO258" s="35"/>
      <c r="AP258" s="35"/>
      <c r="AQ258" s="53"/>
      <c r="AS258" s="2"/>
    </row>
    <row r="259" spans="2:45" hidden="1" x14ac:dyDescent="0.25">
      <c r="B259" s="2"/>
      <c r="C259" s="2"/>
      <c r="D259" s="2"/>
      <c r="E259" s="2"/>
      <c r="G259" s="42">
        <v>43774</v>
      </c>
      <c r="H259" s="23">
        <v>1</v>
      </c>
      <c r="I259" s="23">
        <v>0</v>
      </c>
      <c r="J259" s="23">
        <v>1</v>
      </c>
      <c r="K259" s="23">
        <v>0</v>
      </c>
      <c r="L259" s="23">
        <v>1</v>
      </c>
      <c r="M259" s="23">
        <v>1</v>
      </c>
      <c r="N259" s="23">
        <v>1</v>
      </c>
      <c r="O259" s="23">
        <v>1</v>
      </c>
      <c r="P259" s="23">
        <v>1</v>
      </c>
      <c r="Q259" s="23">
        <v>0</v>
      </c>
      <c r="R259" s="23">
        <v>0</v>
      </c>
      <c r="S259" s="23">
        <v>0</v>
      </c>
      <c r="T259" s="23">
        <v>1</v>
      </c>
      <c r="U259" s="23">
        <v>0</v>
      </c>
      <c r="V259" s="23">
        <v>0</v>
      </c>
      <c r="W259" s="23">
        <v>0</v>
      </c>
      <c r="X259" s="23">
        <v>1</v>
      </c>
      <c r="Y259" s="23">
        <v>0</v>
      </c>
      <c r="Z259" s="23">
        <v>0</v>
      </c>
      <c r="AA259" s="23">
        <v>1</v>
      </c>
      <c r="AB259" s="23">
        <v>2</v>
      </c>
      <c r="AC259" s="23">
        <v>0</v>
      </c>
      <c r="AD259" s="23">
        <v>1</v>
      </c>
      <c r="AE259" s="23">
        <v>0</v>
      </c>
      <c r="AF259" s="23">
        <v>1</v>
      </c>
      <c r="AG259" s="23">
        <v>2</v>
      </c>
      <c r="AH259" s="23">
        <f t="shared" si="3"/>
        <v>16</v>
      </c>
      <c r="AI259" s="24" cm="1">
        <f t="array" ref="AI259">SUM($H$8:$AG$8*H259:AG259)</f>
        <v>39.5</v>
      </c>
      <c r="AJ259" s="43">
        <f>$AI259/'Inventory System'!$L$34</f>
        <v>0.1297208538587849</v>
      </c>
      <c r="AL259" s="51"/>
      <c r="AM259" s="35"/>
      <c r="AN259" s="35"/>
      <c r="AO259" s="35"/>
      <c r="AP259" s="35"/>
      <c r="AQ259" s="53"/>
      <c r="AS259" s="2"/>
    </row>
    <row r="260" spans="2:45" hidden="1" x14ac:dyDescent="0.25">
      <c r="B260" s="2"/>
      <c r="C260" s="2"/>
      <c r="D260" s="2"/>
      <c r="E260" s="2"/>
      <c r="G260" s="42">
        <v>43775</v>
      </c>
      <c r="H260" s="23">
        <v>1</v>
      </c>
      <c r="I260" s="23">
        <v>0</v>
      </c>
      <c r="J260" s="23">
        <v>1</v>
      </c>
      <c r="K260" s="23">
        <v>0</v>
      </c>
      <c r="L260" s="23">
        <v>1</v>
      </c>
      <c r="M260" s="23">
        <v>1</v>
      </c>
      <c r="N260" s="23">
        <v>1</v>
      </c>
      <c r="O260" s="23">
        <v>0</v>
      </c>
      <c r="P260" s="23">
        <v>0</v>
      </c>
      <c r="Q260" s="23">
        <v>0</v>
      </c>
      <c r="R260" s="23">
        <v>1</v>
      </c>
      <c r="S260" s="23">
        <v>0</v>
      </c>
      <c r="T260" s="23">
        <v>1</v>
      </c>
      <c r="U260" s="23">
        <v>0</v>
      </c>
      <c r="V260" s="23">
        <v>1</v>
      </c>
      <c r="W260" s="23">
        <v>1</v>
      </c>
      <c r="X260" s="23">
        <v>0</v>
      </c>
      <c r="Y260" s="23">
        <v>0</v>
      </c>
      <c r="Z260" s="23">
        <v>0</v>
      </c>
      <c r="AA260" s="23">
        <v>1</v>
      </c>
      <c r="AB260" s="23">
        <v>1</v>
      </c>
      <c r="AC260" s="23">
        <v>0</v>
      </c>
      <c r="AD260" s="23">
        <v>0</v>
      </c>
      <c r="AE260" s="23">
        <v>0</v>
      </c>
      <c r="AF260" s="23">
        <v>0</v>
      </c>
      <c r="AG260" s="23">
        <v>0</v>
      </c>
      <c r="AH260" s="23">
        <f t="shared" si="3"/>
        <v>11</v>
      </c>
      <c r="AI260" s="24" cm="1">
        <f t="array" ref="AI260">SUM($H$8:$AG$8*H260:AG260)</f>
        <v>23</v>
      </c>
      <c r="AJ260" s="43">
        <f>$AI260/'Inventory System'!$L$34</f>
        <v>7.5533661740558297E-2</v>
      </c>
      <c r="AL260" s="51"/>
      <c r="AM260" s="35"/>
      <c r="AN260" s="35"/>
      <c r="AO260" s="35"/>
      <c r="AP260" s="35"/>
      <c r="AQ260" s="53"/>
      <c r="AS260" s="2"/>
    </row>
    <row r="261" spans="2:45" hidden="1" x14ac:dyDescent="0.25">
      <c r="B261" s="2"/>
      <c r="C261" s="2"/>
      <c r="D261" s="2"/>
      <c r="E261" s="2"/>
      <c r="G261" s="42">
        <v>43776</v>
      </c>
      <c r="H261" s="23">
        <v>1</v>
      </c>
      <c r="I261" s="23">
        <v>1</v>
      </c>
      <c r="J261" s="23">
        <v>0</v>
      </c>
      <c r="K261" s="23">
        <v>1</v>
      </c>
      <c r="L261" s="23">
        <v>1</v>
      </c>
      <c r="M261" s="23">
        <v>0</v>
      </c>
      <c r="N261" s="23">
        <v>1</v>
      </c>
      <c r="O261" s="23">
        <v>0</v>
      </c>
      <c r="P261" s="23">
        <v>1</v>
      </c>
      <c r="Q261" s="23">
        <v>1</v>
      </c>
      <c r="R261" s="23">
        <v>1</v>
      </c>
      <c r="S261" s="23">
        <v>0</v>
      </c>
      <c r="T261" s="23">
        <v>0</v>
      </c>
      <c r="U261" s="23">
        <v>0</v>
      </c>
      <c r="V261" s="23">
        <v>0</v>
      </c>
      <c r="W261" s="23">
        <v>0</v>
      </c>
      <c r="X261" s="23">
        <v>0</v>
      </c>
      <c r="Y261" s="23">
        <v>1</v>
      </c>
      <c r="Z261" s="23">
        <v>1</v>
      </c>
      <c r="AA261" s="23">
        <v>0</v>
      </c>
      <c r="AB261" s="23">
        <v>0</v>
      </c>
      <c r="AC261" s="23">
        <v>0</v>
      </c>
      <c r="AD261" s="23">
        <v>0</v>
      </c>
      <c r="AE261" s="23">
        <v>0</v>
      </c>
      <c r="AF261" s="23">
        <v>0</v>
      </c>
      <c r="AG261" s="23">
        <v>0</v>
      </c>
      <c r="AH261" s="23">
        <f t="shared" si="3"/>
        <v>10</v>
      </c>
      <c r="AI261" s="24" cm="1">
        <f t="array" ref="AI261">SUM($H$8:$AG$8*H261:AG261)</f>
        <v>26.4</v>
      </c>
      <c r="AJ261" s="43">
        <f>$AI261/'Inventory System'!$L$34</f>
        <v>8.6699507389162558E-2</v>
      </c>
      <c r="AL261" s="51"/>
      <c r="AM261" s="35"/>
      <c r="AN261" s="35"/>
      <c r="AO261" s="35"/>
      <c r="AP261" s="35"/>
      <c r="AQ261" s="53"/>
      <c r="AS261" s="2"/>
    </row>
    <row r="262" spans="2:45" hidden="1" x14ac:dyDescent="0.25">
      <c r="B262" s="2"/>
      <c r="C262" s="2"/>
      <c r="D262" s="2"/>
      <c r="E262" s="2"/>
      <c r="G262" s="42">
        <v>43777</v>
      </c>
      <c r="H262" s="23">
        <v>1</v>
      </c>
      <c r="I262" s="23">
        <v>1</v>
      </c>
      <c r="J262" s="23">
        <v>1</v>
      </c>
      <c r="K262" s="23">
        <v>0</v>
      </c>
      <c r="L262" s="23">
        <v>0</v>
      </c>
      <c r="M262" s="23">
        <v>0</v>
      </c>
      <c r="N262" s="23">
        <v>0</v>
      </c>
      <c r="O262" s="23">
        <v>0</v>
      </c>
      <c r="P262" s="23">
        <v>1</v>
      </c>
      <c r="Q262" s="23">
        <v>1</v>
      </c>
      <c r="R262" s="23">
        <v>1</v>
      </c>
      <c r="S262" s="23">
        <v>0</v>
      </c>
      <c r="T262" s="23">
        <v>1</v>
      </c>
      <c r="U262" s="23">
        <v>0</v>
      </c>
      <c r="V262" s="23">
        <v>0</v>
      </c>
      <c r="W262" s="23">
        <v>0</v>
      </c>
      <c r="X262" s="23">
        <v>1</v>
      </c>
      <c r="Y262" s="23">
        <v>0</v>
      </c>
      <c r="Z262" s="23">
        <v>1</v>
      </c>
      <c r="AA262" s="23">
        <v>0</v>
      </c>
      <c r="AB262" s="23">
        <v>0</v>
      </c>
      <c r="AC262" s="23">
        <v>0</v>
      </c>
      <c r="AD262" s="23">
        <v>1</v>
      </c>
      <c r="AE262" s="23">
        <v>2</v>
      </c>
      <c r="AF262" s="23">
        <v>0</v>
      </c>
      <c r="AG262" s="23">
        <v>1</v>
      </c>
      <c r="AH262" s="23">
        <f t="shared" si="3"/>
        <v>13</v>
      </c>
      <c r="AI262" s="24" cm="1">
        <f t="array" ref="AI262">SUM($H$8:$AG$8*H262:AG262)</f>
        <v>29.599999999999998</v>
      </c>
      <c r="AJ262" s="43">
        <f>$AI262/'Inventory System'!$L$34</f>
        <v>9.7208538587848919E-2</v>
      </c>
      <c r="AL262" s="51"/>
      <c r="AM262" s="35"/>
      <c r="AN262" s="35"/>
      <c r="AO262" s="35"/>
      <c r="AP262" s="35"/>
      <c r="AQ262" s="53"/>
      <c r="AS262" s="2"/>
    </row>
    <row r="263" spans="2:45" hidden="1" x14ac:dyDescent="0.25">
      <c r="B263" s="2"/>
      <c r="C263" s="2"/>
      <c r="D263" s="2"/>
      <c r="E263" s="2"/>
      <c r="G263" s="42">
        <v>43778</v>
      </c>
      <c r="H263" s="23">
        <v>0</v>
      </c>
      <c r="I263" s="23">
        <v>1</v>
      </c>
      <c r="J263" s="23">
        <v>0</v>
      </c>
      <c r="K263" s="23">
        <v>0</v>
      </c>
      <c r="L263" s="23">
        <v>1</v>
      </c>
      <c r="M263" s="23">
        <v>0</v>
      </c>
      <c r="N263" s="23">
        <v>0</v>
      </c>
      <c r="O263" s="23">
        <v>1</v>
      </c>
      <c r="P263" s="23">
        <v>0</v>
      </c>
      <c r="Q263" s="23">
        <v>1</v>
      </c>
      <c r="R263" s="23">
        <v>1</v>
      </c>
      <c r="S263" s="23">
        <v>0</v>
      </c>
      <c r="T263" s="23">
        <v>1</v>
      </c>
      <c r="U263" s="23">
        <v>1</v>
      </c>
      <c r="V263" s="23">
        <v>1</v>
      </c>
      <c r="W263" s="23">
        <v>0</v>
      </c>
      <c r="X263" s="23">
        <v>0</v>
      </c>
      <c r="Y263" s="23">
        <v>1</v>
      </c>
      <c r="Z263" s="23">
        <v>0</v>
      </c>
      <c r="AA263" s="23">
        <v>0</v>
      </c>
      <c r="AB263" s="23">
        <v>0</v>
      </c>
      <c r="AC263" s="23">
        <v>0</v>
      </c>
      <c r="AD263" s="23">
        <v>0</v>
      </c>
      <c r="AE263" s="23">
        <v>3</v>
      </c>
      <c r="AF263" s="23">
        <v>1</v>
      </c>
      <c r="AG263" s="23">
        <v>2</v>
      </c>
      <c r="AH263" s="23">
        <f t="shared" si="3"/>
        <v>15</v>
      </c>
      <c r="AI263" s="24" cm="1">
        <f t="array" ref="AI263">SUM($H$8:$AG$8*H263:AG263)</f>
        <v>33</v>
      </c>
      <c r="AJ263" s="43">
        <f>$AI263/'Inventory System'!$L$34</f>
        <v>0.10837438423645321</v>
      </c>
      <c r="AL263" s="51"/>
      <c r="AM263" s="35"/>
      <c r="AN263" s="35"/>
      <c r="AO263" s="35"/>
      <c r="AP263" s="35"/>
      <c r="AQ263" s="53"/>
      <c r="AS263" s="2"/>
    </row>
    <row r="264" spans="2:45" hidden="1" x14ac:dyDescent="0.25">
      <c r="B264" s="2"/>
      <c r="C264" s="2"/>
      <c r="D264" s="2"/>
      <c r="E264" s="2"/>
      <c r="G264" s="42">
        <v>43779</v>
      </c>
      <c r="H264" s="23">
        <v>0</v>
      </c>
      <c r="I264" s="23">
        <v>1</v>
      </c>
      <c r="J264" s="23">
        <v>1</v>
      </c>
      <c r="K264" s="23">
        <v>1</v>
      </c>
      <c r="L264" s="23">
        <v>1</v>
      </c>
      <c r="M264" s="23">
        <v>1</v>
      </c>
      <c r="N264" s="23">
        <v>0</v>
      </c>
      <c r="O264" s="23">
        <v>0</v>
      </c>
      <c r="P264" s="23">
        <v>0</v>
      </c>
      <c r="Q264" s="23">
        <v>1</v>
      </c>
      <c r="R264" s="23">
        <v>0</v>
      </c>
      <c r="S264" s="23">
        <v>0</v>
      </c>
      <c r="T264" s="23">
        <v>0</v>
      </c>
      <c r="U264" s="23">
        <v>1</v>
      </c>
      <c r="V264" s="23">
        <v>1</v>
      </c>
      <c r="W264" s="23">
        <v>1</v>
      </c>
      <c r="X264" s="23">
        <v>0</v>
      </c>
      <c r="Y264" s="23">
        <v>0</v>
      </c>
      <c r="Z264" s="23">
        <v>0</v>
      </c>
      <c r="AA264" s="23">
        <v>0</v>
      </c>
      <c r="AB264" s="23">
        <v>1</v>
      </c>
      <c r="AC264" s="23">
        <v>0</v>
      </c>
      <c r="AD264" s="23">
        <v>1</v>
      </c>
      <c r="AE264" s="23">
        <v>0</v>
      </c>
      <c r="AF264" s="23">
        <v>1</v>
      </c>
      <c r="AG264" s="23">
        <v>2</v>
      </c>
      <c r="AH264" s="23">
        <f t="shared" si="3"/>
        <v>14</v>
      </c>
      <c r="AI264" s="24" cm="1">
        <f t="array" ref="AI264">SUM($H$8:$AG$8*H264:AG264)</f>
        <v>35.6</v>
      </c>
      <c r="AJ264" s="43">
        <f>$AI264/'Inventory System'!$L$34</f>
        <v>0.11691297208538588</v>
      </c>
      <c r="AL264" s="51"/>
      <c r="AM264" s="35"/>
      <c r="AN264" s="35"/>
      <c r="AO264" s="35"/>
      <c r="AP264" s="35"/>
      <c r="AQ264" s="53"/>
      <c r="AS264" s="2"/>
    </row>
    <row r="265" spans="2:45" hidden="1" x14ac:dyDescent="0.25">
      <c r="B265" s="2"/>
      <c r="C265" s="2"/>
      <c r="D265" s="2"/>
      <c r="E265" s="2"/>
      <c r="G265" s="42">
        <v>43780</v>
      </c>
      <c r="H265" s="23">
        <v>1</v>
      </c>
      <c r="I265" s="23">
        <v>0</v>
      </c>
      <c r="J265" s="23">
        <v>0</v>
      </c>
      <c r="K265" s="23">
        <v>0</v>
      </c>
      <c r="L265" s="23">
        <v>0</v>
      </c>
      <c r="M265" s="23">
        <v>0</v>
      </c>
      <c r="N265" s="23">
        <v>1</v>
      </c>
      <c r="O265" s="23">
        <v>0</v>
      </c>
      <c r="P265" s="23">
        <v>0</v>
      </c>
      <c r="Q265" s="23">
        <v>0</v>
      </c>
      <c r="R265" s="23">
        <v>1</v>
      </c>
      <c r="S265" s="23">
        <v>1</v>
      </c>
      <c r="T265" s="23">
        <v>0</v>
      </c>
      <c r="U265" s="23">
        <v>0</v>
      </c>
      <c r="V265" s="23">
        <v>1</v>
      </c>
      <c r="W265" s="23">
        <v>0</v>
      </c>
      <c r="X265" s="23">
        <v>0</v>
      </c>
      <c r="Y265" s="23">
        <v>0</v>
      </c>
      <c r="Z265" s="23">
        <v>0</v>
      </c>
      <c r="AA265" s="23">
        <v>0</v>
      </c>
      <c r="AB265" s="23">
        <v>0</v>
      </c>
      <c r="AC265" s="23">
        <v>1</v>
      </c>
      <c r="AD265" s="23">
        <v>0</v>
      </c>
      <c r="AE265" s="23">
        <v>3</v>
      </c>
      <c r="AF265" s="23">
        <v>1</v>
      </c>
      <c r="AG265" s="23">
        <v>2</v>
      </c>
      <c r="AH265" s="23">
        <f t="shared" si="3"/>
        <v>12</v>
      </c>
      <c r="AI265" s="24" cm="1">
        <f t="array" ref="AI265">SUM($H$8:$AG$8*H265:AG265)</f>
        <v>25.7</v>
      </c>
      <c r="AJ265" s="43">
        <f>$AI265/'Inventory System'!$L$34</f>
        <v>8.4400656814449915E-2</v>
      </c>
      <c r="AL265" s="51"/>
      <c r="AM265" s="35"/>
      <c r="AN265" s="35"/>
      <c r="AO265" s="35"/>
      <c r="AP265" s="35"/>
      <c r="AQ265" s="53"/>
      <c r="AS265" s="2"/>
    </row>
    <row r="266" spans="2:45" hidden="1" x14ac:dyDescent="0.25">
      <c r="B266" s="2"/>
      <c r="C266" s="2"/>
      <c r="D266" s="2"/>
      <c r="E266" s="2"/>
      <c r="G266" s="42">
        <v>43781</v>
      </c>
      <c r="H266" s="23">
        <v>1</v>
      </c>
      <c r="I266" s="23">
        <v>1</v>
      </c>
      <c r="J266" s="23">
        <v>0</v>
      </c>
      <c r="K266" s="23">
        <v>0</v>
      </c>
      <c r="L266" s="23">
        <v>0</v>
      </c>
      <c r="M266" s="23">
        <v>1</v>
      </c>
      <c r="N266" s="23">
        <v>0</v>
      </c>
      <c r="O266" s="23">
        <v>0</v>
      </c>
      <c r="P266" s="23">
        <v>0</v>
      </c>
      <c r="Q266" s="23">
        <v>1</v>
      </c>
      <c r="R266" s="23">
        <v>1</v>
      </c>
      <c r="S266" s="23">
        <v>0</v>
      </c>
      <c r="T266" s="23">
        <v>1</v>
      </c>
      <c r="U266" s="23">
        <v>0</v>
      </c>
      <c r="V266" s="23">
        <v>1</v>
      </c>
      <c r="W266" s="23">
        <v>1</v>
      </c>
      <c r="X266" s="23">
        <v>1</v>
      </c>
      <c r="Y266" s="23">
        <v>1</v>
      </c>
      <c r="Z266" s="23">
        <v>1</v>
      </c>
      <c r="AA266" s="23">
        <v>0</v>
      </c>
      <c r="AB266" s="23">
        <v>1</v>
      </c>
      <c r="AC266" s="23">
        <v>0</v>
      </c>
      <c r="AD266" s="23">
        <v>0</v>
      </c>
      <c r="AE266" s="23">
        <v>0</v>
      </c>
      <c r="AF266" s="23">
        <v>0</v>
      </c>
      <c r="AG266" s="23">
        <v>0</v>
      </c>
      <c r="AH266" s="23">
        <f t="shared" si="3"/>
        <v>12</v>
      </c>
      <c r="AI266" s="24" cm="1">
        <f t="array" ref="AI266">SUM($H$8:$AG$8*H266:AG266)</f>
        <v>23.699999999999996</v>
      </c>
      <c r="AJ266" s="43">
        <f>$AI266/'Inventory System'!$L$34</f>
        <v>7.7832512315270927E-2</v>
      </c>
      <c r="AL266" s="51"/>
      <c r="AM266" s="35"/>
      <c r="AN266" s="35"/>
      <c r="AO266" s="35"/>
      <c r="AP266" s="35"/>
      <c r="AQ266" s="53"/>
      <c r="AS266" s="2"/>
    </row>
    <row r="267" spans="2:45" hidden="1" x14ac:dyDescent="0.25">
      <c r="B267" s="2"/>
      <c r="C267" s="2"/>
      <c r="D267" s="2"/>
      <c r="E267" s="2"/>
      <c r="G267" s="42">
        <v>43782</v>
      </c>
      <c r="H267" s="23">
        <v>1</v>
      </c>
      <c r="I267" s="23">
        <v>0</v>
      </c>
      <c r="J267" s="23">
        <v>1</v>
      </c>
      <c r="K267" s="23">
        <v>0</v>
      </c>
      <c r="L267" s="23">
        <v>1</v>
      </c>
      <c r="M267" s="23">
        <v>0</v>
      </c>
      <c r="N267" s="23">
        <v>1</v>
      </c>
      <c r="O267" s="23">
        <v>0</v>
      </c>
      <c r="P267" s="23">
        <v>0</v>
      </c>
      <c r="Q267" s="23">
        <v>1</v>
      </c>
      <c r="R267" s="23">
        <v>0</v>
      </c>
      <c r="S267" s="23">
        <v>0</v>
      </c>
      <c r="T267" s="23">
        <v>0</v>
      </c>
      <c r="U267" s="23">
        <v>0</v>
      </c>
      <c r="V267" s="23">
        <v>1</v>
      </c>
      <c r="W267" s="23">
        <v>1</v>
      </c>
      <c r="X267" s="23">
        <v>1</v>
      </c>
      <c r="Y267" s="23">
        <v>0</v>
      </c>
      <c r="Z267" s="23">
        <v>0</v>
      </c>
      <c r="AA267" s="23">
        <v>0</v>
      </c>
      <c r="AB267" s="23">
        <v>0</v>
      </c>
      <c r="AC267" s="23">
        <v>1</v>
      </c>
      <c r="AD267" s="23">
        <v>0</v>
      </c>
      <c r="AE267" s="23">
        <v>0</v>
      </c>
      <c r="AF267" s="23">
        <v>1</v>
      </c>
      <c r="AG267" s="23">
        <v>2</v>
      </c>
      <c r="AH267" s="23">
        <f t="shared" ref="AH267:AH330" si="4">SUM(H267:AG267)</f>
        <v>12</v>
      </c>
      <c r="AI267" s="24" cm="1">
        <f t="array" ref="AI267">SUM($H$8:$AG$8*H267:AG267)</f>
        <v>30.6</v>
      </c>
      <c r="AJ267" s="43">
        <f>$AI267/'Inventory System'!$L$34</f>
        <v>0.10049261083743843</v>
      </c>
      <c r="AL267" s="51"/>
      <c r="AM267" s="35"/>
      <c r="AN267" s="35"/>
      <c r="AO267" s="35"/>
      <c r="AP267" s="35"/>
      <c r="AQ267" s="53"/>
      <c r="AS267" s="2"/>
    </row>
    <row r="268" spans="2:45" hidden="1" x14ac:dyDescent="0.25">
      <c r="B268" s="2"/>
      <c r="C268" s="2"/>
      <c r="D268" s="2"/>
      <c r="E268" s="2"/>
      <c r="G268" s="42">
        <v>43783</v>
      </c>
      <c r="H268" s="23">
        <v>1</v>
      </c>
      <c r="I268" s="23">
        <v>0</v>
      </c>
      <c r="J268" s="23">
        <v>0</v>
      </c>
      <c r="K268" s="23">
        <v>0</v>
      </c>
      <c r="L268" s="23">
        <v>0</v>
      </c>
      <c r="M268" s="23">
        <v>0</v>
      </c>
      <c r="N268" s="23">
        <v>0</v>
      </c>
      <c r="O268" s="23">
        <v>0</v>
      </c>
      <c r="P268" s="23">
        <v>0</v>
      </c>
      <c r="Q268" s="23">
        <v>1</v>
      </c>
      <c r="R268" s="23">
        <v>1</v>
      </c>
      <c r="S268" s="23">
        <v>0</v>
      </c>
      <c r="T268" s="23">
        <v>1</v>
      </c>
      <c r="U268" s="23">
        <v>0</v>
      </c>
      <c r="V268" s="23">
        <v>0</v>
      </c>
      <c r="W268" s="23">
        <v>1</v>
      </c>
      <c r="X268" s="23">
        <v>0</v>
      </c>
      <c r="Y268" s="23">
        <v>1</v>
      </c>
      <c r="Z268" s="23">
        <v>0</v>
      </c>
      <c r="AA268" s="23">
        <v>1</v>
      </c>
      <c r="AB268" s="23">
        <v>0</v>
      </c>
      <c r="AC268" s="23">
        <v>1</v>
      </c>
      <c r="AD268" s="23">
        <v>1</v>
      </c>
      <c r="AE268" s="23">
        <v>2</v>
      </c>
      <c r="AF268" s="23">
        <v>0</v>
      </c>
      <c r="AG268" s="23">
        <v>0</v>
      </c>
      <c r="AH268" s="23">
        <f t="shared" si="4"/>
        <v>11</v>
      </c>
      <c r="AI268" s="24" cm="1">
        <f t="array" ref="AI268">SUM($H$8:$AG$8*H268:AG268)</f>
        <v>19.400000000000002</v>
      </c>
      <c r="AJ268" s="43">
        <f>$AI268/'Inventory System'!$L$34</f>
        <v>6.3711001642036136E-2</v>
      </c>
      <c r="AL268" s="51"/>
      <c r="AM268" s="35"/>
      <c r="AN268" s="35"/>
      <c r="AO268" s="35"/>
      <c r="AP268" s="35"/>
      <c r="AQ268" s="53"/>
      <c r="AS268" s="2"/>
    </row>
    <row r="269" spans="2:45" hidden="1" x14ac:dyDescent="0.25">
      <c r="B269" s="2"/>
      <c r="C269" s="2"/>
      <c r="D269" s="2"/>
      <c r="E269" s="2"/>
      <c r="G269" s="42">
        <v>43784</v>
      </c>
      <c r="H269" s="23">
        <v>0</v>
      </c>
      <c r="I269" s="23">
        <v>0</v>
      </c>
      <c r="J269" s="23">
        <v>0</v>
      </c>
      <c r="K269" s="23">
        <v>0</v>
      </c>
      <c r="L269" s="23">
        <v>1</v>
      </c>
      <c r="M269" s="23">
        <v>0</v>
      </c>
      <c r="N269" s="23">
        <v>1</v>
      </c>
      <c r="O269" s="23">
        <v>1</v>
      </c>
      <c r="P269" s="23">
        <v>0</v>
      </c>
      <c r="Q269" s="23">
        <v>0</v>
      </c>
      <c r="R269" s="23">
        <v>1</v>
      </c>
      <c r="S269" s="23">
        <v>1</v>
      </c>
      <c r="T269" s="23">
        <v>0</v>
      </c>
      <c r="U269" s="23">
        <v>0</v>
      </c>
      <c r="V269" s="23">
        <v>0</v>
      </c>
      <c r="W269" s="23">
        <v>1</v>
      </c>
      <c r="X269" s="23">
        <v>1</v>
      </c>
      <c r="Y269" s="23">
        <v>1</v>
      </c>
      <c r="Z269" s="23">
        <v>0</v>
      </c>
      <c r="AA269" s="23">
        <v>0</v>
      </c>
      <c r="AB269" s="23">
        <v>1</v>
      </c>
      <c r="AC269" s="23">
        <v>0</v>
      </c>
      <c r="AD269" s="23">
        <v>0</v>
      </c>
      <c r="AE269" s="23">
        <v>2</v>
      </c>
      <c r="AF269" s="23">
        <v>1</v>
      </c>
      <c r="AG269" s="23">
        <v>2</v>
      </c>
      <c r="AH269" s="23">
        <f t="shared" si="4"/>
        <v>14</v>
      </c>
      <c r="AI269" s="24" cm="1">
        <f t="array" ref="AI269">SUM($H$8:$AG$8*H269:AG269)</f>
        <v>29.3</v>
      </c>
      <c r="AJ269" s="43">
        <f>$AI269/'Inventory System'!$L$34</f>
        <v>9.622331691297209E-2</v>
      </c>
      <c r="AL269" s="51"/>
      <c r="AM269" s="35"/>
      <c r="AN269" s="35"/>
      <c r="AO269" s="35"/>
      <c r="AP269" s="35"/>
      <c r="AQ269" s="53"/>
      <c r="AS269" s="2"/>
    </row>
    <row r="270" spans="2:45" hidden="1" x14ac:dyDescent="0.25">
      <c r="B270" s="2"/>
      <c r="C270" s="2"/>
      <c r="D270" s="2"/>
      <c r="E270" s="2"/>
      <c r="G270" s="42">
        <v>43785</v>
      </c>
      <c r="H270" s="23">
        <v>0</v>
      </c>
      <c r="I270" s="23">
        <v>1</v>
      </c>
      <c r="J270" s="23">
        <v>0</v>
      </c>
      <c r="K270" s="23">
        <v>1</v>
      </c>
      <c r="L270" s="23">
        <v>1</v>
      </c>
      <c r="M270" s="23">
        <v>1</v>
      </c>
      <c r="N270" s="23">
        <v>1</v>
      </c>
      <c r="O270" s="23">
        <v>0</v>
      </c>
      <c r="P270" s="23">
        <v>1</v>
      </c>
      <c r="Q270" s="23">
        <v>0</v>
      </c>
      <c r="R270" s="23">
        <v>0</v>
      </c>
      <c r="S270" s="23">
        <v>0</v>
      </c>
      <c r="T270" s="23">
        <v>0</v>
      </c>
      <c r="U270" s="23">
        <v>1</v>
      </c>
      <c r="V270" s="23">
        <v>0</v>
      </c>
      <c r="W270" s="23">
        <v>1</v>
      </c>
      <c r="X270" s="23">
        <v>0</v>
      </c>
      <c r="Y270" s="23">
        <v>1</v>
      </c>
      <c r="Z270" s="23">
        <v>0</v>
      </c>
      <c r="AA270" s="23">
        <v>0</v>
      </c>
      <c r="AB270" s="23">
        <v>1</v>
      </c>
      <c r="AC270" s="23">
        <v>1</v>
      </c>
      <c r="AD270" s="23">
        <v>1</v>
      </c>
      <c r="AE270" s="23">
        <v>2</v>
      </c>
      <c r="AF270" s="23">
        <v>0</v>
      </c>
      <c r="AG270" s="23">
        <v>1</v>
      </c>
      <c r="AH270" s="23">
        <f t="shared" si="4"/>
        <v>15</v>
      </c>
      <c r="AI270" s="24" cm="1">
        <f t="array" ref="AI270">SUM($H$8:$AG$8*H270:AG270)</f>
        <v>33.700000000000003</v>
      </c>
      <c r="AJ270" s="43">
        <f>$AI270/'Inventory System'!$L$34</f>
        <v>0.11067323481116585</v>
      </c>
      <c r="AL270" s="51"/>
      <c r="AM270" s="35"/>
      <c r="AN270" s="35"/>
      <c r="AO270" s="35"/>
      <c r="AP270" s="35"/>
      <c r="AQ270" s="53"/>
      <c r="AS270" s="2"/>
    </row>
    <row r="271" spans="2:45" hidden="1" x14ac:dyDescent="0.25">
      <c r="B271" s="2"/>
      <c r="C271" s="2"/>
      <c r="D271" s="2"/>
      <c r="E271" s="2"/>
      <c r="G271" s="42">
        <v>43786</v>
      </c>
      <c r="H271" s="23">
        <v>1</v>
      </c>
      <c r="I271" s="23">
        <v>1</v>
      </c>
      <c r="J271" s="23">
        <v>1</v>
      </c>
      <c r="K271" s="23">
        <v>0</v>
      </c>
      <c r="L271" s="23">
        <v>0</v>
      </c>
      <c r="M271" s="23">
        <v>0</v>
      </c>
      <c r="N271" s="23">
        <v>1</v>
      </c>
      <c r="O271" s="23">
        <v>0</v>
      </c>
      <c r="P271" s="23">
        <v>0</v>
      </c>
      <c r="Q271" s="23">
        <v>1</v>
      </c>
      <c r="R271" s="23">
        <v>1</v>
      </c>
      <c r="S271" s="23">
        <v>1</v>
      </c>
      <c r="T271" s="23">
        <v>0</v>
      </c>
      <c r="U271" s="23">
        <v>0</v>
      </c>
      <c r="V271" s="23">
        <v>1</v>
      </c>
      <c r="W271" s="23">
        <v>0</v>
      </c>
      <c r="X271" s="23">
        <v>1</v>
      </c>
      <c r="Y271" s="23">
        <v>0</v>
      </c>
      <c r="Z271" s="23">
        <v>0</v>
      </c>
      <c r="AA271" s="23">
        <v>0</v>
      </c>
      <c r="AB271" s="23">
        <v>2</v>
      </c>
      <c r="AC271" s="23">
        <v>1</v>
      </c>
      <c r="AD271" s="23">
        <v>1</v>
      </c>
      <c r="AE271" s="23">
        <v>1</v>
      </c>
      <c r="AF271" s="23">
        <v>0</v>
      </c>
      <c r="AG271" s="23">
        <v>0</v>
      </c>
      <c r="AH271" s="23">
        <f t="shared" si="4"/>
        <v>14</v>
      </c>
      <c r="AI271" s="24" cm="1">
        <f t="array" ref="AI271">SUM($H$8:$AG$8*H271:AG271)</f>
        <v>28.1</v>
      </c>
      <c r="AJ271" s="43">
        <f>$AI271/'Inventory System'!$L$34</f>
        <v>9.2282430213464703E-2</v>
      </c>
      <c r="AL271" s="51"/>
      <c r="AM271" s="35"/>
      <c r="AN271" s="35"/>
      <c r="AO271" s="35"/>
      <c r="AP271" s="35"/>
      <c r="AQ271" s="53"/>
      <c r="AS271" s="2"/>
    </row>
    <row r="272" spans="2:45" hidden="1" x14ac:dyDescent="0.25">
      <c r="B272" s="2"/>
      <c r="C272" s="2"/>
      <c r="D272" s="2"/>
      <c r="E272" s="2"/>
      <c r="G272" s="42">
        <v>43787</v>
      </c>
      <c r="H272" s="23">
        <v>0</v>
      </c>
      <c r="I272" s="23">
        <v>1</v>
      </c>
      <c r="J272" s="23">
        <v>0</v>
      </c>
      <c r="K272" s="23">
        <v>1</v>
      </c>
      <c r="L272" s="23">
        <v>0</v>
      </c>
      <c r="M272" s="23">
        <v>1</v>
      </c>
      <c r="N272" s="23">
        <v>0</v>
      </c>
      <c r="O272" s="23">
        <v>0</v>
      </c>
      <c r="P272" s="23">
        <v>0</v>
      </c>
      <c r="Q272" s="23">
        <v>1</v>
      </c>
      <c r="R272" s="23">
        <v>1</v>
      </c>
      <c r="S272" s="23">
        <v>1</v>
      </c>
      <c r="T272" s="23">
        <v>0</v>
      </c>
      <c r="U272" s="23">
        <v>0</v>
      </c>
      <c r="V272" s="23">
        <v>0</v>
      </c>
      <c r="W272" s="23">
        <v>1</v>
      </c>
      <c r="X272" s="23">
        <v>0</v>
      </c>
      <c r="Y272" s="23">
        <v>1</v>
      </c>
      <c r="Z272" s="23">
        <v>1</v>
      </c>
      <c r="AA272" s="23">
        <v>1</v>
      </c>
      <c r="AB272" s="23">
        <v>1</v>
      </c>
      <c r="AC272" s="23">
        <v>0</v>
      </c>
      <c r="AD272" s="23">
        <v>0</v>
      </c>
      <c r="AE272" s="23">
        <v>2</v>
      </c>
      <c r="AF272" s="23">
        <v>0</v>
      </c>
      <c r="AG272" s="23">
        <v>0</v>
      </c>
      <c r="AH272" s="23">
        <f t="shared" si="4"/>
        <v>13</v>
      </c>
      <c r="AI272" s="24" cm="1">
        <f t="array" ref="AI272">SUM($H$8:$AG$8*H272:AG272)</f>
        <v>25.699999999999996</v>
      </c>
      <c r="AJ272" s="43">
        <f>$AI272/'Inventory System'!$L$34</f>
        <v>8.4400656814449901E-2</v>
      </c>
      <c r="AL272" s="51"/>
      <c r="AM272" s="35"/>
      <c r="AN272" s="35"/>
      <c r="AO272" s="35"/>
      <c r="AP272" s="35"/>
      <c r="AQ272" s="53"/>
      <c r="AS272" s="2"/>
    </row>
    <row r="273" spans="2:45" hidden="1" x14ac:dyDescent="0.25">
      <c r="B273" s="2"/>
      <c r="C273" s="2"/>
      <c r="D273" s="2"/>
      <c r="E273" s="2"/>
      <c r="G273" s="42">
        <v>43788</v>
      </c>
      <c r="H273" s="23">
        <v>1</v>
      </c>
      <c r="I273" s="23">
        <v>0</v>
      </c>
      <c r="J273" s="23">
        <v>0</v>
      </c>
      <c r="K273" s="23">
        <v>0</v>
      </c>
      <c r="L273" s="23">
        <v>1</v>
      </c>
      <c r="M273" s="23">
        <v>1</v>
      </c>
      <c r="N273" s="23">
        <v>0</v>
      </c>
      <c r="O273" s="23">
        <v>0</v>
      </c>
      <c r="P273" s="23">
        <v>0</v>
      </c>
      <c r="Q273" s="23">
        <v>1</v>
      </c>
      <c r="R273" s="23">
        <v>1</v>
      </c>
      <c r="S273" s="23">
        <v>0</v>
      </c>
      <c r="T273" s="23">
        <v>1</v>
      </c>
      <c r="U273" s="23">
        <v>0</v>
      </c>
      <c r="V273" s="23">
        <v>0</v>
      </c>
      <c r="W273" s="23">
        <v>0</v>
      </c>
      <c r="X273" s="23">
        <v>0</v>
      </c>
      <c r="Y273" s="23">
        <v>0</v>
      </c>
      <c r="Z273" s="23">
        <v>0</v>
      </c>
      <c r="AA273" s="23">
        <v>0</v>
      </c>
      <c r="AB273" s="23">
        <v>1</v>
      </c>
      <c r="AC273" s="23">
        <v>0</v>
      </c>
      <c r="AD273" s="23">
        <v>1</v>
      </c>
      <c r="AE273" s="23">
        <v>1</v>
      </c>
      <c r="AF273" s="23">
        <v>0</v>
      </c>
      <c r="AG273" s="23">
        <v>1</v>
      </c>
      <c r="AH273" s="23">
        <f t="shared" si="4"/>
        <v>10</v>
      </c>
      <c r="AI273" s="24" cm="1">
        <f t="array" ref="AI273">SUM($H$8:$AG$8*H273:AG273)</f>
        <v>23.2</v>
      </c>
      <c r="AJ273" s="43">
        <f>$AI273/'Inventory System'!$L$34</f>
        <v>7.6190476190476183E-2</v>
      </c>
      <c r="AL273" s="51"/>
      <c r="AM273" s="35"/>
      <c r="AN273" s="35"/>
      <c r="AO273" s="35"/>
      <c r="AP273" s="35"/>
      <c r="AQ273" s="53"/>
      <c r="AS273" s="2"/>
    </row>
    <row r="274" spans="2:45" hidden="1" x14ac:dyDescent="0.25">
      <c r="B274" s="2"/>
      <c r="C274" s="2"/>
      <c r="D274" s="2"/>
      <c r="E274" s="2"/>
      <c r="G274" s="42">
        <v>43789</v>
      </c>
      <c r="H274" s="23">
        <v>0</v>
      </c>
      <c r="I274" s="23">
        <v>1</v>
      </c>
      <c r="J274" s="23">
        <v>1</v>
      </c>
      <c r="K274" s="23">
        <v>0</v>
      </c>
      <c r="L274" s="23">
        <v>1</v>
      </c>
      <c r="M274" s="23">
        <v>0</v>
      </c>
      <c r="N274" s="23">
        <v>0</v>
      </c>
      <c r="O274" s="23">
        <v>0</v>
      </c>
      <c r="P274" s="23">
        <v>0</v>
      </c>
      <c r="Q274" s="23">
        <v>0</v>
      </c>
      <c r="R274" s="23">
        <v>1</v>
      </c>
      <c r="S274" s="23">
        <v>1</v>
      </c>
      <c r="T274" s="23">
        <v>0</v>
      </c>
      <c r="U274" s="23">
        <v>0</v>
      </c>
      <c r="V274" s="23">
        <v>0</v>
      </c>
      <c r="W274" s="23">
        <v>1</v>
      </c>
      <c r="X274" s="23">
        <v>1</v>
      </c>
      <c r="Y274" s="23">
        <v>1</v>
      </c>
      <c r="Z274" s="23">
        <v>0</v>
      </c>
      <c r="AA274" s="23">
        <v>0</v>
      </c>
      <c r="AB274" s="23">
        <v>2</v>
      </c>
      <c r="AC274" s="23">
        <v>0</v>
      </c>
      <c r="AD274" s="23">
        <v>0</v>
      </c>
      <c r="AE274" s="23">
        <v>0</v>
      </c>
      <c r="AF274" s="23">
        <v>0</v>
      </c>
      <c r="AG274" s="23">
        <v>1</v>
      </c>
      <c r="AH274" s="23">
        <f t="shared" si="4"/>
        <v>11</v>
      </c>
      <c r="AI274" s="24" cm="1">
        <f t="array" ref="AI274">SUM($H$8:$AG$8*H274:AG274)</f>
        <v>21.800000000000004</v>
      </c>
      <c r="AJ274" s="43">
        <f>$AI274/'Inventory System'!$L$34</f>
        <v>7.1592775041050924E-2</v>
      </c>
      <c r="AL274" s="51"/>
      <c r="AM274" s="35"/>
      <c r="AN274" s="35"/>
      <c r="AO274" s="35"/>
      <c r="AP274" s="35"/>
      <c r="AQ274" s="53"/>
      <c r="AS274" s="2"/>
    </row>
    <row r="275" spans="2:45" hidden="1" x14ac:dyDescent="0.25">
      <c r="B275" s="2"/>
      <c r="C275" s="2"/>
      <c r="D275" s="2"/>
      <c r="E275" s="2"/>
      <c r="G275" s="42">
        <v>43790</v>
      </c>
      <c r="H275" s="23">
        <v>1</v>
      </c>
      <c r="I275" s="23">
        <v>1</v>
      </c>
      <c r="J275" s="23">
        <v>0</v>
      </c>
      <c r="K275" s="23">
        <v>0</v>
      </c>
      <c r="L275" s="23">
        <v>0</v>
      </c>
      <c r="M275" s="23">
        <v>1</v>
      </c>
      <c r="N275" s="23">
        <v>0</v>
      </c>
      <c r="O275" s="23">
        <v>0</v>
      </c>
      <c r="P275" s="23">
        <v>0</v>
      </c>
      <c r="Q275" s="23">
        <v>1</v>
      </c>
      <c r="R275" s="23">
        <v>1</v>
      </c>
      <c r="S275" s="23">
        <v>0</v>
      </c>
      <c r="T275" s="23">
        <v>1</v>
      </c>
      <c r="U275" s="23">
        <v>0</v>
      </c>
      <c r="V275" s="23">
        <v>1</v>
      </c>
      <c r="W275" s="23">
        <v>1</v>
      </c>
      <c r="X275" s="23">
        <v>0</v>
      </c>
      <c r="Y275" s="23">
        <v>0</v>
      </c>
      <c r="Z275" s="23">
        <v>0</v>
      </c>
      <c r="AA275" s="23">
        <v>0</v>
      </c>
      <c r="AB275" s="23">
        <v>2</v>
      </c>
      <c r="AC275" s="23">
        <v>1</v>
      </c>
      <c r="AD275" s="23">
        <v>1</v>
      </c>
      <c r="AE275" s="23">
        <v>1</v>
      </c>
      <c r="AF275" s="23">
        <v>0</v>
      </c>
      <c r="AG275" s="23">
        <v>0</v>
      </c>
      <c r="AH275" s="23">
        <f t="shared" si="4"/>
        <v>13</v>
      </c>
      <c r="AI275" s="24" cm="1">
        <f t="array" ref="AI275">SUM($H$8:$AG$8*H275:AG275)</f>
        <v>25.400000000000002</v>
      </c>
      <c r="AJ275" s="43">
        <f>$AI275/'Inventory System'!$L$34</f>
        <v>8.3415435139573071E-2</v>
      </c>
      <c r="AL275" s="51"/>
      <c r="AM275" s="35"/>
      <c r="AN275" s="35"/>
      <c r="AO275" s="35"/>
      <c r="AP275" s="35"/>
      <c r="AQ275" s="53"/>
      <c r="AS275" s="2"/>
    </row>
    <row r="276" spans="2:45" hidden="1" x14ac:dyDescent="0.25">
      <c r="B276" s="2"/>
      <c r="C276" s="2"/>
      <c r="D276" s="2"/>
      <c r="E276" s="2"/>
      <c r="G276" s="42">
        <v>43791</v>
      </c>
      <c r="H276" s="23">
        <v>1</v>
      </c>
      <c r="I276" s="23">
        <v>0</v>
      </c>
      <c r="J276" s="23">
        <v>0</v>
      </c>
      <c r="K276" s="23">
        <v>1</v>
      </c>
      <c r="L276" s="23">
        <v>1</v>
      </c>
      <c r="M276" s="23">
        <v>0</v>
      </c>
      <c r="N276" s="23">
        <v>0</v>
      </c>
      <c r="O276" s="23">
        <v>0</v>
      </c>
      <c r="P276" s="23">
        <v>0</v>
      </c>
      <c r="Q276" s="23">
        <v>1</v>
      </c>
      <c r="R276" s="23">
        <v>0</v>
      </c>
      <c r="S276" s="23">
        <v>0</v>
      </c>
      <c r="T276" s="23">
        <v>0</v>
      </c>
      <c r="U276" s="23">
        <v>0</v>
      </c>
      <c r="V276" s="23">
        <v>1</v>
      </c>
      <c r="W276" s="23">
        <v>1</v>
      </c>
      <c r="X276" s="23">
        <v>0</v>
      </c>
      <c r="Y276" s="23">
        <v>1</v>
      </c>
      <c r="Z276" s="23">
        <v>0</v>
      </c>
      <c r="AA276" s="23">
        <v>1</v>
      </c>
      <c r="AB276" s="23">
        <v>2</v>
      </c>
      <c r="AC276" s="23">
        <v>1</v>
      </c>
      <c r="AD276" s="23">
        <v>0</v>
      </c>
      <c r="AE276" s="23">
        <v>2</v>
      </c>
      <c r="AF276" s="23">
        <v>0</v>
      </c>
      <c r="AG276" s="23">
        <v>1</v>
      </c>
      <c r="AH276" s="23">
        <f t="shared" si="4"/>
        <v>14</v>
      </c>
      <c r="AI276" s="24" cm="1">
        <f t="array" ref="AI276">SUM($H$8:$AG$8*H276:AG276)</f>
        <v>29.2</v>
      </c>
      <c r="AJ276" s="43">
        <f>$AI276/'Inventory System'!$L$34</f>
        <v>9.5894909688013133E-2</v>
      </c>
      <c r="AL276" s="51"/>
      <c r="AM276" s="35"/>
      <c r="AN276" s="35"/>
      <c r="AO276" s="35"/>
      <c r="AP276" s="35"/>
      <c r="AQ276" s="53"/>
      <c r="AS276" s="2"/>
    </row>
    <row r="277" spans="2:45" hidden="1" x14ac:dyDescent="0.25">
      <c r="B277" s="2"/>
      <c r="C277" s="2"/>
      <c r="D277" s="2"/>
      <c r="E277" s="2"/>
      <c r="G277" s="42">
        <v>43792</v>
      </c>
      <c r="H277" s="23">
        <v>0</v>
      </c>
      <c r="I277" s="23">
        <v>1</v>
      </c>
      <c r="J277" s="23">
        <v>0</v>
      </c>
      <c r="K277" s="23">
        <v>0</v>
      </c>
      <c r="L277" s="23">
        <v>1</v>
      </c>
      <c r="M277" s="23">
        <v>0</v>
      </c>
      <c r="N277" s="23">
        <v>1</v>
      </c>
      <c r="O277" s="23">
        <v>1</v>
      </c>
      <c r="P277" s="23">
        <v>0</v>
      </c>
      <c r="Q277" s="23">
        <v>0</v>
      </c>
      <c r="R277" s="23">
        <v>0</v>
      </c>
      <c r="S277" s="23">
        <v>1</v>
      </c>
      <c r="T277" s="23">
        <v>0</v>
      </c>
      <c r="U277" s="23">
        <v>0</v>
      </c>
      <c r="V277" s="23">
        <v>0</v>
      </c>
      <c r="W277" s="23">
        <v>0</v>
      </c>
      <c r="X277" s="23">
        <v>0</v>
      </c>
      <c r="Y277" s="23">
        <v>0</v>
      </c>
      <c r="Z277" s="23">
        <v>1</v>
      </c>
      <c r="AA277" s="23">
        <v>1</v>
      </c>
      <c r="AB277" s="23">
        <v>2</v>
      </c>
      <c r="AC277" s="23">
        <v>1</v>
      </c>
      <c r="AD277" s="23">
        <v>0</v>
      </c>
      <c r="AE277" s="23">
        <v>2</v>
      </c>
      <c r="AF277" s="23">
        <v>0</v>
      </c>
      <c r="AG277" s="23">
        <v>1</v>
      </c>
      <c r="AH277" s="23">
        <f t="shared" si="4"/>
        <v>13</v>
      </c>
      <c r="AI277" s="24" cm="1">
        <f t="array" ref="AI277">SUM($H$8:$AG$8*H277:AG277)</f>
        <v>26.3</v>
      </c>
      <c r="AJ277" s="43">
        <f>$AI277/'Inventory System'!$L$34</f>
        <v>8.6371100164203615E-2</v>
      </c>
      <c r="AL277" s="51"/>
      <c r="AM277" s="35"/>
      <c r="AN277" s="35"/>
      <c r="AO277" s="35"/>
      <c r="AP277" s="35"/>
      <c r="AQ277" s="53"/>
      <c r="AS277" s="2"/>
    </row>
    <row r="278" spans="2:45" hidden="1" x14ac:dyDescent="0.25">
      <c r="B278" s="2"/>
      <c r="C278" s="2"/>
      <c r="D278" s="2"/>
      <c r="E278" s="2"/>
      <c r="G278" s="42">
        <v>43793</v>
      </c>
      <c r="H278" s="23">
        <v>1</v>
      </c>
      <c r="I278" s="23">
        <v>0</v>
      </c>
      <c r="J278" s="23">
        <v>1</v>
      </c>
      <c r="K278" s="23">
        <v>1</v>
      </c>
      <c r="L278" s="23">
        <v>0</v>
      </c>
      <c r="M278" s="23">
        <v>0</v>
      </c>
      <c r="N278" s="23">
        <v>1</v>
      </c>
      <c r="O278" s="23">
        <v>1</v>
      </c>
      <c r="P278" s="23">
        <v>1</v>
      </c>
      <c r="Q278" s="23">
        <v>0</v>
      </c>
      <c r="R278" s="23">
        <v>0</v>
      </c>
      <c r="S278" s="23">
        <v>1</v>
      </c>
      <c r="T278" s="23">
        <v>0</v>
      </c>
      <c r="U278" s="23">
        <v>0</v>
      </c>
      <c r="V278" s="23">
        <v>1</v>
      </c>
      <c r="W278" s="23">
        <v>0</v>
      </c>
      <c r="X278" s="23">
        <v>1</v>
      </c>
      <c r="Y278" s="23">
        <v>0</v>
      </c>
      <c r="Z278" s="23">
        <v>0</v>
      </c>
      <c r="AA278" s="23">
        <v>1</v>
      </c>
      <c r="AB278" s="23">
        <v>0</v>
      </c>
      <c r="AC278" s="23">
        <v>0</v>
      </c>
      <c r="AD278" s="23">
        <v>0</v>
      </c>
      <c r="AE278" s="23">
        <v>1</v>
      </c>
      <c r="AF278" s="23">
        <v>1</v>
      </c>
      <c r="AG278" s="23">
        <v>2</v>
      </c>
      <c r="AH278" s="23">
        <f t="shared" si="4"/>
        <v>14</v>
      </c>
      <c r="AI278" s="24" cm="1">
        <f t="array" ref="AI278">SUM($H$8:$AG$8*H278:AG278)</f>
        <v>35.5</v>
      </c>
      <c r="AJ278" s="43">
        <f>$AI278/'Inventory System'!$L$34</f>
        <v>0.11658456486042693</v>
      </c>
      <c r="AL278" s="51"/>
      <c r="AM278" s="35"/>
      <c r="AN278" s="35"/>
      <c r="AO278" s="35"/>
      <c r="AP278" s="35"/>
      <c r="AQ278" s="53"/>
      <c r="AS278" s="2"/>
    </row>
    <row r="279" spans="2:45" hidden="1" x14ac:dyDescent="0.25">
      <c r="B279" s="2"/>
      <c r="C279" s="2"/>
      <c r="D279" s="2"/>
      <c r="E279" s="2"/>
      <c r="G279" s="42">
        <v>43794</v>
      </c>
      <c r="H279" s="23">
        <v>1</v>
      </c>
      <c r="I279" s="23">
        <v>1</v>
      </c>
      <c r="J279" s="23">
        <v>0</v>
      </c>
      <c r="K279" s="23">
        <v>0</v>
      </c>
      <c r="L279" s="23">
        <v>0</v>
      </c>
      <c r="M279" s="23">
        <v>0</v>
      </c>
      <c r="N279" s="23">
        <v>1</v>
      </c>
      <c r="O279" s="23">
        <v>0</v>
      </c>
      <c r="P279" s="23">
        <v>0</v>
      </c>
      <c r="Q279" s="23">
        <v>0</v>
      </c>
      <c r="R279" s="23">
        <v>0</v>
      </c>
      <c r="S279" s="23">
        <v>1</v>
      </c>
      <c r="T279" s="23">
        <v>1</v>
      </c>
      <c r="U279" s="23">
        <v>0</v>
      </c>
      <c r="V279" s="23">
        <v>1</v>
      </c>
      <c r="W279" s="23">
        <v>1</v>
      </c>
      <c r="X279" s="23">
        <v>0</v>
      </c>
      <c r="Y279" s="23">
        <v>0</v>
      </c>
      <c r="Z279" s="23">
        <v>0</v>
      </c>
      <c r="AA279" s="23">
        <v>1</v>
      </c>
      <c r="AB279" s="23">
        <v>0</v>
      </c>
      <c r="AC279" s="23">
        <v>0</v>
      </c>
      <c r="AD279" s="23">
        <v>1</v>
      </c>
      <c r="AE279" s="23">
        <v>0</v>
      </c>
      <c r="AF279" s="23">
        <v>0</v>
      </c>
      <c r="AG279" s="23">
        <v>1</v>
      </c>
      <c r="AH279" s="23">
        <f t="shared" si="4"/>
        <v>10</v>
      </c>
      <c r="AI279" s="24" cm="1">
        <f t="array" ref="AI279">SUM($H$8:$AG$8*H279:AG279)</f>
        <v>20.6</v>
      </c>
      <c r="AJ279" s="43">
        <f>$AI279/'Inventory System'!$L$34</f>
        <v>6.7651888341543523E-2</v>
      </c>
      <c r="AL279" s="51"/>
      <c r="AM279" s="35"/>
      <c r="AN279" s="35"/>
      <c r="AO279" s="35"/>
      <c r="AP279" s="35"/>
      <c r="AQ279" s="53"/>
      <c r="AS279" s="2"/>
    </row>
    <row r="280" spans="2:45" hidden="1" x14ac:dyDescent="0.25">
      <c r="B280" s="2"/>
      <c r="C280" s="2"/>
      <c r="D280" s="2"/>
      <c r="E280" s="2"/>
      <c r="G280" s="42">
        <v>43795</v>
      </c>
      <c r="H280" s="23">
        <v>1</v>
      </c>
      <c r="I280" s="23">
        <v>1</v>
      </c>
      <c r="J280" s="23">
        <v>0</v>
      </c>
      <c r="K280" s="23">
        <v>1</v>
      </c>
      <c r="L280" s="23">
        <v>1</v>
      </c>
      <c r="M280" s="23">
        <v>0</v>
      </c>
      <c r="N280" s="23">
        <v>0</v>
      </c>
      <c r="O280" s="23">
        <v>0</v>
      </c>
      <c r="P280" s="23">
        <v>1</v>
      </c>
      <c r="Q280" s="23">
        <v>1</v>
      </c>
      <c r="R280" s="23">
        <v>1</v>
      </c>
      <c r="S280" s="23">
        <v>1</v>
      </c>
      <c r="T280" s="23">
        <v>0</v>
      </c>
      <c r="U280" s="23">
        <v>0</v>
      </c>
      <c r="V280" s="23">
        <v>1</v>
      </c>
      <c r="W280" s="23">
        <v>0</v>
      </c>
      <c r="X280" s="23">
        <v>0</v>
      </c>
      <c r="Y280" s="23">
        <v>0</v>
      </c>
      <c r="Z280" s="23">
        <v>0</v>
      </c>
      <c r="AA280" s="23">
        <v>0</v>
      </c>
      <c r="AB280" s="23">
        <v>1</v>
      </c>
      <c r="AC280" s="23">
        <v>1</v>
      </c>
      <c r="AD280" s="23">
        <v>1</v>
      </c>
      <c r="AE280" s="23">
        <v>0</v>
      </c>
      <c r="AF280" s="23">
        <v>0</v>
      </c>
      <c r="AG280" s="23">
        <v>0</v>
      </c>
      <c r="AH280" s="23">
        <f t="shared" si="4"/>
        <v>12</v>
      </c>
      <c r="AI280" s="24" cm="1">
        <f t="array" ref="AI280">SUM($H$8:$AG$8*H280:AG280)</f>
        <v>27.8</v>
      </c>
      <c r="AJ280" s="43">
        <f>$AI280/'Inventory System'!$L$34</f>
        <v>9.1297208538587846E-2</v>
      </c>
      <c r="AL280" s="51"/>
      <c r="AM280" s="35"/>
      <c r="AN280" s="35"/>
      <c r="AO280" s="35"/>
      <c r="AP280" s="35"/>
      <c r="AQ280" s="53"/>
      <c r="AS280" s="2"/>
    </row>
    <row r="281" spans="2:45" hidden="1" x14ac:dyDescent="0.25">
      <c r="B281" s="2"/>
      <c r="C281" s="2"/>
      <c r="D281" s="2"/>
      <c r="E281" s="2"/>
      <c r="G281" s="42">
        <v>43796</v>
      </c>
      <c r="H281" s="23">
        <v>1</v>
      </c>
      <c r="I281" s="23">
        <v>1</v>
      </c>
      <c r="J281" s="23">
        <v>1</v>
      </c>
      <c r="K281" s="23">
        <v>0</v>
      </c>
      <c r="L281" s="23">
        <v>1</v>
      </c>
      <c r="M281" s="23">
        <v>0</v>
      </c>
      <c r="N281" s="23">
        <v>0</v>
      </c>
      <c r="O281" s="23">
        <v>1</v>
      </c>
      <c r="P281" s="23">
        <v>0</v>
      </c>
      <c r="Q281" s="23">
        <v>1</v>
      </c>
      <c r="R281" s="23">
        <v>1</v>
      </c>
      <c r="S281" s="23">
        <v>0</v>
      </c>
      <c r="T281" s="23">
        <v>0</v>
      </c>
      <c r="U281" s="23">
        <v>0</v>
      </c>
      <c r="V281" s="23">
        <v>1</v>
      </c>
      <c r="W281" s="23">
        <v>0</v>
      </c>
      <c r="X281" s="23">
        <v>0</v>
      </c>
      <c r="Y281" s="23">
        <v>1</v>
      </c>
      <c r="Z281" s="23">
        <v>1</v>
      </c>
      <c r="AA281" s="23">
        <v>0</v>
      </c>
      <c r="AB281" s="23">
        <v>2</v>
      </c>
      <c r="AC281" s="23">
        <v>0</v>
      </c>
      <c r="AD281" s="23">
        <v>1</v>
      </c>
      <c r="AE281" s="23">
        <v>3</v>
      </c>
      <c r="AF281" s="23">
        <v>0</v>
      </c>
      <c r="AG281" s="23">
        <v>1</v>
      </c>
      <c r="AH281" s="23">
        <f t="shared" si="4"/>
        <v>17</v>
      </c>
      <c r="AI281" s="24" cm="1">
        <f t="array" ref="AI281">SUM($H$8:$AG$8*H281:AG281)</f>
        <v>36</v>
      </c>
      <c r="AJ281" s="43">
        <f>$AI281/'Inventory System'!$L$34</f>
        <v>0.11822660098522167</v>
      </c>
      <c r="AL281" s="51"/>
      <c r="AM281" s="35"/>
      <c r="AN281" s="35"/>
      <c r="AO281" s="35"/>
      <c r="AP281" s="35"/>
      <c r="AQ281" s="53"/>
      <c r="AS281" s="2"/>
    </row>
    <row r="282" spans="2:45" hidden="1" x14ac:dyDescent="0.25">
      <c r="B282" s="2"/>
      <c r="C282" s="2"/>
      <c r="D282" s="2"/>
      <c r="E282" s="2"/>
      <c r="G282" s="42">
        <v>43797</v>
      </c>
      <c r="H282" s="23">
        <v>1</v>
      </c>
      <c r="I282" s="23">
        <v>1</v>
      </c>
      <c r="J282" s="23">
        <v>0</v>
      </c>
      <c r="K282" s="23">
        <v>0</v>
      </c>
      <c r="L282" s="23">
        <v>1</v>
      </c>
      <c r="M282" s="23">
        <v>1</v>
      </c>
      <c r="N282" s="23">
        <v>0</v>
      </c>
      <c r="O282" s="23">
        <v>0</v>
      </c>
      <c r="P282" s="23">
        <v>0</v>
      </c>
      <c r="Q282" s="23">
        <v>0</v>
      </c>
      <c r="R282" s="23">
        <v>1</v>
      </c>
      <c r="S282" s="23">
        <v>0</v>
      </c>
      <c r="T282" s="23">
        <v>0</v>
      </c>
      <c r="U282" s="23">
        <v>0</v>
      </c>
      <c r="V282" s="23">
        <v>0</v>
      </c>
      <c r="W282" s="23">
        <v>0</v>
      </c>
      <c r="X282" s="23">
        <v>0</v>
      </c>
      <c r="Y282" s="23">
        <v>0</v>
      </c>
      <c r="Z282" s="23">
        <v>0</v>
      </c>
      <c r="AA282" s="23">
        <v>0</v>
      </c>
      <c r="AB282" s="23">
        <v>1</v>
      </c>
      <c r="AC282" s="23">
        <v>0</v>
      </c>
      <c r="AD282" s="23">
        <v>0</v>
      </c>
      <c r="AE282" s="23">
        <v>1</v>
      </c>
      <c r="AF282" s="23">
        <v>0</v>
      </c>
      <c r="AG282" s="23">
        <v>0</v>
      </c>
      <c r="AH282" s="23">
        <f t="shared" si="4"/>
        <v>7</v>
      </c>
      <c r="AI282" s="24" cm="1">
        <f t="array" ref="AI282">SUM($H$8:$AG$8*H282:AG282)</f>
        <v>16.399999999999999</v>
      </c>
      <c r="AJ282" s="43">
        <f>$AI282/'Inventory System'!$L$34</f>
        <v>5.3858784893267647E-2</v>
      </c>
      <c r="AL282" s="51"/>
      <c r="AM282" s="35"/>
      <c r="AN282" s="35"/>
      <c r="AO282" s="35"/>
      <c r="AP282" s="35"/>
      <c r="AQ282" s="53"/>
      <c r="AS282" s="2"/>
    </row>
    <row r="283" spans="2:45" hidden="1" x14ac:dyDescent="0.25">
      <c r="B283" s="2"/>
      <c r="C283" s="2"/>
      <c r="D283" s="2"/>
      <c r="E283" s="2"/>
      <c r="G283" s="42">
        <v>43798</v>
      </c>
      <c r="H283" s="23">
        <v>0</v>
      </c>
      <c r="I283" s="23">
        <v>0</v>
      </c>
      <c r="J283" s="23">
        <v>0</v>
      </c>
      <c r="K283" s="23">
        <v>0</v>
      </c>
      <c r="L283" s="23">
        <v>1</v>
      </c>
      <c r="M283" s="23">
        <v>1</v>
      </c>
      <c r="N283" s="23">
        <v>0</v>
      </c>
      <c r="O283" s="23">
        <v>0</v>
      </c>
      <c r="P283" s="23">
        <v>0</v>
      </c>
      <c r="Q283" s="23">
        <v>0</v>
      </c>
      <c r="R283" s="23">
        <v>1</v>
      </c>
      <c r="S283" s="23">
        <v>1</v>
      </c>
      <c r="T283" s="23">
        <v>1</v>
      </c>
      <c r="U283" s="23">
        <v>1</v>
      </c>
      <c r="V283" s="23">
        <v>0</v>
      </c>
      <c r="W283" s="23">
        <v>0</v>
      </c>
      <c r="X283" s="23">
        <v>0</v>
      </c>
      <c r="Y283" s="23">
        <v>1</v>
      </c>
      <c r="Z283" s="23">
        <v>0</v>
      </c>
      <c r="AA283" s="23">
        <v>1</v>
      </c>
      <c r="AB283" s="23">
        <v>0</v>
      </c>
      <c r="AC283" s="23">
        <v>0</v>
      </c>
      <c r="AD283" s="23">
        <v>1</v>
      </c>
      <c r="AE283" s="23">
        <v>0</v>
      </c>
      <c r="AF283" s="23">
        <v>1</v>
      </c>
      <c r="AG283" s="23">
        <v>2</v>
      </c>
      <c r="AH283" s="23">
        <f t="shared" si="4"/>
        <v>12</v>
      </c>
      <c r="AI283" s="24" cm="1">
        <f t="array" ref="AI283">SUM($H$8:$AG$8*H283:AG283)</f>
        <v>25.3</v>
      </c>
      <c r="AJ283" s="43">
        <f>$AI283/'Inventory System'!$L$34</f>
        <v>8.3087027914614128E-2</v>
      </c>
      <c r="AL283" s="51"/>
      <c r="AM283" s="35"/>
      <c r="AN283" s="35"/>
      <c r="AO283" s="35"/>
      <c r="AP283" s="35"/>
      <c r="AQ283" s="53"/>
      <c r="AS283" s="2"/>
    </row>
    <row r="284" spans="2:45" hidden="1" x14ac:dyDescent="0.25">
      <c r="B284" s="2"/>
      <c r="C284" s="2"/>
      <c r="D284" s="2"/>
      <c r="E284" s="2"/>
      <c r="G284" s="42">
        <v>43799</v>
      </c>
      <c r="H284" s="23">
        <v>1</v>
      </c>
      <c r="I284" s="23">
        <v>0</v>
      </c>
      <c r="J284" s="23">
        <v>0</v>
      </c>
      <c r="K284" s="23">
        <v>1</v>
      </c>
      <c r="L284" s="23">
        <v>0</v>
      </c>
      <c r="M284" s="23">
        <v>1</v>
      </c>
      <c r="N284" s="23">
        <v>1</v>
      </c>
      <c r="O284" s="23">
        <v>1</v>
      </c>
      <c r="P284" s="23">
        <v>0</v>
      </c>
      <c r="Q284" s="23">
        <v>1</v>
      </c>
      <c r="R284" s="23">
        <v>0</v>
      </c>
      <c r="S284" s="23">
        <v>1</v>
      </c>
      <c r="T284" s="23">
        <v>1</v>
      </c>
      <c r="U284" s="23">
        <v>0</v>
      </c>
      <c r="V284" s="23">
        <v>0</v>
      </c>
      <c r="W284" s="23">
        <v>0</v>
      </c>
      <c r="X284" s="23">
        <v>1</v>
      </c>
      <c r="Y284" s="23">
        <v>1</v>
      </c>
      <c r="Z284" s="23">
        <v>0</v>
      </c>
      <c r="AA284" s="23">
        <v>1</v>
      </c>
      <c r="AB284" s="23">
        <v>0</v>
      </c>
      <c r="AC284" s="23">
        <v>0</v>
      </c>
      <c r="AD284" s="23">
        <v>0</v>
      </c>
      <c r="AE284" s="23">
        <v>1</v>
      </c>
      <c r="AF284" s="23">
        <v>0</v>
      </c>
      <c r="AG284" s="23">
        <v>0</v>
      </c>
      <c r="AH284" s="23">
        <f t="shared" si="4"/>
        <v>12</v>
      </c>
      <c r="AI284" s="24" cm="1">
        <f t="array" ref="AI284">SUM($H$8:$AG$8*H284:AG284)</f>
        <v>27.299999999999997</v>
      </c>
      <c r="AJ284" s="43">
        <f>$AI284/'Inventory System'!$L$34</f>
        <v>8.9655172413793088E-2</v>
      </c>
      <c r="AL284" s="51"/>
      <c r="AM284" s="35"/>
      <c r="AN284" s="35"/>
      <c r="AO284" s="35"/>
      <c r="AP284" s="35"/>
      <c r="AQ284" s="53"/>
      <c r="AS284" s="2"/>
    </row>
    <row r="285" spans="2:45" hidden="1" x14ac:dyDescent="0.25">
      <c r="B285" s="2"/>
      <c r="C285" s="2"/>
      <c r="D285" s="2"/>
      <c r="E285" s="2"/>
      <c r="G285" s="42">
        <v>43800</v>
      </c>
      <c r="H285" s="23">
        <v>0</v>
      </c>
      <c r="I285" s="23">
        <v>0</v>
      </c>
      <c r="J285" s="23">
        <v>0</v>
      </c>
      <c r="K285" s="23">
        <v>1</v>
      </c>
      <c r="L285" s="23">
        <v>0</v>
      </c>
      <c r="M285" s="23">
        <v>0</v>
      </c>
      <c r="N285" s="23">
        <v>1</v>
      </c>
      <c r="O285" s="23">
        <v>0</v>
      </c>
      <c r="P285" s="23">
        <v>0</v>
      </c>
      <c r="Q285" s="23">
        <v>0</v>
      </c>
      <c r="R285" s="23">
        <v>0</v>
      </c>
      <c r="S285" s="23">
        <v>1</v>
      </c>
      <c r="T285" s="23">
        <v>0</v>
      </c>
      <c r="U285" s="23">
        <v>0</v>
      </c>
      <c r="V285" s="23">
        <v>0</v>
      </c>
      <c r="W285" s="23">
        <v>1</v>
      </c>
      <c r="X285" s="23">
        <v>0</v>
      </c>
      <c r="Y285" s="23">
        <v>1</v>
      </c>
      <c r="Z285" s="23">
        <v>0</v>
      </c>
      <c r="AA285" s="23">
        <v>0</v>
      </c>
      <c r="AB285" s="23">
        <v>0</v>
      </c>
      <c r="AC285" s="23">
        <v>0</v>
      </c>
      <c r="AD285" s="23">
        <v>1</v>
      </c>
      <c r="AE285" s="23">
        <v>3</v>
      </c>
      <c r="AF285" s="23">
        <v>0</v>
      </c>
      <c r="AG285" s="23">
        <v>0</v>
      </c>
      <c r="AH285" s="23">
        <f t="shared" si="4"/>
        <v>9</v>
      </c>
      <c r="AI285" s="24" cm="1">
        <f t="array" ref="AI285">SUM($H$8:$AG$8*H285:AG285)</f>
        <v>16.3</v>
      </c>
      <c r="AJ285" s="43">
        <f>$AI285/'Inventory System'!$L$34</f>
        <v>5.3530377668308704E-2</v>
      </c>
      <c r="AL285" s="51"/>
      <c r="AM285" s="35"/>
      <c r="AN285" s="35"/>
      <c r="AO285" s="35"/>
      <c r="AP285" s="35"/>
      <c r="AQ285" s="53"/>
      <c r="AS285" s="2"/>
    </row>
    <row r="286" spans="2:45" hidden="1" x14ac:dyDescent="0.25">
      <c r="B286" s="2"/>
      <c r="C286" s="2"/>
      <c r="D286" s="2"/>
      <c r="E286" s="2"/>
      <c r="G286" s="42">
        <v>43801</v>
      </c>
      <c r="H286" s="23">
        <v>0</v>
      </c>
      <c r="I286" s="23">
        <v>0</v>
      </c>
      <c r="J286" s="23">
        <v>0</v>
      </c>
      <c r="K286" s="23">
        <v>1</v>
      </c>
      <c r="L286" s="23">
        <v>1</v>
      </c>
      <c r="M286" s="23">
        <v>0</v>
      </c>
      <c r="N286" s="23">
        <v>0</v>
      </c>
      <c r="O286" s="23">
        <v>0</v>
      </c>
      <c r="P286" s="23">
        <v>0</v>
      </c>
      <c r="Q286" s="23">
        <v>0</v>
      </c>
      <c r="R286" s="23">
        <v>0</v>
      </c>
      <c r="S286" s="23">
        <v>1</v>
      </c>
      <c r="T286" s="23">
        <v>0</v>
      </c>
      <c r="U286" s="23">
        <v>0</v>
      </c>
      <c r="V286" s="23">
        <v>1</v>
      </c>
      <c r="W286" s="23">
        <v>0</v>
      </c>
      <c r="X286" s="23">
        <v>1</v>
      </c>
      <c r="Y286" s="23">
        <v>0</v>
      </c>
      <c r="Z286" s="23">
        <v>1</v>
      </c>
      <c r="AA286" s="23">
        <v>1</v>
      </c>
      <c r="AB286" s="23">
        <v>2</v>
      </c>
      <c r="AC286" s="23">
        <v>0</v>
      </c>
      <c r="AD286" s="23">
        <v>1</v>
      </c>
      <c r="AE286" s="23">
        <v>0</v>
      </c>
      <c r="AF286" s="23">
        <v>0</v>
      </c>
      <c r="AG286" s="23">
        <v>1</v>
      </c>
      <c r="AH286" s="23">
        <f t="shared" si="4"/>
        <v>11</v>
      </c>
      <c r="AI286" s="24" cm="1">
        <f t="array" ref="AI286">SUM($H$8:$AG$8*H286:AG286)</f>
        <v>20.900000000000002</v>
      </c>
      <c r="AJ286" s="43">
        <f>$AI286/'Inventory System'!$L$34</f>
        <v>6.8637110016420366E-2</v>
      </c>
      <c r="AL286" s="51"/>
      <c r="AM286" s="35"/>
      <c r="AN286" s="35"/>
      <c r="AO286" s="35"/>
      <c r="AP286" s="35"/>
      <c r="AQ286" s="53"/>
      <c r="AS286" s="2"/>
    </row>
    <row r="287" spans="2:45" hidden="1" x14ac:dyDescent="0.25">
      <c r="B287" s="2"/>
      <c r="C287" s="2"/>
      <c r="D287" s="2"/>
      <c r="E287" s="2"/>
      <c r="G287" s="42">
        <v>43802</v>
      </c>
      <c r="H287" s="23">
        <v>1</v>
      </c>
      <c r="I287" s="23">
        <v>0</v>
      </c>
      <c r="J287" s="23">
        <v>0</v>
      </c>
      <c r="K287" s="23">
        <v>1</v>
      </c>
      <c r="L287" s="23">
        <v>1</v>
      </c>
      <c r="M287" s="23">
        <v>0</v>
      </c>
      <c r="N287" s="23">
        <v>0</v>
      </c>
      <c r="O287" s="23">
        <v>0</v>
      </c>
      <c r="P287" s="23">
        <v>1</v>
      </c>
      <c r="Q287" s="23">
        <v>1</v>
      </c>
      <c r="R287" s="23">
        <v>0</v>
      </c>
      <c r="S287" s="23">
        <v>0</v>
      </c>
      <c r="T287" s="23">
        <v>0</v>
      </c>
      <c r="U287" s="23">
        <v>1</v>
      </c>
      <c r="V287" s="23">
        <v>0</v>
      </c>
      <c r="W287" s="23">
        <v>1</v>
      </c>
      <c r="X287" s="23">
        <v>0</v>
      </c>
      <c r="Y287" s="23">
        <v>0</v>
      </c>
      <c r="Z287" s="23">
        <v>0</v>
      </c>
      <c r="AA287" s="23">
        <v>0</v>
      </c>
      <c r="AB287" s="23">
        <v>1</v>
      </c>
      <c r="AC287" s="23">
        <v>1</v>
      </c>
      <c r="AD287" s="23">
        <v>0</v>
      </c>
      <c r="AE287" s="23">
        <v>1</v>
      </c>
      <c r="AF287" s="23">
        <v>0</v>
      </c>
      <c r="AG287" s="23">
        <v>0</v>
      </c>
      <c r="AH287" s="23">
        <f t="shared" si="4"/>
        <v>10</v>
      </c>
      <c r="AI287" s="24" cm="1">
        <f t="array" ref="AI287">SUM($H$8:$AG$8*H287:AG287)</f>
        <v>23.5</v>
      </c>
      <c r="AJ287" s="43">
        <f>$AI287/'Inventory System'!$L$34</f>
        <v>7.7175697865353041E-2</v>
      </c>
      <c r="AL287" s="51"/>
      <c r="AM287" s="35"/>
      <c r="AN287" s="35"/>
      <c r="AO287" s="35"/>
      <c r="AP287" s="35"/>
      <c r="AQ287" s="53"/>
      <c r="AS287" s="2"/>
    </row>
    <row r="288" spans="2:45" hidden="1" x14ac:dyDescent="0.25">
      <c r="B288" s="2"/>
      <c r="C288" s="2"/>
      <c r="D288" s="2"/>
      <c r="E288" s="2"/>
      <c r="G288" s="42">
        <v>43803</v>
      </c>
      <c r="H288" s="23">
        <v>1</v>
      </c>
      <c r="I288" s="23">
        <v>1</v>
      </c>
      <c r="J288" s="23">
        <v>1</v>
      </c>
      <c r="K288" s="23">
        <v>0</v>
      </c>
      <c r="L288" s="23">
        <v>1</v>
      </c>
      <c r="M288" s="23">
        <v>1</v>
      </c>
      <c r="N288" s="23">
        <v>0</v>
      </c>
      <c r="O288" s="23">
        <v>0</v>
      </c>
      <c r="P288" s="23">
        <v>0</v>
      </c>
      <c r="Q288" s="23">
        <v>0</v>
      </c>
      <c r="R288" s="23">
        <v>1</v>
      </c>
      <c r="S288" s="23">
        <v>1</v>
      </c>
      <c r="T288" s="23">
        <v>1</v>
      </c>
      <c r="U288" s="23">
        <v>1</v>
      </c>
      <c r="V288" s="23">
        <v>0</v>
      </c>
      <c r="W288" s="23">
        <v>0</v>
      </c>
      <c r="X288" s="23">
        <v>0</v>
      </c>
      <c r="Y288" s="23">
        <v>1</v>
      </c>
      <c r="Z288" s="23">
        <v>1</v>
      </c>
      <c r="AA288" s="23">
        <v>0</v>
      </c>
      <c r="AB288" s="23">
        <v>1</v>
      </c>
      <c r="AC288" s="23">
        <v>1</v>
      </c>
      <c r="AD288" s="23">
        <v>0</v>
      </c>
      <c r="AE288" s="23">
        <v>3</v>
      </c>
      <c r="AF288" s="23">
        <v>1</v>
      </c>
      <c r="AG288" s="23">
        <v>2</v>
      </c>
      <c r="AH288" s="23">
        <f t="shared" si="4"/>
        <v>19</v>
      </c>
      <c r="AI288" s="24" cm="1">
        <f t="array" ref="AI288">SUM($H$8:$AG$8*H288:AG288)</f>
        <v>40.4</v>
      </c>
      <c r="AJ288" s="43">
        <f>$AI288/'Inventory System'!$L$34</f>
        <v>0.13267651888341542</v>
      </c>
      <c r="AL288" s="51"/>
      <c r="AM288" s="35"/>
      <c r="AN288" s="35"/>
      <c r="AO288" s="35"/>
      <c r="AP288" s="35"/>
      <c r="AQ288" s="53"/>
      <c r="AS288" s="2"/>
    </row>
    <row r="289" spans="2:45" hidden="1" x14ac:dyDescent="0.25">
      <c r="B289" s="2"/>
      <c r="C289" s="2"/>
      <c r="D289" s="2"/>
      <c r="E289" s="2"/>
      <c r="G289" s="42">
        <v>43804</v>
      </c>
      <c r="H289" s="23">
        <v>1</v>
      </c>
      <c r="I289" s="23">
        <v>1</v>
      </c>
      <c r="J289" s="23">
        <v>0</v>
      </c>
      <c r="K289" s="23">
        <v>0</v>
      </c>
      <c r="L289" s="23">
        <v>1</v>
      </c>
      <c r="M289" s="23">
        <v>1</v>
      </c>
      <c r="N289" s="23">
        <v>0</v>
      </c>
      <c r="O289" s="23">
        <v>0</v>
      </c>
      <c r="P289" s="23">
        <v>0</v>
      </c>
      <c r="Q289" s="23">
        <v>1</v>
      </c>
      <c r="R289" s="23">
        <v>0</v>
      </c>
      <c r="S289" s="23">
        <v>0</v>
      </c>
      <c r="T289" s="23">
        <v>1</v>
      </c>
      <c r="U289" s="23">
        <v>0</v>
      </c>
      <c r="V289" s="23">
        <v>0</v>
      </c>
      <c r="W289" s="23">
        <v>0</v>
      </c>
      <c r="X289" s="23">
        <v>0</v>
      </c>
      <c r="Y289" s="23">
        <v>0</v>
      </c>
      <c r="Z289" s="23">
        <v>0</v>
      </c>
      <c r="AA289" s="23">
        <v>0</v>
      </c>
      <c r="AB289" s="23">
        <v>0</v>
      </c>
      <c r="AC289" s="23">
        <v>1</v>
      </c>
      <c r="AD289" s="23">
        <v>1</v>
      </c>
      <c r="AE289" s="23">
        <v>1</v>
      </c>
      <c r="AF289" s="23">
        <v>0</v>
      </c>
      <c r="AG289" s="23">
        <v>0</v>
      </c>
      <c r="AH289" s="23">
        <f t="shared" si="4"/>
        <v>9</v>
      </c>
      <c r="AI289" s="24" cm="1">
        <f t="array" ref="AI289">SUM($H$8:$AG$8*H289:AG289)</f>
        <v>21.5</v>
      </c>
      <c r="AJ289" s="43">
        <f>$AI289/'Inventory System'!$L$34</f>
        <v>7.0607553366174053E-2</v>
      </c>
      <c r="AL289" s="51"/>
      <c r="AM289" s="35"/>
      <c r="AN289" s="35"/>
      <c r="AO289" s="35"/>
      <c r="AP289" s="35"/>
      <c r="AQ289" s="53"/>
      <c r="AS289" s="2"/>
    </row>
    <row r="290" spans="2:45" hidden="1" x14ac:dyDescent="0.25">
      <c r="B290" s="2"/>
      <c r="C290" s="2"/>
      <c r="D290" s="2"/>
      <c r="E290" s="2"/>
      <c r="G290" s="42">
        <v>43805</v>
      </c>
      <c r="H290" s="23">
        <v>0</v>
      </c>
      <c r="I290" s="23">
        <v>0</v>
      </c>
      <c r="J290" s="23">
        <v>0</v>
      </c>
      <c r="K290" s="23">
        <v>1</v>
      </c>
      <c r="L290" s="23">
        <v>0</v>
      </c>
      <c r="M290" s="23">
        <v>1</v>
      </c>
      <c r="N290" s="23">
        <v>0</v>
      </c>
      <c r="O290" s="23">
        <v>0</v>
      </c>
      <c r="P290" s="23">
        <v>0</v>
      </c>
      <c r="Q290" s="23">
        <v>0</v>
      </c>
      <c r="R290" s="23">
        <v>0</v>
      </c>
      <c r="S290" s="23">
        <v>0</v>
      </c>
      <c r="T290" s="23">
        <v>0</v>
      </c>
      <c r="U290" s="23">
        <v>1</v>
      </c>
      <c r="V290" s="23">
        <v>1</v>
      </c>
      <c r="W290" s="23">
        <v>0</v>
      </c>
      <c r="X290" s="23">
        <v>0</v>
      </c>
      <c r="Y290" s="23">
        <v>0</v>
      </c>
      <c r="Z290" s="23">
        <v>0</v>
      </c>
      <c r="AA290" s="23">
        <v>0</v>
      </c>
      <c r="AB290" s="23">
        <v>1</v>
      </c>
      <c r="AC290" s="23">
        <v>0</v>
      </c>
      <c r="AD290" s="23">
        <v>1</v>
      </c>
      <c r="AE290" s="23">
        <v>2</v>
      </c>
      <c r="AF290" s="23">
        <v>1</v>
      </c>
      <c r="AG290" s="23">
        <v>2</v>
      </c>
      <c r="AH290" s="23">
        <f t="shared" si="4"/>
        <v>11</v>
      </c>
      <c r="AI290" s="24" cm="1">
        <f t="array" ref="AI290">SUM($H$8:$AG$8*H290:AG290)</f>
        <v>25</v>
      </c>
      <c r="AJ290" s="43">
        <f>$AI290/'Inventory System'!$L$34</f>
        <v>8.2101806239737271E-2</v>
      </c>
      <c r="AL290" s="51"/>
      <c r="AM290" s="35"/>
      <c r="AN290" s="35"/>
      <c r="AO290" s="35"/>
      <c r="AP290" s="35"/>
      <c r="AQ290" s="53"/>
      <c r="AS290" s="2"/>
    </row>
    <row r="291" spans="2:45" hidden="1" x14ac:dyDescent="0.25">
      <c r="B291" s="2"/>
      <c r="C291" s="2"/>
      <c r="D291" s="2"/>
      <c r="E291" s="2"/>
      <c r="G291" s="42">
        <v>43806</v>
      </c>
      <c r="H291" s="23">
        <v>0</v>
      </c>
      <c r="I291" s="23">
        <v>1</v>
      </c>
      <c r="J291" s="23">
        <v>0</v>
      </c>
      <c r="K291" s="23">
        <v>0</v>
      </c>
      <c r="L291" s="23">
        <v>0</v>
      </c>
      <c r="M291" s="23">
        <v>0</v>
      </c>
      <c r="N291" s="23">
        <v>1</v>
      </c>
      <c r="O291" s="23">
        <v>1</v>
      </c>
      <c r="P291" s="23">
        <v>1</v>
      </c>
      <c r="Q291" s="23">
        <v>0</v>
      </c>
      <c r="R291" s="23">
        <v>1</v>
      </c>
      <c r="S291" s="23">
        <v>0</v>
      </c>
      <c r="T291" s="23">
        <v>1</v>
      </c>
      <c r="U291" s="23">
        <v>0</v>
      </c>
      <c r="V291" s="23">
        <v>1</v>
      </c>
      <c r="W291" s="23">
        <v>0</v>
      </c>
      <c r="X291" s="23">
        <v>0</v>
      </c>
      <c r="Y291" s="23">
        <v>0</v>
      </c>
      <c r="Z291" s="23">
        <v>1</v>
      </c>
      <c r="AA291" s="23">
        <v>0</v>
      </c>
      <c r="AB291" s="23">
        <v>2</v>
      </c>
      <c r="AC291" s="23">
        <v>0</v>
      </c>
      <c r="AD291" s="23">
        <v>0</v>
      </c>
      <c r="AE291" s="23">
        <v>1</v>
      </c>
      <c r="AF291" s="23">
        <v>0</v>
      </c>
      <c r="AG291" s="23">
        <v>0</v>
      </c>
      <c r="AH291" s="23">
        <f t="shared" si="4"/>
        <v>11</v>
      </c>
      <c r="AI291" s="24" cm="1">
        <f t="array" ref="AI291">SUM($H$8:$AG$8*H291:AG291)</f>
        <v>21.7</v>
      </c>
      <c r="AJ291" s="43">
        <f>$AI291/'Inventory System'!$L$34</f>
        <v>7.1264367816091953E-2</v>
      </c>
      <c r="AL291" s="51"/>
      <c r="AM291" s="35"/>
      <c r="AN291" s="35"/>
      <c r="AO291" s="35"/>
      <c r="AP291" s="35"/>
      <c r="AQ291" s="53"/>
      <c r="AS291" s="2"/>
    </row>
    <row r="292" spans="2:45" hidden="1" x14ac:dyDescent="0.25">
      <c r="B292" s="2"/>
      <c r="C292" s="2"/>
      <c r="D292" s="2"/>
      <c r="E292" s="2"/>
      <c r="G292" s="42">
        <v>43807</v>
      </c>
      <c r="H292" s="23">
        <v>1</v>
      </c>
      <c r="I292" s="23">
        <v>1</v>
      </c>
      <c r="J292" s="23">
        <v>0</v>
      </c>
      <c r="K292" s="23">
        <v>1</v>
      </c>
      <c r="L292" s="23">
        <v>1</v>
      </c>
      <c r="M292" s="23">
        <v>0</v>
      </c>
      <c r="N292" s="23">
        <v>0</v>
      </c>
      <c r="O292" s="23">
        <v>0</v>
      </c>
      <c r="P292" s="23">
        <v>1</v>
      </c>
      <c r="Q292" s="23">
        <v>0</v>
      </c>
      <c r="R292" s="23">
        <v>1</v>
      </c>
      <c r="S292" s="23">
        <v>0</v>
      </c>
      <c r="T292" s="23">
        <v>0</v>
      </c>
      <c r="U292" s="23">
        <v>0</v>
      </c>
      <c r="V292" s="23">
        <v>0</v>
      </c>
      <c r="W292" s="23">
        <v>0</v>
      </c>
      <c r="X292" s="23">
        <v>1</v>
      </c>
      <c r="Y292" s="23">
        <v>1</v>
      </c>
      <c r="Z292" s="23">
        <v>0</v>
      </c>
      <c r="AA292" s="23">
        <v>1</v>
      </c>
      <c r="AB292" s="23">
        <v>0</v>
      </c>
      <c r="AC292" s="23">
        <v>0</v>
      </c>
      <c r="AD292" s="23">
        <v>0</v>
      </c>
      <c r="AE292" s="23">
        <v>1</v>
      </c>
      <c r="AF292" s="23">
        <v>0</v>
      </c>
      <c r="AG292" s="23">
        <v>1</v>
      </c>
      <c r="AH292" s="23">
        <f t="shared" si="4"/>
        <v>11</v>
      </c>
      <c r="AI292" s="24" cm="1">
        <f t="array" ref="AI292">SUM($H$8:$AG$8*H292:AG292)</f>
        <v>26.499999999999996</v>
      </c>
      <c r="AJ292" s="43">
        <f>$AI292/'Inventory System'!$L$34</f>
        <v>8.7027914614121502E-2</v>
      </c>
      <c r="AL292" s="51"/>
      <c r="AM292" s="35"/>
      <c r="AN292" s="35"/>
      <c r="AO292" s="35"/>
      <c r="AP292" s="35"/>
      <c r="AQ292" s="53"/>
      <c r="AS292" s="2"/>
    </row>
    <row r="293" spans="2:45" hidden="1" x14ac:dyDescent="0.25">
      <c r="B293" s="2"/>
      <c r="C293" s="2"/>
      <c r="D293" s="2"/>
      <c r="E293" s="2"/>
      <c r="G293" s="42">
        <v>43808</v>
      </c>
      <c r="H293" s="23">
        <v>0</v>
      </c>
      <c r="I293" s="23">
        <v>0</v>
      </c>
      <c r="J293" s="23">
        <v>1</v>
      </c>
      <c r="K293" s="23">
        <v>0</v>
      </c>
      <c r="L293" s="23">
        <v>1</v>
      </c>
      <c r="M293" s="23">
        <v>0</v>
      </c>
      <c r="N293" s="23">
        <v>0</v>
      </c>
      <c r="O293" s="23">
        <v>1</v>
      </c>
      <c r="P293" s="23">
        <v>1</v>
      </c>
      <c r="Q293" s="23">
        <v>1</v>
      </c>
      <c r="R293" s="23">
        <v>0</v>
      </c>
      <c r="S293" s="23">
        <v>1</v>
      </c>
      <c r="T293" s="23">
        <v>0</v>
      </c>
      <c r="U293" s="23">
        <v>1</v>
      </c>
      <c r="V293" s="23">
        <v>0</v>
      </c>
      <c r="W293" s="23">
        <v>0</v>
      </c>
      <c r="X293" s="23">
        <v>1</v>
      </c>
      <c r="Y293" s="23">
        <v>0</v>
      </c>
      <c r="Z293" s="23">
        <v>0</v>
      </c>
      <c r="AA293" s="23">
        <v>1</v>
      </c>
      <c r="AB293" s="23">
        <v>2</v>
      </c>
      <c r="AC293" s="23">
        <v>0</v>
      </c>
      <c r="AD293" s="23">
        <v>0</v>
      </c>
      <c r="AE293" s="23">
        <v>1</v>
      </c>
      <c r="AF293" s="23">
        <v>0</v>
      </c>
      <c r="AG293" s="23">
        <v>0</v>
      </c>
      <c r="AH293" s="23">
        <f t="shared" si="4"/>
        <v>12</v>
      </c>
      <c r="AI293" s="24" cm="1">
        <f t="array" ref="AI293">SUM($H$8:$AG$8*H293:AG293)</f>
        <v>25.299999999999997</v>
      </c>
      <c r="AJ293" s="43">
        <f>$AI293/'Inventory System'!$L$34</f>
        <v>8.3087027914614114E-2</v>
      </c>
      <c r="AL293" s="51"/>
      <c r="AM293" s="35"/>
      <c r="AN293" s="35"/>
      <c r="AO293" s="35"/>
      <c r="AP293" s="35"/>
      <c r="AQ293" s="53"/>
      <c r="AS293" s="2"/>
    </row>
    <row r="294" spans="2:45" hidden="1" x14ac:dyDescent="0.25">
      <c r="B294" s="2"/>
      <c r="C294" s="2"/>
      <c r="D294" s="2"/>
      <c r="E294" s="2"/>
      <c r="G294" s="42">
        <v>43809</v>
      </c>
      <c r="H294" s="23">
        <v>1</v>
      </c>
      <c r="I294" s="23">
        <v>0</v>
      </c>
      <c r="J294" s="23">
        <v>0</v>
      </c>
      <c r="K294" s="23">
        <v>0</v>
      </c>
      <c r="L294" s="23">
        <v>1</v>
      </c>
      <c r="M294" s="23">
        <v>0</v>
      </c>
      <c r="N294" s="23">
        <v>1</v>
      </c>
      <c r="O294" s="23">
        <v>0</v>
      </c>
      <c r="P294" s="23">
        <v>0</v>
      </c>
      <c r="Q294" s="23">
        <v>1</v>
      </c>
      <c r="R294" s="23">
        <v>1</v>
      </c>
      <c r="S294" s="23">
        <v>1</v>
      </c>
      <c r="T294" s="23">
        <v>0</v>
      </c>
      <c r="U294" s="23">
        <v>0</v>
      </c>
      <c r="V294" s="23">
        <v>0</v>
      </c>
      <c r="W294" s="23">
        <v>1</v>
      </c>
      <c r="X294" s="23">
        <v>0</v>
      </c>
      <c r="Y294" s="23">
        <v>0</v>
      </c>
      <c r="Z294" s="23">
        <v>0</v>
      </c>
      <c r="AA294" s="23">
        <v>0</v>
      </c>
      <c r="AB294" s="23">
        <v>2</v>
      </c>
      <c r="AC294" s="23">
        <v>0</v>
      </c>
      <c r="AD294" s="23">
        <v>1</v>
      </c>
      <c r="AE294" s="23">
        <v>2</v>
      </c>
      <c r="AF294" s="23">
        <v>1</v>
      </c>
      <c r="AG294" s="23">
        <v>2</v>
      </c>
      <c r="AH294" s="23">
        <f t="shared" si="4"/>
        <v>15</v>
      </c>
      <c r="AI294" s="24" cm="1">
        <f t="array" ref="AI294">SUM($H$8:$AG$8*H294:AG294)</f>
        <v>33.300000000000004</v>
      </c>
      <c r="AJ294" s="43">
        <f>$AI294/'Inventory System'!$L$34</f>
        <v>0.10935960591133007</v>
      </c>
      <c r="AL294" s="51"/>
      <c r="AM294" s="35"/>
      <c r="AN294" s="35"/>
      <c r="AO294" s="35"/>
      <c r="AP294" s="35"/>
      <c r="AQ294" s="53"/>
      <c r="AS294" s="2"/>
    </row>
    <row r="295" spans="2:45" hidden="1" x14ac:dyDescent="0.25">
      <c r="B295" s="2"/>
      <c r="C295" s="2"/>
      <c r="D295" s="2"/>
      <c r="E295" s="2"/>
      <c r="G295" s="42">
        <v>43810</v>
      </c>
      <c r="H295" s="23">
        <v>1</v>
      </c>
      <c r="I295" s="23">
        <v>1</v>
      </c>
      <c r="J295" s="23">
        <v>1</v>
      </c>
      <c r="K295" s="23">
        <v>0</v>
      </c>
      <c r="L295" s="23">
        <v>0</v>
      </c>
      <c r="M295" s="23">
        <v>0</v>
      </c>
      <c r="N295" s="23">
        <v>0</v>
      </c>
      <c r="O295" s="23">
        <v>0</v>
      </c>
      <c r="P295" s="23">
        <v>1</v>
      </c>
      <c r="Q295" s="23">
        <v>1</v>
      </c>
      <c r="R295" s="23">
        <v>0</v>
      </c>
      <c r="S295" s="23">
        <v>0</v>
      </c>
      <c r="T295" s="23">
        <v>0</v>
      </c>
      <c r="U295" s="23">
        <v>0</v>
      </c>
      <c r="V295" s="23">
        <v>0</v>
      </c>
      <c r="W295" s="23">
        <v>0</v>
      </c>
      <c r="X295" s="23">
        <v>0</v>
      </c>
      <c r="Y295" s="23">
        <v>0</v>
      </c>
      <c r="Z295" s="23">
        <v>0</v>
      </c>
      <c r="AA295" s="23">
        <v>0</v>
      </c>
      <c r="AB295" s="23">
        <v>1</v>
      </c>
      <c r="AC295" s="23">
        <v>0</v>
      </c>
      <c r="AD295" s="23">
        <v>1</v>
      </c>
      <c r="AE295" s="23">
        <v>0</v>
      </c>
      <c r="AF295" s="23">
        <v>1</v>
      </c>
      <c r="AG295" s="23">
        <v>2</v>
      </c>
      <c r="AH295" s="23">
        <f t="shared" si="4"/>
        <v>10</v>
      </c>
      <c r="AI295" s="24" cm="1">
        <f t="array" ref="AI295">SUM($H$8:$AG$8*H295:AG295)</f>
        <v>28.9</v>
      </c>
      <c r="AJ295" s="43">
        <f>$AI295/'Inventory System'!$L$34</f>
        <v>9.490968801313629E-2</v>
      </c>
      <c r="AL295" s="51"/>
      <c r="AM295" s="35"/>
      <c r="AN295" s="35"/>
      <c r="AO295" s="35"/>
      <c r="AP295" s="35"/>
      <c r="AQ295" s="53"/>
      <c r="AS295" s="2"/>
    </row>
    <row r="296" spans="2:45" hidden="1" x14ac:dyDescent="0.25">
      <c r="B296" s="2"/>
      <c r="C296" s="2"/>
      <c r="D296" s="2"/>
      <c r="E296" s="2"/>
      <c r="G296" s="42">
        <v>43811</v>
      </c>
      <c r="H296" s="23">
        <v>1</v>
      </c>
      <c r="I296" s="23">
        <v>0</v>
      </c>
      <c r="J296" s="23">
        <v>1</v>
      </c>
      <c r="K296" s="23">
        <v>0</v>
      </c>
      <c r="L296" s="23">
        <v>0</v>
      </c>
      <c r="M296" s="23">
        <v>1</v>
      </c>
      <c r="N296" s="23">
        <v>1</v>
      </c>
      <c r="O296" s="23">
        <v>0</v>
      </c>
      <c r="P296" s="23">
        <v>1</v>
      </c>
      <c r="Q296" s="23">
        <v>1</v>
      </c>
      <c r="R296" s="23">
        <v>1</v>
      </c>
      <c r="S296" s="23">
        <v>0</v>
      </c>
      <c r="T296" s="23">
        <v>0</v>
      </c>
      <c r="U296" s="23">
        <v>1</v>
      </c>
      <c r="V296" s="23">
        <v>0</v>
      </c>
      <c r="W296" s="23">
        <v>1</v>
      </c>
      <c r="X296" s="23">
        <v>0</v>
      </c>
      <c r="Y296" s="23">
        <v>0</v>
      </c>
      <c r="Z296" s="23">
        <v>0</v>
      </c>
      <c r="AA296" s="23">
        <v>1</v>
      </c>
      <c r="AB296" s="23">
        <v>2</v>
      </c>
      <c r="AC296" s="23">
        <v>0</v>
      </c>
      <c r="AD296" s="23">
        <v>0</v>
      </c>
      <c r="AE296" s="23">
        <v>0</v>
      </c>
      <c r="AF296" s="23">
        <v>0</v>
      </c>
      <c r="AG296" s="23">
        <v>0</v>
      </c>
      <c r="AH296" s="23">
        <f t="shared" si="4"/>
        <v>12</v>
      </c>
      <c r="AI296" s="24" cm="1">
        <f t="array" ref="AI296">SUM($H$8:$AG$8*H296:AG296)</f>
        <v>27.3</v>
      </c>
      <c r="AJ296" s="43">
        <f>$AI296/'Inventory System'!$L$34</f>
        <v>8.9655172413793102E-2</v>
      </c>
      <c r="AL296" s="51"/>
      <c r="AM296" s="35"/>
      <c r="AN296" s="35"/>
      <c r="AO296" s="35"/>
      <c r="AP296" s="35"/>
      <c r="AQ296" s="53"/>
      <c r="AS296" s="2"/>
    </row>
    <row r="297" spans="2:45" hidden="1" x14ac:dyDescent="0.25">
      <c r="B297" s="2"/>
      <c r="C297" s="2"/>
      <c r="D297" s="2"/>
      <c r="E297" s="2"/>
      <c r="G297" s="42">
        <v>43812</v>
      </c>
      <c r="H297" s="23">
        <v>0</v>
      </c>
      <c r="I297" s="23">
        <v>0</v>
      </c>
      <c r="J297" s="23">
        <v>1</v>
      </c>
      <c r="K297" s="23">
        <v>1</v>
      </c>
      <c r="L297" s="23">
        <v>0</v>
      </c>
      <c r="M297" s="23">
        <v>0</v>
      </c>
      <c r="N297" s="23">
        <v>0</v>
      </c>
      <c r="O297" s="23">
        <v>1</v>
      </c>
      <c r="P297" s="23">
        <v>0</v>
      </c>
      <c r="Q297" s="23">
        <v>0</v>
      </c>
      <c r="R297" s="23">
        <v>0</v>
      </c>
      <c r="S297" s="23">
        <v>1</v>
      </c>
      <c r="T297" s="23">
        <v>0</v>
      </c>
      <c r="U297" s="23">
        <v>1</v>
      </c>
      <c r="V297" s="23">
        <v>0</v>
      </c>
      <c r="W297" s="23">
        <v>0</v>
      </c>
      <c r="X297" s="23">
        <v>0</v>
      </c>
      <c r="Y297" s="23">
        <v>1</v>
      </c>
      <c r="Z297" s="23">
        <v>0</v>
      </c>
      <c r="AA297" s="23">
        <v>0</v>
      </c>
      <c r="AB297" s="23">
        <v>1</v>
      </c>
      <c r="AC297" s="23">
        <v>0</v>
      </c>
      <c r="AD297" s="23">
        <v>0</v>
      </c>
      <c r="AE297" s="23">
        <v>1</v>
      </c>
      <c r="AF297" s="23">
        <v>1</v>
      </c>
      <c r="AG297" s="23">
        <v>2</v>
      </c>
      <c r="AH297" s="23">
        <f t="shared" si="4"/>
        <v>11</v>
      </c>
      <c r="AI297" s="24" cm="1">
        <f t="array" ref="AI297">SUM($H$8:$AG$8*H297:AG297)</f>
        <v>26.000000000000004</v>
      </c>
      <c r="AJ297" s="43">
        <f>$AI297/'Inventory System'!$L$34</f>
        <v>8.5385878489326772E-2</v>
      </c>
      <c r="AL297" s="51"/>
      <c r="AM297" s="35"/>
      <c r="AN297" s="35"/>
      <c r="AO297" s="35"/>
      <c r="AP297" s="35"/>
      <c r="AQ297" s="53"/>
      <c r="AS297" s="2"/>
    </row>
    <row r="298" spans="2:45" hidden="1" x14ac:dyDescent="0.25">
      <c r="B298" s="2"/>
      <c r="C298" s="2"/>
      <c r="D298" s="2"/>
      <c r="E298" s="2"/>
      <c r="G298" s="42">
        <v>43813</v>
      </c>
      <c r="H298" s="23">
        <v>1</v>
      </c>
      <c r="I298" s="23">
        <v>0</v>
      </c>
      <c r="J298" s="23">
        <v>1</v>
      </c>
      <c r="K298" s="23">
        <v>0</v>
      </c>
      <c r="L298" s="23">
        <v>1</v>
      </c>
      <c r="M298" s="23">
        <v>0</v>
      </c>
      <c r="N298" s="23">
        <v>0</v>
      </c>
      <c r="O298" s="23">
        <v>0</v>
      </c>
      <c r="P298" s="23">
        <v>0</v>
      </c>
      <c r="Q298" s="23">
        <v>0</v>
      </c>
      <c r="R298" s="23">
        <v>1</v>
      </c>
      <c r="S298" s="23">
        <v>1</v>
      </c>
      <c r="T298" s="23">
        <v>0</v>
      </c>
      <c r="U298" s="23">
        <v>0</v>
      </c>
      <c r="V298" s="23">
        <v>0</v>
      </c>
      <c r="W298" s="23">
        <v>1</v>
      </c>
      <c r="X298" s="23">
        <v>0</v>
      </c>
      <c r="Y298" s="23">
        <v>1</v>
      </c>
      <c r="Z298" s="23">
        <v>0</v>
      </c>
      <c r="AA298" s="23">
        <v>1</v>
      </c>
      <c r="AB298" s="23">
        <v>2</v>
      </c>
      <c r="AC298" s="23">
        <v>0</v>
      </c>
      <c r="AD298" s="23">
        <v>0</v>
      </c>
      <c r="AE298" s="23">
        <v>1</v>
      </c>
      <c r="AF298" s="23">
        <v>1</v>
      </c>
      <c r="AG298" s="23">
        <v>2</v>
      </c>
      <c r="AH298" s="23">
        <f t="shared" si="4"/>
        <v>14</v>
      </c>
      <c r="AI298" s="24" cm="1">
        <f t="array" ref="AI298">SUM($H$8:$AG$8*H298:AG298)</f>
        <v>29.800000000000004</v>
      </c>
      <c r="AJ298" s="43">
        <f>$AI298/'Inventory System'!$L$34</f>
        <v>9.7865353037766847E-2</v>
      </c>
      <c r="AL298" s="51"/>
      <c r="AM298" s="35"/>
      <c r="AN298" s="35"/>
      <c r="AO298" s="35"/>
      <c r="AP298" s="35"/>
      <c r="AQ298" s="53"/>
      <c r="AS298" s="2"/>
    </row>
    <row r="299" spans="2:45" hidden="1" x14ac:dyDescent="0.25">
      <c r="B299" s="2"/>
      <c r="C299" s="2"/>
      <c r="D299" s="2"/>
      <c r="E299" s="2"/>
      <c r="G299" s="42">
        <v>43814</v>
      </c>
      <c r="H299" s="23">
        <v>1</v>
      </c>
      <c r="I299" s="23">
        <v>1</v>
      </c>
      <c r="J299" s="23">
        <v>0</v>
      </c>
      <c r="K299" s="23">
        <v>0</v>
      </c>
      <c r="L299" s="23">
        <v>0</v>
      </c>
      <c r="M299" s="23">
        <v>0</v>
      </c>
      <c r="N299" s="23">
        <v>0</v>
      </c>
      <c r="O299" s="23">
        <v>1</v>
      </c>
      <c r="P299" s="23">
        <v>0</v>
      </c>
      <c r="Q299" s="23">
        <v>1</v>
      </c>
      <c r="R299" s="23">
        <v>1</v>
      </c>
      <c r="S299" s="23">
        <v>1</v>
      </c>
      <c r="T299" s="23">
        <v>0</v>
      </c>
      <c r="U299" s="23">
        <v>0</v>
      </c>
      <c r="V299" s="23">
        <v>1</v>
      </c>
      <c r="W299" s="23">
        <v>0</v>
      </c>
      <c r="X299" s="23">
        <v>0</v>
      </c>
      <c r="Y299" s="23">
        <v>0</v>
      </c>
      <c r="Z299" s="23">
        <v>0</v>
      </c>
      <c r="AA299" s="23">
        <v>1</v>
      </c>
      <c r="AB299" s="23">
        <v>1</v>
      </c>
      <c r="AC299" s="23">
        <v>0</v>
      </c>
      <c r="AD299" s="23">
        <v>1</v>
      </c>
      <c r="AE299" s="23">
        <v>0</v>
      </c>
      <c r="AF299" s="23">
        <v>1</v>
      </c>
      <c r="AG299" s="23">
        <v>2</v>
      </c>
      <c r="AH299" s="23">
        <f t="shared" si="4"/>
        <v>13</v>
      </c>
      <c r="AI299" s="24" cm="1">
        <f t="array" ref="AI299">SUM($H$8:$AG$8*H299:AG299)</f>
        <v>30.5</v>
      </c>
      <c r="AJ299" s="43">
        <f>$AI299/'Inventory System'!$L$34</f>
        <v>0.10016420361247948</v>
      </c>
      <c r="AL299" s="51"/>
      <c r="AM299" s="35"/>
      <c r="AN299" s="35"/>
      <c r="AO299" s="35"/>
      <c r="AP299" s="35"/>
      <c r="AQ299" s="53"/>
      <c r="AS299" s="2"/>
    </row>
    <row r="300" spans="2:45" hidden="1" x14ac:dyDescent="0.25">
      <c r="B300" s="2"/>
      <c r="C300" s="2"/>
      <c r="D300" s="2"/>
      <c r="E300" s="2"/>
      <c r="G300" s="42">
        <v>43815</v>
      </c>
      <c r="H300" s="23">
        <v>0</v>
      </c>
      <c r="I300" s="23">
        <v>1</v>
      </c>
      <c r="J300" s="23">
        <v>0</v>
      </c>
      <c r="K300" s="23">
        <v>1</v>
      </c>
      <c r="L300" s="23">
        <v>0</v>
      </c>
      <c r="M300" s="23">
        <v>0</v>
      </c>
      <c r="N300" s="23">
        <v>1</v>
      </c>
      <c r="O300" s="23">
        <v>0</v>
      </c>
      <c r="P300" s="23">
        <v>0</v>
      </c>
      <c r="Q300" s="23">
        <v>1</v>
      </c>
      <c r="R300" s="23">
        <v>1</v>
      </c>
      <c r="S300" s="23">
        <v>0</v>
      </c>
      <c r="T300" s="23">
        <v>0</v>
      </c>
      <c r="U300" s="23">
        <v>0</v>
      </c>
      <c r="V300" s="23">
        <v>0</v>
      </c>
      <c r="W300" s="23">
        <v>0</v>
      </c>
      <c r="X300" s="23">
        <v>1</v>
      </c>
      <c r="Y300" s="23">
        <v>1</v>
      </c>
      <c r="Z300" s="23">
        <v>0</v>
      </c>
      <c r="AA300" s="23">
        <v>0</v>
      </c>
      <c r="AB300" s="23">
        <v>2</v>
      </c>
      <c r="AC300" s="23">
        <v>0</v>
      </c>
      <c r="AD300" s="23">
        <v>0</v>
      </c>
      <c r="AE300" s="23">
        <v>2</v>
      </c>
      <c r="AF300" s="23">
        <v>1</v>
      </c>
      <c r="AG300" s="23">
        <v>2</v>
      </c>
      <c r="AH300" s="23">
        <f t="shared" si="4"/>
        <v>14</v>
      </c>
      <c r="AI300" s="24" cm="1">
        <f t="array" ref="AI300">SUM($H$8:$AG$8*H300:AG300)</f>
        <v>32.5</v>
      </c>
      <c r="AJ300" s="43">
        <f>$AI300/'Inventory System'!$L$34</f>
        <v>0.10673234811165845</v>
      </c>
      <c r="AL300" s="51"/>
      <c r="AM300" s="35"/>
      <c r="AN300" s="35"/>
      <c r="AO300" s="35"/>
      <c r="AP300" s="35"/>
      <c r="AQ300" s="53"/>
      <c r="AS300" s="2"/>
    </row>
    <row r="301" spans="2:45" hidden="1" x14ac:dyDescent="0.25">
      <c r="B301" s="2"/>
      <c r="C301" s="2"/>
      <c r="D301" s="2"/>
      <c r="E301" s="2"/>
      <c r="G301" s="42">
        <v>43816</v>
      </c>
      <c r="H301" s="23">
        <v>0</v>
      </c>
      <c r="I301" s="23">
        <v>1</v>
      </c>
      <c r="J301" s="23">
        <v>0</v>
      </c>
      <c r="K301" s="23">
        <v>0</v>
      </c>
      <c r="L301" s="23">
        <v>1</v>
      </c>
      <c r="M301" s="23">
        <v>0</v>
      </c>
      <c r="N301" s="23">
        <v>1</v>
      </c>
      <c r="O301" s="23">
        <v>0</v>
      </c>
      <c r="P301" s="23">
        <v>1</v>
      </c>
      <c r="Q301" s="23">
        <v>0</v>
      </c>
      <c r="R301" s="23">
        <v>0</v>
      </c>
      <c r="S301" s="23">
        <v>1</v>
      </c>
      <c r="T301" s="23">
        <v>0</v>
      </c>
      <c r="U301" s="23">
        <v>0</v>
      </c>
      <c r="V301" s="23">
        <v>0</v>
      </c>
      <c r="W301" s="23">
        <v>0</v>
      </c>
      <c r="X301" s="23">
        <v>1</v>
      </c>
      <c r="Y301" s="23">
        <v>1</v>
      </c>
      <c r="Z301" s="23">
        <v>0</v>
      </c>
      <c r="AA301" s="23">
        <v>0</v>
      </c>
      <c r="AB301" s="23">
        <v>0</v>
      </c>
      <c r="AC301" s="23">
        <v>0</v>
      </c>
      <c r="AD301" s="23">
        <v>0</v>
      </c>
      <c r="AE301" s="23">
        <v>1</v>
      </c>
      <c r="AF301" s="23">
        <v>0</v>
      </c>
      <c r="AG301" s="23">
        <v>0</v>
      </c>
      <c r="AH301" s="23">
        <f t="shared" si="4"/>
        <v>8</v>
      </c>
      <c r="AI301" s="24" cm="1">
        <f t="array" ref="AI301">SUM($H$8:$AG$8*H301:AG301)</f>
        <v>17.7</v>
      </c>
      <c r="AJ301" s="43">
        <f>$AI301/'Inventory System'!$L$34</f>
        <v>5.8128078817733984E-2</v>
      </c>
      <c r="AL301" s="51"/>
      <c r="AM301" s="35"/>
      <c r="AN301" s="35"/>
      <c r="AO301" s="35"/>
      <c r="AP301" s="35"/>
      <c r="AQ301" s="53"/>
      <c r="AS301" s="2"/>
    </row>
    <row r="302" spans="2:45" hidden="1" x14ac:dyDescent="0.25">
      <c r="B302" s="2"/>
      <c r="C302" s="2"/>
      <c r="D302" s="2"/>
      <c r="E302" s="2"/>
      <c r="G302" s="42">
        <v>43817</v>
      </c>
      <c r="H302" s="23">
        <v>1</v>
      </c>
      <c r="I302" s="23">
        <v>0</v>
      </c>
      <c r="J302" s="23">
        <v>1</v>
      </c>
      <c r="K302" s="23">
        <v>1</v>
      </c>
      <c r="L302" s="23">
        <v>0</v>
      </c>
      <c r="M302" s="23">
        <v>0</v>
      </c>
      <c r="N302" s="23">
        <v>0</v>
      </c>
      <c r="O302" s="23">
        <v>0</v>
      </c>
      <c r="P302" s="23">
        <v>1</v>
      </c>
      <c r="Q302" s="23">
        <v>0</v>
      </c>
      <c r="R302" s="23">
        <v>1</v>
      </c>
      <c r="S302" s="23">
        <v>1</v>
      </c>
      <c r="T302" s="23">
        <v>1</v>
      </c>
      <c r="U302" s="23">
        <v>0</v>
      </c>
      <c r="V302" s="23">
        <v>0</v>
      </c>
      <c r="W302" s="23">
        <v>0</v>
      </c>
      <c r="X302" s="23">
        <v>1</v>
      </c>
      <c r="Y302" s="23">
        <v>1</v>
      </c>
      <c r="Z302" s="23">
        <v>0</v>
      </c>
      <c r="AA302" s="23">
        <v>0</v>
      </c>
      <c r="AB302" s="23">
        <v>1</v>
      </c>
      <c r="AC302" s="23">
        <v>1</v>
      </c>
      <c r="AD302" s="23">
        <v>1</v>
      </c>
      <c r="AE302" s="23">
        <v>2</v>
      </c>
      <c r="AF302" s="23">
        <v>0</v>
      </c>
      <c r="AG302" s="23">
        <v>1</v>
      </c>
      <c r="AH302" s="23">
        <f t="shared" si="4"/>
        <v>15</v>
      </c>
      <c r="AI302" s="24" cm="1">
        <f t="array" ref="AI302">SUM($H$8:$AG$8*H302:AG302)</f>
        <v>30.799999999999997</v>
      </c>
      <c r="AJ302" s="43">
        <f>$AI302/'Inventory System'!$L$34</f>
        <v>0.10114942528735631</v>
      </c>
      <c r="AL302" s="51"/>
      <c r="AM302" s="35"/>
      <c r="AN302" s="35"/>
      <c r="AO302" s="35"/>
      <c r="AP302" s="35"/>
      <c r="AQ302" s="53"/>
      <c r="AS302" s="2"/>
    </row>
    <row r="303" spans="2:45" hidden="1" x14ac:dyDescent="0.25">
      <c r="B303" s="2"/>
      <c r="C303" s="2"/>
      <c r="D303" s="2"/>
      <c r="E303" s="2"/>
      <c r="G303" s="42">
        <v>43818</v>
      </c>
      <c r="H303" s="23">
        <v>0</v>
      </c>
      <c r="I303" s="23">
        <v>0</v>
      </c>
      <c r="J303" s="23">
        <v>0</v>
      </c>
      <c r="K303" s="23">
        <v>0</v>
      </c>
      <c r="L303" s="23">
        <v>1</v>
      </c>
      <c r="M303" s="23">
        <v>0</v>
      </c>
      <c r="N303" s="23">
        <v>1</v>
      </c>
      <c r="O303" s="23">
        <v>1</v>
      </c>
      <c r="P303" s="23">
        <v>0</v>
      </c>
      <c r="Q303" s="23">
        <v>1</v>
      </c>
      <c r="R303" s="23">
        <v>0</v>
      </c>
      <c r="S303" s="23">
        <v>1</v>
      </c>
      <c r="T303" s="23">
        <v>0</v>
      </c>
      <c r="U303" s="23">
        <v>0</v>
      </c>
      <c r="V303" s="23">
        <v>0</v>
      </c>
      <c r="W303" s="23">
        <v>1</v>
      </c>
      <c r="X303" s="23">
        <v>0</v>
      </c>
      <c r="Y303" s="23">
        <v>1</v>
      </c>
      <c r="Z303" s="23">
        <v>0</v>
      </c>
      <c r="AA303" s="23">
        <v>0</v>
      </c>
      <c r="AB303" s="23">
        <v>2</v>
      </c>
      <c r="AC303" s="23">
        <v>1</v>
      </c>
      <c r="AD303" s="23">
        <v>0</v>
      </c>
      <c r="AE303" s="23">
        <v>2</v>
      </c>
      <c r="AF303" s="23">
        <v>0</v>
      </c>
      <c r="AG303" s="23">
        <v>0</v>
      </c>
      <c r="AH303" s="23">
        <f t="shared" si="4"/>
        <v>12</v>
      </c>
      <c r="AI303" s="24" cm="1">
        <f t="array" ref="AI303">SUM($H$8:$AG$8*H303:AG303)</f>
        <v>23.2</v>
      </c>
      <c r="AJ303" s="43">
        <f>$AI303/'Inventory System'!$L$34</f>
        <v>7.6190476190476183E-2</v>
      </c>
      <c r="AL303" s="51"/>
      <c r="AM303" s="35"/>
      <c r="AN303" s="35"/>
      <c r="AO303" s="35"/>
      <c r="AP303" s="35"/>
      <c r="AQ303" s="53"/>
      <c r="AS303" s="2"/>
    </row>
    <row r="304" spans="2:45" hidden="1" x14ac:dyDescent="0.25">
      <c r="B304" s="2"/>
      <c r="C304" s="2"/>
      <c r="D304" s="2"/>
      <c r="E304" s="2"/>
      <c r="G304" s="42">
        <v>43819</v>
      </c>
      <c r="H304" s="23">
        <v>0</v>
      </c>
      <c r="I304" s="23">
        <v>1</v>
      </c>
      <c r="J304" s="23">
        <v>1</v>
      </c>
      <c r="K304" s="23">
        <v>0</v>
      </c>
      <c r="L304" s="23">
        <v>1</v>
      </c>
      <c r="M304" s="23">
        <v>0</v>
      </c>
      <c r="N304" s="23">
        <v>0</v>
      </c>
      <c r="O304" s="23">
        <v>0</v>
      </c>
      <c r="P304" s="23">
        <v>0</v>
      </c>
      <c r="Q304" s="23">
        <v>0</v>
      </c>
      <c r="R304" s="23">
        <v>0</v>
      </c>
      <c r="S304" s="23">
        <v>1</v>
      </c>
      <c r="T304" s="23">
        <v>0</v>
      </c>
      <c r="U304" s="23">
        <v>1</v>
      </c>
      <c r="V304" s="23">
        <v>0</v>
      </c>
      <c r="W304" s="23">
        <v>0</v>
      </c>
      <c r="X304" s="23">
        <v>0</v>
      </c>
      <c r="Y304" s="23">
        <v>0</v>
      </c>
      <c r="Z304" s="23">
        <v>0</v>
      </c>
      <c r="AA304" s="23">
        <v>0</v>
      </c>
      <c r="AB304" s="23">
        <v>1</v>
      </c>
      <c r="AC304" s="23">
        <v>0</v>
      </c>
      <c r="AD304" s="23">
        <v>0</v>
      </c>
      <c r="AE304" s="23">
        <v>0</v>
      </c>
      <c r="AF304" s="23">
        <v>0</v>
      </c>
      <c r="AG304" s="23">
        <v>0</v>
      </c>
      <c r="AH304" s="23">
        <f t="shared" si="4"/>
        <v>6</v>
      </c>
      <c r="AI304" s="24" cm="1">
        <f t="array" ref="AI304">SUM($H$8:$AG$8*H304:AG304)</f>
        <v>12.800000000000002</v>
      </c>
      <c r="AJ304" s="43">
        <f>$AI304/'Inventory System'!$L$34</f>
        <v>4.2036124794745493E-2</v>
      </c>
      <c r="AL304" s="51"/>
      <c r="AM304" s="35"/>
      <c r="AN304" s="35"/>
      <c r="AO304" s="35"/>
      <c r="AP304" s="35"/>
      <c r="AQ304" s="53"/>
      <c r="AS304" s="2"/>
    </row>
    <row r="305" spans="2:45" hidden="1" x14ac:dyDescent="0.25">
      <c r="B305" s="2"/>
      <c r="C305" s="2"/>
      <c r="D305" s="2"/>
      <c r="E305" s="2"/>
      <c r="G305" s="42">
        <v>43820</v>
      </c>
      <c r="H305" s="23">
        <v>0</v>
      </c>
      <c r="I305" s="23">
        <v>0</v>
      </c>
      <c r="J305" s="23">
        <v>0</v>
      </c>
      <c r="K305" s="23">
        <v>1</v>
      </c>
      <c r="L305" s="23">
        <v>1</v>
      </c>
      <c r="M305" s="23">
        <v>1</v>
      </c>
      <c r="N305" s="23">
        <v>0</v>
      </c>
      <c r="O305" s="23">
        <v>0</v>
      </c>
      <c r="P305" s="23">
        <v>1</v>
      </c>
      <c r="Q305" s="23">
        <v>1</v>
      </c>
      <c r="R305" s="23">
        <v>1</v>
      </c>
      <c r="S305" s="23">
        <v>0</v>
      </c>
      <c r="T305" s="23">
        <v>0</v>
      </c>
      <c r="U305" s="23">
        <v>0</v>
      </c>
      <c r="V305" s="23">
        <v>0</v>
      </c>
      <c r="W305" s="23">
        <v>0</v>
      </c>
      <c r="X305" s="23">
        <v>0</v>
      </c>
      <c r="Y305" s="23">
        <v>1</v>
      </c>
      <c r="Z305" s="23">
        <v>0</v>
      </c>
      <c r="AA305" s="23">
        <v>1</v>
      </c>
      <c r="AB305" s="23">
        <v>2</v>
      </c>
      <c r="AC305" s="23">
        <v>1</v>
      </c>
      <c r="AD305" s="23">
        <v>1</v>
      </c>
      <c r="AE305" s="23">
        <v>3</v>
      </c>
      <c r="AF305" s="23">
        <v>1</v>
      </c>
      <c r="AG305" s="23">
        <v>2</v>
      </c>
      <c r="AH305" s="23">
        <f t="shared" si="4"/>
        <v>18</v>
      </c>
      <c r="AI305" s="24" cm="1">
        <f t="array" ref="AI305">SUM($H$8:$AG$8*H305:AG305)</f>
        <v>40.699999999999996</v>
      </c>
      <c r="AJ305" s="43">
        <f>$AI305/'Inventory System'!$L$34</f>
        <v>0.13366174055829227</v>
      </c>
      <c r="AL305" s="51"/>
      <c r="AM305" s="35"/>
      <c r="AN305" s="35"/>
      <c r="AO305" s="35"/>
      <c r="AP305" s="35"/>
      <c r="AQ305" s="53"/>
      <c r="AS305" s="2"/>
    </row>
    <row r="306" spans="2:45" hidden="1" x14ac:dyDescent="0.25">
      <c r="B306" s="2"/>
      <c r="C306" s="2"/>
      <c r="D306" s="2"/>
      <c r="E306" s="2"/>
      <c r="G306" s="42">
        <v>43821</v>
      </c>
      <c r="H306" s="23">
        <v>0</v>
      </c>
      <c r="I306" s="23">
        <v>1</v>
      </c>
      <c r="J306" s="23">
        <v>0</v>
      </c>
      <c r="K306" s="23">
        <v>0</v>
      </c>
      <c r="L306" s="23">
        <v>0</v>
      </c>
      <c r="M306" s="23">
        <v>0</v>
      </c>
      <c r="N306" s="23">
        <v>1</v>
      </c>
      <c r="O306" s="23">
        <v>0</v>
      </c>
      <c r="P306" s="23">
        <v>0</v>
      </c>
      <c r="Q306" s="23">
        <v>1</v>
      </c>
      <c r="R306" s="23">
        <v>0</v>
      </c>
      <c r="S306" s="23">
        <v>1</v>
      </c>
      <c r="T306" s="23">
        <v>1</v>
      </c>
      <c r="U306" s="23">
        <v>1</v>
      </c>
      <c r="V306" s="23">
        <v>0</v>
      </c>
      <c r="W306" s="23">
        <v>1</v>
      </c>
      <c r="X306" s="23">
        <v>0</v>
      </c>
      <c r="Y306" s="23">
        <v>0</v>
      </c>
      <c r="Z306" s="23">
        <v>1</v>
      </c>
      <c r="AA306" s="23">
        <v>0</v>
      </c>
      <c r="AB306" s="23">
        <v>1</v>
      </c>
      <c r="AC306" s="23">
        <v>0</v>
      </c>
      <c r="AD306" s="23">
        <v>1</v>
      </c>
      <c r="AE306" s="23">
        <v>0</v>
      </c>
      <c r="AF306" s="23">
        <v>1</v>
      </c>
      <c r="AG306" s="23">
        <v>2</v>
      </c>
      <c r="AH306" s="23">
        <f t="shared" si="4"/>
        <v>13</v>
      </c>
      <c r="AI306" s="24" cm="1">
        <f t="array" ref="AI306">SUM($H$8:$AG$8*H306:AG306)</f>
        <v>28.600000000000005</v>
      </c>
      <c r="AJ306" s="43">
        <f>$AI306/'Inventory System'!$L$34</f>
        <v>9.392446633825946E-2</v>
      </c>
      <c r="AL306" s="51"/>
      <c r="AM306" s="35"/>
      <c r="AN306" s="35"/>
      <c r="AO306" s="35"/>
      <c r="AP306" s="35"/>
      <c r="AQ306" s="53"/>
      <c r="AS306" s="2"/>
    </row>
    <row r="307" spans="2:45" hidden="1" x14ac:dyDescent="0.25">
      <c r="B307" s="2"/>
      <c r="C307" s="2"/>
      <c r="D307" s="2"/>
      <c r="E307" s="2"/>
      <c r="G307" s="42">
        <v>43822</v>
      </c>
      <c r="H307" s="23">
        <v>0</v>
      </c>
      <c r="I307" s="23">
        <v>1</v>
      </c>
      <c r="J307" s="23">
        <v>0</v>
      </c>
      <c r="K307" s="23">
        <v>1</v>
      </c>
      <c r="L307" s="23">
        <v>1</v>
      </c>
      <c r="M307" s="23">
        <v>0</v>
      </c>
      <c r="N307" s="23">
        <v>0</v>
      </c>
      <c r="O307" s="23">
        <v>0</v>
      </c>
      <c r="P307" s="23">
        <v>0</v>
      </c>
      <c r="Q307" s="23">
        <v>1</v>
      </c>
      <c r="R307" s="23">
        <v>0</v>
      </c>
      <c r="S307" s="23">
        <v>1</v>
      </c>
      <c r="T307" s="23">
        <v>0</v>
      </c>
      <c r="U307" s="23">
        <v>1</v>
      </c>
      <c r="V307" s="23">
        <v>0</v>
      </c>
      <c r="W307" s="23">
        <v>0</v>
      </c>
      <c r="X307" s="23">
        <v>0</v>
      </c>
      <c r="Y307" s="23">
        <v>0</v>
      </c>
      <c r="Z307" s="23">
        <v>0</v>
      </c>
      <c r="AA307" s="23">
        <v>0</v>
      </c>
      <c r="AB307" s="23">
        <v>1</v>
      </c>
      <c r="AC307" s="23">
        <v>0</v>
      </c>
      <c r="AD307" s="23">
        <v>1</v>
      </c>
      <c r="AE307" s="23">
        <v>0</v>
      </c>
      <c r="AF307" s="23">
        <v>0</v>
      </c>
      <c r="AG307" s="23">
        <v>1</v>
      </c>
      <c r="AH307" s="23">
        <f t="shared" si="4"/>
        <v>9</v>
      </c>
      <c r="AI307" s="24" cm="1">
        <f t="array" ref="AI307">SUM($H$8:$AG$8*H307:AG307)</f>
        <v>21.8</v>
      </c>
      <c r="AJ307" s="43">
        <f>$AI307/'Inventory System'!$L$34</f>
        <v>7.159277504105091E-2</v>
      </c>
      <c r="AL307" s="51"/>
      <c r="AM307" s="35"/>
      <c r="AN307" s="35"/>
      <c r="AO307" s="35"/>
      <c r="AP307" s="35"/>
      <c r="AQ307" s="53"/>
      <c r="AS307" s="2"/>
    </row>
    <row r="308" spans="2:45" hidden="1" x14ac:dyDescent="0.25">
      <c r="B308" s="2"/>
      <c r="C308" s="2"/>
      <c r="D308" s="2"/>
      <c r="E308" s="2"/>
      <c r="G308" s="42">
        <v>43823</v>
      </c>
      <c r="H308" s="23">
        <v>0</v>
      </c>
      <c r="I308" s="23">
        <v>0</v>
      </c>
      <c r="J308" s="23">
        <v>1</v>
      </c>
      <c r="K308" s="23">
        <v>0</v>
      </c>
      <c r="L308" s="23">
        <v>1</v>
      </c>
      <c r="M308" s="23">
        <v>0</v>
      </c>
      <c r="N308" s="23">
        <v>1</v>
      </c>
      <c r="O308" s="23">
        <v>0</v>
      </c>
      <c r="P308" s="23">
        <v>1</v>
      </c>
      <c r="Q308" s="23">
        <v>0</v>
      </c>
      <c r="R308" s="23">
        <v>0</v>
      </c>
      <c r="S308" s="23">
        <v>0</v>
      </c>
      <c r="T308" s="23">
        <v>1</v>
      </c>
      <c r="U308" s="23">
        <v>0</v>
      </c>
      <c r="V308" s="23">
        <v>0</v>
      </c>
      <c r="W308" s="23">
        <v>1</v>
      </c>
      <c r="X308" s="23">
        <v>1</v>
      </c>
      <c r="Y308" s="23">
        <v>0</v>
      </c>
      <c r="Z308" s="23">
        <v>0</v>
      </c>
      <c r="AA308" s="23">
        <v>1</v>
      </c>
      <c r="AB308" s="23">
        <v>1</v>
      </c>
      <c r="AC308" s="23">
        <v>1</v>
      </c>
      <c r="AD308" s="23">
        <v>0</v>
      </c>
      <c r="AE308" s="23">
        <v>0</v>
      </c>
      <c r="AF308" s="23">
        <v>0</v>
      </c>
      <c r="AG308" s="23">
        <v>0</v>
      </c>
      <c r="AH308" s="23">
        <f t="shared" si="4"/>
        <v>10</v>
      </c>
      <c r="AI308" s="24" cm="1">
        <f t="array" ref="AI308">SUM($H$8:$AG$8*H308:AG308)</f>
        <v>20.399999999999999</v>
      </c>
      <c r="AJ308" s="43">
        <f>$AI308/'Inventory System'!$L$34</f>
        <v>6.6995073891625609E-2</v>
      </c>
      <c r="AL308" s="51"/>
      <c r="AM308" s="35"/>
      <c r="AN308" s="35"/>
      <c r="AO308" s="35"/>
      <c r="AP308" s="35"/>
      <c r="AQ308" s="53"/>
      <c r="AS308" s="2"/>
    </row>
    <row r="309" spans="2:45" hidden="1" x14ac:dyDescent="0.25">
      <c r="B309" s="2"/>
      <c r="C309" s="2"/>
      <c r="D309" s="2"/>
      <c r="E309" s="2"/>
      <c r="G309" s="42">
        <v>43824</v>
      </c>
      <c r="H309" s="23">
        <v>1</v>
      </c>
      <c r="I309" s="23">
        <v>1</v>
      </c>
      <c r="J309" s="23">
        <v>0</v>
      </c>
      <c r="K309" s="23">
        <v>1</v>
      </c>
      <c r="L309" s="23">
        <v>0</v>
      </c>
      <c r="M309" s="23">
        <v>0</v>
      </c>
      <c r="N309" s="23">
        <v>1</v>
      </c>
      <c r="O309" s="23">
        <v>0</v>
      </c>
      <c r="P309" s="23">
        <v>0</v>
      </c>
      <c r="Q309" s="23">
        <v>0</v>
      </c>
      <c r="R309" s="23">
        <v>1</v>
      </c>
      <c r="S309" s="23">
        <v>1</v>
      </c>
      <c r="T309" s="23">
        <v>0</v>
      </c>
      <c r="U309" s="23">
        <v>1</v>
      </c>
      <c r="V309" s="23">
        <v>1</v>
      </c>
      <c r="W309" s="23">
        <v>1</v>
      </c>
      <c r="X309" s="23">
        <v>0</v>
      </c>
      <c r="Y309" s="23">
        <v>1</v>
      </c>
      <c r="Z309" s="23">
        <v>0</v>
      </c>
      <c r="AA309" s="23">
        <v>1</v>
      </c>
      <c r="AB309" s="23">
        <v>0</v>
      </c>
      <c r="AC309" s="23">
        <v>1</v>
      </c>
      <c r="AD309" s="23">
        <v>1</v>
      </c>
      <c r="AE309" s="23">
        <v>2</v>
      </c>
      <c r="AF309" s="23">
        <v>1</v>
      </c>
      <c r="AG309" s="23">
        <v>2</v>
      </c>
      <c r="AH309" s="23">
        <f t="shared" si="4"/>
        <v>18</v>
      </c>
      <c r="AI309" s="24" cm="1">
        <f t="array" ref="AI309">SUM($H$8:$AG$8*H309:AG309)</f>
        <v>37.6</v>
      </c>
      <c r="AJ309" s="43">
        <f>$AI309/'Inventory System'!$L$34</f>
        <v>0.12348111658456487</v>
      </c>
      <c r="AL309" s="51"/>
      <c r="AM309" s="35"/>
      <c r="AN309" s="35"/>
      <c r="AO309" s="35"/>
      <c r="AP309" s="35"/>
      <c r="AQ309" s="53"/>
      <c r="AS309" s="2"/>
    </row>
    <row r="310" spans="2:45" hidden="1" x14ac:dyDescent="0.25">
      <c r="B310" s="2"/>
      <c r="C310" s="2"/>
      <c r="D310" s="2"/>
      <c r="E310" s="2"/>
      <c r="G310" s="42">
        <v>43825</v>
      </c>
      <c r="H310" s="23">
        <v>0</v>
      </c>
      <c r="I310" s="23">
        <v>0</v>
      </c>
      <c r="J310" s="23">
        <v>1</v>
      </c>
      <c r="K310" s="23">
        <v>0</v>
      </c>
      <c r="L310" s="23">
        <v>1</v>
      </c>
      <c r="M310" s="23">
        <v>0</v>
      </c>
      <c r="N310" s="23">
        <v>0</v>
      </c>
      <c r="O310" s="23">
        <v>0</v>
      </c>
      <c r="P310" s="23">
        <v>0</v>
      </c>
      <c r="Q310" s="23">
        <v>1</v>
      </c>
      <c r="R310" s="23">
        <v>0</v>
      </c>
      <c r="S310" s="23">
        <v>0</v>
      </c>
      <c r="T310" s="23">
        <v>0</v>
      </c>
      <c r="U310" s="23">
        <v>0</v>
      </c>
      <c r="V310" s="23">
        <v>0</v>
      </c>
      <c r="W310" s="23">
        <v>0</v>
      </c>
      <c r="X310" s="23">
        <v>1</v>
      </c>
      <c r="Y310" s="23">
        <v>0</v>
      </c>
      <c r="Z310" s="23">
        <v>1</v>
      </c>
      <c r="AA310" s="23">
        <v>1</v>
      </c>
      <c r="AB310" s="23">
        <v>1</v>
      </c>
      <c r="AC310" s="23">
        <v>0</v>
      </c>
      <c r="AD310" s="23">
        <v>1</v>
      </c>
      <c r="AE310" s="23">
        <v>1</v>
      </c>
      <c r="AF310" s="23">
        <v>1</v>
      </c>
      <c r="AG310" s="23">
        <v>2</v>
      </c>
      <c r="AH310" s="23">
        <f t="shared" si="4"/>
        <v>12</v>
      </c>
      <c r="AI310" s="24" cm="1">
        <f t="array" ref="AI310">SUM($H$8:$AG$8*H310:AG310)</f>
        <v>27.700000000000003</v>
      </c>
      <c r="AJ310" s="43">
        <f>$AI310/'Inventory System'!$L$34</f>
        <v>9.0968801313628903E-2</v>
      </c>
      <c r="AL310" s="51"/>
      <c r="AM310" s="35"/>
      <c r="AN310" s="35"/>
      <c r="AO310" s="35"/>
      <c r="AP310" s="35"/>
      <c r="AQ310" s="53"/>
      <c r="AS310" s="2"/>
    </row>
    <row r="311" spans="2:45" hidden="1" x14ac:dyDescent="0.25">
      <c r="B311" s="2"/>
      <c r="C311" s="2"/>
      <c r="D311" s="2"/>
      <c r="E311" s="2"/>
      <c r="G311" s="42">
        <v>43826</v>
      </c>
      <c r="H311" s="23">
        <v>1</v>
      </c>
      <c r="I311" s="23">
        <v>1</v>
      </c>
      <c r="J311" s="23">
        <v>1</v>
      </c>
      <c r="K311" s="23">
        <v>0</v>
      </c>
      <c r="L311" s="23">
        <v>0</v>
      </c>
      <c r="M311" s="23">
        <v>0</v>
      </c>
      <c r="N311" s="23">
        <v>1</v>
      </c>
      <c r="O311" s="23">
        <v>0</v>
      </c>
      <c r="P311" s="23">
        <v>0</v>
      </c>
      <c r="Q311" s="23">
        <v>0</v>
      </c>
      <c r="R311" s="23">
        <v>1</v>
      </c>
      <c r="S311" s="23">
        <v>0</v>
      </c>
      <c r="T311" s="23">
        <v>0</v>
      </c>
      <c r="U311" s="23">
        <v>1</v>
      </c>
      <c r="V311" s="23">
        <v>0</v>
      </c>
      <c r="W311" s="23">
        <v>0</v>
      </c>
      <c r="X311" s="23">
        <v>0</v>
      </c>
      <c r="Y311" s="23">
        <v>0</v>
      </c>
      <c r="Z311" s="23">
        <v>0</v>
      </c>
      <c r="AA311" s="23">
        <v>0</v>
      </c>
      <c r="AB311" s="23">
        <v>0</v>
      </c>
      <c r="AC311" s="23">
        <v>1</v>
      </c>
      <c r="AD311" s="23">
        <v>1</v>
      </c>
      <c r="AE311" s="23">
        <v>0</v>
      </c>
      <c r="AF311" s="23">
        <v>1</v>
      </c>
      <c r="AG311" s="23">
        <v>2</v>
      </c>
      <c r="AH311" s="23">
        <f t="shared" si="4"/>
        <v>11</v>
      </c>
      <c r="AI311" s="24" cm="1">
        <f t="array" ref="AI311">SUM($H$8:$AG$8*H311:AG311)</f>
        <v>27.400000000000002</v>
      </c>
      <c r="AJ311" s="43">
        <f>$AI311/'Inventory System'!$L$34</f>
        <v>8.9983579638752059E-2</v>
      </c>
      <c r="AL311" s="51"/>
      <c r="AM311" s="35"/>
      <c r="AN311" s="35"/>
      <c r="AO311" s="35"/>
      <c r="AP311" s="35"/>
      <c r="AQ311" s="53"/>
      <c r="AS311" s="2"/>
    </row>
    <row r="312" spans="2:45" hidden="1" x14ac:dyDescent="0.25">
      <c r="B312" s="2"/>
      <c r="C312" s="2"/>
      <c r="D312" s="2"/>
      <c r="E312" s="2"/>
      <c r="G312" s="42">
        <v>43827</v>
      </c>
      <c r="H312" s="23">
        <v>0</v>
      </c>
      <c r="I312" s="23">
        <v>0</v>
      </c>
      <c r="J312" s="23">
        <v>0</v>
      </c>
      <c r="K312" s="23">
        <v>0</v>
      </c>
      <c r="L312" s="23">
        <v>0</v>
      </c>
      <c r="M312" s="23">
        <v>0</v>
      </c>
      <c r="N312" s="23">
        <v>0</v>
      </c>
      <c r="O312" s="23">
        <v>1</v>
      </c>
      <c r="P312" s="23">
        <v>0</v>
      </c>
      <c r="Q312" s="23">
        <v>1</v>
      </c>
      <c r="R312" s="23">
        <v>1</v>
      </c>
      <c r="S312" s="23">
        <v>0</v>
      </c>
      <c r="T312" s="23">
        <v>1</v>
      </c>
      <c r="U312" s="23">
        <v>1</v>
      </c>
      <c r="V312" s="23">
        <v>0</v>
      </c>
      <c r="W312" s="23">
        <v>0</v>
      </c>
      <c r="X312" s="23">
        <v>1</v>
      </c>
      <c r="Y312" s="23">
        <v>0</v>
      </c>
      <c r="Z312" s="23">
        <v>0</v>
      </c>
      <c r="AA312" s="23">
        <v>0</v>
      </c>
      <c r="AB312" s="23">
        <v>0</v>
      </c>
      <c r="AC312" s="23">
        <v>0</v>
      </c>
      <c r="AD312" s="23">
        <v>1</v>
      </c>
      <c r="AE312" s="23">
        <v>0</v>
      </c>
      <c r="AF312" s="23">
        <v>0</v>
      </c>
      <c r="AG312" s="23">
        <v>1</v>
      </c>
      <c r="AH312" s="23">
        <f t="shared" si="4"/>
        <v>8</v>
      </c>
      <c r="AI312" s="24" cm="1">
        <f t="array" ref="AI312">SUM($H$8:$AG$8*H312:AG312)</f>
        <v>16.600000000000001</v>
      </c>
      <c r="AJ312" s="43">
        <f>$AI312/'Inventory System'!$L$34</f>
        <v>5.4515599343185554E-2</v>
      </c>
      <c r="AL312" s="51"/>
      <c r="AM312" s="35"/>
      <c r="AN312" s="35"/>
      <c r="AO312" s="35"/>
      <c r="AP312" s="35"/>
      <c r="AQ312" s="53"/>
      <c r="AS312" s="2"/>
    </row>
    <row r="313" spans="2:45" hidden="1" x14ac:dyDescent="0.25">
      <c r="B313" s="2"/>
      <c r="C313" s="2"/>
      <c r="D313" s="2"/>
      <c r="E313" s="2"/>
      <c r="G313" s="42">
        <v>43828</v>
      </c>
      <c r="H313" s="23">
        <v>0</v>
      </c>
      <c r="I313" s="23">
        <v>1</v>
      </c>
      <c r="J313" s="23">
        <v>0</v>
      </c>
      <c r="K313" s="23">
        <v>0</v>
      </c>
      <c r="L313" s="23">
        <v>0</v>
      </c>
      <c r="M313" s="23">
        <v>0</v>
      </c>
      <c r="N313" s="23">
        <v>0</v>
      </c>
      <c r="O313" s="23">
        <v>1</v>
      </c>
      <c r="P313" s="23">
        <v>1</v>
      </c>
      <c r="Q313" s="23">
        <v>1</v>
      </c>
      <c r="R313" s="23">
        <v>0</v>
      </c>
      <c r="S313" s="23">
        <v>0</v>
      </c>
      <c r="T313" s="23">
        <v>0</v>
      </c>
      <c r="U313" s="23">
        <v>1</v>
      </c>
      <c r="V313" s="23">
        <v>1</v>
      </c>
      <c r="W313" s="23">
        <v>0</v>
      </c>
      <c r="X313" s="23">
        <v>0</v>
      </c>
      <c r="Y313" s="23">
        <v>0</v>
      </c>
      <c r="Z313" s="23">
        <v>0</v>
      </c>
      <c r="AA313" s="23">
        <v>0</v>
      </c>
      <c r="AB313" s="23">
        <v>1</v>
      </c>
      <c r="AC313" s="23">
        <v>1</v>
      </c>
      <c r="AD313" s="23">
        <v>0</v>
      </c>
      <c r="AE313" s="23">
        <v>1</v>
      </c>
      <c r="AF313" s="23">
        <v>0</v>
      </c>
      <c r="AG313" s="23">
        <v>1</v>
      </c>
      <c r="AH313" s="23">
        <f t="shared" si="4"/>
        <v>10</v>
      </c>
      <c r="AI313" s="24" cm="1">
        <f t="array" ref="AI313">SUM($H$8:$AG$8*H313:AG313)</f>
        <v>23.3</v>
      </c>
      <c r="AJ313" s="43">
        <f>$AI313/'Inventory System'!$L$34</f>
        <v>7.651888341543514E-2</v>
      </c>
      <c r="AL313" s="51"/>
      <c r="AM313" s="35"/>
      <c r="AN313" s="35"/>
      <c r="AO313" s="35"/>
      <c r="AP313" s="35"/>
      <c r="AQ313" s="53"/>
      <c r="AS313" s="2"/>
    </row>
    <row r="314" spans="2:45" hidden="1" x14ac:dyDescent="0.25">
      <c r="B314" s="2"/>
      <c r="C314" s="2"/>
      <c r="D314" s="2"/>
      <c r="E314" s="2"/>
      <c r="G314" s="42">
        <v>43829</v>
      </c>
      <c r="H314" s="23">
        <v>0</v>
      </c>
      <c r="I314" s="23">
        <v>0</v>
      </c>
      <c r="J314" s="23">
        <v>0</v>
      </c>
      <c r="K314" s="23">
        <v>0</v>
      </c>
      <c r="L314" s="23">
        <v>1</v>
      </c>
      <c r="M314" s="23">
        <v>1</v>
      </c>
      <c r="N314" s="23">
        <v>0</v>
      </c>
      <c r="O314" s="23">
        <v>0</v>
      </c>
      <c r="P314" s="23">
        <v>0</v>
      </c>
      <c r="Q314" s="23">
        <v>0</v>
      </c>
      <c r="R314" s="23">
        <v>1</v>
      </c>
      <c r="S314" s="23">
        <v>1</v>
      </c>
      <c r="T314" s="23">
        <v>1</v>
      </c>
      <c r="U314" s="23">
        <v>0</v>
      </c>
      <c r="V314" s="23">
        <v>1</v>
      </c>
      <c r="W314" s="23">
        <v>0</v>
      </c>
      <c r="X314" s="23">
        <v>1</v>
      </c>
      <c r="Y314" s="23">
        <v>1</v>
      </c>
      <c r="Z314" s="23">
        <v>0</v>
      </c>
      <c r="AA314" s="23">
        <v>1</v>
      </c>
      <c r="AB314" s="23">
        <v>1</v>
      </c>
      <c r="AC314" s="23">
        <v>0</v>
      </c>
      <c r="AD314" s="23">
        <v>1</v>
      </c>
      <c r="AE314" s="23">
        <v>0</v>
      </c>
      <c r="AF314" s="23">
        <v>0</v>
      </c>
      <c r="AG314" s="23">
        <v>0</v>
      </c>
      <c r="AH314" s="23">
        <f t="shared" si="4"/>
        <v>11</v>
      </c>
      <c r="AI314" s="24" cm="1">
        <f t="array" ref="AI314">SUM($H$8:$AG$8*H314:AG314)</f>
        <v>18.3</v>
      </c>
      <c r="AJ314" s="43">
        <f>$AI314/'Inventory System'!$L$34</f>
        <v>6.0098522167487685E-2</v>
      </c>
      <c r="AL314" s="51"/>
      <c r="AM314" s="35"/>
      <c r="AN314" s="35"/>
      <c r="AO314" s="35"/>
      <c r="AP314" s="35"/>
      <c r="AQ314" s="53"/>
      <c r="AS314" s="2"/>
    </row>
    <row r="315" spans="2:45" hidden="1" x14ac:dyDescent="0.25">
      <c r="B315" s="2"/>
      <c r="C315" s="2"/>
      <c r="D315" s="2"/>
      <c r="E315" s="2"/>
      <c r="G315" s="42">
        <v>43830</v>
      </c>
      <c r="H315" s="23">
        <v>0</v>
      </c>
      <c r="I315" s="23">
        <v>0</v>
      </c>
      <c r="J315" s="23">
        <v>0</v>
      </c>
      <c r="K315" s="23">
        <v>0</v>
      </c>
      <c r="L315" s="23">
        <v>1</v>
      </c>
      <c r="M315" s="23">
        <v>0</v>
      </c>
      <c r="N315" s="23">
        <v>0</v>
      </c>
      <c r="O315" s="23">
        <v>1</v>
      </c>
      <c r="P315" s="23">
        <v>0</v>
      </c>
      <c r="Q315" s="23">
        <v>0</v>
      </c>
      <c r="R315" s="23">
        <v>1</v>
      </c>
      <c r="S315" s="23">
        <v>1</v>
      </c>
      <c r="T315" s="23">
        <v>0</v>
      </c>
      <c r="U315" s="23">
        <v>0</v>
      </c>
      <c r="V315" s="23">
        <v>0</v>
      </c>
      <c r="W315" s="23">
        <v>1</v>
      </c>
      <c r="X315" s="23">
        <v>1</v>
      </c>
      <c r="Y315" s="23">
        <v>0</v>
      </c>
      <c r="Z315" s="23">
        <v>0</v>
      </c>
      <c r="AA315" s="23">
        <v>0</v>
      </c>
      <c r="AB315" s="23">
        <v>2</v>
      </c>
      <c r="AC315" s="23">
        <v>0</v>
      </c>
      <c r="AD315" s="23">
        <v>1</v>
      </c>
      <c r="AE315" s="23">
        <v>0</v>
      </c>
      <c r="AF315" s="23">
        <v>1</v>
      </c>
      <c r="AG315" s="23">
        <v>2</v>
      </c>
      <c r="AH315" s="23">
        <f t="shared" si="4"/>
        <v>12</v>
      </c>
      <c r="AI315" s="24" cm="1">
        <f t="array" ref="AI315">SUM($H$8:$AG$8*H315:AG315)</f>
        <v>25</v>
      </c>
      <c r="AJ315" s="43">
        <f>$AI315/'Inventory System'!$L$34</f>
        <v>8.2101806239737271E-2</v>
      </c>
      <c r="AL315" s="51"/>
      <c r="AM315" s="35"/>
      <c r="AN315" s="35"/>
      <c r="AO315" s="35"/>
      <c r="AP315" s="35"/>
      <c r="AQ315" s="53"/>
      <c r="AS315" s="2"/>
    </row>
    <row r="316" spans="2:45" hidden="1" x14ac:dyDescent="0.25">
      <c r="B316" s="2"/>
      <c r="C316" s="2"/>
      <c r="D316" s="2"/>
      <c r="E316" s="2"/>
      <c r="G316" s="42">
        <v>43831</v>
      </c>
      <c r="H316" s="23">
        <v>0</v>
      </c>
      <c r="I316" s="23">
        <v>0</v>
      </c>
      <c r="J316" s="23">
        <v>0</v>
      </c>
      <c r="K316" s="23">
        <v>1</v>
      </c>
      <c r="L316" s="23">
        <v>1</v>
      </c>
      <c r="M316" s="23">
        <v>1</v>
      </c>
      <c r="N316" s="23">
        <v>1</v>
      </c>
      <c r="O316" s="23">
        <v>0</v>
      </c>
      <c r="P316" s="23">
        <v>0</v>
      </c>
      <c r="Q316" s="23">
        <v>1</v>
      </c>
      <c r="R316" s="23">
        <v>0</v>
      </c>
      <c r="S316" s="23">
        <v>1</v>
      </c>
      <c r="T316" s="23">
        <v>0</v>
      </c>
      <c r="U316" s="23">
        <v>0</v>
      </c>
      <c r="V316" s="23">
        <v>0</v>
      </c>
      <c r="W316" s="23">
        <v>0</v>
      </c>
      <c r="X316" s="23">
        <v>0</v>
      </c>
      <c r="Y316" s="23">
        <v>1</v>
      </c>
      <c r="Z316" s="23">
        <v>0</v>
      </c>
      <c r="AA316" s="23">
        <v>0</v>
      </c>
      <c r="AB316" s="23">
        <v>2</v>
      </c>
      <c r="AC316" s="23">
        <v>0</v>
      </c>
      <c r="AD316" s="23">
        <v>1</v>
      </c>
      <c r="AE316" s="23">
        <v>0</v>
      </c>
      <c r="AF316" s="23">
        <v>1</v>
      </c>
      <c r="AG316" s="23">
        <v>2</v>
      </c>
      <c r="AH316" s="23">
        <f t="shared" si="4"/>
        <v>13</v>
      </c>
      <c r="AI316" s="24" cm="1">
        <f t="array" ref="AI316">SUM($H$8:$AG$8*H316:AG316)</f>
        <v>32.6</v>
      </c>
      <c r="AJ316" s="43">
        <f>$AI316/'Inventory System'!$L$34</f>
        <v>0.10706075533661741</v>
      </c>
      <c r="AL316" s="51"/>
      <c r="AM316" s="35"/>
      <c r="AN316" s="35"/>
      <c r="AO316" s="35"/>
      <c r="AP316" s="35"/>
      <c r="AQ316" s="53"/>
      <c r="AS316" s="2"/>
    </row>
    <row r="317" spans="2:45" hidden="1" x14ac:dyDescent="0.25">
      <c r="B317" s="2"/>
      <c r="C317" s="2"/>
      <c r="D317" s="2"/>
      <c r="E317" s="2"/>
      <c r="G317" s="42">
        <v>43832</v>
      </c>
      <c r="H317" s="23">
        <v>0</v>
      </c>
      <c r="I317" s="23">
        <v>1</v>
      </c>
      <c r="J317" s="23">
        <v>0</v>
      </c>
      <c r="K317" s="23">
        <v>1</v>
      </c>
      <c r="L317" s="23">
        <v>1</v>
      </c>
      <c r="M317" s="23">
        <v>0</v>
      </c>
      <c r="N317" s="23">
        <v>0</v>
      </c>
      <c r="O317" s="23">
        <v>0</v>
      </c>
      <c r="P317" s="23">
        <v>0</v>
      </c>
      <c r="Q317" s="23">
        <v>0</v>
      </c>
      <c r="R317" s="23">
        <v>0</v>
      </c>
      <c r="S317" s="23">
        <v>0</v>
      </c>
      <c r="T317" s="23">
        <v>0</v>
      </c>
      <c r="U317" s="23">
        <v>1</v>
      </c>
      <c r="V317" s="23">
        <v>0</v>
      </c>
      <c r="W317" s="23">
        <v>0</v>
      </c>
      <c r="X317" s="23">
        <v>0</v>
      </c>
      <c r="Y317" s="23">
        <v>0</v>
      </c>
      <c r="Z317" s="23">
        <v>1</v>
      </c>
      <c r="AA317" s="23">
        <v>0</v>
      </c>
      <c r="AB317" s="23">
        <v>0</v>
      </c>
      <c r="AC317" s="23">
        <v>0</v>
      </c>
      <c r="AD317" s="23">
        <v>0</v>
      </c>
      <c r="AE317" s="23">
        <v>0</v>
      </c>
      <c r="AF317" s="23">
        <v>1</v>
      </c>
      <c r="AG317" s="23">
        <v>2</v>
      </c>
      <c r="AH317" s="23">
        <f t="shared" si="4"/>
        <v>8</v>
      </c>
      <c r="AI317" s="24" cm="1">
        <f t="array" ref="AI317">SUM($H$8:$AG$8*H317:AG317)</f>
        <v>21.8</v>
      </c>
      <c r="AJ317" s="43">
        <f>$AI317/'Inventory System'!$L$34</f>
        <v>7.159277504105091E-2</v>
      </c>
      <c r="AL317" s="51"/>
      <c r="AM317" s="35"/>
      <c r="AN317" s="35"/>
      <c r="AO317" s="35"/>
      <c r="AP317" s="35"/>
      <c r="AQ317" s="53"/>
      <c r="AS317" s="2"/>
    </row>
    <row r="318" spans="2:45" hidden="1" x14ac:dyDescent="0.25">
      <c r="B318" s="2"/>
      <c r="C318" s="2"/>
      <c r="D318" s="2"/>
      <c r="E318" s="2"/>
      <c r="G318" s="42">
        <v>43833</v>
      </c>
      <c r="H318" s="23">
        <v>1</v>
      </c>
      <c r="I318" s="23">
        <v>1</v>
      </c>
      <c r="J318" s="23">
        <v>0</v>
      </c>
      <c r="K318" s="23">
        <v>0</v>
      </c>
      <c r="L318" s="23">
        <v>1</v>
      </c>
      <c r="M318" s="23">
        <v>0</v>
      </c>
      <c r="N318" s="23">
        <v>0</v>
      </c>
      <c r="O318" s="23">
        <v>1</v>
      </c>
      <c r="P318" s="23">
        <v>0</v>
      </c>
      <c r="Q318" s="23">
        <v>1</v>
      </c>
      <c r="R318" s="23">
        <v>1</v>
      </c>
      <c r="S318" s="23">
        <v>1</v>
      </c>
      <c r="T318" s="23">
        <v>0</v>
      </c>
      <c r="U318" s="23">
        <v>0</v>
      </c>
      <c r="V318" s="23">
        <v>0</v>
      </c>
      <c r="W318" s="23">
        <v>0</v>
      </c>
      <c r="X318" s="23">
        <v>1</v>
      </c>
      <c r="Y318" s="23">
        <v>0</v>
      </c>
      <c r="Z318" s="23">
        <v>0</v>
      </c>
      <c r="AA318" s="23">
        <v>0</v>
      </c>
      <c r="AB318" s="23">
        <v>1</v>
      </c>
      <c r="AC318" s="23">
        <v>1</v>
      </c>
      <c r="AD318" s="23">
        <v>0</v>
      </c>
      <c r="AE318" s="23">
        <v>3</v>
      </c>
      <c r="AF318" s="23">
        <v>0</v>
      </c>
      <c r="AG318" s="23">
        <v>0</v>
      </c>
      <c r="AH318" s="23">
        <f t="shared" si="4"/>
        <v>13</v>
      </c>
      <c r="AI318" s="24" cm="1">
        <f t="array" ref="AI318">SUM($H$8:$AG$8*H318:AG318)</f>
        <v>26.7</v>
      </c>
      <c r="AJ318" s="43">
        <f>$AI318/'Inventory System'!$L$34</f>
        <v>8.7684729064039402E-2</v>
      </c>
      <c r="AL318" s="51"/>
      <c r="AM318" s="35"/>
      <c r="AN318" s="35"/>
      <c r="AO318" s="35"/>
      <c r="AP318" s="35"/>
      <c r="AQ318" s="53"/>
      <c r="AS318" s="2"/>
    </row>
    <row r="319" spans="2:45" hidden="1" x14ac:dyDescent="0.25">
      <c r="B319" s="2"/>
      <c r="C319" s="2"/>
      <c r="D319" s="2"/>
      <c r="E319" s="2"/>
      <c r="G319" s="42">
        <v>43834</v>
      </c>
      <c r="H319" s="23">
        <v>0</v>
      </c>
      <c r="I319" s="23">
        <v>0</v>
      </c>
      <c r="J319" s="23">
        <v>0</v>
      </c>
      <c r="K319" s="23">
        <v>0</v>
      </c>
      <c r="L319" s="23">
        <v>0</v>
      </c>
      <c r="M319" s="23">
        <v>1</v>
      </c>
      <c r="N319" s="23">
        <v>1</v>
      </c>
      <c r="O319" s="23">
        <v>0</v>
      </c>
      <c r="P319" s="23">
        <v>0</v>
      </c>
      <c r="Q319" s="23">
        <v>1</v>
      </c>
      <c r="R319" s="23">
        <v>1</v>
      </c>
      <c r="S319" s="23">
        <v>0</v>
      </c>
      <c r="T319" s="23">
        <v>1</v>
      </c>
      <c r="U319" s="23">
        <v>0</v>
      </c>
      <c r="V319" s="23">
        <v>1</v>
      </c>
      <c r="W319" s="23">
        <v>1</v>
      </c>
      <c r="X319" s="23">
        <v>0</v>
      </c>
      <c r="Y319" s="23">
        <v>0</v>
      </c>
      <c r="Z319" s="23">
        <v>1</v>
      </c>
      <c r="AA319" s="23">
        <v>1</v>
      </c>
      <c r="AB319" s="23">
        <v>1</v>
      </c>
      <c r="AC319" s="23">
        <v>0</v>
      </c>
      <c r="AD319" s="23">
        <v>0</v>
      </c>
      <c r="AE319" s="23">
        <v>1</v>
      </c>
      <c r="AF319" s="23">
        <v>0</v>
      </c>
      <c r="AG319" s="23">
        <v>0</v>
      </c>
      <c r="AH319" s="23">
        <f t="shared" si="4"/>
        <v>11</v>
      </c>
      <c r="AI319" s="24" cm="1">
        <f t="array" ref="AI319">SUM($H$8:$AG$8*H319:AG319)</f>
        <v>20.399999999999999</v>
      </c>
      <c r="AJ319" s="43">
        <f>$AI319/'Inventory System'!$L$34</f>
        <v>6.6995073891625609E-2</v>
      </c>
      <c r="AL319" s="51"/>
      <c r="AM319" s="35"/>
      <c r="AN319" s="35"/>
      <c r="AO319" s="35"/>
      <c r="AP319" s="35"/>
      <c r="AQ319" s="53"/>
      <c r="AS319" s="2"/>
    </row>
    <row r="320" spans="2:45" hidden="1" x14ac:dyDescent="0.25">
      <c r="B320" s="2"/>
      <c r="C320" s="2"/>
      <c r="D320" s="2"/>
      <c r="E320" s="2"/>
      <c r="G320" s="42">
        <v>43835</v>
      </c>
      <c r="H320" s="23">
        <v>0</v>
      </c>
      <c r="I320" s="23">
        <v>0</v>
      </c>
      <c r="J320" s="23">
        <v>0</v>
      </c>
      <c r="K320" s="23">
        <v>0</v>
      </c>
      <c r="L320" s="23">
        <v>1</v>
      </c>
      <c r="M320" s="23">
        <v>0</v>
      </c>
      <c r="N320" s="23">
        <v>0</v>
      </c>
      <c r="O320" s="23">
        <v>0</v>
      </c>
      <c r="P320" s="23">
        <v>0</v>
      </c>
      <c r="Q320" s="23">
        <v>0</v>
      </c>
      <c r="R320" s="23">
        <v>1</v>
      </c>
      <c r="S320" s="23">
        <v>0</v>
      </c>
      <c r="T320" s="23">
        <v>0</v>
      </c>
      <c r="U320" s="23">
        <v>1</v>
      </c>
      <c r="V320" s="23">
        <v>0</v>
      </c>
      <c r="W320" s="23">
        <v>1</v>
      </c>
      <c r="X320" s="23">
        <v>0</v>
      </c>
      <c r="Y320" s="23">
        <v>0</v>
      </c>
      <c r="Z320" s="23">
        <v>0</v>
      </c>
      <c r="AA320" s="23">
        <v>1</v>
      </c>
      <c r="AB320" s="23">
        <v>2</v>
      </c>
      <c r="AC320" s="23">
        <v>1</v>
      </c>
      <c r="AD320" s="23">
        <v>0</v>
      </c>
      <c r="AE320" s="23">
        <v>1</v>
      </c>
      <c r="AF320" s="23">
        <v>1</v>
      </c>
      <c r="AG320" s="23">
        <v>2</v>
      </c>
      <c r="AH320" s="23">
        <f t="shared" si="4"/>
        <v>12</v>
      </c>
      <c r="AI320" s="24" cm="1">
        <f t="array" ref="AI320">SUM($H$8:$AG$8*H320:AG320)</f>
        <v>23.7</v>
      </c>
      <c r="AJ320" s="43">
        <f>$AI320/'Inventory System'!$L$34</f>
        <v>7.7832512315270927E-2</v>
      </c>
      <c r="AL320" s="51"/>
      <c r="AM320" s="35"/>
      <c r="AN320" s="35"/>
      <c r="AO320" s="35"/>
      <c r="AP320" s="35"/>
      <c r="AQ320" s="53"/>
      <c r="AS320" s="2"/>
    </row>
    <row r="321" spans="2:45" hidden="1" x14ac:dyDescent="0.25">
      <c r="B321" s="2"/>
      <c r="C321" s="2"/>
      <c r="D321" s="2"/>
      <c r="E321" s="2"/>
      <c r="G321" s="42">
        <v>43836</v>
      </c>
      <c r="H321" s="23">
        <v>1</v>
      </c>
      <c r="I321" s="23">
        <v>1</v>
      </c>
      <c r="J321" s="23">
        <v>0</v>
      </c>
      <c r="K321" s="23">
        <v>0</v>
      </c>
      <c r="L321" s="23">
        <v>0</v>
      </c>
      <c r="M321" s="23">
        <v>0</v>
      </c>
      <c r="N321" s="23">
        <v>1</v>
      </c>
      <c r="O321" s="23">
        <v>0</v>
      </c>
      <c r="P321" s="23">
        <v>1</v>
      </c>
      <c r="Q321" s="23">
        <v>1</v>
      </c>
      <c r="R321" s="23">
        <v>0</v>
      </c>
      <c r="S321" s="23">
        <v>0</v>
      </c>
      <c r="T321" s="23">
        <v>0</v>
      </c>
      <c r="U321" s="23">
        <v>1</v>
      </c>
      <c r="V321" s="23">
        <v>0</v>
      </c>
      <c r="W321" s="23">
        <v>0</v>
      </c>
      <c r="X321" s="23">
        <v>1</v>
      </c>
      <c r="Y321" s="23">
        <v>0</v>
      </c>
      <c r="Z321" s="23">
        <v>0</v>
      </c>
      <c r="AA321" s="23">
        <v>0</v>
      </c>
      <c r="AB321" s="23">
        <v>1</v>
      </c>
      <c r="AC321" s="23">
        <v>0</v>
      </c>
      <c r="AD321" s="23">
        <v>0</v>
      </c>
      <c r="AE321" s="23">
        <v>1</v>
      </c>
      <c r="AF321" s="23">
        <v>0</v>
      </c>
      <c r="AG321" s="23">
        <v>0</v>
      </c>
      <c r="AH321" s="23">
        <f t="shared" si="4"/>
        <v>9</v>
      </c>
      <c r="AI321" s="24" cm="1">
        <f t="array" ref="AI321">SUM($H$8:$AG$8*H321:AG321)</f>
        <v>21.599999999999998</v>
      </c>
      <c r="AJ321" s="43">
        <f>$AI321/'Inventory System'!$L$34</f>
        <v>7.0935960591132996E-2</v>
      </c>
      <c r="AL321" s="51"/>
      <c r="AM321" s="35"/>
      <c r="AN321" s="35"/>
      <c r="AO321" s="35"/>
      <c r="AP321" s="35"/>
      <c r="AQ321" s="53"/>
      <c r="AS321" s="2"/>
    </row>
    <row r="322" spans="2:45" hidden="1" x14ac:dyDescent="0.25">
      <c r="B322" s="2"/>
      <c r="C322" s="2"/>
      <c r="D322" s="2"/>
      <c r="E322" s="2"/>
      <c r="G322" s="42">
        <v>43837</v>
      </c>
      <c r="H322" s="23">
        <v>0</v>
      </c>
      <c r="I322" s="23">
        <v>0</v>
      </c>
      <c r="J322" s="23">
        <v>0</v>
      </c>
      <c r="K322" s="23">
        <v>1</v>
      </c>
      <c r="L322" s="23">
        <v>0</v>
      </c>
      <c r="M322" s="23">
        <v>1</v>
      </c>
      <c r="N322" s="23">
        <v>0</v>
      </c>
      <c r="O322" s="23">
        <v>0</v>
      </c>
      <c r="P322" s="23">
        <v>0</v>
      </c>
      <c r="Q322" s="23">
        <v>1</v>
      </c>
      <c r="R322" s="23">
        <v>1</v>
      </c>
      <c r="S322" s="23">
        <v>1</v>
      </c>
      <c r="T322" s="23">
        <v>1</v>
      </c>
      <c r="U322" s="23">
        <v>0</v>
      </c>
      <c r="V322" s="23">
        <v>0</v>
      </c>
      <c r="W322" s="23">
        <v>1</v>
      </c>
      <c r="X322" s="23">
        <v>1</v>
      </c>
      <c r="Y322" s="23">
        <v>0</v>
      </c>
      <c r="Z322" s="23">
        <v>1</v>
      </c>
      <c r="AA322" s="23">
        <v>1</v>
      </c>
      <c r="AB322" s="23">
        <v>0</v>
      </c>
      <c r="AC322" s="23">
        <v>1</v>
      </c>
      <c r="AD322" s="23">
        <v>0</v>
      </c>
      <c r="AE322" s="23">
        <v>2</v>
      </c>
      <c r="AF322" s="23">
        <v>0</v>
      </c>
      <c r="AG322" s="23">
        <v>1</v>
      </c>
      <c r="AH322" s="23">
        <f t="shared" si="4"/>
        <v>14</v>
      </c>
      <c r="AI322" s="24" cm="1">
        <f t="array" ref="AI322">SUM($H$8:$AG$8*H322:AG322)</f>
        <v>27.599999999999998</v>
      </c>
      <c r="AJ322" s="43">
        <f>$AI322/'Inventory System'!$L$34</f>
        <v>9.0640394088669946E-2</v>
      </c>
      <c r="AL322" s="51"/>
      <c r="AM322" s="35"/>
      <c r="AN322" s="35"/>
      <c r="AO322" s="35"/>
      <c r="AP322" s="35"/>
      <c r="AQ322" s="53"/>
      <c r="AS322" s="2"/>
    </row>
    <row r="323" spans="2:45" hidden="1" x14ac:dyDescent="0.25">
      <c r="B323" s="2"/>
      <c r="C323" s="2"/>
      <c r="D323" s="2"/>
      <c r="E323" s="2"/>
      <c r="G323" s="42">
        <v>43838</v>
      </c>
      <c r="H323" s="23">
        <v>0</v>
      </c>
      <c r="I323" s="23">
        <v>1</v>
      </c>
      <c r="J323" s="23">
        <v>0</v>
      </c>
      <c r="K323" s="23">
        <v>1</v>
      </c>
      <c r="L323" s="23">
        <v>0</v>
      </c>
      <c r="M323" s="23">
        <v>1</v>
      </c>
      <c r="N323" s="23">
        <v>0</v>
      </c>
      <c r="O323" s="23">
        <v>0</v>
      </c>
      <c r="P323" s="23">
        <v>0</v>
      </c>
      <c r="Q323" s="23">
        <v>0</v>
      </c>
      <c r="R323" s="23">
        <v>0</v>
      </c>
      <c r="S323" s="23">
        <v>0</v>
      </c>
      <c r="T323" s="23">
        <v>0</v>
      </c>
      <c r="U323" s="23">
        <v>0</v>
      </c>
      <c r="V323" s="23">
        <v>0</v>
      </c>
      <c r="W323" s="23">
        <v>1</v>
      </c>
      <c r="X323" s="23">
        <v>0</v>
      </c>
      <c r="Y323" s="23">
        <v>0</v>
      </c>
      <c r="Z323" s="23">
        <v>0</v>
      </c>
      <c r="AA323" s="23">
        <v>0</v>
      </c>
      <c r="AB323" s="23">
        <v>0</v>
      </c>
      <c r="AC323" s="23">
        <v>0</v>
      </c>
      <c r="AD323" s="23">
        <v>0</v>
      </c>
      <c r="AE323" s="23">
        <v>0</v>
      </c>
      <c r="AF323" s="23">
        <v>0</v>
      </c>
      <c r="AG323" s="23">
        <v>0</v>
      </c>
      <c r="AH323" s="23">
        <f t="shared" si="4"/>
        <v>4</v>
      </c>
      <c r="AI323" s="24" cm="1">
        <f t="array" ref="AI323">SUM($H$8:$AG$8*H323:AG323)</f>
        <v>11</v>
      </c>
      <c r="AJ323" s="43">
        <f>$AI323/'Inventory System'!$L$34</f>
        <v>3.6124794745484398E-2</v>
      </c>
      <c r="AL323" s="51"/>
      <c r="AM323" s="35"/>
      <c r="AN323" s="35"/>
      <c r="AO323" s="35"/>
      <c r="AP323" s="35"/>
      <c r="AQ323" s="53"/>
      <c r="AS323" s="2"/>
    </row>
    <row r="324" spans="2:45" hidden="1" x14ac:dyDescent="0.25">
      <c r="B324" s="2"/>
      <c r="C324" s="2"/>
      <c r="D324" s="2"/>
      <c r="E324" s="2"/>
      <c r="G324" s="42">
        <v>43839</v>
      </c>
      <c r="H324" s="23">
        <v>1</v>
      </c>
      <c r="I324" s="23">
        <v>0</v>
      </c>
      <c r="J324" s="23">
        <v>0</v>
      </c>
      <c r="K324" s="23">
        <v>0</v>
      </c>
      <c r="L324" s="23">
        <v>1</v>
      </c>
      <c r="M324" s="23">
        <v>0</v>
      </c>
      <c r="N324" s="23">
        <v>0</v>
      </c>
      <c r="O324" s="23">
        <v>0</v>
      </c>
      <c r="P324" s="23">
        <v>1</v>
      </c>
      <c r="Q324" s="23">
        <v>0</v>
      </c>
      <c r="R324" s="23">
        <v>0</v>
      </c>
      <c r="S324" s="23">
        <v>0</v>
      </c>
      <c r="T324" s="23">
        <v>0</v>
      </c>
      <c r="U324" s="23">
        <v>0</v>
      </c>
      <c r="V324" s="23">
        <v>0</v>
      </c>
      <c r="W324" s="23">
        <v>0</v>
      </c>
      <c r="X324" s="23">
        <v>0</v>
      </c>
      <c r="Y324" s="23">
        <v>1</v>
      </c>
      <c r="Z324" s="23">
        <v>1</v>
      </c>
      <c r="AA324" s="23">
        <v>0</v>
      </c>
      <c r="AB324" s="23">
        <v>0</v>
      </c>
      <c r="AC324" s="23">
        <v>1</v>
      </c>
      <c r="AD324" s="23">
        <v>1</v>
      </c>
      <c r="AE324" s="23">
        <v>1</v>
      </c>
      <c r="AF324" s="23">
        <v>1</v>
      </c>
      <c r="AG324" s="23">
        <v>2</v>
      </c>
      <c r="AH324" s="23">
        <f t="shared" si="4"/>
        <v>11</v>
      </c>
      <c r="AI324" s="24" cm="1">
        <f t="array" ref="AI324">SUM($H$8:$AG$8*H324:AG324)</f>
        <v>26.6</v>
      </c>
      <c r="AJ324" s="43">
        <f>$AI324/'Inventory System'!$L$34</f>
        <v>8.7356321839080459E-2</v>
      </c>
      <c r="AL324" s="51"/>
      <c r="AM324" s="35"/>
      <c r="AN324" s="35"/>
      <c r="AO324" s="35"/>
      <c r="AP324" s="35"/>
      <c r="AQ324" s="53"/>
      <c r="AS324" s="2"/>
    </row>
    <row r="325" spans="2:45" hidden="1" x14ac:dyDescent="0.25">
      <c r="B325" s="2"/>
      <c r="C325" s="2"/>
      <c r="D325" s="2"/>
      <c r="E325" s="2"/>
      <c r="G325" s="42">
        <v>43840</v>
      </c>
      <c r="H325" s="23">
        <v>1</v>
      </c>
      <c r="I325" s="23">
        <v>1</v>
      </c>
      <c r="J325" s="23">
        <v>1</v>
      </c>
      <c r="K325" s="23">
        <v>0</v>
      </c>
      <c r="L325" s="23">
        <v>1</v>
      </c>
      <c r="M325" s="23">
        <v>0</v>
      </c>
      <c r="N325" s="23">
        <v>0</v>
      </c>
      <c r="O325" s="23">
        <v>0</v>
      </c>
      <c r="P325" s="23">
        <v>1</v>
      </c>
      <c r="Q325" s="23">
        <v>1</v>
      </c>
      <c r="R325" s="23">
        <v>1</v>
      </c>
      <c r="S325" s="23">
        <v>1</v>
      </c>
      <c r="T325" s="23">
        <v>1</v>
      </c>
      <c r="U325" s="23">
        <v>1</v>
      </c>
      <c r="V325" s="23">
        <v>0</v>
      </c>
      <c r="W325" s="23">
        <v>0</v>
      </c>
      <c r="X325" s="23">
        <v>1</v>
      </c>
      <c r="Y325" s="23">
        <v>0</v>
      </c>
      <c r="Z325" s="23">
        <v>0</v>
      </c>
      <c r="AA325" s="23">
        <v>1</v>
      </c>
      <c r="AB325" s="23">
        <v>1</v>
      </c>
      <c r="AC325" s="23">
        <v>1</v>
      </c>
      <c r="AD325" s="23">
        <v>0</v>
      </c>
      <c r="AE325" s="23">
        <v>1</v>
      </c>
      <c r="AF325" s="23">
        <v>1</v>
      </c>
      <c r="AG325" s="23">
        <v>2</v>
      </c>
      <c r="AH325" s="23">
        <f t="shared" si="4"/>
        <v>18</v>
      </c>
      <c r="AI325" s="24" cm="1">
        <f t="array" ref="AI325">SUM($H$8:$AG$8*H325:AG325)</f>
        <v>41.199999999999996</v>
      </c>
      <c r="AJ325" s="43">
        <f>$AI325/'Inventory System'!$L$34</f>
        <v>0.13530377668308702</v>
      </c>
      <c r="AL325" s="51"/>
      <c r="AM325" s="35"/>
      <c r="AN325" s="35"/>
      <c r="AO325" s="35"/>
      <c r="AP325" s="35"/>
      <c r="AQ325" s="53"/>
      <c r="AS325" s="2"/>
    </row>
    <row r="326" spans="2:45" hidden="1" x14ac:dyDescent="0.25">
      <c r="B326" s="2"/>
      <c r="C326" s="2"/>
      <c r="D326" s="2"/>
      <c r="E326" s="2"/>
      <c r="G326" s="42">
        <v>43841</v>
      </c>
      <c r="H326" s="23">
        <v>0</v>
      </c>
      <c r="I326" s="23">
        <v>0</v>
      </c>
      <c r="J326" s="23">
        <v>0</v>
      </c>
      <c r="K326" s="23">
        <v>0</v>
      </c>
      <c r="L326" s="23">
        <v>1</v>
      </c>
      <c r="M326" s="23">
        <v>0</v>
      </c>
      <c r="N326" s="23">
        <v>1</v>
      </c>
      <c r="O326" s="23">
        <v>0</v>
      </c>
      <c r="P326" s="23">
        <v>0</v>
      </c>
      <c r="Q326" s="23">
        <v>0</v>
      </c>
      <c r="R326" s="23">
        <v>0</v>
      </c>
      <c r="S326" s="23">
        <v>0</v>
      </c>
      <c r="T326" s="23">
        <v>0</v>
      </c>
      <c r="U326" s="23">
        <v>0</v>
      </c>
      <c r="V326" s="23">
        <v>0</v>
      </c>
      <c r="W326" s="23">
        <v>0</v>
      </c>
      <c r="X326" s="23">
        <v>0</v>
      </c>
      <c r="Y326" s="23">
        <v>0</v>
      </c>
      <c r="Z326" s="23">
        <v>0</v>
      </c>
      <c r="AA326" s="23">
        <v>0</v>
      </c>
      <c r="AB326" s="23">
        <v>1</v>
      </c>
      <c r="AC326" s="23">
        <v>0</v>
      </c>
      <c r="AD326" s="23">
        <v>0</v>
      </c>
      <c r="AE326" s="23">
        <v>0</v>
      </c>
      <c r="AF326" s="23">
        <v>0</v>
      </c>
      <c r="AG326" s="23">
        <v>1</v>
      </c>
      <c r="AH326" s="23">
        <f t="shared" si="4"/>
        <v>4</v>
      </c>
      <c r="AI326" s="24" cm="1">
        <f t="array" ref="AI326">SUM($H$8:$AG$8*H326:AG326)</f>
        <v>10.5</v>
      </c>
      <c r="AJ326" s="43">
        <f>$AI326/'Inventory System'!$L$34</f>
        <v>3.4482758620689655E-2</v>
      </c>
      <c r="AL326" s="51"/>
      <c r="AM326" s="35"/>
      <c r="AN326" s="35"/>
      <c r="AO326" s="35"/>
      <c r="AP326" s="35"/>
      <c r="AQ326" s="53"/>
      <c r="AS326" s="2"/>
    </row>
    <row r="327" spans="2:45" hidden="1" x14ac:dyDescent="0.25">
      <c r="B327" s="2"/>
      <c r="C327" s="2"/>
      <c r="D327" s="2"/>
      <c r="E327" s="2"/>
      <c r="G327" s="42">
        <v>43842</v>
      </c>
      <c r="H327" s="23">
        <v>1</v>
      </c>
      <c r="I327" s="23">
        <v>0</v>
      </c>
      <c r="J327" s="23">
        <v>0</v>
      </c>
      <c r="K327" s="23">
        <v>1</v>
      </c>
      <c r="L327" s="23">
        <v>1</v>
      </c>
      <c r="M327" s="23">
        <v>0</v>
      </c>
      <c r="N327" s="23">
        <v>1</v>
      </c>
      <c r="O327" s="23">
        <v>0</v>
      </c>
      <c r="P327" s="23">
        <v>0</v>
      </c>
      <c r="Q327" s="23">
        <v>1</v>
      </c>
      <c r="R327" s="23">
        <v>0</v>
      </c>
      <c r="S327" s="23">
        <v>0</v>
      </c>
      <c r="T327" s="23">
        <v>0</v>
      </c>
      <c r="U327" s="23">
        <v>1</v>
      </c>
      <c r="V327" s="23">
        <v>1</v>
      </c>
      <c r="W327" s="23">
        <v>0</v>
      </c>
      <c r="X327" s="23">
        <v>0</v>
      </c>
      <c r="Y327" s="23">
        <v>0</v>
      </c>
      <c r="Z327" s="23">
        <v>0</v>
      </c>
      <c r="AA327" s="23">
        <v>0</v>
      </c>
      <c r="AB327" s="23">
        <v>1</v>
      </c>
      <c r="AC327" s="23">
        <v>1</v>
      </c>
      <c r="AD327" s="23">
        <v>1</v>
      </c>
      <c r="AE327" s="23">
        <v>1</v>
      </c>
      <c r="AF327" s="23">
        <v>1</v>
      </c>
      <c r="AG327" s="23">
        <v>2</v>
      </c>
      <c r="AH327" s="23">
        <f t="shared" si="4"/>
        <v>14</v>
      </c>
      <c r="AI327" s="24" cm="1">
        <f t="array" ref="AI327">SUM($H$8:$AG$8*H327:AG327)</f>
        <v>34.1</v>
      </c>
      <c r="AJ327" s="43">
        <f>$AI327/'Inventory System'!$L$34</f>
        <v>0.11198686371100165</v>
      </c>
      <c r="AL327" s="51"/>
      <c r="AM327" s="35"/>
      <c r="AN327" s="35"/>
      <c r="AO327" s="35"/>
      <c r="AP327" s="35"/>
      <c r="AQ327" s="53"/>
      <c r="AS327" s="2"/>
    </row>
    <row r="328" spans="2:45" hidden="1" x14ac:dyDescent="0.25">
      <c r="B328" s="2"/>
      <c r="C328" s="2"/>
      <c r="D328" s="2"/>
      <c r="E328" s="2"/>
      <c r="G328" s="42">
        <v>43843</v>
      </c>
      <c r="H328" s="23">
        <v>0</v>
      </c>
      <c r="I328" s="23">
        <v>0</v>
      </c>
      <c r="J328" s="23">
        <v>0</v>
      </c>
      <c r="K328" s="23">
        <v>0</v>
      </c>
      <c r="L328" s="23">
        <v>0</v>
      </c>
      <c r="M328" s="23">
        <v>1</v>
      </c>
      <c r="N328" s="23">
        <v>0</v>
      </c>
      <c r="O328" s="23">
        <v>0</v>
      </c>
      <c r="P328" s="23">
        <v>1</v>
      </c>
      <c r="Q328" s="23">
        <v>0</v>
      </c>
      <c r="R328" s="23">
        <v>0</v>
      </c>
      <c r="S328" s="23">
        <v>0</v>
      </c>
      <c r="T328" s="23">
        <v>0</v>
      </c>
      <c r="U328" s="23">
        <v>1</v>
      </c>
      <c r="V328" s="23">
        <v>0</v>
      </c>
      <c r="W328" s="23">
        <v>1</v>
      </c>
      <c r="X328" s="23">
        <v>1</v>
      </c>
      <c r="Y328" s="23">
        <v>0</v>
      </c>
      <c r="Z328" s="23">
        <v>1</v>
      </c>
      <c r="AA328" s="23">
        <v>0</v>
      </c>
      <c r="AB328" s="23">
        <v>0</v>
      </c>
      <c r="AC328" s="23">
        <v>0</v>
      </c>
      <c r="AD328" s="23">
        <v>1</v>
      </c>
      <c r="AE328" s="23">
        <v>0</v>
      </c>
      <c r="AF328" s="23">
        <v>1</v>
      </c>
      <c r="AG328" s="23">
        <v>2</v>
      </c>
      <c r="AH328" s="23">
        <f t="shared" si="4"/>
        <v>10</v>
      </c>
      <c r="AI328" s="24" cm="1">
        <f t="array" ref="AI328">SUM($H$8:$AG$8*H328:AG328)</f>
        <v>23.400000000000002</v>
      </c>
      <c r="AJ328" s="43">
        <f>$AI328/'Inventory System'!$L$34</f>
        <v>7.6847290640394098E-2</v>
      </c>
      <c r="AL328" s="51"/>
      <c r="AM328" s="35"/>
      <c r="AN328" s="35"/>
      <c r="AO328" s="35"/>
      <c r="AP328" s="35"/>
      <c r="AQ328" s="53"/>
      <c r="AS328" s="2"/>
    </row>
    <row r="329" spans="2:45" hidden="1" x14ac:dyDescent="0.25">
      <c r="B329" s="2"/>
      <c r="C329" s="2"/>
      <c r="D329" s="2"/>
      <c r="E329" s="2"/>
      <c r="G329" s="42">
        <v>43844</v>
      </c>
      <c r="H329" s="23">
        <v>1</v>
      </c>
      <c r="I329" s="23">
        <v>0</v>
      </c>
      <c r="J329" s="23">
        <v>0</v>
      </c>
      <c r="K329" s="23">
        <v>0</v>
      </c>
      <c r="L329" s="23">
        <v>0</v>
      </c>
      <c r="M329" s="23">
        <v>1</v>
      </c>
      <c r="N329" s="23">
        <v>0</v>
      </c>
      <c r="O329" s="23">
        <v>0</v>
      </c>
      <c r="P329" s="23">
        <v>1</v>
      </c>
      <c r="Q329" s="23">
        <v>0</v>
      </c>
      <c r="R329" s="23">
        <v>1</v>
      </c>
      <c r="S329" s="23">
        <v>1</v>
      </c>
      <c r="T329" s="23">
        <v>0</v>
      </c>
      <c r="U329" s="23">
        <v>0</v>
      </c>
      <c r="V329" s="23">
        <v>0</v>
      </c>
      <c r="W329" s="23">
        <v>1</v>
      </c>
      <c r="X329" s="23">
        <v>1</v>
      </c>
      <c r="Y329" s="23">
        <v>0</v>
      </c>
      <c r="Z329" s="23">
        <v>0</v>
      </c>
      <c r="AA329" s="23">
        <v>1</v>
      </c>
      <c r="AB329" s="23">
        <v>1</v>
      </c>
      <c r="AC329" s="23">
        <v>1</v>
      </c>
      <c r="AD329" s="23">
        <v>1</v>
      </c>
      <c r="AE329" s="23">
        <v>3</v>
      </c>
      <c r="AF329" s="23">
        <v>1</v>
      </c>
      <c r="AG329" s="23">
        <v>2</v>
      </c>
      <c r="AH329" s="23">
        <f t="shared" si="4"/>
        <v>17</v>
      </c>
      <c r="AI329" s="24" cm="1">
        <f t="array" ref="AI329">SUM($H$8:$AG$8*H329:AG329)</f>
        <v>35.299999999999997</v>
      </c>
      <c r="AJ329" s="43">
        <f>$AI329/'Inventory System'!$L$34</f>
        <v>0.11592775041050903</v>
      </c>
      <c r="AL329" s="51"/>
      <c r="AM329" s="35"/>
      <c r="AN329" s="35"/>
      <c r="AO329" s="35"/>
      <c r="AP329" s="35"/>
      <c r="AQ329" s="53"/>
      <c r="AS329" s="2"/>
    </row>
    <row r="330" spans="2:45" hidden="1" x14ac:dyDescent="0.25">
      <c r="B330" s="2"/>
      <c r="C330" s="2"/>
      <c r="D330" s="2"/>
      <c r="E330" s="2"/>
      <c r="G330" s="42">
        <v>43845</v>
      </c>
      <c r="H330" s="23">
        <v>4</v>
      </c>
      <c r="I330" s="23">
        <v>0</v>
      </c>
      <c r="J330" s="23">
        <v>1</v>
      </c>
      <c r="K330" s="23">
        <v>2</v>
      </c>
      <c r="L330" s="23">
        <v>0</v>
      </c>
      <c r="M330" s="23">
        <v>0</v>
      </c>
      <c r="N330" s="23">
        <v>1</v>
      </c>
      <c r="O330" s="23">
        <v>2</v>
      </c>
      <c r="P330" s="23">
        <v>1</v>
      </c>
      <c r="Q330" s="23">
        <v>0</v>
      </c>
      <c r="R330" s="23">
        <v>0</v>
      </c>
      <c r="S330" s="23">
        <v>0</v>
      </c>
      <c r="T330" s="23">
        <v>2</v>
      </c>
      <c r="U330" s="23">
        <v>2</v>
      </c>
      <c r="V330" s="23">
        <v>1</v>
      </c>
      <c r="W330" s="23">
        <v>1</v>
      </c>
      <c r="X330" s="23">
        <v>0</v>
      </c>
      <c r="Y330" s="23">
        <v>0</v>
      </c>
      <c r="Z330" s="23">
        <v>1</v>
      </c>
      <c r="AA330" s="23">
        <v>1</v>
      </c>
      <c r="AB330" s="23">
        <v>1</v>
      </c>
      <c r="AC330" s="23">
        <v>0</v>
      </c>
      <c r="AD330" s="23">
        <v>2</v>
      </c>
      <c r="AE330" s="23">
        <v>1</v>
      </c>
      <c r="AF330" s="23">
        <v>0</v>
      </c>
      <c r="AG330" s="23">
        <v>2</v>
      </c>
      <c r="AH330" s="23">
        <f t="shared" si="4"/>
        <v>25</v>
      </c>
      <c r="AI330" s="24" cm="1">
        <f t="array" ref="AI330">SUM($H$8:$AG$8*H330:AG330)</f>
        <v>58.199999999999996</v>
      </c>
      <c r="AJ330" s="43">
        <f>$AI330/'Inventory System'!$L$34</f>
        <v>0.19113300492610835</v>
      </c>
      <c r="AL330" s="51"/>
      <c r="AM330" s="35"/>
      <c r="AN330" s="35"/>
      <c r="AO330" s="35"/>
      <c r="AP330" s="35"/>
      <c r="AQ330" s="53"/>
      <c r="AS330" s="2"/>
    </row>
    <row r="331" spans="2:45" hidden="1" x14ac:dyDescent="0.25">
      <c r="B331" s="2"/>
      <c r="C331" s="2"/>
      <c r="D331" s="2"/>
      <c r="E331" s="2"/>
      <c r="G331" s="42">
        <v>43846</v>
      </c>
      <c r="H331" s="23">
        <v>3</v>
      </c>
      <c r="I331" s="23">
        <v>1</v>
      </c>
      <c r="J331" s="23">
        <v>0</v>
      </c>
      <c r="K331" s="23">
        <v>1</v>
      </c>
      <c r="L331" s="23">
        <v>0</v>
      </c>
      <c r="M331" s="23">
        <v>1</v>
      </c>
      <c r="N331" s="23">
        <v>1</v>
      </c>
      <c r="O331" s="23">
        <v>1</v>
      </c>
      <c r="P331" s="23">
        <v>2</v>
      </c>
      <c r="Q331" s="23">
        <v>1</v>
      </c>
      <c r="R331" s="23">
        <v>1</v>
      </c>
      <c r="S331" s="23">
        <v>3</v>
      </c>
      <c r="T331" s="23">
        <v>2</v>
      </c>
      <c r="U331" s="23">
        <v>2</v>
      </c>
      <c r="V331" s="23">
        <v>1</v>
      </c>
      <c r="W331" s="23">
        <v>2</v>
      </c>
      <c r="X331" s="23">
        <v>2</v>
      </c>
      <c r="Y331" s="23">
        <v>2</v>
      </c>
      <c r="Z331" s="23">
        <v>1</v>
      </c>
      <c r="AA331" s="23">
        <v>1</v>
      </c>
      <c r="AB331" s="23">
        <v>0</v>
      </c>
      <c r="AC331" s="23">
        <v>0</v>
      </c>
      <c r="AD331" s="23">
        <v>0</v>
      </c>
      <c r="AE331" s="23">
        <v>2</v>
      </c>
      <c r="AF331" s="23">
        <v>2</v>
      </c>
      <c r="AG331" s="23">
        <v>0</v>
      </c>
      <c r="AH331" s="23">
        <f t="shared" ref="AH331:AH343" si="5">SUM(H331:AG331)</f>
        <v>32</v>
      </c>
      <c r="AI331" s="24" cm="1">
        <f t="array" ref="AI331">SUM($H$8:$AG$8*H331:AG331)</f>
        <v>66.699999999999989</v>
      </c>
      <c r="AJ331" s="43">
        <f>$AI331/'Inventory System'!$L$34</f>
        <v>0.21904761904761902</v>
      </c>
      <c r="AL331" s="51"/>
      <c r="AM331" s="35"/>
      <c r="AN331" s="35"/>
      <c r="AO331" s="35"/>
      <c r="AP331" s="35"/>
      <c r="AQ331" s="53"/>
      <c r="AS331" s="2"/>
    </row>
    <row r="332" spans="2:45" hidden="1" x14ac:dyDescent="0.25">
      <c r="B332" s="2"/>
      <c r="C332" s="2"/>
      <c r="D332" s="2"/>
      <c r="E332" s="2"/>
      <c r="G332" s="42">
        <v>43847</v>
      </c>
      <c r="H332" s="23">
        <v>2</v>
      </c>
      <c r="I332" s="23">
        <v>0</v>
      </c>
      <c r="J332" s="23">
        <v>1</v>
      </c>
      <c r="K332" s="23">
        <v>0</v>
      </c>
      <c r="L332" s="23">
        <v>0</v>
      </c>
      <c r="M332" s="23">
        <v>1</v>
      </c>
      <c r="N332" s="23">
        <v>2</v>
      </c>
      <c r="O332" s="23">
        <v>1</v>
      </c>
      <c r="P332" s="23">
        <v>2</v>
      </c>
      <c r="Q332" s="23">
        <v>1</v>
      </c>
      <c r="R332" s="23">
        <v>3</v>
      </c>
      <c r="S332" s="23">
        <v>3</v>
      </c>
      <c r="T332" s="23">
        <v>0</v>
      </c>
      <c r="U332" s="23">
        <v>0</v>
      </c>
      <c r="V332" s="23">
        <v>0</v>
      </c>
      <c r="W332" s="23">
        <v>0</v>
      </c>
      <c r="X332" s="23">
        <v>1</v>
      </c>
      <c r="Y332" s="23">
        <v>2</v>
      </c>
      <c r="Z332" s="23">
        <v>1</v>
      </c>
      <c r="AA332" s="23">
        <v>1</v>
      </c>
      <c r="AB332" s="23">
        <v>1</v>
      </c>
      <c r="AC332" s="23">
        <v>3</v>
      </c>
      <c r="AD332" s="23">
        <v>3</v>
      </c>
      <c r="AE332" s="23">
        <v>2</v>
      </c>
      <c r="AF332" s="23">
        <v>0</v>
      </c>
      <c r="AG332" s="23">
        <v>2</v>
      </c>
      <c r="AH332" s="23">
        <f t="shared" si="5"/>
        <v>32</v>
      </c>
      <c r="AI332" s="24" cm="1">
        <f t="array" ref="AI332">SUM($H$8:$AG$8*H332:AG332)</f>
        <v>66.699999999999989</v>
      </c>
      <c r="AJ332" s="43">
        <f>$AI332/'Inventory System'!$L$34</f>
        <v>0.21904761904761902</v>
      </c>
      <c r="AL332" s="51"/>
      <c r="AM332" s="35"/>
      <c r="AN332" s="35"/>
      <c r="AO332" s="35"/>
      <c r="AP332" s="35"/>
      <c r="AQ332" s="53"/>
      <c r="AS332" s="2"/>
    </row>
    <row r="333" spans="2:45" hidden="1" x14ac:dyDescent="0.25">
      <c r="B333" s="2"/>
      <c r="C333" s="2"/>
      <c r="D333" s="2"/>
      <c r="E333" s="2"/>
      <c r="G333" s="42">
        <v>43848</v>
      </c>
      <c r="H333" s="23">
        <v>4</v>
      </c>
      <c r="I333" s="23">
        <v>1</v>
      </c>
      <c r="J333" s="23">
        <v>3</v>
      </c>
      <c r="K333" s="23">
        <v>1</v>
      </c>
      <c r="L333" s="23">
        <v>1</v>
      </c>
      <c r="M333" s="23">
        <v>1</v>
      </c>
      <c r="N333" s="23">
        <v>2</v>
      </c>
      <c r="O333" s="23">
        <v>0</v>
      </c>
      <c r="P333" s="23">
        <v>2</v>
      </c>
      <c r="Q333" s="23">
        <v>1</v>
      </c>
      <c r="R333" s="23">
        <v>0</v>
      </c>
      <c r="S333" s="23">
        <v>3</v>
      </c>
      <c r="T333" s="23">
        <v>3</v>
      </c>
      <c r="U333" s="23">
        <v>0</v>
      </c>
      <c r="V333" s="23">
        <v>2</v>
      </c>
      <c r="W333" s="23">
        <v>0</v>
      </c>
      <c r="X333" s="23">
        <v>1</v>
      </c>
      <c r="Y333" s="23">
        <v>1</v>
      </c>
      <c r="Z333" s="23">
        <v>1</v>
      </c>
      <c r="AA333" s="23">
        <v>0</v>
      </c>
      <c r="AB333" s="23">
        <v>0</v>
      </c>
      <c r="AC333" s="23">
        <v>0</v>
      </c>
      <c r="AD333" s="23">
        <v>2</v>
      </c>
      <c r="AE333" s="23">
        <v>3</v>
      </c>
      <c r="AF333" s="23">
        <v>1</v>
      </c>
      <c r="AG333" s="23">
        <v>0</v>
      </c>
      <c r="AH333" s="23">
        <f t="shared" si="5"/>
        <v>33</v>
      </c>
      <c r="AI333" s="24" cm="1">
        <f t="array" ref="AI333">SUM($H$8:$AG$8*H333:AG333)</f>
        <v>75.3</v>
      </c>
      <c r="AJ333" s="43">
        <f>$AI333/'Inventory System'!$L$34</f>
        <v>0.24729064039408866</v>
      </c>
      <c r="AL333" s="51"/>
      <c r="AM333" s="35"/>
      <c r="AN333" s="35"/>
      <c r="AO333" s="35"/>
      <c r="AP333" s="35"/>
      <c r="AQ333" s="53"/>
      <c r="AS333" s="2"/>
    </row>
    <row r="334" spans="2:45" hidden="1" x14ac:dyDescent="0.25">
      <c r="B334" s="2"/>
      <c r="C334" s="2"/>
      <c r="D334" s="2"/>
      <c r="E334" s="2"/>
      <c r="G334" s="42">
        <v>43849</v>
      </c>
      <c r="H334" s="23">
        <v>0</v>
      </c>
      <c r="I334" s="23">
        <v>0</v>
      </c>
      <c r="J334" s="23">
        <v>0</v>
      </c>
      <c r="K334" s="23">
        <v>0</v>
      </c>
      <c r="L334" s="23">
        <v>0</v>
      </c>
      <c r="M334" s="23">
        <v>0</v>
      </c>
      <c r="N334" s="23">
        <v>0</v>
      </c>
      <c r="O334" s="23">
        <v>0</v>
      </c>
      <c r="P334" s="23">
        <v>0</v>
      </c>
      <c r="Q334" s="23">
        <v>0</v>
      </c>
      <c r="R334" s="23">
        <v>0</v>
      </c>
      <c r="S334" s="23">
        <v>0</v>
      </c>
      <c r="T334" s="23">
        <v>0</v>
      </c>
      <c r="U334" s="23">
        <v>0</v>
      </c>
      <c r="V334" s="23">
        <v>0</v>
      </c>
      <c r="W334" s="23">
        <v>0</v>
      </c>
      <c r="X334" s="23">
        <v>0</v>
      </c>
      <c r="Y334" s="23">
        <v>0</v>
      </c>
      <c r="Z334" s="23">
        <v>0</v>
      </c>
      <c r="AA334" s="23">
        <v>0</v>
      </c>
      <c r="AB334" s="23">
        <v>1</v>
      </c>
      <c r="AC334" s="23">
        <v>0</v>
      </c>
      <c r="AD334" s="23">
        <v>0</v>
      </c>
      <c r="AE334" s="23">
        <v>0</v>
      </c>
      <c r="AF334" s="23">
        <v>0</v>
      </c>
      <c r="AG334" s="23">
        <v>1</v>
      </c>
      <c r="AH334" s="23">
        <f t="shared" si="5"/>
        <v>2</v>
      </c>
      <c r="AI334" s="24" cm="1">
        <f t="array" ref="AI334">SUM($H$8:$AG$8*H334:AG334)</f>
        <v>4.9000000000000004</v>
      </c>
      <c r="AJ334" s="43">
        <f>$AI334/'Inventory System'!$L$34</f>
        <v>1.6091954022988506E-2</v>
      </c>
      <c r="AL334" s="51"/>
      <c r="AM334" s="35"/>
      <c r="AN334" s="35"/>
      <c r="AO334" s="35"/>
      <c r="AP334" s="35"/>
      <c r="AQ334" s="53"/>
      <c r="AS334" s="2"/>
    </row>
    <row r="335" spans="2:45" hidden="1" x14ac:dyDescent="0.25">
      <c r="B335" s="2"/>
      <c r="C335" s="2"/>
      <c r="D335" s="2"/>
      <c r="E335" s="2"/>
      <c r="G335" s="42">
        <v>43850</v>
      </c>
      <c r="H335" s="23">
        <v>0</v>
      </c>
      <c r="I335" s="23">
        <v>0</v>
      </c>
      <c r="J335" s="23">
        <v>0</v>
      </c>
      <c r="K335" s="23">
        <v>0</v>
      </c>
      <c r="L335" s="23">
        <v>0</v>
      </c>
      <c r="M335" s="23">
        <v>0</v>
      </c>
      <c r="N335" s="23">
        <v>0</v>
      </c>
      <c r="O335" s="23">
        <v>0</v>
      </c>
      <c r="P335" s="23">
        <v>0</v>
      </c>
      <c r="Q335" s="23">
        <v>0</v>
      </c>
      <c r="R335" s="23">
        <v>0</v>
      </c>
      <c r="S335" s="23">
        <v>0</v>
      </c>
      <c r="T335" s="23">
        <v>0</v>
      </c>
      <c r="U335" s="23">
        <v>0</v>
      </c>
      <c r="V335" s="23">
        <v>0</v>
      </c>
      <c r="W335" s="23">
        <v>0</v>
      </c>
      <c r="X335" s="23">
        <v>0</v>
      </c>
      <c r="Y335" s="23">
        <v>0</v>
      </c>
      <c r="Z335" s="23">
        <v>0</v>
      </c>
      <c r="AA335" s="23">
        <v>0</v>
      </c>
      <c r="AB335" s="23">
        <v>0</v>
      </c>
      <c r="AC335" s="23">
        <v>0</v>
      </c>
      <c r="AD335" s="23">
        <v>0</v>
      </c>
      <c r="AE335" s="23">
        <v>0</v>
      </c>
      <c r="AF335" s="23">
        <v>0</v>
      </c>
      <c r="AG335" s="23">
        <v>1</v>
      </c>
      <c r="AH335" s="23">
        <f t="shared" si="5"/>
        <v>1</v>
      </c>
      <c r="AI335" s="24" cm="1">
        <f t="array" ref="AI335">SUM($H$8:$AG$8*H335:AG335)</f>
        <v>3.5</v>
      </c>
      <c r="AJ335" s="43">
        <f>$AI335/'Inventory System'!$L$34</f>
        <v>1.1494252873563218E-2</v>
      </c>
      <c r="AL335" s="51"/>
      <c r="AM335" s="35"/>
      <c r="AN335" s="35"/>
      <c r="AO335" s="35"/>
      <c r="AP335" s="35"/>
      <c r="AQ335" s="53"/>
      <c r="AS335" s="2"/>
    </row>
    <row r="336" spans="2:45" hidden="1" x14ac:dyDescent="0.25">
      <c r="B336" s="2"/>
      <c r="C336" s="2"/>
      <c r="D336" s="2"/>
      <c r="E336" s="2"/>
      <c r="G336" s="42">
        <v>43851</v>
      </c>
      <c r="H336" s="23">
        <v>0</v>
      </c>
      <c r="I336" s="23">
        <v>0</v>
      </c>
      <c r="J336" s="23">
        <v>0</v>
      </c>
      <c r="K336" s="23">
        <v>0</v>
      </c>
      <c r="L336" s="23">
        <v>0</v>
      </c>
      <c r="M336" s="23">
        <v>0</v>
      </c>
      <c r="N336" s="23">
        <v>0</v>
      </c>
      <c r="O336" s="23">
        <v>0</v>
      </c>
      <c r="P336" s="23">
        <v>0</v>
      </c>
      <c r="Q336" s="23">
        <v>0</v>
      </c>
      <c r="R336" s="23">
        <v>0</v>
      </c>
      <c r="S336" s="23">
        <v>0</v>
      </c>
      <c r="T336" s="23">
        <v>0</v>
      </c>
      <c r="U336" s="23">
        <v>0</v>
      </c>
      <c r="V336" s="23">
        <v>0</v>
      </c>
      <c r="W336" s="23">
        <v>0</v>
      </c>
      <c r="X336" s="23">
        <v>0</v>
      </c>
      <c r="Y336" s="23">
        <v>0</v>
      </c>
      <c r="Z336" s="23">
        <v>0</v>
      </c>
      <c r="AA336" s="23">
        <v>0</v>
      </c>
      <c r="AB336" s="23">
        <v>0</v>
      </c>
      <c r="AC336" s="23">
        <v>0</v>
      </c>
      <c r="AD336" s="23">
        <v>0</v>
      </c>
      <c r="AE336" s="23">
        <v>1</v>
      </c>
      <c r="AF336" s="23">
        <v>0</v>
      </c>
      <c r="AG336" s="23">
        <v>0</v>
      </c>
      <c r="AH336" s="23">
        <f t="shared" si="5"/>
        <v>1</v>
      </c>
      <c r="AI336" s="24" cm="1">
        <f t="array" ref="AI336">SUM($H$8:$AG$8*H336:AG336)</f>
        <v>1.5</v>
      </c>
      <c r="AJ336" s="43">
        <f>$AI336/'Inventory System'!$L$34</f>
        <v>4.9261083743842365E-3</v>
      </c>
      <c r="AL336" s="51"/>
      <c r="AM336" s="35"/>
      <c r="AN336" s="35"/>
      <c r="AO336" s="35"/>
      <c r="AP336" s="35"/>
      <c r="AQ336" s="53"/>
      <c r="AS336" s="2"/>
    </row>
    <row r="337" spans="2:45" hidden="1" x14ac:dyDescent="0.25">
      <c r="B337" s="2"/>
      <c r="C337" s="2"/>
      <c r="D337" s="2"/>
      <c r="E337" s="2"/>
      <c r="G337" s="42">
        <v>43852</v>
      </c>
      <c r="H337" s="23">
        <v>0</v>
      </c>
      <c r="I337" s="23">
        <v>0</v>
      </c>
      <c r="J337" s="23">
        <v>0</v>
      </c>
      <c r="K337" s="23">
        <v>0</v>
      </c>
      <c r="L337" s="23">
        <v>0</v>
      </c>
      <c r="M337" s="23">
        <v>0</v>
      </c>
      <c r="N337" s="23">
        <v>0</v>
      </c>
      <c r="O337" s="23">
        <v>0</v>
      </c>
      <c r="P337" s="23">
        <v>0</v>
      </c>
      <c r="Q337" s="23">
        <v>0</v>
      </c>
      <c r="R337" s="23">
        <v>0</v>
      </c>
      <c r="S337" s="23">
        <v>0</v>
      </c>
      <c r="T337" s="23">
        <v>0</v>
      </c>
      <c r="U337" s="23">
        <v>0</v>
      </c>
      <c r="V337" s="23">
        <v>0</v>
      </c>
      <c r="W337" s="23">
        <v>0</v>
      </c>
      <c r="X337" s="23">
        <v>0</v>
      </c>
      <c r="Y337" s="23">
        <v>0</v>
      </c>
      <c r="Z337" s="23">
        <v>0</v>
      </c>
      <c r="AA337" s="23">
        <v>0</v>
      </c>
      <c r="AB337" s="23">
        <v>0</v>
      </c>
      <c r="AC337" s="23">
        <v>0</v>
      </c>
      <c r="AD337" s="23">
        <v>0</v>
      </c>
      <c r="AE337" s="23">
        <v>0</v>
      </c>
      <c r="AF337" s="23">
        <v>0</v>
      </c>
      <c r="AG337" s="23">
        <v>0</v>
      </c>
      <c r="AH337" s="23">
        <f t="shared" si="5"/>
        <v>0</v>
      </c>
      <c r="AI337" s="24" cm="1">
        <f t="array" ref="AI337">SUM($H$8:$AG$8*H337:AG337)</f>
        <v>0</v>
      </c>
      <c r="AJ337" s="43">
        <f>$AI337/'Inventory System'!$L$34</f>
        <v>0</v>
      </c>
      <c r="AL337" s="51"/>
      <c r="AM337" s="35"/>
      <c r="AN337" s="35"/>
      <c r="AO337" s="35"/>
      <c r="AP337" s="35"/>
      <c r="AQ337" s="53"/>
      <c r="AS337" s="2"/>
    </row>
    <row r="338" spans="2:45" hidden="1" x14ac:dyDescent="0.25">
      <c r="B338" s="2"/>
      <c r="C338" s="2"/>
      <c r="D338" s="2"/>
      <c r="E338" s="2"/>
      <c r="G338" s="42">
        <v>43853</v>
      </c>
      <c r="H338" s="23">
        <v>0</v>
      </c>
      <c r="I338" s="23">
        <v>0</v>
      </c>
      <c r="J338" s="23">
        <v>0</v>
      </c>
      <c r="K338" s="23">
        <v>0</v>
      </c>
      <c r="L338" s="23">
        <v>0</v>
      </c>
      <c r="M338" s="23">
        <v>0</v>
      </c>
      <c r="N338" s="23">
        <v>0</v>
      </c>
      <c r="O338" s="23">
        <v>0</v>
      </c>
      <c r="P338" s="23">
        <v>0</v>
      </c>
      <c r="Q338" s="23">
        <v>0</v>
      </c>
      <c r="R338" s="23">
        <v>0</v>
      </c>
      <c r="S338" s="23">
        <v>0</v>
      </c>
      <c r="T338" s="23">
        <v>0</v>
      </c>
      <c r="U338" s="23">
        <v>1</v>
      </c>
      <c r="V338" s="23">
        <v>0</v>
      </c>
      <c r="W338" s="23">
        <v>0</v>
      </c>
      <c r="X338" s="23">
        <v>0</v>
      </c>
      <c r="Y338" s="23">
        <v>0</v>
      </c>
      <c r="Z338" s="23">
        <v>0</v>
      </c>
      <c r="AA338" s="23">
        <v>0</v>
      </c>
      <c r="AB338" s="23">
        <v>1</v>
      </c>
      <c r="AC338" s="23">
        <v>0</v>
      </c>
      <c r="AD338" s="23">
        <v>0</v>
      </c>
      <c r="AE338" s="23">
        <v>0</v>
      </c>
      <c r="AF338" s="23">
        <v>0</v>
      </c>
      <c r="AG338" s="23">
        <v>1</v>
      </c>
      <c r="AH338" s="23">
        <f t="shared" si="5"/>
        <v>3</v>
      </c>
      <c r="AI338" s="24" cm="1">
        <f t="array" ref="AI338">SUM($H$8:$AG$8*H338:AG338)</f>
        <v>6.2</v>
      </c>
      <c r="AJ338" s="43">
        <f>$AI338/'Inventory System'!$L$34</f>
        <v>2.0361247947454846E-2</v>
      </c>
      <c r="AL338" s="51"/>
      <c r="AM338" s="35"/>
      <c r="AN338" s="35"/>
      <c r="AO338" s="35"/>
      <c r="AP338" s="35"/>
      <c r="AQ338" s="53"/>
      <c r="AS338" s="2"/>
    </row>
    <row r="339" spans="2:45" hidden="1" x14ac:dyDescent="0.25">
      <c r="B339" s="2"/>
      <c r="C339" s="2"/>
      <c r="D339" s="2"/>
      <c r="E339" s="2"/>
      <c r="G339" s="42">
        <v>43854</v>
      </c>
      <c r="H339" s="23">
        <v>0</v>
      </c>
      <c r="I339" s="23">
        <v>0</v>
      </c>
      <c r="J339" s="23">
        <v>0</v>
      </c>
      <c r="K339" s="23">
        <v>0</v>
      </c>
      <c r="L339" s="23">
        <v>0</v>
      </c>
      <c r="M339" s="23">
        <v>0</v>
      </c>
      <c r="N339" s="23">
        <v>0</v>
      </c>
      <c r="O339" s="23">
        <v>0</v>
      </c>
      <c r="P339" s="23">
        <v>0</v>
      </c>
      <c r="Q339" s="23">
        <v>0</v>
      </c>
      <c r="R339" s="23">
        <v>0</v>
      </c>
      <c r="S339" s="23">
        <v>0</v>
      </c>
      <c r="T339" s="23">
        <v>0</v>
      </c>
      <c r="U339" s="23">
        <v>1</v>
      </c>
      <c r="V339" s="23">
        <v>0</v>
      </c>
      <c r="W339" s="23">
        <v>0</v>
      </c>
      <c r="X339" s="23">
        <v>0</v>
      </c>
      <c r="Y339" s="23">
        <v>0</v>
      </c>
      <c r="Z339" s="23">
        <v>0</v>
      </c>
      <c r="AA339" s="23">
        <v>0</v>
      </c>
      <c r="AB339" s="23">
        <v>1</v>
      </c>
      <c r="AC339" s="23">
        <v>0</v>
      </c>
      <c r="AD339" s="23">
        <v>0</v>
      </c>
      <c r="AE339" s="23">
        <v>2</v>
      </c>
      <c r="AF339" s="23">
        <v>0</v>
      </c>
      <c r="AG339" s="23">
        <v>0</v>
      </c>
      <c r="AH339" s="23">
        <f t="shared" si="5"/>
        <v>4</v>
      </c>
      <c r="AI339" s="24" cm="1">
        <f t="array" ref="AI339">SUM($H$8:$AG$8*H339:AG339)</f>
        <v>5.7</v>
      </c>
      <c r="AJ339" s="43">
        <f>$AI339/'Inventory System'!$L$34</f>
        <v>1.8719211822660099E-2</v>
      </c>
      <c r="AL339" s="51"/>
      <c r="AM339" s="35"/>
      <c r="AN339" s="35"/>
      <c r="AO339" s="35"/>
      <c r="AP339" s="35"/>
      <c r="AQ339" s="53"/>
      <c r="AS339" s="2"/>
    </row>
    <row r="340" spans="2:45" hidden="1" x14ac:dyDescent="0.25">
      <c r="B340" s="2"/>
      <c r="C340" s="2"/>
      <c r="D340" s="2"/>
      <c r="E340" s="2"/>
      <c r="G340" s="42">
        <v>43855</v>
      </c>
      <c r="H340" s="23">
        <v>0</v>
      </c>
      <c r="I340" s="23">
        <v>0</v>
      </c>
      <c r="J340" s="23">
        <v>0</v>
      </c>
      <c r="K340" s="23">
        <v>0</v>
      </c>
      <c r="L340" s="23">
        <v>0</v>
      </c>
      <c r="M340" s="23">
        <v>0</v>
      </c>
      <c r="N340" s="23">
        <v>0</v>
      </c>
      <c r="O340" s="23">
        <v>0</v>
      </c>
      <c r="P340" s="23">
        <v>0</v>
      </c>
      <c r="Q340" s="23">
        <v>0</v>
      </c>
      <c r="R340" s="23">
        <v>0</v>
      </c>
      <c r="S340" s="23">
        <v>0</v>
      </c>
      <c r="T340" s="23">
        <v>0</v>
      </c>
      <c r="U340" s="23">
        <v>0</v>
      </c>
      <c r="V340" s="23">
        <v>0</v>
      </c>
      <c r="W340" s="23">
        <v>0</v>
      </c>
      <c r="X340" s="23">
        <v>0</v>
      </c>
      <c r="Y340" s="23">
        <v>0</v>
      </c>
      <c r="Z340" s="23">
        <v>0</v>
      </c>
      <c r="AA340" s="23">
        <v>0</v>
      </c>
      <c r="AB340" s="23">
        <v>0</v>
      </c>
      <c r="AC340" s="23">
        <v>0</v>
      </c>
      <c r="AD340" s="23">
        <v>0</v>
      </c>
      <c r="AE340" s="23">
        <v>1</v>
      </c>
      <c r="AF340" s="23">
        <v>0</v>
      </c>
      <c r="AG340" s="23">
        <v>0</v>
      </c>
      <c r="AH340" s="23">
        <f t="shared" si="5"/>
        <v>1</v>
      </c>
      <c r="AI340" s="24" cm="1">
        <f t="array" ref="AI340">SUM($H$8:$AG$8*H340:AG340)</f>
        <v>1.5</v>
      </c>
      <c r="AJ340" s="43">
        <f>$AI340/'Inventory System'!$L$34</f>
        <v>4.9261083743842365E-3</v>
      </c>
      <c r="AL340" s="51"/>
      <c r="AM340" s="35"/>
      <c r="AN340" s="35"/>
      <c r="AO340" s="35"/>
      <c r="AP340" s="35"/>
      <c r="AQ340" s="53"/>
      <c r="AS340" s="2"/>
    </row>
    <row r="341" spans="2:45" hidden="1" x14ac:dyDescent="0.25">
      <c r="B341" s="2"/>
      <c r="C341" s="2"/>
      <c r="D341" s="2"/>
      <c r="E341" s="2"/>
      <c r="G341" s="42">
        <v>43856</v>
      </c>
      <c r="H341" s="23">
        <v>0</v>
      </c>
      <c r="I341" s="23">
        <v>0</v>
      </c>
      <c r="J341" s="23">
        <v>0</v>
      </c>
      <c r="K341" s="23">
        <v>0</v>
      </c>
      <c r="L341" s="23">
        <v>0</v>
      </c>
      <c r="M341" s="23">
        <v>0</v>
      </c>
      <c r="N341" s="23">
        <v>0</v>
      </c>
      <c r="O341" s="23">
        <v>0</v>
      </c>
      <c r="P341" s="23">
        <v>0</v>
      </c>
      <c r="Q341" s="23">
        <v>0</v>
      </c>
      <c r="R341" s="23">
        <v>0</v>
      </c>
      <c r="S341" s="23">
        <v>0</v>
      </c>
      <c r="T341" s="23">
        <v>0</v>
      </c>
      <c r="U341" s="23">
        <v>0</v>
      </c>
      <c r="V341" s="23">
        <v>0</v>
      </c>
      <c r="W341" s="23">
        <v>0</v>
      </c>
      <c r="X341" s="23">
        <v>0</v>
      </c>
      <c r="Y341" s="23">
        <v>0</v>
      </c>
      <c r="Z341" s="23">
        <v>0</v>
      </c>
      <c r="AA341" s="23">
        <v>0</v>
      </c>
      <c r="AB341" s="23">
        <v>0</v>
      </c>
      <c r="AC341" s="23">
        <v>0</v>
      </c>
      <c r="AD341" s="23">
        <v>0</v>
      </c>
      <c r="AE341" s="23">
        <v>2</v>
      </c>
      <c r="AF341" s="23">
        <v>0</v>
      </c>
      <c r="AG341" s="23">
        <v>0</v>
      </c>
      <c r="AH341" s="23">
        <f t="shared" si="5"/>
        <v>2</v>
      </c>
      <c r="AI341" s="24" cm="1">
        <f t="array" ref="AI341">SUM($H$8:$AG$8*H341:AG341)</f>
        <v>3</v>
      </c>
      <c r="AJ341" s="43">
        <f>$AI341/'Inventory System'!$L$34</f>
        <v>9.852216748768473E-3</v>
      </c>
      <c r="AL341" s="51"/>
      <c r="AM341" s="35"/>
      <c r="AN341" s="35"/>
      <c r="AO341" s="35"/>
      <c r="AP341" s="35"/>
      <c r="AQ341" s="53"/>
      <c r="AS341" s="2"/>
    </row>
    <row r="342" spans="2:45" hidden="1" x14ac:dyDescent="0.25">
      <c r="B342" s="2"/>
      <c r="C342" s="2"/>
      <c r="D342" s="2"/>
      <c r="E342" s="2"/>
      <c r="G342" s="42">
        <v>43857</v>
      </c>
      <c r="H342" s="23">
        <v>0</v>
      </c>
      <c r="I342" s="23">
        <v>0</v>
      </c>
      <c r="J342" s="23">
        <v>0</v>
      </c>
      <c r="K342" s="23">
        <v>0</v>
      </c>
      <c r="L342" s="23">
        <v>0</v>
      </c>
      <c r="M342" s="23">
        <v>0</v>
      </c>
      <c r="N342" s="23">
        <v>0</v>
      </c>
      <c r="O342" s="23">
        <v>0</v>
      </c>
      <c r="P342" s="23">
        <v>0</v>
      </c>
      <c r="Q342" s="23">
        <v>0</v>
      </c>
      <c r="R342" s="23">
        <v>0</v>
      </c>
      <c r="S342" s="23">
        <v>0</v>
      </c>
      <c r="T342" s="23">
        <v>0</v>
      </c>
      <c r="U342" s="23">
        <v>0</v>
      </c>
      <c r="V342" s="23">
        <v>0</v>
      </c>
      <c r="W342" s="23">
        <v>0</v>
      </c>
      <c r="X342" s="23">
        <v>0</v>
      </c>
      <c r="Y342" s="23">
        <v>0</v>
      </c>
      <c r="Z342" s="23">
        <v>0</v>
      </c>
      <c r="AA342" s="23">
        <v>0</v>
      </c>
      <c r="AB342" s="23">
        <v>0</v>
      </c>
      <c r="AC342" s="23">
        <v>3</v>
      </c>
      <c r="AD342" s="23">
        <v>2</v>
      </c>
      <c r="AE342" s="23">
        <v>2</v>
      </c>
      <c r="AF342" s="23">
        <v>1</v>
      </c>
      <c r="AG342" s="23">
        <v>1</v>
      </c>
      <c r="AH342" s="23">
        <f t="shared" si="5"/>
        <v>9</v>
      </c>
      <c r="AI342" s="24" cm="1">
        <f t="array" ref="AI342">SUM($H$8:$AG$8*H342:AG342)</f>
        <v>16.8</v>
      </c>
      <c r="AJ342" s="43">
        <f>$AI342/'Inventory System'!$L$34</f>
        <v>5.5172413793103448E-2</v>
      </c>
      <c r="AL342" s="51"/>
      <c r="AM342" s="35"/>
      <c r="AN342" s="35"/>
      <c r="AO342" s="35"/>
      <c r="AP342" s="35"/>
      <c r="AQ342" s="53"/>
      <c r="AS342" s="2"/>
    </row>
    <row r="343" spans="2:45" hidden="1" x14ac:dyDescent="0.25">
      <c r="B343" s="2"/>
      <c r="C343" s="2"/>
      <c r="D343" s="2"/>
      <c r="E343" s="2"/>
      <c r="G343" s="42">
        <v>43858</v>
      </c>
      <c r="H343" s="23">
        <v>0</v>
      </c>
      <c r="I343" s="23">
        <v>0</v>
      </c>
      <c r="J343" s="23">
        <v>0</v>
      </c>
      <c r="K343" s="23">
        <v>0</v>
      </c>
      <c r="L343" s="23">
        <v>0</v>
      </c>
      <c r="M343" s="23">
        <v>0</v>
      </c>
      <c r="N343" s="23">
        <v>0</v>
      </c>
      <c r="O343" s="23">
        <v>0</v>
      </c>
      <c r="P343" s="23">
        <v>0</v>
      </c>
      <c r="Q343" s="23">
        <v>0</v>
      </c>
      <c r="R343" s="23">
        <v>0</v>
      </c>
      <c r="S343" s="23">
        <v>0</v>
      </c>
      <c r="T343" s="23">
        <v>0</v>
      </c>
      <c r="U343" s="23">
        <v>0</v>
      </c>
      <c r="V343" s="23">
        <v>0</v>
      </c>
      <c r="W343" s="23">
        <v>0</v>
      </c>
      <c r="X343" s="23">
        <v>0</v>
      </c>
      <c r="Y343" s="23">
        <v>0</v>
      </c>
      <c r="Z343" s="23">
        <v>0</v>
      </c>
      <c r="AA343" s="23">
        <v>0</v>
      </c>
      <c r="AB343" s="23">
        <v>0</v>
      </c>
      <c r="AC343" s="23">
        <v>0</v>
      </c>
      <c r="AD343" s="23">
        <v>0</v>
      </c>
      <c r="AE343" s="23">
        <v>0</v>
      </c>
      <c r="AF343" s="23">
        <v>1</v>
      </c>
      <c r="AG343" s="23">
        <v>1</v>
      </c>
      <c r="AH343" s="23">
        <f t="shared" si="5"/>
        <v>2</v>
      </c>
      <c r="AI343" s="24" cm="1">
        <f t="array" ref="AI343">SUM($H$8:$AG$8*H343:AG343)</f>
        <v>6.3</v>
      </c>
      <c r="AJ343" s="43">
        <f>$AI343/'Inventory System'!$L$34</f>
        <v>2.0689655172413793E-2</v>
      </c>
      <c r="AL343" s="51"/>
      <c r="AM343" s="35"/>
      <c r="AN343" s="35"/>
      <c r="AO343" s="35"/>
      <c r="AP343" s="35"/>
      <c r="AQ343" s="53"/>
      <c r="AS343" s="2"/>
    </row>
    <row r="344" spans="2:45" hidden="1" x14ac:dyDescent="0.25">
      <c r="B344" s="2"/>
      <c r="C344" s="2"/>
      <c r="D344" s="2"/>
      <c r="E344" s="2"/>
      <c r="G344" s="42">
        <v>43859</v>
      </c>
      <c r="H344" s="23">
        <v>0</v>
      </c>
      <c r="I344" s="23">
        <v>0</v>
      </c>
      <c r="J344" s="23">
        <v>0</v>
      </c>
      <c r="K344" s="23">
        <v>0</v>
      </c>
      <c r="L344" s="23">
        <v>0</v>
      </c>
      <c r="M344" s="23">
        <v>0</v>
      </c>
      <c r="N344" s="23">
        <v>0</v>
      </c>
      <c r="O344" s="23">
        <v>0</v>
      </c>
      <c r="P344" s="23">
        <v>0</v>
      </c>
      <c r="Q344" s="23">
        <v>0</v>
      </c>
      <c r="R344" s="23">
        <v>0</v>
      </c>
      <c r="S344" s="23">
        <v>0</v>
      </c>
      <c r="T344" s="23">
        <v>0</v>
      </c>
      <c r="U344" s="23">
        <v>0</v>
      </c>
      <c r="V344" s="23">
        <v>0</v>
      </c>
      <c r="W344" s="23">
        <v>0</v>
      </c>
      <c r="X344" s="23">
        <v>0</v>
      </c>
      <c r="Y344" s="23">
        <v>0</v>
      </c>
      <c r="Z344" s="23">
        <v>0</v>
      </c>
      <c r="AA344" s="23">
        <v>0</v>
      </c>
      <c r="AB344" s="23">
        <v>0</v>
      </c>
      <c r="AC344" s="23">
        <v>0</v>
      </c>
      <c r="AD344" s="23">
        <v>0</v>
      </c>
      <c r="AE344" s="23">
        <v>1</v>
      </c>
      <c r="AF344" s="23">
        <v>1</v>
      </c>
      <c r="AG344" s="23">
        <v>1</v>
      </c>
      <c r="AH344" s="23">
        <v>1</v>
      </c>
      <c r="AI344" s="24" cm="1">
        <f t="array" ref="AI344">SUM($H$8:$AG$8*H344:AG344)</f>
        <v>7.8</v>
      </c>
      <c r="AJ344" s="43">
        <f>$AI344/'Inventory System'!$L$34</f>
        <v>2.561576354679803E-2</v>
      </c>
      <c r="AL344" s="51"/>
      <c r="AM344" s="35"/>
      <c r="AN344" s="35"/>
      <c r="AO344" s="35"/>
      <c r="AP344" s="35"/>
      <c r="AQ344" s="53"/>
      <c r="AS344" s="2"/>
    </row>
    <row r="345" spans="2:45" hidden="1" x14ac:dyDescent="0.25">
      <c r="B345" s="2"/>
      <c r="C345" s="2"/>
      <c r="D345" s="2"/>
      <c r="E345" s="2"/>
      <c r="G345" s="42">
        <v>43860</v>
      </c>
      <c r="H345" s="23">
        <v>0</v>
      </c>
      <c r="I345" s="23">
        <v>0</v>
      </c>
      <c r="J345" s="23">
        <v>0</v>
      </c>
      <c r="K345" s="23">
        <v>0</v>
      </c>
      <c r="L345" s="23">
        <v>0</v>
      </c>
      <c r="M345" s="23">
        <v>0</v>
      </c>
      <c r="N345" s="23">
        <v>0</v>
      </c>
      <c r="O345" s="23">
        <v>0</v>
      </c>
      <c r="P345" s="23">
        <v>0</v>
      </c>
      <c r="Q345" s="23">
        <v>0</v>
      </c>
      <c r="R345" s="23">
        <v>0</v>
      </c>
      <c r="S345" s="23">
        <v>0</v>
      </c>
      <c r="T345" s="23">
        <v>0</v>
      </c>
      <c r="U345" s="23">
        <v>0</v>
      </c>
      <c r="V345" s="23">
        <v>0</v>
      </c>
      <c r="W345" s="23">
        <v>0</v>
      </c>
      <c r="X345" s="23">
        <v>0</v>
      </c>
      <c r="Y345" s="23">
        <v>0</v>
      </c>
      <c r="Z345" s="23">
        <v>0</v>
      </c>
      <c r="AA345" s="23">
        <v>0</v>
      </c>
      <c r="AB345" s="23">
        <v>0</v>
      </c>
      <c r="AC345" s="23">
        <v>0</v>
      </c>
      <c r="AD345" s="23">
        <v>0</v>
      </c>
      <c r="AE345" s="23">
        <v>0</v>
      </c>
      <c r="AF345" s="23">
        <v>0</v>
      </c>
      <c r="AG345" s="23">
        <v>1</v>
      </c>
      <c r="AH345" s="23">
        <f t="shared" ref="AH345:AH408" si="6">SUM(H345:AG345)</f>
        <v>1</v>
      </c>
      <c r="AI345" s="24" cm="1">
        <f t="array" ref="AI345">SUM($H$8:$AG$8*H345:AG345)</f>
        <v>3.5</v>
      </c>
      <c r="AJ345" s="43">
        <f>$AI345/'Inventory System'!$L$34</f>
        <v>1.1494252873563218E-2</v>
      </c>
      <c r="AL345" s="51"/>
      <c r="AM345" s="35"/>
      <c r="AN345" s="35"/>
      <c r="AO345" s="35"/>
      <c r="AP345" s="35"/>
      <c r="AQ345" s="53"/>
      <c r="AS345" s="2"/>
    </row>
    <row r="346" spans="2:45" hidden="1" x14ac:dyDescent="0.25">
      <c r="B346" s="2"/>
      <c r="C346" s="2"/>
      <c r="D346" s="2"/>
      <c r="E346" s="2"/>
      <c r="G346" s="42">
        <v>43861</v>
      </c>
      <c r="H346" s="23">
        <v>0</v>
      </c>
      <c r="I346" s="23">
        <v>0</v>
      </c>
      <c r="J346" s="23">
        <v>0</v>
      </c>
      <c r="K346" s="23">
        <v>0</v>
      </c>
      <c r="L346" s="23">
        <v>0</v>
      </c>
      <c r="M346" s="23">
        <v>0</v>
      </c>
      <c r="N346" s="23">
        <v>0</v>
      </c>
      <c r="O346" s="23">
        <v>0</v>
      </c>
      <c r="P346" s="23">
        <v>0</v>
      </c>
      <c r="Q346" s="23">
        <v>0</v>
      </c>
      <c r="R346" s="23">
        <v>0</v>
      </c>
      <c r="S346" s="23">
        <v>0</v>
      </c>
      <c r="T346" s="23">
        <v>0</v>
      </c>
      <c r="U346" s="23">
        <v>0</v>
      </c>
      <c r="V346" s="23">
        <v>0</v>
      </c>
      <c r="W346" s="23">
        <v>0</v>
      </c>
      <c r="X346" s="23">
        <v>0</v>
      </c>
      <c r="Y346" s="23">
        <v>0</v>
      </c>
      <c r="Z346" s="23">
        <v>0</v>
      </c>
      <c r="AA346" s="23">
        <v>0</v>
      </c>
      <c r="AB346" s="23">
        <v>0</v>
      </c>
      <c r="AC346" s="23">
        <v>0</v>
      </c>
      <c r="AD346" s="23">
        <v>1</v>
      </c>
      <c r="AE346" s="23">
        <v>0</v>
      </c>
      <c r="AF346" s="23">
        <v>0</v>
      </c>
      <c r="AG346" s="23">
        <v>1</v>
      </c>
      <c r="AH346" s="23">
        <f t="shared" si="6"/>
        <v>2</v>
      </c>
      <c r="AI346" s="24" cm="1">
        <f t="array" ref="AI346">SUM($H$8:$AG$8*H346:AG346)</f>
        <v>5</v>
      </c>
      <c r="AJ346" s="43">
        <f>$AI346/'Inventory System'!$L$34</f>
        <v>1.6420361247947456E-2</v>
      </c>
      <c r="AL346" s="51"/>
      <c r="AM346" s="35"/>
      <c r="AN346" s="35"/>
      <c r="AO346" s="35"/>
      <c r="AP346" s="35"/>
      <c r="AQ346" s="53"/>
      <c r="AS346" s="2"/>
    </row>
    <row r="347" spans="2:45" hidden="1" x14ac:dyDescent="0.25">
      <c r="B347" s="2"/>
      <c r="C347" s="2"/>
      <c r="D347" s="2"/>
      <c r="E347" s="2"/>
      <c r="G347" s="42">
        <v>43862</v>
      </c>
      <c r="H347" s="23">
        <v>0</v>
      </c>
      <c r="I347" s="23">
        <v>0</v>
      </c>
      <c r="J347" s="23">
        <v>0</v>
      </c>
      <c r="K347" s="23">
        <v>0</v>
      </c>
      <c r="L347" s="23">
        <v>0</v>
      </c>
      <c r="M347" s="23">
        <v>0</v>
      </c>
      <c r="N347" s="23">
        <v>0</v>
      </c>
      <c r="O347" s="23">
        <v>0</v>
      </c>
      <c r="P347" s="23">
        <v>0</v>
      </c>
      <c r="Q347" s="23">
        <v>0</v>
      </c>
      <c r="R347" s="23">
        <v>0</v>
      </c>
      <c r="S347" s="23">
        <v>0</v>
      </c>
      <c r="T347" s="23">
        <v>0</v>
      </c>
      <c r="U347" s="23">
        <v>0</v>
      </c>
      <c r="V347" s="23">
        <v>0</v>
      </c>
      <c r="W347" s="23">
        <v>0</v>
      </c>
      <c r="X347" s="23">
        <v>0</v>
      </c>
      <c r="Y347" s="23">
        <v>0</v>
      </c>
      <c r="Z347" s="23">
        <v>0</v>
      </c>
      <c r="AA347" s="23">
        <v>1</v>
      </c>
      <c r="AB347" s="23">
        <v>0</v>
      </c>
      <c r="AC347" s="23">
        <v>0</v>
      </c>
      <c r="AD347" s="23">
        <v>0</v>
      </c>
      <c r="AE347" s="23">
        <v>1</v>
      </c>
      <c r="AF347" s="23">
        <v>0</v>
      </c>
      <c r="AG347" s="23">
        <v>1</v>
      </c>
      <c r="AH347" s="23">
        <f t="shared" si="6"/>
        <v>3</v>
      </c>
      <c r="AI347" s="24" cm="1">
        <f t="array" ref="AI347">SUM($H$8:$AG$8*H347:AG347)</f>
        <v>6.4</v>
      </c>
      <c r="AJ347" s="43">
        <f>$AI347/'Inventory System'!$L$34</f>
        <v>2.1018062397372743E-2</v>
      </c>
      <c r="AL347" s="51"/>
      <c r="AM347" s="35"/>
      <c r="AN347" s="35"/>
      <c r="AO347" s="35"/>
      <c r="AP347" s="35"/>
      <c r="AQ347" s="53"/>
      <c r="AS347" s="2"/>
    </row>
    <row r="348" spans="2:45" hidden="1" x14ac:dyDescent="0.25">
      <c r="B348" s="2"/>
      <c r="C348" s="2"/>
      <c r="D348" s="2"/>
      <c r="E348" s="2"/>
      <c r="G348" s="42">
        <v>43863</v>
      </c>
      <c r="H348" s="23">
        <v>2</v>
      </c>
      <c r="I348" s="23">
        <v>0</v>
      </c>
      <c r="J348" s="23">
        <v>0</v>
      </c>
      <c r="K348" s="23">
        <v>1</v>
      </c>
      <c r="L348" s="23">
        <v>0</v>
      </c>
      <c r="M348" s="23">
        <v>0</v>
      </c>
      <c r="N348" s="23">
        <v>0</v>
      </c>
      <c r="O348" s="23">
        <v>1</v>
      </c>
      <c r="P348" s="23">
        <v>0</v>
      </c>
      <c r="Q348" s="23">
        <v>0</v>
      </c>
      <c r="R348" s="23">
        <v>1</v>
      </c>
      <c r="S348" s="23">
        <v>0</v>
      </c>
      <c r="T348" s="23">
        <v>1</v>
      </c>
      <c r="U348" s="23">
        <v>1</v>
      </c>
      <c r="V348" s="23">
        <v>0</v>
      </c>
      <c r="W348" s="23">
        <v>0</v>
      </c>
      <c r="X348" s="23">
        <v>1</v>
      </c>
      <c r="Y348" s="23">
        <v>0</v>
      </c>
      <c r="Z348" s="23">
        <v>0</v>
      </c>
      <c r="AA348" s="23">
        <v>0</v>
      </c>
      <c r="AB348" s="23">
        <v>0</v>
      </c>
      <c r="AC348" s="23">
        <v>1</v>
      </c>
      <c r="AD348" s="23">
        <v>1</v>
      </c>
      <c r="AE348" s="23">
        <v>0</v>
      </c>
      <c r="AF348" s="23">
        <v>2</v>
      </c>
      <c r="AG348" s="23">
        <v>1</v>
      </c>
      <c r="AH348" s="23">
        <f t="shared" si="6"/>
        <v>13</v>
      </c>
      <c r="AI348" s="24" cm="1">
        <f t="array" ref="AI348">SUM($H$8:$AG$8*H348:AG348)</f>
        <v>30.1</v>
      </c>
      <c r="AJ348" s="43">
        <f>$AI348/'Inventory System'!$L$34</f>
        <v>9.8850574712643677E-2</v>
      </c>
      <c r="AL348" s="51"/>
      <c r="AM348" s="35"/>
      <c r="AN348" s="35"/>
      <c r="AO348" s="35"/>
      <c r="AP348" s="35"/>
      <c r="AQ348" s="53"/>
      <c r="AS348" s="2"/>
    </row>
    <row r="349" spans="2:45" hidden="1" x14ac:dyDescent="0.25">
      <c r="B349" s="2"/>
      <c r="C349" s="2"/>
      <c r="D349" s="2"/>
      <c r="E349" s="2"/>
      <c r="G349" s="42">
        <v>43864</v>
      </c>
      <c r="H349" s="23">
        <v>1</v>
      </c>
      <c r="I349" s="23">
        <v>0</v>
      </c>
      <c r="J349" s="23">
        <v>0</v>
      </c>
      <c r="K349" s="23">
        <v>0</v>
      </c>
      <c r="L349" s="23">
        <v>0</v>
      </c>
      <c r="M349" s="23">
        <v>1</v>
      </c>
      <c r="N349" s="23">
        <v>0</v>
      </c>
      <c r="O349" s="23">
        <v>0</v>
      </c>
      <c r="P349" s="23">
        <v>1</v>
      </c>
      <c r="Q349" s="23">
        <v>0</v>
      </c>
      <c r="R349" s="23">
        <v>0</v>
      </c>
      <c r="S349" s="23">
        <v>1</v>
      </c>
      <c r="T349" s="23">
        <v>1</v>
      </c>
      <c r="U349" s="23">
        <v>1</v>
      </c>
      <c r="V349" s="23">
        <v>0</v>
      </c>
      <c r="W349" s="23">
        <v>1</v>
      </c>
      <c r="X349" s="23">
        <v>1</v>
      </c>
      <c r="Y349" s="23">
        <v>1</v>
      </c>
      <c r="Z349" s="23">
        <v>0</v>
      </c>
      <c r="AA349" s="23">
        <v>1</v>
      </c>
      <c r="AB349" s="23">
        <v>1</v>
      </c>
      <c r="AC349" s="23">
        <v>1</v>
      </c>
      <c r="AD349" s="23">
        <v>0</v>
      </c>
      <c r="AE349" s="23">
        <v>1</v>
      </c>
      <c r="AF349" s="23">
        <v>1</v>
      </c>
      <c r="AG349" s="23">
        <v>1</v>
      </c>
      <c r="AH349" s="23">
        <f t="shared" si="6"/>
        <v>15</v>
      </c>
      <c r="AI349" s="24" cm="1">
        <f t="array" ref="AI349">SUM($H$8:$AG$8*H349:AG349)</f>
        <v>30</v>
      </c>
      <c r="AJ349" s="43">
        <f>$AI349/'Inventory System'!$L$34</f>
        <v>9.8522167487684734E-2</v>
      </c>
      <c r="AL349" s="51"/>
      <c r="AM349" s="35"/>
      <c r="AN349" s="35"/>
      <c r="AO349" s="35"/>
      <c r="AP349" s="35"/>
      <c r="AQ349" s="53"/>
      <c r="AS349" s="2"/>
    </row>
    <row r="350" spans="2:45" hidden="1" x14ac:dyDescent="0.25">
      <c r="B350" s="2"/>
      <c r="C350" s="2"/>
      <c r="D350" s="2"/>
      <c r="E350" s="2"/>
      <c r="G350" s="42">
        <v>43865</v>
      </c>
      <c r="H350" s="23">
        <v>1</v>
      </c>
      <c r="I350" s="23">
        <v>0</v>
      </c>
      <c r="J350" s="23">
        <v>0</v>
      </c>
      <c r="K350" s="23">
        <v>0</v>
      </c>
      <c r="L350" s="23">
        <v>0</v>
      </c>
      <c r="M350" s="23">
        <v>1</v>
      </c>
      <c r="N350" s="23">
        <v>1</v>
      </c>
      <c r="O350" s="23">
        <v>0</v>
      </c>
      <c r="P350" s="23">
        <v>1</v>
      </c>
      <c r="Q350" s="23">
        <v>0</v>
      </c>
      <c r="R350" s="23">
        <v>1</v>
      </c>
      <c r="S350" s="23">
        <v>1</v>
      </c>
      <c r="T350" s="23">
        <v>0</v>
      </c>
      <c r="U350" s="23">
        <v>0</v>
      </c>
      <c r="V350" s="23">
        <v>0</v>
      </c>
      <c r="W350" s="23">
        <v>1</v>
      </c>
      <c r="X350" s="23">
        <v>0</v>
      </c>
      <c r="Y350" s="23">
        <v>1</v>
      </c>
      <c r="Z350" s="23">
        <v>0</v>
      </c>
      <c r="AA350" s="23">
        <v>0</v>
      </c>
      <c r="AB350" s="23">
        <v>0</v>
      </c>
      <c r="AC350" s="23">
        <v>1</v>
      </c>
      <c r="AD350" s="23">
        <v>1</v>
      </c>
      <c r="AE350" s="23">
        <v>1</v>
      </c>
      <c r="AF350" s="23">
        <v>3</v>
      </c>
      <c r="AG350" s="23">
        <v>1</v>
      </c>
      <c r="AH350" s="23">
        <f t="shared" si="6"/>
        <v>15</v>
      </c>
      <c r="AI350" s="24" cm="1">
        <f t="array" ref="AI350">SUM($H$8:$AG$8*H350:AG350)</f>
        <v>34.4</v>
      </c>
      <c r="AJ350" s="43">
        <f>$AI350/'Inventory System'!$L$34</f>
        <v>0.11297208538587848</v>
      </c>
      <c r="AL350" s="51"/>
      <c r="AM350" s="35"/>
      <c r="AN350" s="35"/>
      <c r="AO350" s="35"/>
      <c r="AP350" s="35"/>
      <c r="AQ350" s="53"/>
      <c r="AS350" s="2"/>
    </row>
    <row r="351" spans="2:45" hidden="1" x14ac:dyDescent="0.25">
      <c r="B351" s="2"/>
      <c r="C351" s="2"/>
      <c r="D351" s="2"/>
      <c r="E351" s="2"/>
      <c r="G351" s="42">
        <v>43866</v>
      </c>
      <c r="H351" s="23">
        <v>2</v>
      </c>
      <c r="I351" s="23">
        <v>0</v>
      </c>
      <c r="J351" s="23">
        <v>1</v>
      </c>
      <c r="K351" s="23">
        <v>0</v>
      </c>
      <c r="L351" s="23">
        <v>0</v>
      </c>
      <c r="M351" s="23">
        <v>0</v>
      </c>
      <c r="N351" s="23">
        <v>1</v>
      </c>
      <c r="O351" s="23">
        <v>0</v>
      </c>
      <c r="P351" s="23">
        <v>1</v>
      </c>
      <c r="Q351" s="23">
        <v>0</v>
      </c>
      <c r="R351" s="23">
        <v>0</v>
      </c>
      <c r="S351" s="23">
        <v>1</v>
      </c>
      <c r="T351" s="23">
        <v>1</v>
      </c>
      <c r="U351" s="23">
        <v>0</v>
      </c>
      <c r="V351" s="23">
        <v>1</v>
      </c>
      <c r="W351" s="23">
        <v>0</v>
      </c>
      <c r="X351" s="23">
        <v>0</v>
      </c>
      <c r="Y351" s="23">
        <v>0</v>
      </c>
      <c r="Z351" s="23">
        <v>0</v>
      </c>
      <c r="AA351" s="23">
        <v>0</v>
      </c>
      <c r="AB351" s="23">
        <v>0</v>
      </c>
      <c r="AC351" s="23">
        <v>0</v>
      </c>
      <c r="AD351" s="23">
        <v>1</v>
      </c>
      <c r="AE351" s="23">
        <v>1</v>
      </c>
      <c r="AF351" s="23">
        <v>0</v>
      </c>
      <c r="AG351" s="23">
        <v>0</v>
      </c>
      <c r="AH351" s="23">
        <f t="shared" si="6"/>
        <v>10</v>
      </c>
      <c r="AI351" s="24" cm="1">
        <f t="array" ref="AI351">SUM($H$8:$AG$8*H351:AG351)</f>
        <v>22.6</v>
      </c>
      <c r="AJ351" s="43">
        <f>$AI351/'Inventory System'!$L$34</f>
        <v>7.4220032840722497E-2</v>
      </c>
      <c r="AL351" s="51"/>
      <c r="AM351" s="35"/>
      <c r="AN351" s="35"/>
      <c r="AO351" s="35"/>
      <c r="AP351" s="35"/>
      <c r="AQ351" s="53"/>
      <c r="AS351" s="2"/>
    </row>
    <row r="352" spans="2:45" hidden="1" x14ac:dyDescent="0.25">
      <c r="B352" s="2"/>
      <c r="C352" s="2"/>
      <c r="D352" s="2"/>
      <c r="E352" s="2"/>
      <c r="G352" s="42">
        <v>43867</v>
      </c>
      <c r="H352" s="23">
        <v>1</v>
      </c>
      <c r="I352" s="23">
        <v>0</v>
      </c>
      <c r="J352" s="23">
        <v>1</v>
      </c>
      <c r="K352" s="23">
        <v>1</v>
      </c>
      <c r="L352" s="23">
        <v>0</v>
      </c>
      <c r="M352" s="23">
        <v>0</v>
      </c>
      <c r="N352" s="23">
        <v>1</v>
      </c>
      <c r="O352" s="23">
        <v>1</v>
      </c>
      <c r="P352" s="23">
        <v>0</v>
      </c>
      <c r="Q352" s="23">
        <v>1</v>
      </c>
      <c r="R352" s="23">
        <v>1</v>
      </c>
      <c r="S352" s="23">
        <v>0</v>
      </c>
      <c r="T352" s="23">
        <v>0</v>
      </c>
      <c r="U352" s="23">
        <v>0</v>
      </c>
      <c r="V352" s="23">
        <v>0</v>
      </c>
      <c r="W352" s="23">
        <v>1</v>
      </c>
      <c r="X352" s="23">
        <v>1</v>
      </c>
      <c r="Y352" s="23">
        <v>0</v>
      </c>
      <c r="Z352" s="23">
        <v>0</v>
      </c>
      <c r="AA352" s="23">
        <v>1</v>
      </c>
      <c r="AB352" s="23">
        <v>0</v>
      </c>
      <c r="AC352" s="23">
        <v>1</v>
      </c>
      <c r="AD352" s="23">
        <v>1</v>
      </c>
      <c r="AE352" s="23">
        <v>1</v>
      </c>
      <c r="AF352" s="23">
        <v>2</v>
      </c>
      <c r="AG352" s="23">
        <v>0</v>
      </c>
      <c r="AH352" s="23">
        <f t="shared" si="6"/>
        <v>15</v>
      </c>
      <c r="AI352" s="24" cm="1">
        <f t="array" ref="AI352">SUM($H$8:$AG$8*H352:AG352)</f>
        <v>34.299999999999997</v>
      </c>
      <c r="AJ352" s="43">
        <f>$AI352/'Inventory System'!$L$34</f>
        <v>0.11264367816091952</v>
      </c>
      <c r="AL352" s="51"/>
      <c r="AM352" s="35"/>
      <c r="AN352" s="35"/>
      <c r="AO352" s="35"/>
      <c r="AP352" s="35"/>
      <c r="AQ352" s="53"/>
      <c r="AS352" s="2"/>
    </row>
    <row r="353" spans="2:45" hidden="1" x14ac:dyDescent="0.25">
      <c r="B353" s="2"/>
      <c r="C353" s="2"/>
      <c r="D353" s="2"/>
      <c r="E353" s="2"/>
      <c r="G353" s="42">
        <v>43868</v>
      </c>
      <c r="H353" s="23">
        <v>0</v>
      </c>
      <c r="I353" s="23">
        <v>0</v>
      </c>
      <c r="J353" s="23">
        <v>0</v>
      </c>
      <c r="K353" s="23">
        <v>0</v>
      </c>
      <c r="L353" s="23">
        <v>0</v>
      </c>
      <c r="M353" s="23">
        <v>0</v>
      </c>
      <c r="N353" s="23">
        <v>0</v>
      </c>
      <c r="O353" s="23">
        <v>0</v>
      </c>
      <c r="P353" s="23">
        <v>0</v>
      </c>
      <c r="Q353" s="23">
        <v>0</v>
      </c>
      <c r="R353" s="23">
        <v>0</v>
      </c>
      <c r="S353" s="23">
        <v>1</v>
      </c>
      <c r="T353" s="23">
        <v>1</v>
      </c>
      <c r="U353" s="23">
        <v>1</v>
      </c>
      <c r="V353" s="23">
        <v>0</v>
      </c>
      <c r="W353" s="23">
        <v>1</v>
      </c>
      <c r="X353" s="23">
        <v>1</v>
      </c>
      <c r="Y353" s="23">
        <v>1</v>
      </c>
      <c r="Z353" s="23">
        <v>0</v>
      </c>
      <c r="AA353" s="23">
        <v>0</v>
      </c>
      <c r="AB353" s="23">
        <v>0</v>
      </c>
      <c r="AC353" s="23">
        <v>2</v>
      </c>
      <c r="AD353" s="23">
        <v>0</v>
      </c>
      <c r="AE353" s="23">
        <v>0</v>
      </c>
      <c r="AF353" s="23">
        <v>0</v>
      </c>
      <c r="AG353" s="23">
        <v>0</v>
      </c>
      <c r="AH353" s="23">
        <f t="shared" si="6"/>
        <v>8</v>
      </c>
      <c r="AI353" s="24" cm="1">
        <f t="array" ref="AI353">SUM($H$8:$AG$8*H353:AG353)</f>
        <v>11</v>
      </c>
      <c r="AJ353" s="43">
        <f>$AI353/'Inventory System'!$L$34</f>
        <v>3.6124794745484398E-2</v>
      </c>
      <c r="AL353" s="51"/>
      <c r="AM353" s="35"/>
      <c r="AN353" s="35"/>
      <c r="AO353" s="35"/>
      <c r="AP353" s="35"/>
      <c r="AQ353" s="53"/>
      <c r="AS353" s="2"/>
    </row>
    <row r="354" spans="2:45" hidden="1" x14ac:dyDescent="0.25">
      <c r="B354" s="2"/>
      <c r="C354" s="2"/>
      <c r="D354" s="2"/>
      <c r="E354" s="2"/>
      <c r="G354" s="42">
        <v>43869</v>
      </c>
      <c r="H354" s="23">
        <v>0</v>
      </c>
      <c r="I354" s="23">
        <v>1</v>
      </c>
      <c r="J354" s="23">
        <v>0</v>
      </c>
      <c r="K354" s="23">
        <v>1</v>
      </c>
      <c r="L354" s="23">
        <v>0</v>
      </c>
      <c r="M354" s="23">
        <v>1</v>
      </c>
      <c r="N354" s="23">
        <v>0</v>
      </c>
      <c r="O354" s="23">
        <v>0</v>
      </c>
      <c r="P354" s="23">
        <v>1</v>
      </c>
      <c r="Q354" s="23">
        <v>1</v>
      </c>
      <c r="R354" s="23">
        <v>1</v>
      </c>
      <c r="S354" s="23">
        <v>0</v>
      </c>
      <c r="T354" s="23">
        <v>1</v>
      </c>
      <c r="U354" s="23">
        <v>1</v>
      </c>
      <c r="V354" s="23">
        <v>0</v>
      </c>
      <c r="W354" s="23">
        <v>1</v>
      </c>
      <c r="X354" s="23">
        <v>0</v>
      </c>
      <c r="Y354" s="23">
        <v>0</v>
      </c>
      <c r="Z354" s="23">
        <v>0</v>
      </c>
      <c r="AA354" s="23">
        <v>0</v>
      </c>
      <c r="AB354" s="23">
        <v>0</v>
      </c>
      <c r="AC354" s="23">
        <v>2</v>
      </c>
      <c r="AD354" s="23">
        <v>0</v>
      </c>
      <c r="AE354" s="23">
        <v>0</v>
      </c>
      <c r="AF354" s="23">
        <v>2</v>
      </c>
      <c r="AG354" s="23">
        <v>1</v>
      </c>
      <c r="AH354" s="23">
        <f t="shared" si="6"/>
        <v>14</v>
      </c>
      <c r="AI354" s="24" cm="1">
        <f t="array" ref="AI354">SUM($H$8:$AG$8*H354:AG354)</f>
        <v>34</v>
      </c>
      <c r="AJ354" s="43">
        <f>$AI354/'Inventory System'!$L$34</f>
        <v>0.1116584564860427</v>
      </c>
      <c r="AL354" s="51"/>
      <c r="AM354" s="35"/>
      <c r="AN354" s="35"/>
      <c r="AO354" s="35"/>
      <c r="AP354" s="35"/>
      <c r="AQ354" s="53"/>
      <c r="AS354" s="2"/>
    </row>
    <row r="355" spans="2:45" hidden="1" x14ac:dyDescent="0.25">
      <c r="B355" s="2"/>
      <c r="C355" s="2"/>
      <c r="D355" s="2"/>
      <c r="E355" s="2"/>
      <c r="G355" s="42">
        <v>43870</v>
      </c>
      <c r="H355" s="23">
        <v>2</v>
      </c>
      <c r="I355" s="23">
        <v>1</v>
      </c>
      <c r="J355" s="23">
        <v>1</v>
      </c>
      <c r="K355" s="23">
        <v>1</v>
      </c>
      <c r="L355" s="23">
        <v>0</v>
      </c>
      <c r="M355" s="23">
        <v>1</v>
      </c>
      <c r="N355" s="23">
        <v>1</v>
      </c>
      <c r="O355" s="23">
        <v>0</v>
      </c>
      <c r="P355" s="23">
        <v>0</v>
      </c>
      <c r="Q355" s="23">
        <v>0</v>
      </c>
      <c r="R355" s="23">
        <v>1</v>
      </c>
      <c r="S355" s="23">
        <v>0</v>
      </c>
      <c r="T355" s="23">
        <v>1</v>
      </c>
      <c r="U355" s="23">
        <v>1</v>
      </c>
      <c r="V355" s="23">
        <v>0</v>
      </c>
      <c r="W355" s="23">
        <v>1</v>
      </c>
      <c r="X355" s="23">
        <v>0</v>
      </c>
      <c r="Y355" s="23">
        <v>0</v>
      </c>
      <c r="Z355" s="23">
        <v>0</v>
      </c>
      <c r="AA355" s="23">
        <v>1</v>
      </c>
      <c r="AB355" s="23">
        <v>0</v>
      </c>
      <c r="AC355" s="23">
        <v>2</v>
      </c>
      <c r="AD355" s="23">
        <v>0</v>
      </c>
      <c r="AE355" s="23">
        <v>0</v>
      </c>
      <c r="AF355" s="23">
        <v>1</v>
      </c>
      <c r="AG355" s="23">
        <v>0</v>
      </c>
      <c r="AH355" s="23">
        <f t="shared" si="6"/>
        <v>15</v>
      </c>
      <c r="AI355" s="24" cm="1">
        <f t="array" ref="AI355">SUM($H$8:$AG$8*H355:AG355)</f>
        <v>34.300000000000004</v>
      </c>
      <c r="AJ355" s="43">
        <f>$AI355/'Inventory System'!$L$34</f>
        <v>0.11264367816091955</v>
      </c>
      <c r="AL355" s="51"/>
      <c r="AM355" s="35"/>
      <c r="AN355" s="35"/>
      <c r="AO355" s="35"/>
      <c r="AP355" s="35"/>
      <c r="AQ355" s="53"/>
      <c r="AS355" s="2"/>
    </row>
    <row r="356" spans="2:45" x14ac:dyDescent="0.25">
      <c r="B356" s="2"/>
      <c r="C356" s="2"/>
      <c r="D356" s="2"/>
      <c r="E356" s="2"/>
      <c r="G356" s="42">
        <v>43871</v>
      </c>
      <c r="H356" s="23">
        <v>2</v>
      </c>
      <c r="I356" s="23">
        <v>0</v>
      </c>
      <c r="J356" s="23">
        <v>1</v>
      </c>
      <c r="K356" s="23">
        <v>0</v>
      </c>
      <c r="L356" s="23">
        <v>0</v>
      </c>
      <c r="M356" s="23">
        <v>1</v>
      </c>
      <c r="N356" s="23">
        <v>0</v>
      </c>
      <c r="O356" s="23">
        <v>0</v>
      </c>
      <c r="P356" s="23">
        <v>0</v>
      </c>
      <c r="Q356" s="23">
        <v>0</v>
      </c>
      <c r="R356" s="23">
        <v>0</v>
      </c>
      <c r="S356" s="23">
        <v>1</v>
      </c>
      <c r="T356" s="23">
        <v>0</v>
      </c>
      <c r="U356" s="23">
        <v>0</v>
      </c>
      <c r="V356" s="23">
        <v>1</v>
      </c>
      <c r="W356" s="23">
        <v>0</v>
      </c>
      <c r="X356" s="23">
        <v>1</v>
      </c>
      <c r="Y356" s="23">
        <v>0</v>
      </c>
      <c r="Z356" s="23">
        <v>1</v>
      </c>
      <c r="AA356" s="23">
        <v>0</v>
      </c>
      <c r="AB356" s="23">
        <v>1</v>
      </c>
      <c r="AC356" s="23">
        <v>0</v>
      </c>
      <c r="AD356" s="23">
        <v>0</v>
      </c>
      <c r="AE356" s="23">
        <v>1</v>
      </c>
      <c r="AF356" s="23">
        <v>2</v>
      </c>
      <c r="AG356" s="23">
        <v>1</v>
      </c>
      <c r="AH356" s="23">
        <f t="shared" si="6"/>
        <v>13</v>
      </c>
      <c r="AI356" s="24" cm="1">
        <f t="array" ref="AI356">SUM($H$8:$AG$8*H356:AG356)</f>
        <v>30</v>
      </c>
      <c r="AJ356" s="43">
        <f>$AI356/'Inventory System'!$L$34</f>
        <v>9.8522167487684734E-2</v>
      </c>
      <c r="AL356" s="51"/>
      <c r="AM356" s="123"/>
      <c r="AN356" s="124"/>
      <c r="AO356" s="123"/>
      <c r="AP356" s="123"/>
      <c r="AQ356" s="53"/>
      <c r="AS356" s="2"/>
    </row>
    <row r="357" spans="2:45" x14ac:dyDescent="0.25">
      <c r="B357" s="2"/>
      <c r="C357" s="2"/>
      <c r="D357" s="2"/>
      <c r="E357" s="2"/>
      <c r="G357" s="42">
        <v>43872</v>
      </c>
      <c r="H357" s="23">
        <v>0</v>
      </c>
      <c r="I357" s="23">
        <v>1</v>
      </c>
      <c r="J357" s="23">
        <v>1</v>
      </c>
      <c r="K357" s="23">
        <v>0</v>
      </c>
      <c r="L357" s="23">
        <v>0</v>
      </c>
      <c r="M357" s="23">
        <v>0</v>
      </c>
      <c r="N357" s="23">
        <v>0</v>
      </c>
      <c r="O357" s="23">
        <v>0</v>
      </c>
      <c r="P357" s="23">
        <v>1</v>
      </c>
      <c r="Q357" s="23">
        <v>0</v>
      </c>
      <c r="R357" s="23">
        <v>0</v>
      </c>
      <c r="S357" s="23">
        <v>1</v>
      </c>
      <c r="T357" s="23">
        <v>0</v>
      </c>
      <c r="U357" s="23">
        <v>0</v>
      </c>
      <c r="V357" s="23">
        <v>1</v>
      </c>
      <c r="W357" s="23">
        <v>1</v>
      </c>
      <c r="X357" s="23">
        <v>0</v>
      </c>
      <c r="Y357" s="23">
        <v>0</v>
      </c>
      <c r="Z357" s="23">
        <v>1</v>
      </c>
      <c r="AA357" s="23">
        <v>0</v>
      </c>
      <c r="AB357" s="23">
        <v>1</v>
      </c>
      <c r="AC357" s="23">
        <v>1</v>
      </c>
      <c r="AD357" s="23">
        <v>1</v>
      </c>
      <c r="AE357" s="23">
        <v>0</v>
      </c>
      <c r="AF357" s="23">
        <v>3</v>
      </c>
      <c r="AG357" s="23">
        <v>0</v>
      </c>
      <c r="AH357" s="23">
        <f t="shared" si="6"/>
        <v>13</v>
      </c>
      <c r="AI357" s="24" cm="1">
        <f t="array" ref="AI357">SUM($H$8:$AG$8*H357:AG357)</f>
        <v>27.6</v>
      </c>
      <c r="AJ357" s="43">
        <f>$AI357/'Inventory System'!$L$34</f>
        <v>9.0640394088669959E-2</v>
      </c>
      <c r="AL357" s="51"/>
      <c r="AM357" s="123"/>
      <c r="AN357" s="124"/>
      <c r="AO357" s="123"/>
      <c r="AP357" s="124"/>
      <c r="AQ357" s="53"/>
      <c r="AS357" s="2"/>
    </row>
    <row r="358" spans="2:45" x14ac:dyDescent="0.25">
      <c r="B358" s="2"/>
      <c r="C358" s="2"/>
      <c r="D358" s="2"/>
      <c r="E358" s="2"/>
      <c r="G358" s="42">
        <v>43873</v>
      </c>
      <c r="H358" s="23">
        <v>0</v>
      </c>
      <c r="I358" s="23">
        <v>0</v>
      </c>
      <c r="J358" s="23">
        <v>0</v>
      </c>
      <c r="K358" s="23">
        <v>0</v>
      </c>
      <c r="L358" s="23">
        <v>0</v>
      </c>
      <c r="M358" s="23">
        <v>1</v>
      </c>
      <c r="N358" s="23">
        <v>0</v>
      </c>
      <c r="O358" s="23">
        <v>0</v>
      </c>
      <c r="P358" s="23">
        <v>0</v>
      </c>
      <c r="Q358" s="23">
        <v>1</v>
      </c>
      <c r="R358" s="23">
        <v>0</v>
      </c>
      <c r="S358" s="23">
        <v>1</v>
      </c>
      <c r="T358" s="23">
        <v>0</v>
      </c>
      <c r="U358" s="23">
        <v>0</v>
      </c>
      <c r="V358" s="23">
        <v>0</v>
      </c>
      <c r="W358" s="23">
        <v>0</v>
      </c>
      <c r="X358" s="23">
        <v>0</v>
      </c>
      <c r="Y358" s="23">
        <v>1</v>
      </c>
      <c r="Z358" s="23">
        <v>0</v>
      </c>
      <c r="AA358" s="23">
        <v>0</v>
      </c>
      <c r="AB358" s="23">
        <v>1</v>
      </c>
      <c r="AC358" s="23">
        <v>2</v>
      </c>
      <c r="AD358" s="23">
        <v>0</v>
      </c>
      <c r="AE358" s="23">
        <v>0</v>
      </c>
      <c r="AF358" s="23">
        <v>2</v>
      </c>
      <c r="AG358" s="23">
        <v>1</v>
      </c>
      <c r="AH358" s="23">
        <f t="shared" si="6"/>
        <v>10</v>
      </c>
      <c r="AI358" s="24" cm="1">
        <f t="array" ref="AI358">SUM($H$8:$AG$8*H358:AG358)</f>
        <v>22.9</v>
      </c>
      <c r="AJ358" s="43">
        <f>$AI358/'Inventory System'!$L$34</f>
        <v>7.520525451559934E-2</v>
      </c>
      <c r="AL358" s="51"/>
      <c r="AM358" s="123"/>
      <c r="AN358" s="124"/>
      <c r="AO358" s="123"/>
      <c r="AP358" s="124"/>
      <c r="AQ358" s="53"/>
      <c r="AS358" s="2"/>
    </row>
    <row r="359" spans="2:45" ht="15.75" thickBot="1" x14ac:dyDescent="0.3">
      <c r="B359" s="2"/>
      <c r="C359" s="2"/>
      <c r="D359" s="2"/>
      <c r="E359" s="2"/>
      <c r="G359" s="42">
        <v>43874</v>
      </c>
      <c r="H359" s="23">
        <v>1</v>
      </c>
      <c r="I359" s="23">
        <v>0</v>
      </c>
      <c r="J359" s="23">
        <v>0</v>
      </c>
      <c r="K359" s="23">
        <v>0</v>
      </c>
      <c r="L359" s="23">
        <v>0</v>
      </c>
      <c r="M359" s="23">
        <v>0</v>
      </c>
      <c r="N359" s="23">
        <v>0</v>
      </c>
      <c r="O359" s="23">
        <v>0</v>
      </c>
      <c r="P359" s="23">
        <v>0</v>
      </c>
      <c r="Q359" s="23">
        <v>0</v>
      </c>
      <c r="R359" s="23">
        <v>1</v>
      </c>
      <c r="S359" s="23">
        <v>1</v>
      </c>
      <c r="T359" s="23">
        <v>0</v>
      </c>
      <c r="U359" s="23">
        <v>1</v>
      </c>
      <c r="V359" s="23">
        <v>0</v>
      </c>
      <c r="W359" s="23">
        <v>1</v>
      </c>
      <c r="X359" s="23">
        <v>0</v>
      </c>
      <c r="Y359" s="23">
        <v>1</v>
      </c>
      <c r="Z359" s="23">
        <v>0</v>
      </c>
      <c r="AA359" s="23">
        <v>1</v>
      </c>
      <c r="AB359" s="23">
        <v>0</v>
      </c>
      <c r="AC359" s="23">
        <v>0</v>
      </c>
      <c r="AD359" s="23">
        <v>0</v>
      </c>
      <c r="AE359" s="23">
        <v>1</v>
      </c>
      <c r="AF359" s="23">
        <v>3</v>
      </c>
      <c r="AG359" s="23">
        <v>0</v>
      </c>
      <c r="AH359" s="23">
        <f t="shared" si="6"/>
        <v>11</v>
      </c>
      <c r="AI359" s="24" cm="1">
        <f t="array" ref="AI359">SUM($H$8:$AG$8*H359:AG359)</f>
        <v>21.1</v>
      </c>
      <c r="AJ359" s="43">
        <f>$AI359/'Inventory System'!$L$34</f>
        <v>6.9293924466338266E-2</v>
      </c>
      <c r="AL359" s="62"/>
      <c r="AM359" s="63"/>
      <c r="AN359" s="63"/>
      <c r="AO359" s="63"/>
      <c r="AP359" s="63"/>
      <c r="AQ359" s="64"/>
      <c r="AS359" s="2"/>
    </row>
    <row r="360" spans="2:45" x14ac:dyDescent="0.25">
      <c r="B360" s="2"/>
      <c r="C360" s="2"/>
      <c r="D360" s="2"/>
      <c r="E360" s="2"/>
      <c r="G360" s="42">
        <v>43875</v>
      </c>
      <c r="H360" s="23">
        <v>0</v>
      </c>
      <c r="I360" s="23">
        <v>1</v>
      </c>
      <c r="J360" s="23">
        <v>0</v>
      </c>
      <c r="K360" s="23">
        <v>0</v>
      </c>
      <c r="L360" s="23">
        <v>1</v>
      </c>
      <c r="M360" s="23">
        <v>1</v>
      </c>
      <c r="N360" s="23">
        <v>0</v>
      </c>
      <c r="O360" s="23">
        <v>0</v>
      </c>
      <c r="P360" s="23">
        <v>1</v>
      </c>
      <c r="Q360" s="23">
        <v>1</v>
      </c>
      <c r="R360" s="23">
        <v>0</v>
      </c>
      <c r="S360" s="23">
        <v>0</v>
      </c>
      <c r="T360" s="23">
        <v>1</v>
      </c>
      <c r="U360" s="23">
        <v>0</v>
      </c>
      <c r="V360" s="23">
        <v>1</v>
      </c>
      <c r="W360" s="23">
        <v>0</v>
      </c>
      <c r="X360" s="23">
        <v>1</v>
      </c>
      <c r="Y360" s="23">
        <v>0</v>
      </c>
      <c r="Z360" s="23">
        <v>0</v>
      </c>
      <c r="AA360" s="23">
        <v>1</v>
      </c>
      <c r="AB360" s="23">
        <v>0</v>
      </c>
      <c r="AC360" s="23">
        <v>0</v>
      </c>
      <c r="AD360" s="23">
        <v>0</v>
      </c>
      <c r="AE360" s="23">
        <v>0</v>
      </c>
      <c r="AF360" s="23">
        <v>0</v>
      </c>
      <c r="AG360" s="23">
        <v>0</v>
      </c>
      <c r="AH360" s="23">
        <f t="shared" si="6"/>
        <v>9</v>
      </c>
      <c r="AI360" s="24" cm="1">
        <f t="array" ref="AI360">SUM($H$8:$AG$8*H360:AG360)</f>
        <v>21.4</v>
      </c>
      <c r="AJ360" s="43">
        <f>$AI360/'Inventory System'!$L$34</f>
        <v>7.0279146141215096E-2</v>
      </c>
      <c r="AS360" s="2"/>
    </row>
    <row r="361" spans="2:45" x14ac:dyDescent="0.25">
      <c r="B361" s="2"/>
      <c r="C361" s="2"/>
      <c r="D361" s="2"/>
      <c r="E361" s="2"/>
      <c r="G361" s="42">
        <v>43876</v>
      </c>
      <c r="H361" s="23">
        <v>0</v>
      </c>
      <c r="I361" s="23">
        <v>0</v>
      </c>
      <c r="J361" s="23">
        <v>1</v>
      </c>
      <c r="K361" s="23">
        <v>1</v>
      </c>
      <c r="L361" s="23">
        <v>0</v>
      </c>
      <c r="M361" s="23">
        <v>0</v>
      </c>
      <c r="N361" s="23">
        <v>1</v>
      </c>
      <c r="O361" s="23">
        <v>0</v>
      </c>
      <c r="P361" s="23">
        <v>0</v>
      </c>
      <c r="Q361" s="23">
        <v>0</v>
      </c>
      <c r="R361" s="23">
        <v>1</v>
      </c>
      <c r="S361" s="23">
        <v>1</v>
      </c>
      <c r="T361" s="23">
        <v>0</v>
      </c>
      <c r="U361" s="23">
        <v>0</v>
      </c>
      <c r="V361" s="23">
        <v>0</v>
      </c>
      <c r="W361" s="23">
        <v>0</v>
      </c>
      <c r="X361" s="23">
        <v>1</v>
      </c>
      <c r="Y361" s="23">
        <v>0</v>
      </c>
      <c r="Z361" s="23">
        <v>0</v>
      </c>
      <c r="AA361" s="23">
        <v>0</v>
      </c>
      <c r="AB361" s="23">
        <v>0</v>
      </c>
      <c r="AC361" s="23">
        <v>0</v>
      </c>
      <c r="AD361" s="23">
        <v>0</v>
      </c>
      <c r="AE361" s="23">
        <v>1</v>
      </c>
      <c r="AF361" s="23">
        <v>0</v>
      </c>
      <c r="AG361" s="23">
        <v>1</v>
      </c>
      <c r="AH361" s="23">
        <f t="shared" si="6"/>
        <v>8</v>
      </c>
      <c r="AI361" s="24" cm="1">
        <f t="array" ref="AI361">SUM($H$8:$AG$8*H361:AG361)</f>
        <v>18.300000000000004</v>
      </c>
      <c r="AJ361" s="43">
        <f>$AI361/'Inventory System'!$L$34</f>
        <v>6.0098522167487699E-2</v>
      </c>
      <c r="AS361" s="2"/>
    </row>
    <row r="362" spans="2:45" x14ac:dyDescent="0.25">
      <c r="B362" s="2"/>
      <c r="C362" s="2"/>
      <c r="D362" s="2"/>
      <c r="E362" s="2"/>
      <c r="G362" s="42">
        <v>43877</v>
      </c>
      <c r="H362" s="23">
        <v>0</v>
      </c>
      <c r="I362" s="23">
        <v>1</v>
      </c>
      <c r="J362" s="23">
        <v>0</v>
      </c>
      <c r="K362" s="23">
        <v>0</v>
      </c>
      <c r="L362" s="23">
        <v>1</v>
      </c>
      <c r="M362" s="23">
        <v>1</v>
      </c>
      <c r="N362" s="23">
        <v>1</v>
      </c>
      <c r="O362" s="23">
        <v>0</v>
      </c>
      <c r="P362" s="23">
        <v>0</v>
      </c>
      <c r="Q362" s="23">
        <v>1</v>
      </c>
      <c r="R362" s="23">
        <v>1</v>
      </c>
      <c r="S362" s="23">
        <v>0</v>
      </c>
      <c r="T362" s="23">
        <v>0</v>
      </c>
      <c r="U362" s="23">
        <v>1</v>
      </c>
      <c r="V362" s="23">
        <v>0</v>
      </c>
      <c r="W362" s="23">
        <v>0</v>
      </c>
      <c r="X362" s="23">
        <v>1</v>
      </c>
      <c r="Y362" s="23">
        <v>1</v>
      </c>
      <c r="Z362" s="23">
        <v>1</v>
      </c>
      <c r="AA362" s="23">
        <v>1</v>
      </c>
      <c r="AB362" s="23">
        <v>1</v>
      </c>
      <c r="AC362" s="23">
        <v>1</v>
      </c>
      <c r="AD362" s="23">
        <v>1</v>
      </c>
      <c r="AE362" s="23">
        <v>1</v>
      </c>
      <c r="AF362" s="23">
        <v>1</v>
      </c>
      <c r="AG362" s="23">
        <v>1</v>
      </c>
      <c r="AH362" s="23">
        <f t="shared" si="6"/>
        <v>17</v>
      </c>
      <c r="AI362" s="24" cm="1">
        <f t="array" ref="AI362">SUM($H$8:$AG$8*H362:AG362)</f>
        <v>35.699999999999996</v>
      </c>
      <c r="AJ362" s="43">
        <f>$AI362/'Inventory System'!$L$34</f>
        <v>0.11724137931034481</v>
      </c>
      <c r="AS362" s="2"/>
    </row>
    <row r="363" spans="2:45" x14ac:dyDescent="0.25">
      <c r="B363" s="2"/>
      <c r="C363" s="2"/>
      <c r="D363" s="2"/>
      <c r="E363" s="2"/>
      <c r="G363" s="42">
        <v>43878</v>
      </c>
      <c r="H363" s="23">
        <v>0</v>
      </c>
      <c r="I363" s="23">
        <v>1</v>
      </c>
      <c r="J363" s="23">
        <v>1</v>
      </c>
      <c r="K363" s="23">
        <v>0</v>
      </c>
      <c r="L363" s="23">
        <v>0</v>
      </c>
      <c r="M363" s="23">
        <v>0</v>
      </c>
      <c r="N363" s="23">
        <v>1</v>
      </c>
      <c r="O363" s="23">
        <v>0</v>
      </c>
      <c r="P363" s="23">
        <v>0</v>
      </c>
      <c r="Q363" s="23">
        <v>0</v>
      </c>
      <c r="R363" s="23">
        <v>1</v>
      </c>
      <c r="S363" s="23">
        <v>0</v>
      </c>
      <c r="T363" s="23">
        <v>1</v>
      </c>
      <c r="U363" s="23">
        <v>0</v>
      </c>
      <c r="V363" s="23">
        <v>1</v>
      </c>
      <c r="W363" s="23">
        <v>1</v>
      </c>
      <c r="X363" s="23">
        <v>1</v>
      </c>
      <c r="Y363" s="23">
        <v>0</v>
      </c>
      <c r="Z363" s="23">
        <v>1</v>
      </c>
      <c r="AA363" s="23">
        <v>0</v>
      </c>
      <c r="AB363" s="23">
        <v>1</v>
      </c>
      <c r="AC363" s="23">
        <v>1</v>
      </c>
      <c r="AD363" s="23">
        <v>0</v>
      </c>
      <c r="AE363" s="23">
        <v>0</v>
      </c>
      <c r="AF363" s="23">
        <v>0</v>
      </c>
      <c r="AG363" s="23">
        <v>0</v>
      </c>
      <c r="AH363" s="23">
        <f t="shared" si="6"/>
        <v>11</v>
      </c>
      <c r="AI363" s="24" cm="1">
        <f t="array" ref="AI363">SUM($H$8:$AG$8*H363:AG363)</f>
        <v>19.700000000000003</v>
      </c>
      <c r="AJ363" s="43">
        <f>$AI363/'Inventory System'!$L$34</f>
        <v>6.4696223316912979E-2</v>
      </c>
      <c r="AS363" s="2"/>
    </row>
    <row r="364" spans="2:45" x14ac:dyDescent="0.25">
      <c r="B364" s="2"/>
      <c r="C364" s="2"/>
      <c r="D364" s="2"/>
      <c r="E364" s="2"/>
      <c r="G364" s="42">
        <v>43879</v>
      </c>
      <c r="H364" s="23">
        <v>0</v>
      </c>
      <c r="I364" s="23">
        <v>0</v>
      </c>
      <c r="J364" s="23">
        <v>0</v>
      </c>
      <c r="K364" s="23">
        <v>0</v>
      </c>
      <c r="L364" s="23">
        <v>0</v>
      </c>
      <c r="M364" s="23">
        <v>0</v>
      </c>
      <c r="N364" s="23">
        <v>1</v>
      </c>
      <c r="O364" s="23">
        <v>1</v>
      </c>
      <c r="P364" s="23">
        <v>1</v>
      </c>
      <c r="Q364" s="23">
        <v>0</v>
      </c>
      <c r="R364" s="23">
        <v>1</v>
      </c>
      <c r="S364" s="23">
        <v>1</v>
      </c>
      <c r="T364" s="23">
        <v>0</v>
      </c>
      <c r="U364" s="23">
        <v>1</v>
      </c>
      <c r="V364" s="23">
        <v>0</v>
      </c>
      <c r="W364" s="23">
        <v>1</v>
      </c>
      <c r="X364" s="23">
        <v>1</v>
      </c>
      <c r="Y364" s="23">
        <v>1</v>
      </c>
      <c r="Z364" s="23">
        <v>1</v>
      </c>
      <c r="AA364" s="23">
        <v>0</v>
      </c>
      <c r="AB364" s="23">
        <v>0</v>
      </c>
      <c r="AC364" s="23">
        <v>0</v>
      </c>
      <c r="AD364" s="23">
        <v>0</v>
      </c>
      <c r="AE364" s="23">
        <v>0</v>
      </c>
      <c r="AF364" s="23">
        <v>2</v>
      </c>
      <c r="AG364" s="23">
        <v>0</v>
      </c>
      <c r="AH364" s="23">
        <f t="shared" si="6"/>
        <v>12</v>
      </c>
      <c r="AI364" s="24" cm="1">
        <f t="array" ref="AI364">SUM($H$8:$AG$8*H364:AG364)</f>
        <v>24.1</v>
      </c>
      <c r="AJ364" s="43">
        <f>$AI364/'Inventory System'!$L$34</f>
        <v>7.9146141215106741E-2</v>
      </c>
      <c r="AS364" s="2"/>
    </row>
    <row r="365" spans="2:45" x14ac:dyDescent="0.25">
      <c r="B365" s="2"/>
      <c r="C365" s="2"/>
      <c r="D365" s="2"/>
      <c r="E365" s="2"/>
      <c r="G365" s="42">
        <v>43880</v>
      </c>
      <c r="H365" s="23">
        <v>0</v>
      </c>
      <c r="I365" s="23">
        <v>0</v>
      </c>
      <c r="J365" s="23">
        <v>1</v>
      </c>
      <c r="K365" s="23">
        <v>0</v>
      </c>
      <c r="L365" s="23">
        <v>0</v>
      </c>
      <c r="M365" s="23">
        <v>0</v>
      </c>
      <c r="N365" s="23">
        <v>0</v>
      </c>
      <c r="O365" s="23">
        <v>1</v>
      </c>
      <c r="P365" s="23">
        <v>1</v>
      </c>
      <c r="Q365" s="23">
        <v>0</v>
      </c>
      <c r="R365" s="23">
        <v>0</v>
      </c>
      <c r="S365" s="23">
        <v>0</v>
      </c>
      <c r="T365" s="23">
        <v>0</v>
      </c>
      <c r="U365" s="23">
        <v>0</v>
      </c>
      <c r="V365" s="23">
        <v>0</v>
      </c>
      <c r="W365" s="23">
        <v>0</v>
      </c>
      <c r="X365" s="23">
        <v>0</v>
      </c>
      <c r="Y365" s="23">
        <v>0</v>
      </c>
      <c r="Z365" s="23">
        <v>0</v>
      </c>
      <c r="AA365" s="23">
        <v>1</v>
      </c>
      <c r="AB365" s="23">
        <v>0</v>
      </c>
      <c r="AC365" s="23">
        <v>1</v>
      </c>
      <c r="AD365" s="23">
        <v>0</v>
      </c>
      <c r="AE365" s="23">
        <v>1</v>
      </c>
      <c r="AF365" s="23">
        <v>1</v>
      </c>
      <c r="AG365" s="23">
        <v>0</v>
      </c>
      <c r="AH365" s="23">
        <f t="shared" si="6"/>
        <v>7</v>
      </c>
      <c r="AI365" s="24" cm="1">
        <f t="array" ref="AI365">SUM($H$8:$AG$8*H365:AG365)</f>
        <v>16.5</v>
      </c>
      <c r="AJ365" s="43">
        <f>$AI365/'Inventory System'!$L$34</f>
        <v>5.4187192118226604E-2</v>
      </c>
      <c r="AS365" s="2"/>
    </row>
    <row r="366" spans="2:45" x14ac:dyDescent="0.25">
      <c r="B366" s="2"/>
      <c r="C366" s="2"/>
      <c r="D366" s="2"/>
      <c r="E366" s="2"/>
      <c r="G366" s="42">
        <v>43881</v>
      </c>
      <c r="H366" s="23">
        <v>2</v>
      </c>
      <c r="I366" s="23">
        <v>1</v>
      </c>
      <c r="J366" s="23">
        <v>0</v>
      </c>
      <c r="K366" s="23">
        <v>1</v>
      </c>
      <c r="L366" s="23">
        <v>0</v>
      </c>
      <c r="M366" s="23">
        <v>1</v>
      </c>
      <c r="N366" s="23">
        <v>0</v>
      </c>
      <c r="O366" s="23">
        <v>0</v>
      </c>
      <c r="P366" s="23">
        <v>0</v>
      </c>
      <c r="Q366" s="23">
        <v>0</v>
      </c>
      <c r="R366" s="23">
        <v>0</v>
      </c>
      <c r="S366" s="23">
        <v>1</v>
      </c>
      <c r="T366" s="23">
        <v>0</v>
      </c>
      <c r="U366" s="23">
        <v>0</v>
      </c>
      <c r="V366" s="23">
        <v>0</v>
      </c>
      <c r="W366" s="23">
        <v>0</v>
      </c>
      <c r="X366" s="23">
        <v>0</v>
      </c>
      <c r="Y366" s="23">
        <v>0</v>
      </c>
      <c r="Z366" s="23">
        <v>0</v>
      </c>
      <c r="AA366" s="23">
        <v>0</v>
      </c>
      <c r="AB366" s="23">
        <v>0</v>
      </c>
      <c r="AC366" s="23">
        <v>2</v>
      </c>
      <c r="AD366" s="23">
        <v>0</v>
      </c>
      <c r="AE366" s="23">
        <v>0</v>
      </c>
      <c r="AF366" s="23">
        <v>0</v>
      </c>
      <c r="AG366" s="23">
        <v>0</v>
      </c>
      <c r="AH366" s="23">
        <f t="shared" si="6"/>
        <v>8</v>
      </c>
      <c r="AI366" s="24" cm="1">
        <f t="array" ref="AI366">SUM($H$8:$AG$8*H366:AG366)</f>
        <v>20.400000000000002</v>
      </c>
      <c r="AJ366" s="43">
        <f>$AI366/'Inventory System'!$L$34</f>
        <v>6.6995073891625623E-2</v>
      </c>
      <c r="AS366" s="2"/>
    </row>
    <row r="367" spans="2:45" x14ac:dyDescent="0.25">
      <c r="B367" s="2"/>
      <c r="C367" s="2"/>
      <c r="D367" s="2"/>
      <c r="E367" s="2"/>
      <c r="G367" s="42">
        <v>43882</v>
      </c>
      <c r="H367" s="23">
        <v>2</v>
      </c>
      <c r="I367" s="23">
        <v>0</v>
      </c>
      <c r="J367" s="23">
        <v>0</v>
      </c>
      <c r="K367" s="23">
        <v>0</v>
      </c>
      <c r="L367" s="23">
        <v>0</v>
      </c>
      <c r="M367" s="23">
        <v>1</v>
      </c>
      <c r="N367" s="23">
        <v>0</v>
      </c>
      <c r="O367" s="23">
        <v>1</v>
      </c>
      <c r="P367" s="23">
        <v>1</v>
      </c>
      <c r="Q367" s="23">
        <v>0</v>
      </c>
      <c r="R367" s="23">
        <v>0</v>
      </c>
      <c r="S367" s="23">
        <v>0</v>
      </c>
      <c r="T367" s="23">
        <v>1</v>
      </c>
      <c r="U367" s="23">
        <v>0</v>
      </c>
      <c r="V367" s="23">
        <v>0</v>
      </c>
      <c r="W367" s="23">
        <v>0</v>
      </c>
      <c r="X367" s="23">
        <v>0</v>
      </c>
      <c r="Y367" s="23">
        <v>0</v>
      </c>
      <c r="Z367" s="23">
        <v>1</v>
      </c>
      <c r="AA367" s="23">
        <v>0</v>
      </c>
      <c r="AB367" s="23">
        <v>0</v>
      </c>
      <c r="AC367" s="23">
        <v>2</v>
      </c>
      <c r="AD367" s="23">
        <v>1</v>
      </c>
      <c r="AE367" s="23">
        <v>0</v>
      </c>
      <c r="AF367" s="23">
        <v>0</v>
      </c>
      <c r="AG367" s="23">
        <v>0</v>
      </c>
      <c r="AH367" s="23">
        <f t="shared" si="6"/>
        <v>10</v>
      </c>
      <c r="AI367" s="24" cm="1">
        <f t="array" ref="AI367">SUM($H$8:$AG$8*H367:AG367)</f>
        <v>23.1</v>
      </c>
      <c r="AJ367" s="43">
        <f>$AI367/'Inventory System'!$L$34</f>
        <v>7.586206896551724E-2</v>
      </c>
      <c r="AS367" s="2"/>
    </row>
    <row r="368" spans="2:45" x14ac:dyDescent="0.25">
      <c r="B368" s="2"/>
      <c r="C368" s="2"/>
      <c r="D368" s="2"/>
      <c r="E368" s="2"/>
      <c r="G368" s="42">
        <v>43883</v>
      </c>
      <c r="H368" s="23">
        <v>0</v>
      </c>
      <c r="I368" s="23">
        <v>0</v>
      </c>
      <c r="J368" s="23">
        <v>0</v>
      </c>
      <c r="K368" s="23">
        <v>1</v>
      </c>
      <c r="L368" s="23">
        <v>0</v>
      </c>
      <c r="M368" s="23">
        <v>0</v>
      </c>
      <c r="N368" s="23">
        <v>0</v>
      </c>
      <c r="O368" s="23">
        <v>1</v>
      </c>
      <c r="P368" s="23">
        <v>0</v>
      </c>
      <c r="Q368" s="23">
        <v>0</v>
      </c>
      <c r="R368" s="23">
        <v>0</v>
      </c>
      <c r="S368" s="23">
        <v>1</v>
      </c>
      <c r="T368" s="23">
        <v>0</v>
      </c>
      <c r="U368" s="23">
        <v>1</v>
      </c>
      <c r="V368" s="23">
        <v>0</v>
      </c>
      <c r="W368" s="23">
        <v>1</v>
      </c>
      <c r="X368" s="23">
        <v>0</v>
      </c>
      <c r="Y368" s="23">
        <v>1</v>
      </c>
      <c r="Z368" s="23">
        <v>0</v>
      </c>
      <c r="AA368" s="23">
        <v>1</v>
      </c>
      <c r="AB368" s="23">
        <v>0</v>
      </c>
      <c r="AC368" s="23">
        <v>1</v>
      </c>
      <c r="AD368" s="23">
        <v>0</v>
      </c>
      <c r="AE368" s="23">
        <v>1</v>
      </c>
      <c r="AF368" s="23">
        <v>2</v>
      </c>
      <c r="AG368" s="23">
        <v>0</v>
      </c>
      <c r="AH368" s="23">
        <f t="shared" si="6"/>
        <v>11</v>
      </c>
      <c r="AI368" s="24" cm="1">
        <f t="array" ref="AI368">SUM($H$8:$AG$8*H368:AG368)</f>
        <v>21.6</v>
      </c>
      <c r="AJ368" s="43">
        <f>$AI368/'Inventory System'!$L$34</f>
        <v>7.093596059113301E-2</v>
      </c>
      <c r="AS368" s="2"/>
    </row>
    <row r="369" spans="2:45" x14ac:dyDescent="0.25">
      <c r="B369" s="2"/>
      <c r="C369" s="2"/>
      <c r="D369" s="2"/>
      <c r="E369" s="2"/>
      <c r="G369" s="42">
        <v>43884</v>
      </c>
      <c r="H369" s="23">
        <v>0</v>
      </c>
      <c r="I369" s="23">
        <v>0</v>
      </c>
      <c r="J369" s="23">
        <v>1</v>
      </c>
      <c r="K369" s="23">
        <v>0</v>
      </c>
      <c r="L369" s="23">
        <v>0</v>
      </c>
      <c r="M369" s="23">
        <v>1</v>
      </c>
      <c r="N369" s="23">
        <v>1</v>
      </c>
      <c r="O369" s="23">
        <v>0</v>
      </c>
      <c r="P369" s="23">
        <v>0</v>
      </c>
      <c r="Q369" s="23">
        <v>1</v>
      </c>
      <c r="R369" s="23">
        <v>0</v>
      </c>
      <c r="S369" s="23">
        <v>1</v>
      </c>
      <c r="T369" s="23">
        <v>0</v>
      </c>
      <c r="U369" s="23">
        <v>1</v>
      </c>
      <c r="V369" s="23">
        <v>0</v>
      </c>
      <c r="W369" s="23">
        <v>0</v>
      </c>
      <c r="X369" s="23">
        <v>0</v>
      </c>
      <c r="Y369" s="23">
        <v>1</v>
      </c>
      <c r="Z369" s="23">
        <v>1</v>
      </c>
      <c r="AA369" s="23">
        <v>1</v>
      </c>
      <c r="AB369" s="23">
        <v>0</v>
      </c>
      <c r="AC369" s="23">
        <v>0</v>
      </c>
      <c r="AD369" s="23">
        <v>0</v>
      </c>
      <c r="AE369" s="23">
        <v>1</v>
      </c>
      <c r="AF369" s="23">
        <v>0</v>
      </c>
      <c r="AG369" s="23">
        <v>1</v>
      </c>
      <c r="AH369" s="23">
        <f t="shared" si="6"/>
        <v>11</v>
      </c>
      <c r="AI369" s="24" cm="1">
        <f t="array" ref="AI369">SUM($H$8:$AG$8*H369:AG369)</f>
        <v>24.299999999999997</v>
      </c>
      <c r="AJ369" s="43">
        <f>$AI369/'Inventory System'!$L$34</f>
        <v>7.9802955665024627E-2</v>
      </c>
      <c r="AS369" s="2"/>
    </row>
    <row r="370" spans="2:45" x14ac:dyDescent="0.25">
      <c r="B370" s="2"/>
      <c r="C370" s="2"/>
      <c r="D370" s="2"/>
      <c r="E370" s="2"/>
      <c r="G370" s="42">
        <v>43885</v>
      </c>
      <c r="H370" s="23">
        <v>1</v>
      </c>
      <c r="I370" s="23">
        <v>0</v>
      </c>
      <c r="J370" s="23">
        <v>1</v>
      </c>
      <c r="K370" s="23">
        <v>1</v>
      </c>
      <c r="L370" s="23">
        <v>0</v>
      </c>
      <c r="M370" s="23">
        <v>1</v>
      </c>
      <c r="N370" s="23">
        <v>0</v>
      </c>
      <c r="O370" s="23">
        <v>0</v>
      </c>
      <c r="P370" s="23">
        <v>0</v>
      </c>
      <c r="Q370" s="23">
        <v>0</v>
      </c>
      <c r="R370" s="23">
        <v>1</v>
      </c>
      <c r="S370" s="23">
        <v>1</v>
      </c>
      <c r="T370" s="23">
        <v>0</v>
      </c>
      <c r="U370" s="23">
        <v>0</v>
      </c>
      <c r="V370" s="23">
        <v>0</v>
      </c>
      <c r="W370" s="23">
        <v>0</v>
      </c>
      <c r="X370" s="23">
        <v>0</v>
      </c>
      <c r="Y370" s="23">
        <v>0</v>
      </c>
      <c r="Z370" s="23">
        <v>0</v>
      </c>
      <c r="AA370" s="23">
        <v>0</v>
      </c>
      <c r="AB370" s="23">
        <v>0</v>
      </c>
      <c r="AC370" s="23">
        <v>1</v>
      </c>
      <c r="AD370" s="23">
        <v>1</v>
      </c>
      <c r="AE370" s="23">
        <v>0</v>
      </c>
      <c r="AF370" s="23">
        <v>0</v>
      </c>
      <c r="AG370" s="23">
        <v>0</v>
      </c>
      <c r="AH370" s="23">
        <f t="shared" si="6"/>
        <v>8</v>
      </c>
      <c r="AI370" s="24" cm="1">
        <f t="array" ref="AI370">SUM($H$8:$AG$8*H370:AG370)</f>
        <v>18.5</v>
      </c>
      <c r="AJ370" s="43">
        <f>$AI370/'Inventory System'!$L$34</f>
        <v>6.0755336617405585E-2</v>
      </c>
      <c r="AS370" s="2"/>
    </row>
    <row r="371" spans="2:45" x14ac:dyDescent="0.25">
      <c r="B371" s="2"/>
      <c r="C371" s="2"/>
      <c r="D371" s="2"/>
      <c r="E371" s="2"/>
      <c r="G371" s="42">
        <v>43886</v>
      </c>
      <c r="H371" s="23">
        <v>1</v>
      </c>
      <c r="I371" s="23">
        <v>1</v>
      </c>
      <c r="J371" s="23">
        <v>1</v>
      </c>
      <c r="K371" s="23">
        <v>0</v>
      </c>
      <c r="L371" s="23">
        <v>0</v>
      </c>
      <c r="M371" s="23">
        <v>1</v>
      </c>
      <c r="N371" s="23">
        <v>0</v>
      </c>
      <c r="O371" s="23">
        <v>1</v>
      </c>
      <c r="P371" s="23">
        <v>0</v>
      </c>
      <c r="Q371" s="23">
        <v>0</v>
      </c>
      <c r="R371" s="23">
        <v>1</v>
      </c>
      <c r="S371" s="23">
        <v>1</v>
      </c>
      <c r="T371" s="23">
        <v>1</v>
      </c>
      <c r="U371" s="23">
        <v>1</v>
      </c>
      <c r="V371" s="23">
        <v>1</v>
      </c>
      <c r="W371" s="23">
        <v>1</v>
      </c>
      <c r="X371" s="23">
        <v>0</v>
      </c>
      <c r="Y371" s="23">
        <v>0</v>
      </c>
      <c r="Z371" s="23">
        <v>1</v>
      </c>
      <c r="AA371" s="23">
        <v>0</v>
      </c>
      <c r="AB371" s="23">
        <v>0</v>
      </c>
      <c r="AC371" s="23">
        <v>0</v>
      </c>
      <c r="AD371" s="23">
        <v>0</v>
      </c>
      <c r="AE371" s="23">
        <v>0</v>
      </c>
      <c r="AF371" s="23">
        <v>2</v>
      </c>
      <c r="AG371" s="23">
        <v>1</v>
      </c>
      <c r="AH371" s="23">
        <f t="shared" si="6"/>
        <v>15</v>
      </c>
      <c r="AI371" s="24" cm="1">
        <f t="array" ref="AI371">SUM($H$8:$AG$8*H371:AG371)</f>
        <v>33.5</v>
      </c>
      <c r="AJ371" s="43">
        <f>$AI371/'Inventory System'!$L$34</f>
        <v>0.11001642036124795</v>
      </c>
      <c r="AS371" s="2"/>
    </row>
    <row r="372" spans="2:45" x14ac:dyDescent="0.25">
      <c r="B372" s="2"/>
      <c r="C372" s="2"/>
      <c r="D372" s="2"/>
      <c r="E372" s="2"/>
      <c r="G372" s="42">
        <v>43887</v>
      </c>
      <c r="H372" s="23">
        <v>2</v>
      </c>
      <c r="I372" s="23">
        <v>1</v>
      </c>
      <c r="J372" s="23">
        <v>1</v>
      </c>
      <c r="K372" s="23">
        <v>1</v>
      </c>
      <c r="L372" s="23">
        <v>1</v>
      </c>
      <c r="M372" s="23">
        <v>0</v>
      </c>
      <c r="N372" s="23">
        <v>0</v>
      </c>
      <c r="O372" s="23">
        <v>0</v>
      </c>
      <c r="P372" s="23">
        <v>0</v>
      </c>
      <c r="Q372" s="23">
        <v>0</v>
      </c>
      <c r="R372" s="23">
        <v>0</v>
      </c>
      <c r="S372" s="23">
        <v>1</v>
      </c>
      <c r="T372" s="23">
        <v>0</v>
      </c>
      <c r="U372" s="23">
        <v>0</v>
      </c>
      <c r="V372" s="23">
        <v>1</v>
      </c>
      <c r="W372" s="23">
        <v>1</v>
      </c>
      <c r="X372" s="23">
        <v>1</v>
      </c>
      <c r="Y372" s="23">
        <v>0</v>
      </c>
      <c r="Z372" s="23">
        <v>0</v>
      </c>
      <c r="AA372" s="23">
        <v>0</v>
      </c>
      <c r="AB372" s="23">
        <v>1</v>
      </c>
      <c r="AC372" s="23">
        <v>0</v>
      </c>
      <c r="AD372" s="23">
        <v>0</v>
      </c>
      <c r="AE372" s="23">
        <v>0</v>
      </c>
      <c r="AF372" s="23">
        <v>1</v>
      </c>
      <c r="AG372" s="23">
        <v>1</v>
      </c>
      <c r="AH372" s="23">
        <f t="shared" si="6"/>
        <v>13</v>
      </c>
      <c r="AI372" s="24" cm="1">
        <f t="array" ref="AI372">SUM($H$8:$AG$8*H372:AG372)</f>
        <v>31.7</v>
      </c>
      <c r="AJ372" s="43">
        <f>$AI372/'Inventory System'!$L$34</f>
        <v>0.10410509031198686</v>
      </c>
      <c r="AS372" s="2"/>
    </row>
    <row r="373" spans="2:45" x14ac:dyDescent="0.25">
      <c r="B373" s="2"/>
      <c r="C373" s="2"/>
      <c r="D373" s="2"/>
      <c r="E373" s="2"/>
      <c r="G373" s="42">
        <v>43888</v>
      </c>
      <c r="H373" s="23">
        <v>1</v>
      </c>
      <c r="I373" s="23">
        <v>1</v>
      </c>
      <c r="J373" s="23">
        <v>1</v>
      </c>
      <c r="K373" s="23">
        <v>0</v>
      </c>
      <c r="L373" s="23">
        <v>1</v>
      </c>
      <c r="M373" s="23">
        <v>0</v>
      </c>
      <c r="N373" s="23">
        <v>0</v>
      </c>
      <c r="O373" s="23">
        <v>1</v>
      </c>
      <c r="P373" s="23">
        <v>0</v>
      </c>
      <c r="Q373" s="23">
        <v>1</v>
      </c>
      <c r="R373" s="23">
        <v>0</v>
      </c>
      <c r="S373" s="23">
        <v>1</v>
      </c>
      <c r="T373" s="23">
        <v>1</v>
      </c>
      <c r="U373" s="23">
        <v>0</v>
      </c>
      <c r="V373" s="23">
        <v>0</v>
      </c>
      <c r="W373" s="23">
        <v>0</v>
      </c>
      <c r="X373" s="23">
        <v>1</v>
      </c>
      <c r="Y373" s="23">
        <v>0</v>
      </c>
      <c r="Z373" s="23">
        <v>1</v>
      </c>
      <c r="AA373" s="23">
        <v>0</v>
      </c>
      <c r="AB373" s="23">
        <v>1</v>
      </c>
      <c r="AC373" s="23">
        <v>2</v>
      </c>
      <c r="AD373" s="23">
        <v>1</v>
      </c>
      <c r="AE373" s="23">
        <v>0</v>
      </c>
      <c r="AF373" s="23">
        <v>2</v>
      </c>
      <c r="AG373" s="23">
        <v>0</v>
      </c>
      <c r="AH373" s="23">
        <f t="shared" si="6"/>
        <v>16</v>
      </c>
      <c r="AI373" s="24" cm="1">
        <f t="array" ref="AI373">SUM($H$8:$AG$8*H373:AG373)</f>
        <v>35.199999999999996</v>
      </c>
      <c r="AJ373" s="43">
        <f>$AI373/'Inventory System'!$L$34</f>
        <v>0.11559934318555007</v>
      </c>
      <c r="AS373" s="2"/>
    </row>
    <row r="374" spans="2:45" x14ac:dyDescent="0.25">
      <c r="B374" s="2"/>
      <c r="C374" s="2"/>
      <c r="D374" s="2"/>
      <c r="E374" s="2"/>
      <c r="G374" s="42">
        <v>43889</v>
      </c>
      <c r="H374" s="23">
        <v>0</v>
      </c>
      <c r="I374" s="23">
        <v>0</v>
      </c>
      <c r="J374" s="23">
        <v>1</v>
      </c>
      <c r="K374" s="23">
        <v>0</v>
      </c>
      <c r="L374" s="23">
        <v>0</v>
      </c>
      <c r="M374" s="23">
        <v>1</v>
      </c>
      <c r="N374" s="23">
        <v>0</v>
      </c>
      <c r="O374" s="23">
        <v>0</v>
      </c>
      <c r="P374" s="23">
        <v>0</v>
      </c>
      <c r="Q374" s="23">
        <v>1</v>
      </c>
      <c r="R374" s="23">
        <v>1</v>
      </c>
      <c r="S374" s="23">
        <v>0</v>
      </c>
      <c r="T374" s="23">
        <v>1</v>
      </c>
      <c r="U374" s="23">
        <v>0</v>
      </c>
      <c r="V374" s="23">
        <v>0</v>
      </c>
      <c r="W374" s="23">
        <v>0</v>
      </c>
      <c r="X374" s="23">
        <v>1</v>
      </c>
      <c r="Y374" s="23">
        <v>0</v>
      </c>
      <c r="Z374" s="23">
        <v>0</v>
      </c>
      <c r="AA374" s="23">
        <v>0</v>
      </c>
      <c r="AB374" s="23">
        <v>1</v>
      </c>
      <c r="AC374" s="23">
        <v>1</v>
      </c>
      <c r="AD374" s="23">
        <v>1</v>
      </c>
      <c r="AE374" s="23">
        <v>1</v>
      </c>
      <c r="AF374" s="23">
        <v>1</v>
      </c>
      <c r="AG374" s="23">
        <v>0</v>
      </c>
      <c r="AH374" s="23">
        <f t="shared" si="6"/>
        <v>11</v>
      </c>
      <c r="AI374" s="24" cm="1">
        <f t="array" ref="AI374">SUM($H$8:$AG$8*H374:AG374)</f>
        <v>22.400000000000002</v>
      </c>
      <c r="AJ374" s="43">
        <f>$AI374/'Inventory System'!$L$34</f>
        <v>7.3563218390804611E-2</v>
      </c>
      <c r="AS374" s="2"/>
    </row>
    <row r="375" spans="2:45" x14ac:dyDescent="0.25">
      <c r="B375" s="2"/>
      <c r="C375" s="2"/>
      <c r="D375" s="2"/>
      <c r="E375" s="2"/>
      <c r="G375" s="42">
        <v>43890</v>
      </c>
      <c r="H375" s="23">
        <v>0</v>
      </c>
      <c r="I375" s="23">
        <v>1</v>
      </c>
      <c r="J375" s="23">
        <v>1</v>
      </c>
      <c r="K375" s="23">
        <v>1</v>
      </c>
      <c r="L375" s="23">
        <v>1</v>
      </c>
      <c r="M375" s="23">
        <v>1</v>
      </c>
      <c r="N375" s="23">
        <v>1</v>
      </c>
      <c r="O375" s="23">
        <v>0</v>
      </c>
      <c r="P375" s="23">
        <v>1</v>
      </c>
      <c r="Q375" s="23">
        <v>0</v>
      </c>
      <c r="R375" s="23">
        <v>0</v>
      </c>
      <c r="S375" s="23">
        <v>0</v>
      </c>
      <c r="T375" s="23">
        <v>1</v>
      </c>
      <c r="U375" s="23">
        <v>1</v>
      </c>
      <c r="V375" s="23">
        <v>0</v>
      </c>
      <c r="W375" s="23">
        <v>0</v>
      </c>
      <c r="X375" s="23">
        <v>0</v>
      </c>
      <c r="Y375" s="23">
        <v>0</v>
      </c>
      <c r="Z375" s="23">
        <v>1</v>
      </c>
      <c r="AA375" s="23">
        <v>0</v>
      </c>
      <c r="AB375" s="23">
        <v>1</v>
      </c>
      <c r="AC375" s="23">
        <v>1</v>
      </c>
      <c r="AD375" s="23">
        <v>0</v>
      </c>
      <c r="AE375" s="23">
        <v>1</v>
      </c>
      <c r="AF375" s="23">
        <v>3</v>
      </c>
      <c r="AG375" s="23">
        <v>0</v>
      </c>
      <c r="AH375" s="23">
        <f t="shared" si="6"/>
        <v>16</v>
      </c>
      <c r="AI375" s="24" cm="1">
        <f t="array" ref="AI375">SUM($H$8:$AG$8*H375:AG375)</f>
        <v>38.599999999999994</v>
      </c>
      <c r="AJ375" s="43">
        <f>$AI375/'Inventory System'!$L$34</f>
        <v>0.12676518883415433</v>
      </c>
      <c r="AS375" s="2"/>
    </row>
    <row r="376" spans="2:45" x14ac:dyDescent="0.25">
      <c r="B376" s="2"/>
      <c r="C376" s="2"/>
      <c r="D376" s="2"/>
      <c r="E376" s="2"/>
      <c r="G376" s="42">
        <v>43891</v>
      </c>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f t="shared" si="6"/>
        <v>0</v>
      </c>
      <c r="AI376" s="24" cm="1">
        <f t="array" ref="AI376">SUM($H$8:$AG$8*H376:AG376)</f>
        <v>0</v>
      </c>
      <c r="AJ376" s="43">
        <f>$AI376/'Inventory System'!$L$34</f>
        <v>0</v>
      </c>
      <c r="AS376" s="2"/>
    </row>
    <row r="377" spans="2:45" x14ac:dyDescent="0.25">
      <c r="B377" s="2"/>
      <c r="C377" s="2"/>
      <c r="D377" s="2"/>
      <c r="E377" s="2"/>
      <c r="G377" s="42">
        <v>43892</v>
      </c>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f t="shared" si="6"/>
        <v>0</v>
      </c>
      <c r="AI377" s="24" cm="1">
        <f t="array" ref="AI377">SUM($H$8:$AG$8*H377:AG377)</f>
        <v>0</v>
      </c>
      <c r="AJ377" s="43">
        <f>$AI377/'Inventory System'!$L$34</f>
        <v>0</v>
      </c>
      <c r="AS377" s="2"/>
    </row>
    <row r="378" spans="2:45" x14ac:dyDescent="0.25">
      <c r="B378" s="2"/>
      <c r="C378" s="2"/>
      <c r="D378" s="2"/>
      <c r="E378" s="2"/>
      <c r="G378" s="42">
        <v>43893</v>
      </c>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f t="shared" si="6"/>
        <v>0</v>
      </c>
      <c r="AI378" s="24" cm="1">
        <f t="array" ref="AI378">SUM($H$8:$AG$8*H378:AG378)</f>
        <v>0</v>
      </c>
      <c r="AJ378" s="43">
        <f>$AI378/'Inventory System'!$L$34</f>
        <v>0</v>
      </c>
      <c r="AS378" s="2"/>
    </row>
    <row r="379" spans="2:45" x14ac:dyDescent="0.25">
      <c r="B379" s="2"/>
      <c r="C379" s="2"/>
      <c r="D379" s="2"/>
      <c r="E379" s="2"/>
      <c r="G379" s="42">
        <v>43894</v>
      </c>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f t="shared" si="6"/>
        <v>0</v>
      </c>
      <c r="AI379" s="24" cm="1">
        <f t="array" ref="AI379">SUM($H$8:$AG$8*H379:AG379)</f>
        <v>0</v>
      </c>
      <c r="AJ379" s="43">
        <f>$AI379/'Inventory System'!$L$34</f>
        <v>0</v>
      </c>
      <c r="AS379" s="2"/>
    </row>
    <row r="380" spans="2:45" x14ac:dyDescent="0.25">
      <c r="B380" s="2"/>
      <c r="C380" s="2"/>
      <c r="D380" s="2"/>
      <c r="E380" s="2"/>
      <c r="G380" s="42">
        <v>43895</v>
      </c>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f t="shared" si="6"/>
        <v>0</v>
      </c>
      <c r="AI380" s="24" cm="1">
        <f t="array" ref="AI380">SUM($H$8:$AG$8*H380:AG380)</f>
        <v>0</v>
      </c>
      <c r="AJ380" s="43">
        <f>$AI380/'Inventory System'!$L$34</f>
        <v>0</v>
      </c>
      <c r="AS380" s="2"/>
    </row>
    <row r="381" spans="2:45" x14ac:dyDescent="0.25">
      <c r="B381" s="2"/>
      <c r="C381" s="2"/>
      <c r="D381" s="2"/>
      <c r="E381" s="2"/>
      <c r="G381" s="42">
        <v>43896</v>
      </c>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f t="shared" si="6"/>
        <v>0</v>
      </c>
      <c r="AI381" s="24" cm="1">
        <f t="array" ref="AI381">SUM($H$8:$AG$8*H381:AG381)</f>
        <v>0</v>
      </c>
      <c r="AJ381" s="43">
        <f>$AI381/'Inventory System'!$L$34</f>
        <v>0</v>
      </c>
      <c r="AS381" s="2"/>
    </row>
    <row r="382" spans="2:45" x14ac:dyDescent="0.25">
      <c r="B382" s="2"/>
      <c r="C382" s="2"/>
      <c r="D382" s="2"/>
      <c r="E382" s="2"/>
      <c r="G382" s="42">
        <v>43897</v>
      </c>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f t="shared" si="6"/>
        <v>0</v>
      </c>
      <c r="AI382" s="24" cm="1">
        <f t="array" ref="AI382">SUM($H$8:$AG$8*H382:AG382)</f>
        <v>0</v>
      </c>
      <c r="AJ382" s="43">
        <f>$AI382/'Inventory System'!$L$34</f>
        <v>0</v>
      </c>
      <c r="AS382" s="2"/>
    </row>
    <row r="383" spans="2:45" x14ac:dyDescent="0.25">
      <c r="B383" s="2"/>
      <c r="C383" s="2"/>
      <c r="D383" s="2"/>
      <c r="E383" s="2"/>
      <c r="G383" s="42">
        <v>43898</v>
      </c>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f t="shared" si="6"/>
        <v>0</v>
      </c>
      <c r="AI383" s="24" cm="1">
        <f t="array" ref="AI383">SUM($H$8:$AG$8*H383:AG383)</f>
        <v>0</v>
      </c>
      <c r="AJ383" s="43">
        <f>$AI383/'Inventory System'!$L$34</f>
        <v>0</v>
      </c>
      <c r="AS383" s="2"/>
    </row>
    <row r="384" spans="2:45" x14ac:dyDescent="0.25">
      <c r="B384" s="2"/>
      <c r="C384" s="2"/>
      <c r="D384" s="2"/>
      <c r="E384" s="2"/>
      <c r="G384" s="42">
        <v>43899</v>
      </c>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f t="shared" si="6"/>
        <v>0</v>
      </c>
      <c r="AI384" s="24" cm="1">
        <f t="array" ref="AI384">SUM($H$8:$AG$8*H384:AG384)</f>
        <v>0</v>
      </c>
      <c r="AJ384" s="43">
        <f>$AI384/'Inventory System'!$L$34</f>
        <v>0</v>
      </c>
      <c r="AS384" s="2"/>
    </row>
    <row r="385" spans="2:45" x14ac:dyDescent="0.25">
      <c r="B385" s="2"/>
      <c r="C385" s="2"/>
      <c r="D385" s="2"/>
      <c r="E385" s="2"/>
      <c r="G385" s="42">
        <v>43900</v>
      </c>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f t="shared" si="6"/>
        <v>0</v>
      </c>
      <c r="AI385" s="24" cm="1">
        <f t="array" ref="AI385">SUM($H$8:$AG$8*H385:AG385)</f>
        <v>0</v>
      </c>
      <c r="AJ385" s="43">
        <f>$AI385/'Inventory System'!$L$34</f>
        <v>0</v>
      </c>
      <c r="AS385" s="2"/>
    </row>
    <row r="386" spans="2:45" x14ac:dyDescent="0.25">
      <c r="B386" s="2"/>
      <c r="C386" s="2"/>
      <c r="D386" s="2"/>
      <c r="E386" s="2"/>
      <c r="G386" s="42">
        <v>43901</v>
      </c>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f t="shared" si="6"/>
        <v>0</v>
      </c>
      <c r="AI386" s="24" cm="1">
        <f t="array" ref="AI386">SUM($H$8:$AG$8*H386:AG386)</f>
        <v>0</v>
      </c>
      <c r="AJ386" s="43">
        <f>$AI386/'Inventory System'!$L$34</f>
        <v>0</v>
      </c>
      <c r="AS386" s="2"/>
    </row>
    <row r="387" spans="2:45" x14ac:dyDescent="0.25">
      <c r="B387" s="2"/>
      <c r="C387" s="2"/>
      <c r="D387" s="2"/>
      <c r="E387" s="2"/>
      <c r="G387" s="42">
        <v>43902</v>
      </c>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f t="shared" si="6"/>
        <v>0</v>
      </c>
      <c r="AI387" s="24" cm="1">
        <f t="array" ref="AI387">SUM($H$8:$AG$8*H387:AG387)</f>
        <v>0</v>
      </c>
      <c r="AJ387" s="43">
        <f>$AI387/'Inventory System'!$L$34</f>
        <v>0</v>
      </c>
      <c r="AS387" s="2"/>
    </row>
    <row r="388" spans="2:45" x14ac:dyDescent="0.25">
      <c r="B388" s="2"/>
      <c r="C388" s="2"/>
      <c r="D388" s="2"/>
      <c r="E388" s="2"/>
      <c r="G388" s="42">
        <v>43903</v>
      </c>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f t="shared" si="6"/>
        <v>0</v>
      </c>
      <c r="AI388" s="24" cm="1">
        <f t="array" ref="AI388">SUM($H$8:$AG$8*H388:AG388)</f>
        <v>0</v>
      </c>
      <c r="AJ388" s="43">
        <f>$AI388/'Inventory System'!$L$34</f>
        <v>0</v>
      </c>
      <c r="AS388" s="2"/>
    </row>
    <row r="389" spans="2:45" x14ac:dyDescent="0.25">
      <c r="B389" s="2"/>
      <c r="C389" s="2"/>
      <c r="D389" s="2"/>
      <c r="E389" s="2"/>
      <c r="G389" s="42">
        <v>43904</v>
      </c>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f t="shared" si="6"/>
        <v>0</v>
      </c>
      <c r="AI389" s="24" cm="1">
        <f t="array" ref="AI389">SUM($H$8:$AG$8*H389:AG389)</f>
        <v>0</v>
      </c>
      <c r="AJ389" s="43">
        <f>$AI389/'Inventory System'!$L$34</f>
        <v>0</v>
      </c>
      <c r="AS389" s="2"/>
    </row>
    <row r="390" spans="2:45" x14ac:dyDescent="0.25">
      <c r="B390" s="2"/>
      <c r="C390" s="2"/>
      <c r="D390" s="2"/>
      <c r="E390" s="2"/>
      <c r="G390" s="42">
        <v>43905</v>
      </c>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f t="shared" si="6"/>
        <v>0</v>
      </c>
      <c r="AI390" s="24" cm="1">
        <f t="array" ref="AI390">SUM($H$8:$AG$8*H390:AG390)</f>
        <v>0</v>
      </c>
      <c r="AJ390" s="43">
        <f>$AI390/'Inventory System'!$L$34</f>
        <v>0</v>
      </c>
      <c r="AS390" s="2"/>
    </row>
    <row r="391" spans="2:45" x14ac:dyDescent="0.25">
      <c r="B391" s="2"/>
      <c r="C391" s="2"/>
      <c r="D391" s="2"/>
      <c r="E391" s="2"/>
      <c r="G391" s="42">
        <v>43906</v>
      </c>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f t="shared" si="6"/>
        <v>0</v>
      </c>
      <c r="AI391" s="24" cm="1">
        <f t="array" ref="AI391">SUM($H$8:$AG$8*H391:AG391)</f>
        <v>0</v>
      </c>
      <c r="AJ391" s="43">
        <f>$AI391/'Inventory System'!$L$34</f>
        <v>0</v>
      </c>
      <c r="AS391" s="2"/>
    </row>
    <row r="392" spans="2:45" x14ac:dyDescent="0.25">
      <c r="B392" s="2"/>
      <c r="C392" s="2"/>
      <c r="D392" s="2"/>
      <c r="E392" s="2"/>
      <c r="G392" s="42">
        <v>43907</v>
      </c>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f t="shared" si="6"/>
        <v>0</v>
      </c>
      <c r="AI392" s="24" cm="1">
        <f t="array" ref="AI392">SUM($H$8:$AG$8*H392:AG392)</f>
        <v>0</v>
      </c>
      <c r="AJ392" s="43">
        <f>$AI392/'Inventory System'!$L$34</f>
        <v>0</v>
      </c>
      <c r="AS392" s="2"/>
    </row>
    <row r="393" spans="2:45" x14ac:dyDescent="0.25">
      <c r="B393" s="2"/>
      <c r="C393" s="2"/>
      <c r="D393" s="2"/>
      <c r="E393" s="2"/>
      <c r="G393" s="42">
        <v>43908</v>
      </c>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f t="shared" si="6"/>
        <v>0</v>
      </c>
      <c r="AI393" s="24" cm="1">
        <f t="array" ref="AI393">SUM($H$8:$AG$8*H393:AG393)</f>
        <v>0</v>
      </c>
      <c r="AJ393" s="43">
        <f>$AI393/'Inventory System'!$L$34</f>
        <v>0</v>
      </c>
      <c r="AS393" s="2"/>
    </row>
    <row r="394" spans="2:45" x14ac:dyDescent="0.25">
      <c r="B394" s="2"/>
      <c r="C394" s="2"/>
      <c r="D394" s="2"/>
      <c r="E394" s="2"/>
      <c r="G394" s="42">
        <v>43909</v>
      </c>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f t="shared" si="6"/>
        <v>0</v>
      </c>
      <c r="AI394" s="24" cm="1">
        <f t="array" ref="AI394">SUM($H$8:$AG$8*H394:AG394)</f>
        <v>0</v>
      </c>
      <c r="AJ394" s="43">
        <f>$AI394/'Inventory System'!$L$34</f>
        <v>0</v>
      </c>
      <c r="AS394" s="2"/>
    </row>
    <row r="395" spans="2:45" x14ac:dyDescent="0.25">
      <c r="B395" s="2"/>
      <c r="C395" s="2"/>
      <c r="D395" s="2"/>
      <c r="E395" s="2"/>
      <c r="G395" s="42">
        <v>43910</v>
      </c>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f t="shared" si="6"/>
        <v>0</v>
      </c>
      <c r="AI395" s="24" cm="1">
        <f t="array" ref="AI395">SUM($H$8:$AG$8*H395:AG395)</f>
        <v>0</v>
      </c>
      <c r="AJ395" s="43">
        <f>$AI395/'Inventory System'!$L$34</f>
        <v>0</v>
      </c>
      <c r="AS395" s="2"/>
    </row>
    <row r="396" spans="2:45" x14ac:dyDescent="0.25">
      <c r="B396" s="2"/>
      <c r="C396" s="2"/>
      <c r="D396" s="2"/>
      <c r="E396" s="2"/>
      <c r="G396" s="42">
        <v>43911</v>
      </c>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f t="shared" si="6"/>
        <v>0</v>
      </c>
      <c r="AI396" s="24" cm="1">
        <f t="array" ref="AI396">SUM($H$8:$AG$8*H396:AG396)</f>
        <v>0</v>
      </c>
      <c r="AJ396" s="43">
        <f>$AI396/'Inventory System'!$L$34</f>
        <v>0</v>
      </c>
      <c r="AS396" s="2"/>
    </row>
    <row r="397" spans="2:45" x14ac:dyDescent="0.25">
      <c r="B397" s="2"/>
      <c r="C397" s="2"/>
      <c r="D397" s="2"/>
      <c r="E397" s="2"/>
      <c r="G397" s="42">
        <v>43912</v>
      </c>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f t="shared" si="6"/>
        <v>0</v>
      </c>
      <c r="AI397" s="24" cm="1">
        <f t="array" ref="AI397">SUM($H$8:$AG$8*H397:AG397)</f>
        <v>0</v>
      </c>
      <c r="AJ397" s="43">
        <f>$AI397/'Inventory System'!$L$34</f>
        <v>0</v>
      </c>
      <c r="AS397" s="2"/>
    </row>
    <row r="398" spans="2:45" x14ac:dyDescent="0.25">
      <c r="B398" s="2"/>
      <c r="C398" s="2"/>
      <c r="D398" s="2"/>
      <c r="E398" s="2"/>
      <c r="G398" s="42">
        <v>43913</v>
      </c>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f t="shared" si="6"/>
        <v>0</v>
      </c>
      <c r="AI398" s="24" cm="1">
        <f t="array" ref="AI398">SUM($H$8:$AG$8*H398:AG398)</f>
        <v>0</v>
      </c>
      <c r="AJ398" s="43">
        <f>$AI398/'Inventory System'!$L$34</f>
        <v>0</v>
      </c>
      <c r="AS398" s="2"/>
    </row>
    <row r="399" spans="2:45" x14ac:dyDescent="0.25">
      <c r="B399" s="2"/>
      <c r="C399" s="2"/>
      <c r="D399" s="2"/>
      <c r="E399" s="2"/>
      <c r="G399" s="42">
        <v>43914</v>
      </c>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f t="shared" si="6"/>
        <v>0</v>
      </c>
      <c r="AI399" s="24" cm="1">
        <f t="array" ref="AI399">SUM($H$8:$AG$8*H399:AG399)</f>
        <v>0</v>
      </c>
      <c r="AJ399" s="43">
        <f>$AI399/'Inventory System'!$L$34</f>
        <v>0</v>
      </c>
      <c r="AS399" s="2"/>
    </row>
    <row r="400" spans="2:45" x14ac:dyDescent="0.25">
      <c r="B400" s="2"/>
      <c r="C400" s="2"/>
      <c r="D400" s="2"/>
      <c r="E400" s="2"/>
      <c r="G400" s="42">
        <v>43915</v>
      </c>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f t="shared" si="6"/>
        <v>0</v>
      </c>
      <c r="AI400" s="24" cm="1">
        <f t="array" ref="AI400">SUM($H$8:$AG$8*H400:AG400)</f>
        <v>0</v>
      </c>
      <c r="AJ400" s="43">
        <f>$AI400/'Inventory System'!$L$34</f>
        <v>0</v>
      </c>
      <c r="AS400" s="2"/>
    </row>
    <row r="401" spans="2:45" x14ac:dyDescent="0.25">
      <c r="B401" s="2"/>
      <c r="C401" s="2"/>
      <c r="D401" s="2"/>
      <c r="E401" s="2"/>
      <c r="G401" s="42">
        <v>43916</v>
      </c>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f t="shared" si="6"/>
        <v>0</v>
      </c>
      <c r="AI401" s="24" cm="1">
        <f t="array" ref="AI401">SUM($H$8:$AG$8*H401:AG401)</f>
        <v>0</v>
      </c>
      <c r="AJ401" s="43">
        <f>$AI401/'Inventory System'!$L$34</f>
        <v>0</v>
      </c>
      <c r="AS401" s="2"/>
    </row>
    <row r="402" spans="2:45" x14ac:dyDescent="0.25">
      <c r="B402" s="2"/>
      <c r="C402" s="2"/>
      <c r="D402" s="2"/>
      <c r="E402" s="2"/>
      <c r="G402" s="42">
        <v>43917</v>
      </c>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f t="shared" si="6"/>
        <v>0</v>
      </c>
      <c r="AI402" s="24" cm="1">
        <f t="array" ref="AI402">SUM($H$8:$AG$8*H402:AG402)</f>
        <v>0</v>
      </c>
      <c r="AJ402" s="43">
        <f>$AI402/'Inventory System'!$L$34</f>
        <v>0</v>
      </c>
      <c r="AS402" s="2"/>
    </row>
    <row r="403" spans="2:45" x14ac:dyDescent="0.25">
      <c r="B403" s="2"/>
      <c r="C403" s="2"/>
      <c r="D403" s="2"/>
      <c r="E403" s="2"/>
      <c r="G403" s="42">
        <v>43918</v>
      </c>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f t="shared" si="6"/>
        <v>0</v>
      </c>
      <c r="AI403" s="24" cm="1">
        <f t="array" ref="AI403">SUM($H$8:$AG$8*H403:AG403)</f>
        <v>0</v>
      </c>
      <c r="AJ403" s="43">
        <f>$AI403/'Inventory System'!$L$34</f>
        <v>0</v>
      </c>
      <c r="AS403" s="2"/>
    </row>
    <row r="404" spans="2:45" x14ac:dyDescent="0.25">
      <c r="B404" s="2"/>
      <c r="C404" s="2"/>
      <c r="D404" s="2"/>
      <c r="E404" s="2"/>
      <c r="G404" s="42">
        <v>43919</v>
      </c>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f t="shared" si="6"/>
        <v>0</v>
      </c>
      <c r="AI404" s="24" cm="1">
        <f t="array" ref="AI404">SUM($H$8:$AG$8*H404:AG404)</f>
        <v>0</v>
      </c>
      <c r="AJ404" s="43">
        <f>$AI404/'Inventory System'!$L$34</f>
        <v>0</v>
      </c>
      <c r="AS404" s="2"/>
    </row>
    <row r="405" spans="2:45" x14ac:dyDescent="0.25">
      <c r="B405" s="2"/>
      <c r="C405" s="2"/>
      <c r="D405" s="2"/>
      <c r="E405" s="2"/>
      <c r="G405" s="42">
        <v>43920</v>
      </c>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f t="shared" si="6"/>
        <v>0</v>
      </c>
      <c r="AI405" s="24" cm="1">
        <f t="array" ref="AI405">SUM($H$8:$AG$8*H405:AG405)</f>
        <v>0</v>
      </c>
      <c r="AJ405" s="43">
        <f>$AI405/'Inventory System'!$L$34</f>
        <v>0</v>
      </c>
      <c r="AS405" s="2"/>
    </row>
    <row r="406" spans="2:45" x14ac:dyDescent="0.25">
      <c r="B406" s="2"/>
      <c r="C406" s="2"/>
      <c r="D406" s="2"/>
      <c r="E406" s="2"/>
      <c r="G406" s="42">
        <v>43921</v>
      </c>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f t="shared" si="6"/>
        <v>0</v>
      </c>
      <c r="AI406" s="24" cm="1">
        <f t="array" ref="AI406">SUM($H$8:$AG$8*H406:AG406)</f>
        <v>0</v>
      </c>
      <c r="AJ406" s="43">
        <f>$AI406/'Inventory System'!$L$34</f>
        <v>0</v>
      </c>
      <c r="AS406" s="2"/>
    </row>
    <row r="407" spans="2:45" x14ac:dyDescent="0.25">
      <c r="B407" s="2"/>
      <c r="C407" s="2"/>
      <c r="D407" s="2"/>
      <c r="E407" s="2"/>
      <c r="G407" s="42">
        <v>43922</v>
      </c>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f t="shared" si="6"/>
        <v>0</v>
      </c>
      <c r="AI407" s="24" cm="1">
        <f t="array" ref="AI407">SUM($H$8:$AG$8*H407:AG407)</f>
        <v>0</v>
      </c>
      <c r="AJ407" s="43">
        <f>$AI407/'Inventory System'!$L$34</f>
        <v>0</v>
      </c>
      <c r="AS407" s="2"/>
    </row>
    <row r="408" spans="2:45" x14ac:dyDescent="0.25">
      <c r="B408" s="2"/>
      <c r="C408" s="2"/>
      <c r="D408" s="2"/>
      <c r="E408" s="2"/>
      <c r="G408" s="42">
        <v>43923</v>
      </c>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f t="shared" si="6"/>
        <v>0</v>
      </c>
      <c r="AI408" s="24" cm="1">
        <f t="array" ref="AI408">SUM($H$8:$AG$8*H408:AG408)</f>
        <v>0</v>
      </c>
      <c r="AJ408" s="43">
        <f>$AI408/'Inventory System'!$L$34</f>
        <v>0</v>
      </c>
      <c r="AS408" s="2"/>
    </row>
    <row r="409" spans="2:45" x14ac:dyDescent="0.25">
      <c r="B409" s="2"/>
      <c r="C409" s="2"/>
      <c r="D409" s="2"/>
      <c r="E409" s="2"/>
      <c r="G409" s="42">
        <v>43924</v>
      </c>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f t="shared" ref="AH409:AH472" si="7">SUM(H409:AG409)</f>
        <v>0</v>
      </c>
      <c r="AI409" s="24" cm="1">
        <f t="array" ref="AI409">SUM($H$8:$AG$8*H409:AG409)</f>
        <v>0</v>
      </c>
      <c r="AJ409" s="43">
        <f>$AI409/'Inventory System'!$L$34</f>
        <v>0</v>
      </c>
      <c r="AS409" s="2"/>
    </row>
    <row r="410" spans="2:45" x14ac:dyDescent="0.25">
      <c r="B410" s="2"/>
      <c r="C410" s="2"/>
      <c r="D410" s="2"/>
      <c r="E410" s="2"/>
      <c r="G410" s="42">
        <v>43925</v>
      </c>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f t="shared" si="7"/>
        <v>0</v>
      </c>
      <c r="AI410" s="24" cm="1">
        <f t="array" ref="AI410">SUM($H$8:$AG$8*H410:AG410)</f>
        <v>0</v>
      </c>
      <c r="AJ410" s="43">
        <f>$AI410/'Inventory System'!$L$34</f>
        <v>0</v>
      </c>
      <c r="AS410" s="2"/>
    </row>
    <row r="411" spans="2:45" x14ac:dyDescent="0.25">
      <c r="B411" s="2"/>
      <c r="C411" s="2"/>
      <c r="D411" s="2"/>
      <c r="E411" s="2"/>
      <c r="G411" s="42">
        <v>43926</v>
      </c>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f t="shared" si="7"/>
        <v>0</v>
      </c>
      <c r="AI411" s="24" cm="1">
        <f t="array" ref="AI411">SUM($H$8:$AG$8*H411:AG411)</f>
        <v>0</v>
      </c>
      <c r="AJ411" s="43">
        <f>$AI411/'Inventory System'!$L$34</f>
        <v>0</v>
      </c>
      <c r="AS411" s="2"/>
    </row>
    <row r="412" spans="2:45" x14ac:dyDescent="0.25">
      <c r="B412" s="2"/>
      <c r="C412" s="2"/>
      <c r="D412" s="2"/>
      <c r="E412" s="2"/>
      <c r="G412" s="42">
        <v>43927</v>
      </c>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f t="shared" si="7"/>
        <v>0</v>
      </c>
      <c r="AI412" s="24" cm="1">
        <f t="array" ref="AI412">SUM($H$8:$AG$8*H412:AG412)</f>
        <v>0</v>
      </c>
      <c r="AJ412" s="43">
        <f>$AI412/'Inventory System'!$L$34</f>
        <v>0</v>
      </c>
      <c r="AS412" s="2"/>
    </row>
    <row r="413" spans="2:45" x14ac:dyDescent="0.25">
      <c r="B413" s="2"/>
      <c r="C413" s="2"/>
      <c r="D413" s="2"/>
      <c r="E413" s="2"/>
      <c r="G413" s="42">
        <v>43928</v>
      </c>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f t="shared" si="7"/>
        <v>0</v>
      </c>
      <c r="AI413" s="24" cm="1">
        <f t="array" ref="AI413">SUM($H$8:$AG$8*H413:AG413)</f>
        <v>0</v>
      </c>
      <c r="AJ413" s="43">
        <f>$AI413/'Inventory System'!$L$34</f>
        <v>0</v>
      </c>
      <c r="AS413" s="2"/>
    </row>
    <row r="414" spans="2:45" x14ac:dyDescent="0.25">
      <c r="B414" s="2"/>
      <c r="C414" s="2"/>
      <c r="D414" s="2"/>
      <c r="E414" s="2"/>
      <c r="G414" s="42">
        <v>43929</v>
      </c>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f t="shared" si="7"/>
        <v>0</v>
      </c>
      <c r="AI414" s="24" cm="1">
        <f t="array" ref="AI414">SUM($H$8:$AG$8*H414:AG414)</f>
        <v>0</v>
      </c>
      <c r="AJ414" s="43">
        <f>$AI414/'Inventory System'!$L$34</f>
        <v>0</v>
      </c>
      <c r="AS414" s="2"/>
    </row>
    <row r="415" spans="2:45" x14ac:dyDescent="0.25">
      <c r="B415" s="2"/>
      <c r="C415" s="2"/>
      <c r="D415" s="2"/>
      <c r="E415" s="2"/>
      <c r="G415" s="42">
        <v>43930</v>
      </c>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f t="shared" si="7"/>
        <v>0</v>
      </c>
      <c r="AI415" s="24" cm="1">
        <f t="array" ref="AI415">SUM($H$8:$AG$8*H415:AG415)</f>
        <v>0</v>
      </c>
      <c r="AJ415" s="43">
        <f>$AI415/'Inventory System'!$L$34</f>
        <v>0</v>
      </c>
      <c r="AS415" s="2"/>
    </row>
    <row r="416" spans="2:45" x14ac:dyDescent="0.25">
      <c r="B416" s="2"/>
      <c r="C416" s="2"/>
      <c r="D416" s="2"/>
      <c r="E416" s="2"/>
      <c r="G416" s="42">
        <v>43931</v>
      </c>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f t="shared" si="7"/>
        <v>0</v>
      </c>
      <c r="AI416" s="24" cm="1">
        <f t="array" ref="AI416">SUM($H$8:$AG$8*H416:AG416)</f>
        <v>0</v>
      </c>
      <c r="AJ416" s="43">
        <f>$AI416/'Inventory System'!$L$34</f>
        <v>0</v>
      </c>
      <c r="AS416" s="2"/>
    </row>
    <row r="417" spans="2:45" x14ac:dyDescent="0.25">
      <c r="B417" s="2"/>
      <c r="C417" s="2"/>
      <c r="D417" s="2"/>
      <c r="E417" s="2"/>
      <c r="G417" s="42">
        <v>43932</v>
      </c>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f t="shared" si="7"/>
        <v>0</v>
      </c>
      <c r="AI417" s="24" cm="1">
        <f t="array" ref="AI417">SUM($H$8:$AG$8*H417:AG417)</f>
        <v>0</v>
      </c>
      <c r="AJ417" s="43">
        <f>$AI417/'Inventory System'!$L$34</f>
        <v>0</v>
      </c>
      <c r="AS417" s="2"/>
    </row>
    <row r="418" spans="2:45" x14ac:dyDescent="0.25">
      <c r="B418" s="2"/>
      <c r="C418" s="2"/>
      <c r="D418" s="2"/>
      <c r="E418" s="2"/>
      <c r="G418" s="42">
        <v>43933</v>
      </c>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f t="shared" si="7"/>
        <v>0</v>
      </c>
      <c r="AI418" s="24" cm="1">
        <f t="array" ref="AI418">SUM($H$8:$AG$8*H418:AG418)</f>
        <v>0</v>
      </c>
      <c r="AJ418" s="43">
        <f>$AI418/'Inventory System'!$L$34</f>
        <v>0</v>
      </c>
      <c r="AS418" s="2"/>
    </row>
    <row r="419" spans="2:45" x14ac:dyDescent="0.25">
      <c r="B419" s="2"/>
      <c r="C419" s="2"/>
      <c r="D419" s="2"/>
      <c r="E419" s="2"/>
      <c r="G419" s="42">
        <v>43934</v>
      </c>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f t="shared" si="7"/>
        <v>0</v>
      </c>
      <c r="AI419" s="24" cm="1">
        <f t="array" ref="AI419">SUM($H$8:$AG$8*H419:AG419)</f>
        <v>0</v>
      </c>
      <c r="AJ419" s="43">
        <f>$AI419/'Inventory System'!$L$34</f>
        <v>0</v>
      </c>
      <c r="AS419" s="2"/>
    </row>
    <row r="420" spans="2:45" x14ac:dyDescent="0.25">
      <c r="B420" s="2"/>
      <c r="C420" s="2"/>
      <c r="D420" s="2"/>
      <c r="E420" s="2"/>
      <c r="G420" s="42">
        <v>43935</v>
      </c>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f t="shared" si="7"/>
        <v>0</v>
      </c>
      <c r="AI420" s="24" cm="1">
        <f t="array" ref="AI420">SUM($H$8:$AG$8*H420:AG420)</f>
        <v>0</v>
      </c>
      <c r="AJ420" s="43">
        <f>$AI420/'Inventory System'!$L$34</f>
        <v>0</v>
      </c>
      <c r="AS420" s="2"/>
    </row>
    <row r="421" spans="2:45" x14ac:dyDescent="0.25">
      <c r="B421" s="2"/>
      <c r="C421" s="2"/>
      <c r="D421" s="2"/>
      <c r="E421" s="2"/>
      <c r="G421" s="42">
        <v>43936</v>
      </c>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f t="shared" si="7"/>
        <v>0</v>
      </c>
      <c r="AI421" s="24" cm="1">
        <f t="array" ref="AI421">SUM($H$8:$AG$8*H421:AG421)</f>
        <v>0</v>
      </c>
      <c r="AJ421" s="43">
        <f>$AI421/'Inventory System'!$L$34</f>
        <v>0</v>
      </c>
      <c r="AS421" s="2"/>
    </row>
    <row r="422" spans="2:45" x14ac:dyDescent="0.25">
      <c r="B422" s="2"/>
      <c r="C422" s="2"/>
      <c r="D422" s="2"/>
      <c r="E422" s="2"/>
      <c r="G422" s="42">
        <v>43937</v>
      </c>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f t="shared" si="7"/>
        <v>0</v>
      </c>
      <c r="AI422" s="24" cm="1">
        <f t="array" ref="AI422">SUM($H$8:$AG$8*H422:AG422)</f>
        <v>0</v>
      </c>
      <c r="AJ422" s="43">
        <f>$AI422/'Inventory System'!$L$34</f>
        <v>0</v>
      </c>
      <c r="AS422" s="2"/>
    </row>
    <row r="423" spans="2:45" x14ac:dyDescent="0.25">
      <c r="B423" s="2"/>
      <c r="C423" s="2"/>
      <c r="D423" s="2"/>
      <c r="E423" s="2"/>
      <c r="G423" s="42">
        <v>43938</v>
      </c>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f t="shared" si="7"/>
        <v>0</v>
      </c>
      <c r="AI423" s="24" cm="1">
        <f t="array" ref="AI423">SUM($H$8:$AG$8*H423:AG423)</f>
        <v>0</v>
      </c>
      <c r="AJ423" s="43">
        <f>$AI423/'Inventory System'!$L$34</f>
        <v>0</v>
      </c>
      <c r="AS423" s="2"/>
    </row>
    <row r="424" spans="2:45" x14ac:dyDescent="0.25">
      <c r="B424" s="2"/>
      <c r="C424" s="2"/>
      <c r="D424" s="2"/>
      <c r="E424" s="2"/>
      <c r="G424" s="42">
        <v>43939</v>
      </c>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f t="shared" si="7"/>
        <v>0</v>
      </c>
      <c r="AI424" s="24" cm="1">
        <f t="array" ref="AI424">SUM($H$8:$AG$8*H424:AG424)</f>
        <v>0</v>
      </c>
      <c r="AJ424" s="43">
        <f>$AI424/'Inventory System'!$L$34</f>
        <v>0</v>
      </c>
      <c r="AS424" s="2"/>
    </row>
    <row r="425" spans="2:45" x14ac:dyDescent="0.25">
      <c r="B425" s="2"/>
      <c r="C425" s="2"/>
      <c r="D425" s="2"/>
      <c r="E425" s="2"/>
      <c r="G425" s="42">
        <v>43940</v>
      </c>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f t="shared" si="7"/>
        <v>0</v>
      </c>
      <c r="AI425" s="24" cm="1">
        <f t="array" ref="AI425">SUM($H$8:$AG$8*H425:AG425)</f>
        <v>0</v>
      </c>
      <c r="AJ425" s="43">
        <f>$AI425/'Inventory System'!$L$34</f>
        <v>0</v>
      </c>
      <c r="AS425" s="2"/>
    </row>
    <row r="426" spans="2:45" x14ac:dyDescent="0.25">
      <c r="B426" s="2"/>
      <c r="C426" s="2"/>
      <c r="D426" s="2"/>
      <c r="E426" s="2"/>
      <c r="G426" s="42">
        <v>43941</v>
      </c>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f t="shared" si="7"/>
        <v>0</v>
      </c>
      <c r="AI426" s="24" cm="1">
        <f t="array" ref="AI426">SUM($H$8:$AG$8*H426:AG426)</f>
        <v>0</v>
      </c>
      <c r="AJ426" s="43">
        <f>$AI426/'Inventory System'!$L$34</f>
        <v>0</v>
      </c>
      <c r="AS426" s="2"/>
    </row>
    <row r="427" spans="2:45" x14ac:dyDescent="0.25">
      <c r="B427" s="2"/>
      <c r="C427" s="2"/>
      <c r="D427" s="2"/>
      <c r="E427" s="2"/>
      <c r="G427" s="42">
        <v>43942</v>
      </c>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f t="shared" si="7"/>
        <v>0</v>
      </c>
      <c r="AI427" s="24" cm="1">
        <f t="array" ref="AI427">SUM($H$8:$AG$8*H427:AG427)</f>
        <v>0</v>
      </c>
      <c r="AJ427" s="43">
        <f>$AI427/'Inventory System'!$L$34</f>
        <v>0</v>
      </c>
      <c r="AS427" s="2"/>
    </row>
    <row r="428" spans="2:45" x14ac:dyDescent="0.25">
      <c r="B428" s="2"/>
      <c r="C428" s="2"/>
      <c r="D428" s="2"/>
      <c r="E428" s="2"/>
      <c r="G428" s="42">
        <v>43943</v>
      </c>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f t="shared" si="7"/>
        <v>0</v>
      </c>
      <c r="AI428" s="24" cm="1">
        <f t="array" ref="AI428">SUM($H$8:$AG$8*H428:AG428)</f>
        <v>0</v>
      </c>
      <c r="AJ428" s="43">
        <f>$AI428/'Inventory System'!$L$34</f>
        <v>0</v>
      </c>
      <c r="AS428" s="2"/>
    </row>
    <row r="429" spans="2:45" x14ac:dyDescent="0.25">
      <c r="B429" s="2"/>
      <c r="C429" s="2"/>
      <c r="D429" s="2"/>
      <c r="E429" s="2"/>
      <c r="G429" s="42">
        <v>43944</v>
      </c>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f t="shared" si="7"/>
        <v>0</v>
      </c>
      <c r="AI429" s="24" cm="1">
        <f t="array" ref="AI429">SUM($H$8:$AG$8*H429:AG429)</f>
        <v>0</v>
      </c>
      <c r="AJ429" s="43">
        <f>$AI429/'Inventory System'!$L$34</f>
        <v>0</v>
      </c>
      <c r="AS429" s="2"/>
    </row>
    <row r="430" spans="2:45" x14ac:dyDescent="0.25">
      <c r="B430" s="2"/>
      <c r="C430" s="2"/>
      <c r="D430" s="2"/>
      <c r="E430" s="2"/>
      <c r="G430" s="42">
        <v>43945</v>
      </c>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f t="shared" si="7"/>
        <v>0</v>
      </c>
      <c r="AI430" s="24" cm="1">
        <f t="array" ref="AI430">SUM($H$8:$AG$8*H430:AG430)</f>
        <v>0</v>
      </c>
      <c r="AJ430" s="43">
        <f>$AI430/'Inventory System'!$L$34</f>
        <v>0</v>
      </c>
      <c r="AS430" s="2"/>
    </row>
    <row r="431" spans="2:45" x14ac:dyDescent="0.25">
      <c r="B431" s="2"/>
      <c r="C431" s="2"/>
      <c r="D431" s="2"/>
      <c r="E431" s="2"/>
      <c r="G431" s="42">
        <v>43946</v>
      </c>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f t="shared" si="7"/>
        <v>0</v>
      </c>
      <c r="AI431" s="24" cm="1">
        <f t="array" ref="AI431">SUM($H$8:$AG$8*H431:AG431)</f>
        <v>0</v>
      </c>
      <c r="AJ431" s="43">
        <f>$AI431/'Inventory System'!$L$34</f>
        <v>0</v>
      </c>
      <c r="AS431" s="2"/>
    </row>
    <row r="432" spans="2:45" x14ac:dyDescent="0.25">
      <c r="B432" s="2"/>
      <c r="C432" s="2"/>
      <c r="D432" s="2"/>
      <c r="E432" s="2"/>
      <c r="G432" s="42">
        <v>43947</v>
      </c>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f t="shared" si="7"/>
        <v>0</v>
      </c>
      <c r="AI432" s="24" cm="1">
        <f t="array" ref="AI432">SUM($H$8:$AG$8*H432:AG432)</f>
        <v>0</v>
      </c>
      <c r="AJ432" s="43">
        <f>$AI432/'Inventory System'!$L$34</f>
        <v>0</v>
      </c>
      <c r="AS432" s="2"/>
    </row>
    <row r="433" spans="2:45" x14ac:dyDescent="0.25">
      <c r="B433" s="2"/>
      <c r="C433" s="2"/>
      <c r="D433" s="2"/>
      <c r="E433" s="2"/>
      <c r="G433" s="42">
        <v>43948</v>
      </c>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f t="shared" si="7"/>
        <v>0</v>
      </c>
      <c r="AI433" s="24" cm="1">
        <f t="array" ref="AI433">SUM($H$8:$AG$8*H433:AG433)</f>
        <v>0</v>
      </c>
      <c r="AJ433" s="43">
        <f>$AI433/'Inventory System'!$L$34</f>
        <v>0</v>
      </c>
      <c r="AS433" s="2"/>
    </row>
    <row r="434" spans="2:45" x14ac:dyDescent="0.25">
      <c r="B434" s="2"/>
      <c r="C434" s="2"/>
      <c r="D434" s="2"/>
      <c r="E434" s="2"/>
      <c r="G434" s="42">
        <v>43949</v>
      </c>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f t="shared" si="7"/>
        <v>0</v>
      </c>
      <c r="AI434" s="24" cm="1">
        <f t="array" ref="AI434">SUM($H$8:$AG$8*H434:AG434)</f>
        <v>0</v>
      </c>
      <c r="AJ434" s="43">
        <f>$AI434/'Inventory System'!$L$34</f>
        <v>0</v>
      </c>
      <c r="AS434" s="2"/>
    </row>
    <row r="435" spans="2:45" x14ac:dyDescent="0.25">
      <c r="B435" s="2"/>
      <c r="C435" s="2"/>
      <c r="D435" s="2"/>
      <c r="E435" s="2"/>
      <c r="G435" s="42">
        <v>43950</v>
      </c>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f t="shared" si="7"/>
        <v>0</v>
      </c>
      <c r="AI435" s="24" cm="1">
        <f t="array" ref="AI435">SUM($H$8:$AG$8*H435:AG435)</f>
        <v>0</v>
      </c>
      <c r="AJ435" s="43">
        <f>$AI435/'Inventory System'!$L$34</f>
        <v>0</v>
      </c>
      <c r="AS435" s="2"/>
    </row>
    <row r="436" spans="2:45" x14ac:dyDescent="0.25">
      <c r="B436" s="2"/>
      <c r="C436" s="2"/>
      <c r="D436" s="2"/>
      <c r="E436" s="2"/>
      <c r="G436" s="42">
        <v>43951</v>
      </c>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f t="shared" si="7"/>
        <v>0</v>
      </c>
      <c r="AI436" s="24" cm="1">
        <f t="array" ref="AI436">SUM($H$8:$AG$8*H436:AG436)</f>
        <v>0</v>
      </c>
      <c r="AJ436" s="43">
        <f>$AI436/'Inventory System'!$L$34</f>
        <v>0</v>
      </c>
      <c r="AS436" s="2"/>
    </row>
    <row r="437" spans="2:45" x14ac:dyDescent="0.25">
      <c r="B437" s="2"/>
      <c r="C437" s="2"/>
      <c r="D437" s="2"/>
      <c r="E437" s="2"/>
      <c r="G437" s="42">
        <v>43952</v>
      </c>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f t="shared" si="7"/>
        <v>0</v>
      </c>
      <c r="AI437" s="24" cm="1">
        <f t="array" ref="AI437">SUM($H$8:$AG$8*H437:AG437)</f>
        <v>0</v>
      </c>
      <c r="AJ437" s="43">
        <f>$AI437/'Inventory System'!$L$34</f>
        <v>0</v>
      </c>
      <c r="AS437" s="2"/>
    </row>
    <row r="438" spans="2:45" x14ac:dyDescent="0.25">
      <c r="B438" s="2"/>
      <c r="C438" s="2"/>
      <c r="D438" s="2"/>
      <c r="E438" s="2"/>
      <c r="G438" s="42">
        <v>43953</v>
      </c>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f t="shared" si="7"/>
        <v>0</v>
      </c>
      <c r="AI438" s="24" cm="1">
        <f t="array" ref="AI438">SUM($H$8:$AG$8*H438:AG438)</f>
        <v>0</v>
      </c>
      <c r="AJ438" s="43">
        <f>$AI438/'Inventory System'!$L$34</f>
        <v>0</v>
      </c>
      <c r="AS438" s="2"/>
    </row>
    <row r="439" spans="2:45" x14ac:dyDescent="0.25">
      <c r="B439" s="2"/>
      <c r="C439" s="2"/>
      <c r="D439" s="2"/>
      <c r="E439" s="2"/>
      <c r="G439" s="42">
        <v>43954</v>
      </c>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f t="shared" si="7"/>
        <v>0</v>
      </c>
      <c r="AI439" s="24" cm="1">
        <f t="array" ref="AI439">SUM($H$8:$AG$8*H439:AG439)</f>
        <v>0</v>
      </c>
      <c r="AJ439" s="43">
        <f>$AI439/'Inventory System'!$L$34</f>
        <v>0</v>
      </c>
      <c r="AS439" s="2"/>
    </row>
    <row r="440" spans="2:45" x14ac:dyDescent="0.25">
      <c r="B440" s="2"/>
      <c r="C440" s="2"/>
      <c r="D440" s="2"/>
      <c r="E440" s="2"/>
      <c r="G440" s="42">
        <v>43955</v>
      </c>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f t="shared" si="7"/>
        <v>0</v>
      </c>
      <c r="AI440" s="24" cm="1">
        <f t="array" ref="AI440">SUM($H$8:$AG$8*H440:AG440)</f>
        <v>0</v>
      </c>
      <c r="AJ440" s="43">
        <f>$AI440/'Inventory System'!$L$34</f>
        <v>0</v>
      </c>
      <c r="AS440" s="2"/>
    </row>
    <row r="441" spans="2:45" x14ac:dyDescent="0.25">
      <c r="B441" s="2"/>
      <c r="C441" s="2"/>
      <c r="D441" s="2"/>
      <c r="E441" s="2"/>
      <c r="G441" s="42">
        <v>43956</v>
      </c>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f t="shared" si="7"/>
        <v>0</v>
      </c>
      <c r="AI441" s="24" cm="1">
        <f t="array" ref="AI441">SUM($H$8:$AG$8*H441:AG441)</f>
        <v>0</v>
      </c>
      <c r="AJ441" s="43">
        <f>$AI441/'Inventory System'!$L$34</f>
        <v>0</v>
      </c>
      <c r="AS441" s="2"/>
    </row>
    <row r="442" spans="2:45" x14ac:dyDescent="0.25">
      <c r="B442" s="2"/>
      <c r="C442" s="2"/>
      <c r="D442" s="2"/>
      <c r="E442" s="2"/>
      <c r="G442" s="42">
        <v>43957</v>
      </c>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f t="shared" si="7"/>
        <v>0</v>
      </c>
      <c r="AI442" s="24" cm="1">
        <f t="array" ref="AI442">SUM($H$8:$AG$8*H442:AG442)</f>
        <v>0</v>
      </c>
      <c r="AJ442" s="43">
        <f>$AI442/'Inventory System'!$L$34</f>
        <v>0</v>
      </c>
      <c r="AS442" s="2"/>
    </row>
    <row r="443" spans="2:45" x14ac:dyDescent="0.25">
      <c r="B443" s="2"/>
      <c r="C443" s="2"/>
      <c r="D443" s="2"/>
      <c r="E443" s="2"/>
      <c r="G443" s="42">
        <v>43958</v>
      </c>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f t="shared" si="7"/>
        <v>0</v>
      </c>
      <c r="AI443" s="24" cm="1">
        <f t="array" ref="AI443">SUM($H$8:$AG$8*H443:AG443)</f>
        <v>0</v>
      </c>
      <c r="AJ443" s="43">
        <f>$AI443/'Inventory System'!$L$34</f>
        <v>0</v>
      </c>
      <c r="AS443" s="2"/>
    </row>
    <row r="444" spans="2:45" x14ac:dyDescent="0.25">
      <c r="B444" s="2"/>
      <c r="C444" s="2"/>
      <c r="D444" s="2"/>
      <c r="E444" s="2"/>
      <c r="G444" s="42">
        <v>43959</v>
      </c>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f t="shared" si="7"/>
        <v>0</v>
      </c>
      <c r="AI444" s="24" cm="1">
        <f t="array" ref="AI444">SUM($H$8:$AG$8*H444:AG444)</f>
        <v>0</v>
      </c>
      <c r="AJ444" s="43">
        <f>$AI444/'Inventory System'!$L$34</f>
        <v>0</v>
      </c>
      <c r="AS444" s="2"/>
    </row>
    <row r="445" spans="2:45" x14ac:dyDescent="0.25">
      <c r="B445" s="2"/>
      <c r="C445" s="2"/>
      <c r="D445" s="2"/>
      <c r="E445" s="2"/>
      <c r="G445" s="42">
        <v>43960</v>
      </c>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f t="shared" si="7"/>
        <v>0</v>
      </c>
      <c r="AI445" s="24" cm="1">
        <f t="array" ref="AI445">SUM($H$8:$AG$8*H445:AG445)</f>
        <v>0</v>
      </c>
      <c r="AJ445" s="43">
        <f>$AI445/'Inventory System'!$L$34</f>
        <v>0</v>
      </c>
      <c r="AS445" s="2"/>
    </row>
    <row r="446" spans="2:45" x14ac:dyDescent="0.25">
      <c r="B446" s="2"/>
      <c r="C446" s="2"/>
      <c r="D446" s="2"/>
      <c r="E446" s="2"/>
      <c r="G446" s="42">
        <v>43961</v>
      </c>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f t="shared" si="7"/>
        <v>0</v>
      </c>
      <c r="AI446" s="24" cm="1">
        <f t="array" ref="AI446">SUM($H$8:$AG$8*H446:AG446)</f>
        <v>0</v>
      </c>
      <c r="AJ446" s="43">
        <f>$AI446/'Inventory System'!$L$34</f>
        <v>0</v>
      </c>
      <c r="AS446" s="2"/>
    </row>
    <row r="447" spans="2:45" x14ac:dyDescent="0.25">
      <c r="B447" s="2"/>
      <c r="C447" s="2"/>
      <c r="D447" s="2"/>
      <c r="E447" s="2"/>
      <c r="G447" s="42">
        <v>43962</v>
      </c>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f t="shared" si="7"/>
        <v>0</v>
      </c>
      <c r="AI447" s="24" cm="1">
        <f t="array" ref="AI447">SUM($H$8:$AG$8*H447:AG447)</f>
        <v>0</v>
      </c>
      <c r="AJ447" s="43">
        <f>$AI447/'Inventory System'!$L$34</f>
        <v>0</v>
      </c>
      <c r="AS447" s="2"/>
    </row>
    <row r="448" spans="2:45" x14ac:dyDescent="0.25">
      <c r="B448" s="2"/>
      <c r="C448" s="2"/>
      <c r="D448" s="2"/>
      <c r="E448" s="2"/>
      <c r="G448" s="42">
        <v>43963</v>
      </c>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f t="shared" si="7"/>
        <v>0</v>
      </c>
      <c r="AI448" s="24" cm="1">
        <f t="array" ref="AI448">SUM($H$8:$AG$8*H448:AG448)</f>
        <v>0</v>
      </c>
      <c r="AJ448" s="43">
        <f>$AI448/'Inventory System'!$L$34</f>
        <v>0</v>
      </c>
      <c r="AS448" s="2"/>
    </row>
    <row r="449" spans="2:45" x14ac:dyDescent="0.25">
      <c r="B449" s="2"/>
      <c r="C449" s="2"/>
      <c r="D449" s="2"/>
      <c r="E449" s="2"/>
      <c r="G449" s="42">
        <v>43964</v>
      </c>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f t="shared" si="7"/>
        <v>0</v>
      </c>
      <c r="AI449" s="24" cm="1">
        <f t="array" ref="AI449">SUM($H$8:$AG$8*H449:AG449)</f>
        <v>0</v>
      </c>
      <c r="AJ449" s="43">
        <f>$AI449/'Inventory System'!$L$34</f>
        <v>0</v>
      </c>
      <c r="AS449" s="2"/>
    </row>
    <row r="450" spans="2:45" x14ac:dyDescent="0.25">
      <c r="B450" s="2"/>
      <c r="C450" s="2"/>
      <c r="D450" s="2"/>
      <c r="E450" s="2"/>
      <c r="G450" s="42">
        <v>43965</v>
      </c>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f t="shared" si="7"/>
        <v>0</v>
      </c>
      <c r="AI450" s="24" cm="1">
        <f t="array" ref="AI450">SUM($H$8:$AG$8*H450:AG450)</f>
        <v>0</v>
      </c>
      <c r="AJ450" s="43">
        <f>$AI450/'Inventory System'!$L$34</f>
        <v>0</v>
      </c>
      <c r="AS450" s="2"/>
    </row>
    <row r="451" spans="2:45" x14ac:dyDescent="0.25">
      <c r="B451" s="2"/>
      <c r="C451" s="2"/>
      <c r="D451" s="2"/>
      <c r="E451" s="2"/>
      <c r="G451" s="42">
        <v>43966</v>
      </c>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f t="shared" si="7"/>
        <v>0</v>
      </c>
      <c r="AI451" s="24" cm="1">
        <f t="array" ref="AI451">SUM($H$8:$AG$8*H451:AG451)</f>
        <v>0</v>
      </c>
      <c r="AJ451" s="43">
        <f>$AI451/'Inventory System'!$L$34</f>
        <v>0</v>
      </c>
      <c r="AS451" s="2"/>
    </row>
    <row r="452" spans="2:45" x14ac:dyDescent="0.25">
      <c r="B452" s="2"/>
      <c r="C452" s="2"/>
      <c r="D452" s="2"/>
      <c r="E452" s="2"/>
      <c r="G452" s="42">
        <v>43967</v>
      </c>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f t="shared" si="7"/>
        <v>0</v>
      </c>
      <c r="AI452" s="24" cm="1">
        <f t="array" ref="AI452">SUM($H$8:$AG$8*H452:AG452)</f>
        <v>0</v>
      </c>
      <c r="AJ452" s="43">
        <f>$AI452/'Inventory System'!$L$34</f>
        <v>0</v>
      </c>
      <c r="AS452" s="2"/>
    </row>
    <row r="453" spans="2:45" x14ac:dyDescent="0.25">
      <c r="B453" s="2"/>
      <c r="C453" s="2"/>
      <c r="D453" s="2"/>
      <c r="E453" s="2"/>
      <c r="G453" s="42">
        <v>43968</v>
      </c>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f t="shared" si="7"/>
        <v>0</v>
      </c>
      <c r="AI453" s="24" cm="1">
        <f t="array" ref="AI453">SUM($H$8:$AG$8*H453:AG453)</f>
        <v>0</v>
      </c>
      <c r="AJ453" s="43">
        <f>$AI453/'Inventory System'!$L$34</f>
        <v>0</v>
      </c>
      <c r="AS453" s="2"/>
    </row>
    <row r="454" spans="2:45" x14ac:dyDescent="0.25">
      <c r="B454" s="2"/>
      <c r="C454" s="2"/>
      <c r="D454" s="2"/>
      <c r="E454" s="2"/>
      <c r="G454" s="42">
        <v>43969</v>
      </c>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f t="shared" si="7"/>
        <v>0</v>
      </c>
      <c r="AI454" s="24" cm="1">
        <f t="array" ref="AI454">SUM($H$8:$AG$8*H454:AG454)</f>
        <v>0</v>
      </c>
      <c r="AJ454" s="43">
        <f>$AI454/'Inventory System'!$L$34</f>
        <v>0</v>
      </c>
      <c r="AS454" s="2"/>
    </row>
    <row r="455" spans="2:45" x14ac:dyDescent="0.25">
      <c r="B455" s="2"/>
      <c r="C455" s="2"/>
      <c r="D455" s="2"/>
      <c r="E455" s="2"/>
      <c r="G455" s="42">
        <v>43970</v>
      </c>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f t="shared" si="7"/>
        <v>0</v>
      </c>
      <c r="AI455" s="24" cm="1">
        <f t="array" ref="AI455">SUM($H$8:$AG$8*H455:AG455)</f>
        <v>0</v>
      </c>
      <c r="AJ455" s="43">
        <f>$AI455/'Inventory System'!$L$34</f>
        <v>0</v>
      </c>
      <c r="AS455" s="2"/>
    </row>
    <row r="456" spans="2:45" x14ac:dyDescent="0.25">
      <c r="B456" s="2"/>
      <c r="C456" s="2"/>
      <c r="D456" s="2"/>
      <c r="E456" s="2"/>
      <c r="G456" s="42">
        <v>43971</v>
      </c>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f t="shared" si="7"/>
        <v>0</v>
      </c>
      <c r="AI456" s="24" cm="1">
        <f t="array" ref="AI456">SUM($H$8:$AG$8*H456:AG456)</f>
        <v>0</v>
      </c>
      <c r="AJ456" s="43">
        <f>$AI456/'Inventory System'!$L$34</f>
        <v>0</v>
      </c>
      <c r="AS456" s="2"/>
    </row>
    <row r="457" spans="2:45" x14ac:dyDescent="0.25">
      <c r="B457" s="2"/>
      <c r="C457" s="2"/>
      <c r="D457" s="2"/>
      <c r="E457" s="2"/>
      <c r="G457" s="42">
        <v>43972</v>
      </c>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f t="shared" si="7"/>
        <v>0</v>
      </c>
      <c r="AI457" s="24" cm="1">
        <f t="array" ref="AI457">SUM($H$8:$AG$8*H457:AG457)</f>
        <v>0</v>
      </c>
      <c r="AJ457" s="43">
        <f>$AI457/'Inventory System'!$L$34</f>
        <v>0</v>
      </c>
      <c r="AS457" s="2"/>
    </row>
    <row r="458" spans="2:45" x14ac:dyDescent="0.25">
      <c r="B458" s="2"/>
      <c r="C458" s="2"/>
      <c r="D458" s="2"/>
      <c r="E458" s="2"/>
      <c r="G458" s="42">
        <v>43973</v>
      </c>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f t="shared" si="7"/>
        <v>0</v>
      </c>
      <c r="AI458" s="24" cm="1">
        <f t="array" ref="AI458">SUM($H$8:$AG$8*H458:AG458)</f>
        <v>0</v>
      </c>
      <c r="AJ458" s="43">
        <f>$AI458/'Inventory System'!$L$34</f>
        <v>0</v>
      </c>
      <c r="AS458" s="2"/>
    </row>
    <row r="459" spans="2:45" x14ac:dyDescent="0.25">
      <c r="B459" s="2"/>
      <c r="C459" s="2"/>
      <c r="D459" s="2"/>
      <c r="E459" s="2"/>
      <c r="G459" s="42">
        <v>43974</v>
      </c>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f t="shared" si="7"/>
        <v>0</v>
      </c>
      <c r="AI459" s="24" cm="1">
        <f t="array" ref="AI459">SUM($H$8:$AG$8*H459:AG459)</f>
        <v>0</v>
      </c>
      <c r="AJ459" s="43">
        <f>$AI459/'Inventory System'!$L$34</f>
        <v>0</v>
      </c>
      <c r="AS459" s="2"/>
    </row>
    <row r="460" spans="2:45" x14ac:dyDescent="0.25">
      <c r="B460" s="2"/>
      <c r="C460" s="2"/>
      <c r="D460" s="2"/>
      <c r="E460" s="2"/>
      <c r="G460" s="42">
        <v>43975</v>
      </c>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f t="shared" si="7"/>
        <v>0</v>
      </c>
      <c r="AI460" s="24" cm="1">
        <f t="array" ref="AI460">SUM($H$8:$AG$8*H460:AG460)</f>
        <v>0</v>
      </c>
      <c r="AJ460" s="43">
        <f>$AI460/'Inventory System'!$L$34</f>
        <v>0</v>
      </c>
      <c r="AS460" s="2"/>
    </row>
    <row r="461" spans="2:45" x14ac:dyDescent="0.25">
      <c r="B461" s="2"/>
      <c r="C461" s="2"/>
      <c r="D461" s="2"/>
      <c r="E461" s="2"/>
      <c r="G461" s="42">
        <v>43976</v>
      </c>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f t="shared" si="7"/>
        <v>0</v>
      </c>
      <c r="AI461" s="24" cm="1">
        <f t="array" ref="AI461">SUM($H$8:$AG$8*H461:AG461)</f>
        <v>0</v>
      </c>
      <c r="AJ461" s="43">
        <f>$AI461/'Inventory System'!$L$34</f>
        <v>0</v>
      </c>
      <c r="AS461" s="2"/>
    </row>
    <row r="462" spans="2:45" x14ac:dyDescent="0.25">
      <c r="B462" s="2"/>
      <c r="C462" s="2"/>
      <c r="D462" s="2"/>
      <c r="E462" s="2"/>
      <c r="G462" s="42">
        <v>43977</v>
      </c>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f t="shared" si="7"/>
        <v>0</v>
      </c>
      <c r="AI462" s="24" cm="1">
        <f t="array" ref="AI462">SUM($H$8:$AG$8*H462:AG462)</f>
        <v>0</v>
      </c>
      <c r="AJ462" s="43">
        <f>$AI462/'Inventory System'!$L$34</f>
        <v>0</v>
      </c>
      <c r="AS462" s="2"/>
    </row>
    <row r="463" spans="2:45" x14ac:dyDescent="0.25">
      <c r="B463" s="2"/>
      <c r="C463" s="2"/>
      <c r="D463" s="2"/>
      <c r="E463" s="2"/>
      <c r="G463" s="42">
        <v>43978</v>
      </c>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f t="shared" si="7"/>
        <v>0</v>
      </c>
      <c r="AI463" s="24" cm="1">
        <f t="array" ref="AI463">SUM($H$8:$AG$8*H463:AG463)</f>
        <v>0</v>
      </c>
      <c r="AJ463" s="43">
        <f>$AI463/'Inventory System'!$L$34</f>
        <v>0</v>
      </c>
      <c r="AS463" s="2"/>
    </row>
    <row r="464" spans="2:45" x14ac:dyDescent="0.25">
      <c r="B464" s="2"/>
      <c r="C464" s="2"/>
      <c r="D464" s="2"/>
      <c r="E464" s="2"/>
      <c r="G464" s="42">
        <v>43979</v>
      </c>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f t="shared" si="7"/>
        <v>0</v>
      </c>
      <c r="AI464" s="24" cm="1">
        <f t="array" ref="AI464">SUM($H$8:$AG$8*H464:AG464)</f>
        <v>0</v>
      </c>
      <c r="AJ464" s="43">
        <f>$AI464/'Inventory System'!$L$34</f>
        <v>0</v>
      </c>
      <c r="AS464" s="2"/>
    </row>
    <row r="465" spans="2:45" x14ac:dyDescent="0.25">
      <c r="B465" s="2"/>
      <c r="C465" s="2"/>
      <c r="D465" s="2"/>
      <c r="E465" s="2"/>
      <c r="G465" s="42">
        <v>43980</v>
      </c>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f t="shared" si="7"/>
        <v>0</v>
      </c>
      <c r="AI465" s="24" cm="1">
        <f t="array" ref="AI465">SUM($H$8:$AG$8*H465:AG465)</f>
        <v>0</v>
      </c>
      <c r="AJ465" s="43">
        <f>$AI465/'Inventory System'!$L$34</f>
        <v>0</v>
      </c>
      <c r="AS465" s="2"/>
    </row>
    <row r="466" spans="2:45" x14ac:dyDescent="0.25">
      <c r="B466" s="2"/>
      <c r="C466" s="2"/>
      <c r="D466" s="2"/>
      <c r="E466" s="2"/>
      <c r="G466" s="42">
        <v>43981</v>
      </c>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f t="shared" si="7"/>
        <v>0</v>
      </c>
      <c r="AI466" s="24" cm="1">
        <f t="array" ref="AI466">SUM($H$8:$AG$8*H466:AG466)</f>
        <v>0</v>
      </c>
      <c r="AJ466" s="43">
        <f>$AI466/'Inventory System'!$L$34</f>
        <v>0</v>
      </c>
      <c r="AS466" s="2"/>
    </row>
    <row r="467" spans="2:45" x14ac:dyDescent="0.25">
      <c r="B467" s="2"/>
      <c r="C467" s="2"/>
      <c r="D467" s="2"/>
      <c r="E467" s="2"/>
      <c r="G467" s="42">
        <v>43982</v>
      </c>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f t="shared" si="7"/>
        <v>0</v>
      </c>
      <c r="AI467" s="24" cm="1">
        <f t="array" ref="AI467">SUM($H$8:$AG$8*H467:AG467)</f>
        <v>0</v>
      </c>
      <c r="AJ467" s="43">
        <f>$AI467/'Inventory System'!$L$34</f>
        <v>0</v>
      </c>
      <c r="AS467" s="2"/>
    </row>
    <row r="468" spans="2:45" x14ac:dyDescent="0.25">
      <c r="B468" s="2"/>
      <c r="C468" s="2"/>
      <c r="D468" s="2"/>
      <c r="E468" s="2"/>
      <c r="G468" s="42">
        <v>43983</v>
      </c>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f t="shared" si="7"/>
        <v>0</v>
      </c>
      <c r="AI468" s="24" cm="1">
        <f t="array" ref="AI468">SUM($H$8:$AG$8*H468:AG468)</f>
        <v>0</v>
      </c>
      <c r="AJ468" s="43">
        <f>$AI468/'Inventory System'!$L$34</f>
        <v>0</v>
      </c>
      <c r="AS468" s="2"/>
    </row>
    <row r="469" spans="2:45" x14ac:dyDescent="0.25">
      <c r="B469" s="2"/>
      <c r="C469" s="2"/>
      <c r="D469" s="2"/>
      <c r="E469" s="2"/>
      <c r="G469" s="42">
        <v>43984</v>
      </c>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f t="shared" si="7"/>
        <v>0</v>
      </c>
      <c r="AI469" s="24" cm="1">
        <f t="array" ref="AI469">SUM($H$8:$AG$8*H469:AG469)</f>
        <v>0</v>
      </c>
      <c r="AJ469" s="43">
        <f>$AI469/'Inventory System'!$L$34</f>
        <v>0</v>
      </c>
      <c r="AS469" s="2"/>
    </row>
    <row r="470" spans="2:45" x14ac:dyDescent="0.25">
      <c r="B470" s="2"/>
      <c r="C470" s="2"/>
      <c r="D470" s="2"/>
      <c r="E470" s="2"/>
      <c r="G470" s="42">
        <v>43985</v>
      </c>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f t="shared" si="7"/>
        <v>0</v>
      </c>
      <c r="AI470" s="24" cm="1">
        <f t="array" ref="AI470">SUM($H$8:$AG$8*H470:AG470)</f>
        <v>0</v>
      </c>
      <c r="AJ470" s="43">
        <f>$AI470/'Inventory System'!$L$34</f>
        <v>0</v>
      </c>
      <c r="AS470" s="2"/>
    </row>
    <row r="471" spans="2:45" x14ac:dyDescent="0.25">
      <c r="B471" s="2"/>
      <c r="C471" s="2"/>
      <c r="D471" s="2"/>
      <c r="E471" s="2"/>
      <c r="G471" s="42">
        <v>43986</v>
      </c>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f t="shared" si="7"/>
        <v>0</v>
      </c>
      <c r="AI471" s="24" cm="1">
        <f t="array" ref="AI471">SUM($H$8:$AG$8*H471:AG471)</f>
        <v>0</v>
      </c>
      <c r="AJ471" s="43">
        <f>$AI471/'Inventory System'!$L$34</f>
        <v>0</v>
      </c>
      <c r="AS471" s="2"/>
    </row>
    <row r="472" spans="2:45" x14ac:dyDescent="0.25">
      <c r="B472" s="2"/>
      <c r="C472" s="2"/>
      <c r="D472" s="2"/>
      <c r="E472" s="2"/>
      <c r="G472" s="42">
        <v>43987</v>
      </c>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f t="shared" si="7"/>
        <v>0</v>
      </c>
      <c r="AI472" s="24" cm="1">
        <f t="array" ref="AI472">SUM($H$8:$AG$8*H472:AG472)</f>
        <v>0</v>
      </c>
      <c r="AJ472" s="43">
        <f>$AI472/'Inventory System'!$L$34</f>
        <v>0</v>
      </c>
      <c r="AS472" s="2"/>
    </row>
    <row r="473" spans="2:45" x14ac:dyDescent="0.25">
      <c r="B473" s="2"/>
      <c r="C473" s="2"/>
      <c r="D473" s="2"/>
      <c r="E473" s="2"/>
      <c r="G473" s="42">
        <v>43988</v>
      </c>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f t="shared" ref="AH473:AH536" si="8">SUM(H473:AG473)</f>
        <v>0</v>
      </c>
      <c r="AI473" s="24" cm="1">
        <f t="array" ref="AI473">SUM($H$8:$AG$8*H473:AG473)</f>
        <v>0</v>
      </c>
      <c r="AJ473" s="43">
        <f>$AI473/'Inventory System'!$L$34</f>
        <v>0</v>
      </c>
      <c r="AS473" s="2"/>
    </row>
    <row r="474" spans="2:45" x14ac:dyDescent="0.25">
      <c r="B474" s="2"/>
      <c r="C474" s="2"/>
      <c r="D474" s="2"/>
      <c r="E474" s="2"/>
      <c r="G474" s="42">
        <v>43989</v>
      </c>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f t="shared" si="8"/>
        <v>0</v>
      </c>
      <c r="AI474" s="24" cm="1">
        <f t="array" ref="AI474">SUM($H$8:$AG$8*H474:AG474)</f>
        <v>0</v>
      </c>
      <c r="AJ474" s="43">
        <f>$AI474/'Inventory System'!$L$34</f>
        <v>0</v>
      </c>
      <c r="AS474" s="2"/>
    </row>
    <row r="475" spans="2:45" x14ac:dyDescent="0.25">
      <c r="B475" s="2"/>
      <c r="C475" s="2"/>
      <c r="D475" s="2"/>
      <c r="E475" s="2"/>
      <c r="G475" s="42">
        <v>43990</v>
      </c>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f t="shared" si="8"/>
        <v>0</v>
      </c>
      <c r="AI475" s="24" cm="1">
        <f t="array" ref="AI475">SUM($H$8:$AG$8*H475:AG475)</f>
        <v>0</v>
      </c>
      <c r="AJ475" s="43">
        <f>$AI475/'Inventory System'!$L$34</f>
        <v>0</v>
      </c>
      <c r="AS475" s="2"/>
    </row>
    <row r="476" spans="2:45" x14ac:dyDescent="0.25">
      <c r="B476" s="2"/>
      <c r="C476" s="2"/>
      <c r="D476" s="2"/>
      <c r="E476" s="2"/>
      <c r="G476" s="42">
        <v>43991</v>
      </c>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f t="shared" si="8"/>
        <v>0</v>
      </c>
      <c r="AI476" s="24" cm="1">
        <f t="array" ref="AI476">SUM($H$8:$AG$8*H476:AG476)</f>
        <v>0</v>
      </c>
      <c r="AJ476" s="43">
        <f>$AI476/'Inventory System'!$L$34</f>
        <v>0</v>
      </c>
      <c r="AS476" s="2"/>
    </row>
    <row r="477" spans="2:45" x14ac:dyDescent="0.25">
      <c r="B477" s="2"/>
      <c r="C477" s="2"/>
      <c r="D477" s="2"/>
      <c r="E477" s="2"/>
      <c r="G477" s="42">
        <v>43992</v>
      </c>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f t="shared" si="8"/>
        <v>0</v>
      </c>
      <c r="AI477" s="24" cm="1">
        <f t="array" ref="AI477">SUM($H$8:$AG$8*H477:AG477)</f>
        <v>0</v>
      </c>
      <c r="AJ477" s="43">
        <f>$AI477/'Inventory System'!$L$34</f>
        <v>0</v>
      </c>
      <c r="AS477" s="2"/>
    </row>
    <row r="478" spans="2:45" x14ac:dyDescent="0.25">
      <c r="B478" s="2"/>
      <c r="C478" s="2"/>
      <c r="D478" s="2"/>
      <c r="E478" s="2"/>
      <c r="G478" s="42">
        <v>43993</v>
      </c>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f t="shared" si="8"/>
        <v>0</v>
      </c>
      <c r="AI478" s="24" cm="1">
        <f t="array" ref="AI478">SUM($H$8:$AG$8*H478:AG478)</f>
        <v>0</v>
      </c>
      <c r="AJ478" s="43">
        <f>$AI478/'Inventory System'!$L$34</f>
        <v>0</v>
      </c>
      <c r="AS478" s="2"/>
    </row>
    <row r="479" spans="2:45" x14ac:dyDescent="0.25">
      <c r="B479" s="2"/>
      <c r="C479" s="2"/>
      <c r="D479" s="2"/>
      <c r="E479" s="2"/>
      <c r="G479" s="42">
        <v>43994</v>
      </c>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f t="shared" si="8"/>
        <v>0</v>
      </c>
      <c r="AI479" s="24" cm="1">
        <f t="array" ref="AI479">SUM($H$8:$AG$8*H479:AG479)</f>
        <v>0</v>
      </c>
      <c r="AJ479" s="43">
        <f>$AI479/'Inventory System'!$L$34</f>
        <v>0</v>
      </c>
      <c r="AS479" s="2"/>
    </row>
    <row r="480" spans="2:45" x14ac:dyDescent="0.25">
      <c r="B480" s="2"/>
      <c r="C480" s="2"/>
      <c r="D480" s="2"/>
      <c r="E480" s="2"/>
      <c r="G480" s="42">
        <v>43995</v>
      </c>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f t="shared" si="8"/>
        <v>0</v>
      </c>
      <c r="AI480" s="24" cm="1">
        <f t="array" ref="AI480">SUM($H$8:$AG$8*H480:AG480)</f>
        <v>0</v>
      </c>
      <c r="AJ480" s="43">
        <f>$AI480/'Inventory System'!$L$34</f>
        <v>0</v>
      </c>
      <c r="AS480" s="2"/>
    </row>
    <row r="481" spans="2:45" x14ac:dyDescent="0.25">
      <c r="B481" s="2"/>
      <c r="C481" s="2"/>
      <c r="D481" s="2"/>
      <c r="E481" s="2"/>
      <c r="G481" s="42">
        <v>43996</v>
      </c>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f t="shared" si="8"/>
        <v>0</v>
      </c>
      <c r="AI481" s="24" cm="1">
        <f t="array" ref="AI481">SUM($H$8:$AG$8*H481:AG481)</f>
        <v>0</v>
      </c>
      <c r="AJ481" s="43">
        <f>$AI481/'Inventory System'!$L$34</f>
        <v>0</v>
      </c>
      <c r="AS481" s="2"/>
    </row>
    <row r="482" spans="2:45" x14ac:dyDescent="0.25">
      <c r="B482" s="2"/>
      <c r="C482" s="2"/>
      <c r="D482" s="2"/>
      <c r="E482" s="2"/>
      <c r="G482" s="42">
        <v>43997</v>
      </c>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f t="shared" si="8"/>
        <v>0</v>
      </c>
      <c r="AI482" s="24" cm="1">
        <f t="array" ref="AI482">SUM($H$8:$AG$8*H482:AG482)</f>
        <v>0</v>
      </c>
      <c r="AJ482" s="43">
        <f>$AI482/'Inventory System'!$L$34</f>
        <v>0</v>
      </c>
      <c r="AS482" s="2"/>
    </row>
    <row r="483" spans="2:45" x14ac:dyDescent="0.25">
      <c r="B483" s="2"/>
      <c r="C483" s="2"/>
      <c r="D483" s="2"/>
      <c r="E483" s="2"/>
      <c r="G483" s="42">
        <v>43998</v>
      </c>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f t="shared" si="8"/>
        <v>0</v>
      </c>
      <c r="AI483" s="24" cm="1">
        <f t="array" ref="AI483">SUM($H$8:$AG$8*H483:AG483)</f>
        <v>0</v>
      </c>
      <c r="AJ483" s="43">
        <f>$AI483/'Inventory System'!$L$34</f>
        <v>0</v>
      </c>
      <c r="AS483" s="2"/>
    </row>
    <row r="484" spans="2:45" x14ac:dyDescent="0.25">
      <c r="B484" s="2"/>
      <c r="C484" s="2"/>
      <c r="D484" s="2"/>
      <c r="E484" s="2"/>
      <c r="G484" s="42">
        <v>43999</v>
      </c>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f t="shared" si="8"/>
        <v>0</v>
      </c>
      <c r="AI484" s="24" cm="1">
        <f t="array" ref="AI484">SUM($H$8:$AG$8*H484:AG484)</f>
        <v>0</v>
      </c>
      <c r="AJ484" s="43">
        <f>$AI484/'Inventory System'!$L$34</f>
        <v>0</v>
      </c>
      <c r="AS484" s="2"/>
    </row>
    <row r="485" spans="2:45" x14ac:dyDescent="0.25">
      <c r="B485" s="2"/>
      <c r="C485" s="2"/>
      <c r="D485" s="2"/>
      <c r="E485" s="2"/>
      <c r="G485" s="42">
        <v>44000</v>
      </c>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f t="shared" si="8"/>
        <v>0</v>
      </c>
      <c r="AI485" s="24" cm="1">
        <f t="array" ref="AI485">SUM($H$8:$AG$8*H485:AG485)</f>
        <v>0</v>
      </c>
      <c r="AJ485" s="43">
        <f>$AI485/'Inventory System'!$L$34</f>
        <v>0</v>
      </c>
      <c r="AS485" s="2"/>
    </row>
    <row r="486" spans="2:45" x14ac:dyDescent="0.25">
      <c r="B486" s="2"/>
      <c r="C486" s="2"/>
      <c r="D486" s="2"/>
      <c r="E486" s="2"/>
      <c r="G486" s="42">
        <v>44001</v>
      </c>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f t="shared" si="8"/>
        <v>0</v>
      </c>
      <c r="AI486" s="24" cm="1">
        <f t="array" ref="AI486">SUM($H$8:$AG$8*H486:AG486)</f>
        <v>0</v>
      </c>
      <c r="AJ486" s="43">
        <f>$AI486/'Inventory System'!$L$34</f>
        <v>0</v>
      </c>
      <c r="AS486" s="2"/>
    </row>
    <row r="487" spans="2:45" x14ac:dyDescent="0.25">
      <c r="B487" s="2"/>
      <c r="C487" s="2"/>
      <c r="D487" s="2"/>
      <c r="E487" s="2"/>
      <c r="G487" s="42">
        <v>44002</v>
      </c>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f t="shared" si="8"/>
        <v>0</v>
      </c>
      <c r="AI487" s="24" cm="1">
        <f t="array" ref="AI487">SUM($H$8:$AG$8*H487:AG487)</f>
        <v>0</v>
      </c>
      <c r="AJ487" s="43">
        <f>$AI487/'Inventory System'!$L$34</f>
        <v>0</v>
      </c>
      <c r="AS487" s="2"/>
    </row>
    <row r="488" spans="2:45" x14ac:dyDescent="0.25">
      <c r="B488" s="2"/>
      <c r="C488" s="2"/>
      <c r="D488" s="2"/>
      <c r="E488" s="2"/>
      <c r="G488" s="42">
        <v>44003</v>
      </c>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f t="shared" si="8"/>
        <v>0</v>
      </c>
      <c r="AI488" s="24" cm="1">
        <f t="array" ref="AI488">SUM($H$8:$AG$8*H488:AG488)</f>
        <v>0</v>
      </c>
      <c r="AJ488" s="43">
        <f>$AI488/'Inventory System'!$L$34</f>
        <v>0</v>
      </c>
      <c r="AS488" s="2"/>
    </row>
    <row r="489" spans="2:45" x14ac:dyDescent="0.25">
      <c r="B489" s="2"/>
      <c r="C489" s="2"/>
      <c r="D489" s="2"/>
      <c r="E489" s="2"/>
      <c r="G489" s="42">
        <v>44004</v>
      </c>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f t="shared" si="8"/>
        <v>0</v>
      </c>
      <c r="AI489" s="24" cm="1">
        <f t="array" ref="AI489">SUM($H$8:$AG$8*H489:AG489)</f>
        <v>0</v>
      </c>
      <c r="AJ489" s="43">
        <f>$AI489/'Inventory System'!$L$34</f>
        <v>0</v>
      </c>
      <c r="AS489" s="2"/>
    </row>
    <row r="490" spans="2:45" x14ac:dyDescent="0.25">
      <c r="B490" s="2"/>
      <c r="C490" s="2"/>
      <c r="D490" s="2"/>
      <c r="E490" s="2"/>
      <c r="G490" s="42">
        <v>44005</v>
      </c>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f t="shared" si="8"/>
        <v>0</v>
      </c>
      <c r="AI490" s="24" cm="1">
        <f t="array" ref="AI490">SUM($H$8:$AG$8*H490:AG490)</f>
        <v>0</v>
      </c>
      <c r="AJ490" s="43">
        <f>$AI490/'Inventory System'!$L$34</f>
        <v>0</v>
      </c>
      <c r="AS490" s="2"/>
    </row>
    <row r="491" spans="2:45" x14ac:dyDescent="0.25">
      <c r="B491" s="2"/>
      <c r="C491" s="2"/>
      <c r="D491" s="2"/>
      <c r="E491" s="2"/>
      <c r="G491" s="42">
        <v>44006</v>
      </c>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f t="shared" si="8"/>
        <v>0</v>
      </c>
      <c r="AI491" s="24" cm="1">
        <f t="array" ref="AI491">SUM($H$8:$AG$8*H491:AG491)</f>
        <v>0</v>
      </c>
      <c r="AJ491" s="43">
        <f>$AI491/'Inventory System'!$L$34</f>
        <v>0</v>
      </c>
      <c r="AS491" s="2"/>
    </row>
    <row r="492" spans="2:45" x14ac:dyDescent="0.25">
      <c r="B492" s="2"/>
      <c r="C492" s="2"/>
      <c r="D492" s="2"/>
      <c r="E492" s="2"/>
      <c r="G492" s="42">
        <v>44007</v>
      </c>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f t="shared" si="8"/>
        <v>0</v>
      </c>
      <c r="AI492" s="24" cm="1">
        <f t="array" ref="AI492">SUM($H$8:$AG$8*H492:AG492)</f>
        <v>0</v>
      </c>
      <c r="AJ492" s="43">
        <f>$AI492/'Inventory System'!$L$34</f>
        <v>0</v>
      </c>
      <c r="AS492" s="2"/>
    </row>
    <row r="493" spans="2:45" x14ac:dyDescent="0.25">
      <c r="B493" s="2"/>
      <c r="C493" s="2"/>
      <c r="D493" s="2"/>
      <c r="E493" s="2"/>
      <c r="G493" s="42">
        <v>44008</v>
      </c>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f t="shared" si="8"/>
        <v>0</v>
      </c>
      <c r="AI493" s="24" cm="1">
        <f t="array" ref="AI493">SUM($H$8:$AG$8*H493:AG493)</f>
        <v>0</v>
      </c>
      <c r="AJ493" s="43">
        <f>$AI493/'Inventory System'!$L$34</f>
        <v>0</v>
      </c>
      <c r="AS493" s="2"/>
    </row>
    <row r="494" spans="2:45" x14ac:dyDescent="0.25">
      <c r="B494" s="2"/>
      <c r="C494" s="2"/>
      <c r="D494" s="2"/>
      <c r="E494" s="2"/>
      <c r="G494" s="42">
        <v>44009</v>
      </c>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f t="shared" si="8"/>
        <v>0</v>
      </c>
      <c r="AI494" s="24" cm="1">
        <f t="array" ref="AI494">SUM($H$8:$AG$8*H494:AG494)</f>
        <v>0</v>
      </c>
      <c r="AJ494" s="43">
        <f>$AI494/'Inventory System'!$L$34</f>
        <v>0</v>
      </c>
      <c r="AS494" s="2"/>
    </row>
    <row r="495" spans="2:45" x14ac:dyDescent="0.25">
      <c r="B495" s="2"/>
      <c r="C495" s="2"/>
      <c r="D495" s="2"/>
      <c r="E495" s="2"/>
      <c r="G495" s="42">
        <v>44010</v>
      </c>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f t="shared" si="8"/>
        <v>0</v>
      </c>
      <c r="AI495" s="24" cm="1">
        <f t="array" ref="AI495">SUM($H$8:$AG$8*H495:AG495)</f>
        <v>0</v>
      </c>
      <c r="AJ495" s="43">
        <f>$AI495/'Inventory System'!$L$34</f>
        <v>0</v>
      </c>
      <c r="AS495" s="2"/>
    </row>
    <row r="496" spans="2:45" x14ac:dyDescent="0.25">
      <c r="B496" s="2"/>
      <c r="C496" s="2"/>
      <c r="D496" s="2"/>
      <c r="E496" s="2"/>
      <c r="G496" s="42">
        <v>44011</v>
      </c>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f t="shared" si="8"/>
        <v>0</v>
      </c>
      <c r="AI496" s="24" cm="1">
        <f t="array" ref="AI496">SUM($H$8:$AG$8*H496:AG496)</f>
        <v>0</v>
      </c>
      <c r="AJ496" s="43">
        <f>$AI496/'Inventory System'!$L$34</f>
        <v>0</v>
      </c>
      <c r="AS496" s="2"/>
    </row>
    <row r="497" spans="2:45" x14ac:dyDescent="0.25">
      <c r="B497" s="2"/>
      <c r="C497" s="2"/>
      <c r="D497" s="2"/>
      <c r="E497" s="2"/>
      <c r="G497" s="42">
        <v>44012</v>
      </c>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f t="shared" si="8"/>
        <v>0</v>
      </c>
      <c r="AI497" s="24" cm="1">
        <f t="array" ref="AI497">SUM($H$8:$AG$8*H497:AG497)</f>
        <v>0</v>
      </c>
      <c r="AJ497" s="43">
        <f>$AI497/'Inventory System'!$L$34</f>
        <v>0</v>
      </c>
      <c r="AS497" s="2"/>
    </row>
    <row r="498" spans="2:45" x14ac:dyDescent="0.25">
      <c r="B498" s="2"/>
      <c r="C498" s="2"/>
      <c r="D498" s="2"/>
      <c r="E498" s="2"/>
      <c r="G498" s="42">
        <v>44013</v>
      </c>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f t="shared" si="8"/>
        <v>0</v>
      </c>
      <c r="AI498" s="24" cm="1">
        <f t="array" ref="AI498">SUM($H$8:$AG$8*H498:AG498)</f>
        <v>0</v>
      </c>
      <c r="AJ498" s="43">
        <f>$AI498/'Inventory System'!$L$34</f>
        <v>0</v>
      </c>
      <c r="AS498" s="2"/>
    </row>
    <row r="499" spans="2:45" x14ac:dyDescent="0.25">
      <c r="B499" s="2"/>
      <c r="C499" s="2"/>
      <c r="D499" s="2"/>
      <c r="E499" s="2"/>
      <c r="G499" s="42">
        <v>44014</v>
      </c>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f t="shared" si="8"/>
        <v>0</v>
      </c>
      <c r="AI499" s="24" cm="1">
        <f t="array" ref="AI499">SUM($H$8:$AG$8*H499:AG499)</f>
        <v>0</v>
      </c>
      <c r="AJ499" s="43">
        <f>$AI499/'Inventory System'!$L$34</f>
        <v>0</v>
      </c>
      <c r="AS499" s="2"/>
    </row>
    <row r="500" spans="2:45" x14ac:dyDescent="0.25">
      <c r="B500" s="2"/>
      <c r="C500" s="2"/>
      <c r="D500" s="2"/>
      <c r="E500" s="2"/>
      <c r="G500" s="42">
        <v>44015</v>
      </c>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f t="shared" si="8"/>
        <v>0</v>
      </c>
      <c r="AI500" s="24" cm="1">
        <f t="array" ref="AI500">SUM($H$8:$AG$8*H500:AG500)</f>
        <v>0</v>
      </c>
      <c r="AJ500" s="43">
        <f>$AI500/'Inventory System'!$L$34</f>
        <v>0</v>
      </c>
      <c r="AS500" s="2"/>
    </row>
    <row r="501" spans="2:45" x14ac:dyDescent="0.25">
      <c r="B501" s="2"/>
      <c r="C501" s="2"/>
      <c r="D501" s="2"/>
      <c r="E501" s="2"/>
      <c r="G501" s="42">
        <v>44016</v>
      </c>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f t="shared" si="8"/>
        <v>0</v>
      </c>
      <c r="AI501" s="24" cm="1">
        <f t="array" ref="AI501">SUM($H$8:$AG$8*H501:AG501)</f>
        <v>0</v>
      </c>
      <c r="AJ501" s="43">
        <f>$AI501/'Inventory System'!$L$34</f>
        <v>0</v>
      </c>
      <c r="AS501" s="2"/>
    </row>
    <row r="502" spans="2:45" x14ac:dyDescent="0.25">
      <c r="B502" s="2"/>
      <c r="C502" s="2"/>
      <c r="D502" s="2"/>
      <c r="E502" s="2"/>
      <c r="G502" s="42">
        <v>44017</v>
      </c>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f t="shared" si="8"/>
        <v>0</v>
      </c>
      <c r="AI502" s="24" cm="1">
        <f t="array" ref="AI502">SUM($H$8:$AG$8*H502:AG502)</f>
        <v>0</v>
      </c>
      <c r="AJ502" s="43">
        <f>$AI502/'Inventory System'!$L$34</f>
        <v>0</v>
      </c>
      <c r="AS502" s="2"/>
    </row>
    <row r="503" spans="2:45" x14ac:dyDescent="0.25">
      <c r="B503" s="2"/>
      <c r="C503" s="2"/>
      <c r="D503" s="2"/>
      <c r="E503" s="2"/>
      <c r="G503" s="42">
        <v>44018</v>
      </c>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f t="shared" si="8"/>
        <v>0</v>
      </c>
      <c r="AI503" s="24" cm="1">
        <f t="array" ref="AI503">SUM($H$8:$AG$8*H503:AG503)</f>
        <v>0</v>
      </c>
      <c r="AJ503" s="43">
        <f>$AI503/'Inventory System'!$L$34</f>
        <v>0</v>
      </c>
      <c r="AS503" s="2"/>
    </row>
    <row r="504" spans="2:45" x14ac:dyDescent="0.25">
      <c r="B504" s="2"/>
      <c r="C504" s="2"/>
      <c r="D504" s="2"/>
      <c r="E504" s="2"/>
      <c r="G504" s="42">
        <v>44019</v>
      </c>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f t="shared" si="8"/>
        <v>0</v>
      </c>
      <c r="AI504" s="24" cm="1">
        <f t="array" ref="AI504">SUM($H$8:$AG$8*H504:AG504)</f>
        <v>0</v>
      </c>
      <c r="AJ504" s="43">
        <f>$AI504/'Inventory System'!$L$34</f>
        <v>0</v>
      </c>
      <c r="AS504" s="2"/>
    </row>
    <row r="505" spans="2:45" x14ac:dyDescent="0.25">
      <c r="B505" s="2"/>
      <c r="C505" s="2"/>
      <c r="D505" s="2"/>
      <c r="E505" s="2"/>
      <c r="G505" s="42">
        <v>44020</v>
      </c>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f t="shared" si="8"/>
        <v>0</v>
      </c>
      <c r="AI505" s="24" cm="1">
        <f t="array" ref="AI505">SUM($H$8:$AG$8*H505:AG505)</f>
        <v>0</v>
      </c>
      <c r="AJ505" s="43">
        <f>$AI505/'Inventory System'!$L$34</f>
        <v>0</v>
      </c>
      <c r="AS505" s="2"/>
    </row>
    <row r="506" spans="2:45" x14ac:dyDescent="0.25">
      <c r="B506" s="2"/>
      <c r="C506" s="2"/>
      <c r="D506" s="2"/>
      <c r="E506" s="2"/>
      <c r="G506" s="42">
        <v>44021</v>
      </c>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f t="shared" si="8"/>
        <v>0</v>
      </c>
      <c r="AI506" s="24" cm="1">
        <f t="array" ref="AI506">SUM($H$8:$AG$8*H506:AG506)</f>
        <v>0</v>
      </c>
      <c r="AJ506" s="43">
        <f>$AI506/'Inventory System'!$L$34</f>
        <v>0</v>
      </c>
      <c r="AS506" s="2"/>
    </row>
    <row r="507" spans="2:45" x14ac:dyDescent="0.25">
      <c r="B507" s="2"/>
      <c r="C507" s="2"/>
      <c r="D507" s="2"/>
      <c r="E507" s="2"/>
      <c r="G507" s="42">
        <v>44022</v>
      </c>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f t="shared" si="8"/>
        <v>0</v>
      </c>
      <c r="AI507" s="24" cm="1">
        <f t="array" ref="AI507">SUM($H$8:$AG$8*H507:AG507)</f>
        <v>0</v>
      </c>
      <c r="AJ507" s="43">
        <f>$AI507/'Inventory System'!$L$34</f>
        <v>0</v>
      </c>
      <c r="AS507" s="2"/>
    </row>
    <row r="508" spans="2:45" x14ac:dyDescent="0.25">
      <c r="B508" s="2"/>
      <c r="C508" s="2"/>
      <c r="D508" s="2"/>
      <c r="E508" s="2"/>
      <c r="G508" s="42">
        <v>44023</v>
      </c>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f t="shared" si="8"/>
        <v>0</v>
      </c>
      <c r="AI508" s="24" cm="1">
        <f t="array" ref="AI508">SUM($H$8:$AG$8*H508:AG508)</f>
        <v>0</v>
      </c>
      <c r="AJ508" s="43">
        <f>$AI508/'Inventory System'!$L$34</f>
        <v>0</v>
      </c>
      <c r="AS508" s="2"/>
    </row>
    <row r="509" spans="2:45" x14ac:dyDescent="0.25">
      <c r="B509" s="2"/>
      <c r="C509" s="2"/>
      <c r="D509" s="2"/>
      <c r="E509" s="2"/>
      <c r="G509" s="42">
        <v>44024</v>
      </c>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f t="shared" si="8"/>
        <v>0</v>
      </c>
      <c r="AI509" s="24" cm="1">
        <f t="array" ref="AI509">SUM($H$8:$AG$8*H509:AG509)</f>
        <v>0</v>
      </c>
      <c r="AJ509" s="43">
        <f>$AI509/'Inventory System'!$L$34</f>
        <v>0</v>
      </c>
      <c r="AS509" s="2"/>
    </row>
    <row r="510" spans="2:45" x14ac:dyDescent="0.25">
      <c r="B510" s="2"/>
      <c r="C510" s="2"/>
      <c r="D510" s="2"/>
      <c r="E510" s="2"/>
      <c r="G510" s="42">
        <v>44025</v>
      </c>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f t="shared" si="8"/>
        <v>0</v>
      </c>
      <c r="AI510" s="24" cm="1">
        <f t="array" ref="AI510">SUM($H$8:$AG$8*H510:AG510)</f>
        <v>0</v>
      </c>
      <c r="AJ510" s="43">
        <f>$AI510/'Inventory System'!$L$34</f>
        <v>0</v>
      </c>
      <c r="AS510" s="2"/>
    </row>
    <row r="511" spans="2:45" x14ac:dyDescent="0.25">
      <c r="B511" s="2"/>
      <c r="C511" s="2"/>
      <c r="D511" s="2"/>
      <c r="E511" s="2"/>
      <c r="G511" s="42">
        <v>44026</v>
      </c>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f t="shared" si="8"/>
        <v>0</v>
      </c>
      <c r="AI511" s="24" cm="1">
        <f t="array" ref="AI511">SUM($H$8:$AG$8*H511:AG511)</f>
        <v>0</v>
      </c>
      <c r="AJ511" s="43">
        <f>$AI511/'Inventory System'!$L$34</f>
        <v>0</v>
      </c>
      <c r="AS511" s="2"/>
    </row>
    <row r="512" spans="2:45" x14ac:dyDescent="0.25">
      <c r="B512" s="2"/>
      <c r="C512" s="2"/>
      <c r="D512" s="2"/>
      <c r="E512" s="2"/>
      <c r="G512" s="42">
        <v>44027</v>
      </c>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f t="shared" si="8"/>
        <v>0</v>
      </c>
      <c r="AI512" s="24" cm="1">
        <f t="array" ref="AI512">SUM($H$8:$AG$8*H512:AG512)</f>
        <v>0</v>
      </c>
      <c r="AJ512" s="43">
        <f>$AI512/'Inventory System'!$L$34</f>
        <v>0</v>
      </c>
      <c r="AS512" s="2"/>
    </row>
    <row r="513" spans="2:45" x14ac:dyDescent="0.25">
      <c r="B513" s="2"/>
      <c r="C513" s="2"/>
      <c r="D513" s="2"/>
      <c r="E513" s="2"/>
      <c r="G513" s="42">
        <v>44028</v>
      </c>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f t="shared" si="8"/>
        <v>0</v>
      </c>
      <c r="AI513" s="24" cm="1">
        <f t="array" ref="AI513">SUM($H$8:$AG$8*H513:AG513)</f>
        <v>0</v>
      </c>
      <c r="AJ513" s="43">
        <f>$AI513/'Inventory System'!$L$34</f>
        <v>0</v>
      </c>
      <c r="AS513" s="2"/>
    </row>
    <row r="514" spans="2:45" x14ac:dyDescent="0.25">
      <c r="B514" s="2"/>
      <c r="C514" s="2"/>
      <c r="D514" s="2"/>
      <c r="E514" s="2"/>
      <c r="G514" s="42">
        <v>44029</v>
      </c>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f t="shared" si="8"/>
        <v>0</v>
      </c>
      <c r="AI514" s="24" cm="1">
        <f t="array" ref="AI514">SUM($H$8:$AG$8*H514:AG514)</f>
        <v>0</v>
      </c>
      <c r="AJ514" s="43">
        <f>$AI514/'Inventory System'!$L$34</f>
        <v>0</v>
      </c>
      <c r="AS514" s="2"/>
    </row>
    <row r="515" spans="2:45" x14ac:dyDescent="0.25">
      <c r="B515" s="2"/>
      <c r="C515" s="2"/>
      <c r="D515" s="2"/>
      <c r="E515" s="2"/>
      <c r="G515" s="42">
        <v>44030</v>
      </c>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f t="shared" si="8"/>
        <v>0</v>
      </c>
      <c r="AI515" s="24" cm="1">
        <f t="array" ref="AI515">SUM($H$8:$AG$8*H515:AG515)</f>
        <v>0</v>
      </c>
      <c r="AJ515" s="43">
        <f>$AI515/'Inventory System'!$L$34</f>
        <v>0</v>
      </c>
      <c r="AS515" s="2"/>
    </row>
    <row r="516" spans="2:45" x14ac:dyDescent="0.25">
      <c r="B516" s="2"/>
      <c r="C516" s="2"/>
      <c r="D516" s="2"/>
      <c r="E516" s="2"/>
      <c r="G516" s="42">
        <v>44031</v>
      </c>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f t="shared" si="8"/>
        <v>0</v>
      </c>
      <c r="AI516" s="24" cm="1">
        <f t="array" ref="AI516">SUM($H$8:$AG$8*H516:AG516)</f>
        <v>0</v>
      </c>
      <c r="AJ516" s="43">
        <f>$AI516/'Inventory System'!$L$34</f>
        <v>0</v>
      </c>
      <c r="AS516" s="2"/>
    </row>
    <row r="517" spans="2:45" x14ac:dyDescent="0.25">
      <c r="B517" s="2"/>
      <c r="C517" s="2"/>
      <c r="D517" s="2"/>
      <c r="E517" s="2"/>
      <c r="G517" s="42">
        <v>44032</v>
      </c>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f t="shared" si="8"/>
        <v>0</v>
      </c>
      <c r="AI517" s="24" cm="1">
        <f t="array" ref="AI517">SUM($H$8:$AG$8*H517:AG517)</f>
        <v>0</v>
      </c>
      <c r="AJ517" s="43">
        <f>$AI517/'Inventory System'!$L$34</f>
        <v>0</v>
      </c>
      <c r="AS517" s="2"/>
    </row>
    <row r="518" spans="2:45" x14ac:dyDescent="0.25">
      <c r="B518" s="2"/>
      <c r="C518" s="2"/>
      <c r="D518" s="2"/>
      <c r="E518" s="2"/>
      <c r="G518" s="42">
        <v>44033</v>
      </c>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f t="shared" si="8"/>
        <v>0</v>
      </c>
      <c r="AI518" s="24" cm="1">
        <f t="array" ref="AI518">SUM($H$8:$AG$8*H518:AG518)</f>
        <v>0</v>
      </c>
      <c r="AJ518" s="43">
        <f>$AI518/'Inventory System'!$L$34</f>
        <v>0</v>
      </c>
      <c r="AS518" s="2"/>
    </row>
    <row r="519" spans="2:45" x14ac:dyDescent="0.25">
      <c r="B519" s="2"/>
      <c r="C519" s="2"/>
      <c r="D519" s="2"/>
      <c r="E519" s="2"/>
      <c r="G519" s="42">
        <v>44034</v>
      </c>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f t="shared" si="8"/>
        <v>0</v>
      </c>
      <c r="AI519" s="24" cm="1">
        <f t="array" ref="AI519">SUM($H$8:$AG$8*H519:AG519)</f>
        <v>0</v>
      </c>
      <c r="AJ519" s="43">
        <f>$AI519/'Inventory System'!$L$34</f>
        <v>0</v>
      </c>
      <c r="AS519" s="2"/>
    </row>
    <row r="520" spans="2:45" x14ac:dyDescent="0.25">
      <c r="B520" s="2"/>
      <c r="C520" s="2"/>
      <c r="D520" s="2"/>
      <c r="E520" s="2"/>
      <c r="G520" s="42">
        <v>44035</v>
      </c>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f t="shared" si="8"/>
        <v>0</v>
      </c>
      <c r="AI520" s="24" cm="1">
        <f t="array" ref="AI520">SUM($H$8:$AG$8*H520:AG520)</f>
        <v>0</v>
      </c>
      <c r="AJ520" s="43">
        <f>$AI520/'Inventory System'!$L$34</f>
        <v>0</v>
      </c>
      <c r="AS520" s="2"/>
    </row>
    <row r="521" spans="2:45" x14ac:dyDescent="0.25">
      <c r="B521" s="2"/>
      <c r="C521" s="2"/>
      <c r="D521" s="2"/>
      <c r="E521" s="2"/>
      <c r="G521" s="42">
        <v>44036</v>
      </c>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f t="shared" si="8"/>
        <v>0</v>
      </c>
      <c r="AI521" s="24" cm="1">
        <f t="array" ref="AI521">SUM($H$8:$AG$8*H521:AG521)</f>
        <v>0</v>
      </c>
      <c r="AJ521" s="43">
        <f>$AI521/'Inventory System'!$L$34</f>
        <v>0</v>
      </c>
      <c r="AS521" s="2"/>
    </row>
    <row r="522" spans="2:45" x14ac:dyDescent="0.25">
      <c r="B522" s="2"/>
      <c r="C522" s="2"/>
      <c r="D522" s="2"/>
      <c r="E522" s="2"/>
      <c r="G522" s="42">
        <v>44037</v>
      </c>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f t="shared" si="8"/>
        <v>0</v>
      </c>
      <c r="AI522" s="24" cm="1">
        <f t="array" ref="AI522">SUM($H$8:$AG$8*H522:AG522)</f>
        <v>0</v>
      </c>
      <c r="AJ522" s="43">
        <f>$AI522/'Inventory System'!$L$34</f>
        <v>0</v>
      </c>
      <c r="AS522" s="2"/>
    </row>
    <row r="523" spans="2:45" x14ac:dyDescent="0.25">
      <c r="B523" s="2"/>
      <c r="C523" s="2"/>
      <c r="D523" s="2"/>
      <c r="E523" s="2"/>
      <c r="G523" s="42">
        <v>44038</v>
      </c>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f t="shared" si="8"/>
        <v>0</v>
      </c>
      <c r="AI523" s="24" cm="1">
        <f t="array" ref="AI523">SUM($H$8:$AG$8*H523:AG523)</f>
        <v>0</v>
      </c>
      <c r="AJ523" s="43">
        <f>$AI523/'Inventory System'!$L$34</f>
        <v>0</v>
      </c>
      <c r="AS523" s="2"/>
    </row>
    <row r="524" spans="2:45" x14ac:dyDescent="0.25">
      <c r="B524" s="2"/>
      <c r="C524" s="2"/>
      <c r="D524" s="2"/>
      <c r="E524" s="2"/>
      <c r="G524" s="42">
        <v>44039</v>
      </c>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f t="shared" si="8"/>
        <v>0</v>
      </c>
      <c r="AI524" s="24" cm="1">
        <f t="array" ref="AI524">SUM($H$8:$AG$8*H524:AG524)</f>
        <v>0</v>
      </c>
      <c r="AJ524" s="43">
        <f>$AI524/'Inventory System'!$L$34</f>
        <v>0</v>
      </c>
      <c r="AS524" s="2"/>
    </row>
    <row r="525" spans="2:45" x14ac:dyDescent="0.25">
      <c r="B525" s="2"/>
      <c r="C525" s="2"/>
      <c r="D525" s="2"/>
      <c r="E525" s="2"/>
      <c r="G525" s="42">
        <v>44040</v>
      </c>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f t="shared" si="8"/>
        <v>0</v>
      </c>
      <c r="AI525" s="24" cm="1">
        <f t="array" ref="AI525">SUM($H$8:$AG$8*H525:AG525)</f>
        <v>0</v>
      </c>
      <c r="AJ525" s="43">
        <f>$AI525/'Inventory System'!$L$34</f>
        <v>0</v>
      </c>
      <c r="AS525" s="2"/>
    </row>
    <row r="526" spans="2:45" x14ac:dyDescent="0.25">
      <c r="B526" s="2"/>
      <c r="C526" s="2"/>
      <c r="D526" s="2"/>
      <c r="E526" s="2"/>
      <c r="G526" s="42">
        <v>44041</v>
      </c>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f t="shared" si="8"/>
        <v>0</v>
      </c>
      <c r="AI526" s="24" cm="1">
        <f t="array" ref="AI526">SUM($H$8:$AG$8*H526:AG526)</f>
        <v>0</v>
      </c>
      <c r="AJ526" s="43">
        <f>$AI526/'Inventory System'!$L$34</f>
        <v>0</v>
      </c>
      <c r="AS526" s="2"/>
    </row>
    <row r="527" spans="2:45" x14ac:dyDescent="0.25">
      <c r="B527" s="2"/>
      <c r="C527" s="2"/>
      <c r="D527" s="2"/>
      <c r="E527" s="2"/>
      <c r="G527" s="42">
        <v>44042</v>
      </c>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f t="shared" si="8"/>
        <v>0</v>
      </c>
      <c r="AI527" s="24" cm="1">
        <f t="array" ref="AI527">SUM($H$8:$AG$8*H527:AG527)</f>
        <v>0</v>
      </c>
      <c r="AJ527" s="43">
        <f>$AI527/'Inventory System'!$L$34</f>
        <v>0</v>
      </c>
      <c r="AS527" s="2"/>
    </row>
    <row r="528" spans="2:45" x14ac:dyDescent="0.25">
      <c r="B528" s="2"/>
      <c r="C528" s="2"/>
      <c r="D528" s="2"/>
      <c r="E528" s="2"/>
      <c r="G528" s="42">
        <v>44043</v>
      </c>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f t="shared" si="8"/>
        <v>0</v>
      </c>
      <c r="AI528" s="24" cm="1">
        <f t="array" ref="AI528">SUM($H$8:$AG$8*H528:AG528)</f>
        <v>0</v>
      </c>
      <c r="AJ528" s="43">
        <f>$AI528/'Inventory System'!$L$34</f>
        <v>0</v>
      </c>
      <c r="AS528" s="2"/>
    </row>
    <row r="529" spans="2:45" x14ac:dyDescent="0.25">
      <c r="B529" s="2"/>
      <c r="C529" s="2"/>
      <c r="D529" s="2"/>
      <c r="E529" s="2"/>
      <c r="G529" s="42">
        <v>44044</v>
      </c>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f t="shared" si="8"/>
        <v>0</v>
      </c>
      <c r="AI529" s="24" cm="1">
        <f t="array" ref="AI529">SUM($H$8:$AG$8*H529:AG529)</f>
        <v>0</v>
      </c>
      <c r="AJ529" s="43">
        <f>$AI529/'Inventory System'!$L$34</f>
        <v>0</v>
      </c>
      <c r="AS529" s="2"/>
    </row>
    <row r="530" spans="2:45" x14ac:dyDescent="0.25">
      <c r="B530" s="2"/>
      <c r="C530" s="2"/>
      <c r="D530" s="2"/>
      <c r="E530" s="2"/>
      <c r="G530" s="42">
        <v>44045</v>
      </c>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f t="shared" si="8"/>
        <v>0</v>
      </c>
      <c r="AI530" s="24" cm="1">
        <f t="array" ref="AI530">SUM($H$8:$AG$8*H530:AG530)</f>
        <v>0</v>
      </c>
      <c r="AJ530" s="43">
        <f>$AI530/'Inventory System'!$L$34</f>
        <v>0</v>
      </c>
      <c r="AS530" s="2"/>
    </row>
    <row r="531" spans="2:45" x14ac:dyDescent="0.25">
      <c r="B531" s="2"/>
      <c r="C531" s="2"/>
      <c r="D531" s="2"/>
      <c r="E531" s="2"/>
      <c r="G531" s="42">
        <v>44046</v>
      </c>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f t="shared" si="8"/>
        <v>0</v>
      </c>
      <c r="AI531" s="24" cm="1">
        <f t="array" ref="AI531">SUM($H$8:$AG$8*H531:AG531)</f>
        <v>0</v>
      </c>
      <c r="AJ531" s="43">
        <f>$AI531/'Inventory System'!$L$34</f>
        <v>0</v>
      </c>
      <c r="AS531" s="2"/>
    </row>
    <row r="532" spans="2:45" x14ac:dyDescent="0.25">
      <c r="B532" s="2"/>
      <c r="C532" s="2"/>
      <c r="D532" s="2"/>
      <c r="E532" s="2"/>
      <c r="G532" s="42">
        <v>44047</v>
      </c>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f t="shared" si="8"/>
        <v>0</v>
      </c>
      <c r="AI532" s="24" cm="1">
        <f t="array" ref="AI532">SUM($H$8:$AG$8*H532:AG532)</f>
        <v>0</v>
      </c>
      <c r="AJ532" s="43">
        <f>$AI532/'Inventory System'!$L$34</f>
        <v>0</v>
      </c>
      <c r="AS532" s="2"/>
    </row>
    <row r="533" spans="2:45" x14ac:dyDescent="0.25">
      <c r="B533" s="2"/>
      <c r="C533" s="2"/>
      <c r="D533" s="2"/>
      <c r="E533" s="2"/>
      <c r="G533" s="42">
        <v>44048</v>
      </c>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f t="shared" si="8"/>
        <v>0</v>
      </c>
      <c r="AI533" s="24" cm="1">
        <f t="array" ref="AI533">SUM($H$8:$AG$8*H533:AG533)</f>
        <v>0</v>
      </c>
      <c r="AJ533" s="43">
        <f>$AI533/'Inventory System'!$L$34</f>
        <v>0</v>
      </c>
      <c r="AS533" s="2"/>
    </row>
    <row r="534" spans="2:45" x14ac:dyDescent="0.25">
      <c r="B534" s="2"/>
      <c r="C534" s="2"/>
      <c r="D534" s="2"/>
      <c r="E534" s="2"/>
      <c r="G534" s="42">
        <v>44049</v>
      </c>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f t="shared" si="8"/>
        <v>0</v>
      </c>
      <c r="AI534" s="24" cm="1">
        <f t="array" ref="AI534">SUM($H$8:$AG$8*H534:AG534)</f>
        <v>0</v>
      </c>
      <c r="AJ534" s="43">
        <f>$AI534/'Inventory System'!$L$34</f>
        <v>0</v>
      </c>
      <c r="AS534" s="2"/>
    </row>
    <row r="535" spans="2:45" x14ac:dyDescent="0.25">
      <c r="B535" s="2"/>
      <c r="C535" s="2"/>
      <c r="D535" s="2"/>
      <c r="E535" s="2"/>
      <c r="G535" s="42">
        <v>44050</v>
      </c>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f t="shared" si="8"/>
        <v>0</v>
      </c>
      <c r="AI535" s="24" cm="1">
        <f t="array" ref="AI535">SUM($H$8:$AG$8*H535:AG535)</f>
        <v>0</v>
      </c>
      <c r="AJ535" s="43">
        <f>$AI535/'Inventory System'!$L$34</f>
        <v>0</v>
      </c>
      <c r="AS535" s="2"/>
    </row>
    <row r="536" spans="2:45" x14ac:dyDescent="0.25">
      <c r="B536" s="2"/>
      <c r="C536" s="2"/>
      <c r="D536" s="2"/>
      <c r="E536" s="2"/>
      <c r="G536" s="42">
        <v>44051</v>
      </c>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f t="shared" si="8"/>
        <v>0</v>
      </c>
      <c r="AI536" s="24" cm="1">
        <f t="array" ref="AI536">SUM($H$8:$AG$8*H536:AG536)</f>
        <v>0</v>
      </c>
      <c r="AJ536" s="43">
        <f>$AI536/'Inventory System'!$L$34</f>
        <v>0</v>
      </c>
      <c r="AS536" s="2"/>
    </row>
    <row r="537" spans="2:45" x14ac:dyDescent="0.25">
      <c r="B537" s="2"/>
      <c r="C537" s="2"/>
      <c r="D537" s="2"/>
      <c r="E537" s="2"/>
      <c r="G537" s="42">
        <v>44052</v>
      </c>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f t="shared" ref="AH537:AH600" si="9">SUM(H537:AG537)</f>
        <v>0</v>
      </c>
      <c r="AI537" s="24" cm="1">
        <f t="array" ref="AI537">SUM($H$8:$AG$8*H537:AG537)</f>
        <v>0</v>
      </c>
      <c r="AJ537" s="43">
        <f>$AI537/'Inventory System'!$L$34</f>
        <v>0</v>
      </c>
      <c r="AS537" s="2"/>
    </row>
    <row r="538" spans="2:45" x14ac:dyDescent="0.25">
      <c r="B538" s="2"/>
      <c r="C538" s="2"/>
      <c r="D538" s="2"/>
      <c r="E538" s="2"/>
      <c r="G538" s="42">
        <v>44053</v>
      </c>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f t="shared" si="9"/>
        <v>0</v>
      </c>
      <c r="AI538" s="24" cm="1">
        <f t="array" ref="AI538">SUM($H$8:$AG$8*H538:AG538)</f>
        <v>0</v>
      </c>
      <c r="AJ538" s="43">
        <f>$AI538/'Inventory System'!$L$34</f>
        <v>0</v>
      </c>
      <c r="AS538" s="2"/>
    </row>
    <row r="539" spans="2:45" x14ac:dyDescent="0.25">
      <c r="B539" s="2"/>
      <c r="C539" s="2"/>
      <c r="D539" s="2"/>
      <c r="E539" s="2"/>
      <c r="G539" s="42">
        <v>44054</v>
      </c>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f t="shared" si="9"/>
        <v>0</v>
      </c>
      <c r="AI539" s="24" cm="1">
        <f t="array" ref="AI539">SUM($H$8:$AG$8*H539:AG539)</f>
        <v>0</v>
      </c>
      <c r="AJ539" s="43">
        <f>$AI539/'Inventory System'!$L$34</f>
        <v>0</v>
      </c>
      <c r="AS539" s="2"/>
    </row>
    <row r="540" spans="2:45" x14ac:dyDescent="0.25">
      <c r="B540" s="2"/>
      <c r="C540" s="2"/>
      <c r="D540" s="2"/>
      <c r="E540" s="2"/>
      <c r="G540" s="42">
        <v>44055</v>
      </c>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f t="shared" si="9"/>
        <v>0</v>
      </c>
      <c r="AI540" s="24" cm="1">
        <f t="array" ref="AI540">SUM($H$8:$AG$8*H540:AG540)</f>
        <v>0</v>
      </c>
      <c r="AJ540" s="43">
        <f>$AI540/'Inventory System'!$L$34</f>
        <v>0</v>
      </c>
      <c r="AS540" s="2"/>
    </row>
    <row r="541" spans="2:45" x14ac:dyDescent="0.25">
      <c r="B541" s="2"/>
      <c r="C541" s="2"/>
      <c r="D541" s="2"/>
      <c r="E541" s="2"/>
      <c r="G541" s="42">
        <v>44056</v>
      </c>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f t="shared" si="9"/>
        <v>0</v>
      </c>
      <c r="AI541" s="24" cm="1">
        <f t="array" ref="AI541">SUM($H$8:$AG$8*H541:AG541)</f>
        <v>0</v>
      </c>
      <c r="AJ541" s="43">
        <f>$AI541/'Inventory System'!$L$34</f>
        <v>0</v>
      </c>
      <c r="AS541" s="2"/>
    </row>
    <row r="542" spans="2:45" x14ac:dyDescent="0.25">
      <c r="B542" s="2"/>
      <c r="C542" s="2"/>
      <c r="D542" s="2"/>
      <c r="E542" s="2"/>
      <c r="G542" s="42">
        <v>44057</v>
      </c>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f t="shared" si="9"/>
        <v>0</v>
      </c>
      <c r="AI542" s="24" cm="1">
        <f t="array" ref="AI542">SUM($H$8:$AG$8*H542:AG542)</f>
        <v>0</v>
      </c>
      <c r="AJ542" s="43">
        <f>$AI542/'Inventory System'!$L$34</f>
        <v>0</v>
      </c>
      <c r="AS542" s="2"/>
    </row>
    <row r="543" spans="2:45" x14ac:dyDescent="0.25">
      <c r="B543" s="2"/>
      <c r="C543" s="2"/>
      <c r="D543" s="2"/>
      <c r="E543" s="2"/>
      <c r="G543" s="42">
        <v>44058</v>
      </c>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f t="shared" si="9"/>
        <v>0</v>
      </c>
      <c r="AI543" s="24" cm="1">
        <f t="array" ref="AI543">SUM($H$8:$AG$8*H543:AG543)</f>
        <v>0</v>
      </c>
      <c r="AJ543" s="43">
        <f>$AI543/'Inventory System'!$L$34</f>
        <v>0</v>
      </c>
      <c r="AS543" s="2"/>
    </row>
    <row r="544" spans="2:45" x14ac:dyDescent="0.25">
      <c r="B544" s="2"/>
      <c r="C544" s="2"/>
      <c r="D544" s="2"/>
      <c r="E544" s="2"/>
      <c r="G544" s="42">
        <v>44059</v>
      </c>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f t="shared" si="9"/>
        <v>0</v>
      </c>
      <c r="AI544" s="24" cm="1">
        <f t="array" ref="AI544">SUM($H$8:$AG$8*H544:AG544)</f>
        <v>0</v>
      </c>
      <c r="AJ544" s="43">
        <f>$AI544/'Inventory System'!$L$34</f>
        <v>0</v>
      </c>
      <c r="AS544" s="2"/>
    </row>
    <row r="545" spans="2:45" x14ac:dyDescent="0.25">
      <c r="B545" s="2"/>
      <c r="C545" s="2"/>
      <c r="D545" s="2"/>
      <c r="E545" s="2"/>
      <c r="G545" s="42">
        <v>44060</v>
      </c>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f t="shared" si="9"/>
        <v>0</v>
      </c>
      <c r="AI545" s="24" cm="1">
        <f t="array" ref="AI545">SUM($H$8:$AG$8*H545:AG545)</f>
        <v>0</v>
      </c>
      <c r="AJ545" s="43">
        <f>$AI545/'Inventory System'!$L$34</f>
        <v>0</v>
      </c>
      <c r="AS545" s="2"/>
    </row>
    <row r="546" spans="2:45" x14ac:dyDescent="0.25">
      <c r="B546" s="2"/>
      <c r="C546" s="2"/>
      <c r="D546" s="2"/>
      <c r="E546" s="2"/>
      <c r="G546" s="42">
        <v>44061</v>
      </c>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f t="shared" si="9"/>
        <v>0</v>
      </c>
      <c r="AI546" s="24" cm="1">
        <f t="array" ref="AI546">SUM($H$8:$AG$8*H546:AG546)</f>
        <v>0</v>
      </c>
      <c r="AJ546" s="43">
        <f>$AI546/'Inventory System'!$L$34</f>
        <v>0</v>
      </c>
      <c r="AS546" s="2"/>
    </row>
    <row r="547" spans="2:45" x14ac:dyDescent="0.25">
      <c r="B547" s="2"/>
      <c r="C547" s="2"/>
      <c r="D547" s="2"/>
      <c r="E547" s="2"/>
      <c r="G547" s="42">
        <v>44062</v>
      </c>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f t="shared" si="9"/>
        <v>0</v>
      </c>
      <c r="AI547" s="24" cm="1">
        <f t="array" ref="AI547">SUM($H$8:$AG$8*H547:AG547)</f>
        <v>0</v>
      </c>
      <c r="AJ547" s="43">
        <f>$AI547/'Inventory System'!$L$34</f>
        <v>0</v>
      </c>
      <c r="AS547" s="2"/>
    </row>
    <row r="548" spans="2:45" x14ac:dyDescent="0.25">
      <c r="B548" s="2"/>
      <c r="C548" s="2"/>
      <c r="D548" s="2"/>
      <c r="E548" s="2"/>
      <c r="G548" s="42">
        <v>44063</v>
      </c>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f t="shared" si="9"/>
        <v>0</v>
      </c>
      <c r="AI548" s="24" cm="1">
        <f t="array" ref="AI548">SUM($H$8:$AG$8*H548:AG548)</f>
        <v>0</v>
      </c>
      <c r="AJ548" s="43">
        <f>$AI548/'Inventory System'!$L$34</f>
        <v>0</v>
      </c>
      <c r="AS548" s="2"/>
    </row>
    <row r="549" spans="2:45" x14ac:dyDescent="0.25">
      <c r="B549" s="2"/>
      <c r="C549" s="2"/>
      <c r="D549" s="2"/>
      <c r="E549" s="2"/>
      <c r="G549" s="42">
        <v>44064</v>
      </c>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f t="shared" si="9"/>
        <v>0</v>
      </c>
      <c r="AI549" s="24" cm="1">
        <f t="array" ref="AI549">SUM($H$8:$AG$8*H549:AG549)</f>
        <v>0</v>
      </c>
      <c r="AJ549" s="43">
        <f>$AI549/'Inventory System'!$L$34</f>
        <v>0</v>
      </c>
      <c r="AS549" s="2"/>
    </row>
    <row r="550" spans="2:45" x14ac:dyDescent="0.25">
      <c r="B550" s="2"/>
      <c r="C550" s="2"/>
      <c r="D550" s="2"/>
      <c r="E550" s="2"/>
      <c r="G550" s="42">
        <v>44065</v>
      </c>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f t="shared" si="9"/>
        <v>0</v>
      </c>
      <c r="AI550" s="24" cm="1">
        <f t="array" ref="AI550">SUM($H$8:$AG$8*H550:AG550)</f>
        <v>0</v>
      </c>
      <c r="AJ550" s="43">
        <f>$AI550/'Inventory System'!$L$34</f>
        <v>0</v>
      </c>
      <c r="AS550" s="2"/>
    </row>
    <row r="551" spans="2:45" x14ac:dyDescent="0.25">
      <c r="B551" s="2"/>
      <c r="C551" s="2"/>
      <c r="D551" s="2"/>
      <c r="E551" s="2"/>
      <c r="G551" s="42">
        <v>44066</v>
      </c>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f t="shared" si="9"/>
        <v>0</v>
      </c>
      <c r="AI551" s="24" cm="1">
        <f t="array" ref="AI551">SUM($H$8:$AG$8*H551:AG551)</f>
        <v>0</v>
      </c>
      <c r="AJ551" s="43">
        <f>$AI551/'Inventory System'!$L$34</f>
        <v>0</v>
      </c>
      <c r="AS551" s="2"/>
    </row>
    <row r="552" spans="2:45" x14ac:dyDescent="0.25">
      <c r="B552" s="2"/>
      <c r="C552" s="2"/>
      <c r="D552" s="2"/>
      <c r="E552" s="2"/>
      <c r="G552" s="42">
        <v>44067</v>
      </c>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f t="shared" si="9"/>
        <v>0</v>
      </c>
      <c r="AI552" s="24" cm="1">
        <f t="array" ref="AI552">SUM($H$8:$AG$8*H552:AG552)</f>
        <v>0</v>
      </c>
      <c r="AJ552" s="43">
        <f>$AI552/'Inventory System'!$L$34</f>
        <v>0</v>
      </c>
      <c r="AS552" s="2"/>
    </row>
    <row r="553" spans="2:45" x14ac:dyDescent="0.25">
      <c r="B553" s="2"/>
      <c r="C553" s="2"/>
      <c r="D553" s="2"/>
      <c r="E553" s="2"/>
      <c r="G553" s="42">
        <v>44068</v>
      </c>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f t="shared" si="9"/>
        <v>0</v>
      </c>
      <c r="AI553" s="24" cm="1">
        <f t="array" ref="AI553">SUM($H$8:$AG$8*H553:AG553)</f>
        <v>0</v>
      </c>
      <c r="AJ553" s="43">
        <f>$AI553/'Inventory System'!$L$34</f>
        <v>0</v>
      </c>
      <c r="AS553" s="2"/>
    </row>
    <row r="554" spans="2:45" x14ac:dyDescent="0.25">
      <c r="B554" s="2"/>
      <c r="C554" s="2"/>
      <c r="D554" s="2"/>
      <c r="E554" s="2"/>
      <c r="G554" s="42">
        <v>44069</v>
      </c>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f t="shared" si="9"/>
        <v>0</v>
      </c>
      <c r="AI554" s="24" cm="1">
        <f t="array" ref="AI554">SUM($H$8:$AG$8*H554:AG554)</f>
        <v>0</v>
      </c>
      <c r="AJ554" s="43">
        <f>$AI554/'Inventory System'!$L$34</f>
        <v>0</v>
      </c>
      <c r="AS554" s="2"/>
    </row>
    <row r="555" spans="2:45" x14ac:dyDescent="0.25">
      <c r="B555" s="2"/>
      <c r="C555" s="2"/>
      <c r="D555" s="2"/>
      <c r="E555" s="2"/>
      <c r="G555" s="42">
        <v>44070</v>
      </c>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f t="shared" si="9"/>
        <v>0</v>
      </c>
      <c r="AI555" s="24" cm="1">
        <f t="array" ref="AI555">SUM($H$8:$AG$8*H555:AG555)</f>
        <v>0</v>
      </c>
      <c r="AJ555" s="43">
        <f>$AI555/'Inventory System'!$L$34</f>
        <v>0</v>
      </c>
      <c r="AS555" s="2"/>
    </row>
    <row r="556" spans="2:45" x14ac:dyDescent="0.25">
      <c r="B556" s="2"/>
      <c r="C556" s="2"/>
      <c r="D556" s="2"/>
      <c r="E556" s="2"/>
      <c r="G556" s="42">
        <v>44071</v>
      </c>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f t="shared" si="9"/>
        <v>0</v>
      </c>
      <c r="AI556" s="24" cm="1">
        <f t="array" ref="AI556">SUM($H$8:$AG$8*H556:AG556)</f>
        <v>0</v>
      </c>
      <c r="AJ556" s="43">
        <f>$AI556/'Inventory System'!$L$34</f>
        <v>0</v>
      </c>
      <c r="AS556" s="2"/>
    </row>
    <row r="557" spans="2:45" x14ac:dyDescent="0.25">
      <c r="B557" s="2"/>
      <c r="C557" s="2"/>
      <c r="D557" s="2"/>
      <c r="E557" s="2"/>
      <c r="G557" s="42">
        <v>44072</v>
      </c>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f t="shared" si="9"/>
        <v>0</v>
      </c>
      <c r="AI557" s="24" cm="1">
        <f t="array" ref="AI557">SUM($H$8:$AG$8*H557:AG557)</f>
        <v>0</v>
      </c>
      <c r="AJ557" s="43">
        <f>$AI557/'Inventory System'!$L$34</f>
        <v>0</v>
      </c>
      <c r="AS557" s="2"/>
    </row>
    <row r="558" spans="2:45" x14ac:dyDescent="0.25">
      <c r="B558" s="2"/>
      <c r="C558" s="2"/>
      <c r="D558" s="2"/>
      <c r="E558" s="2"/>
      <c r="G558" s="42">
        <v>44073</v>
      </c>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f t="shared" si="9"/>
        <v>0</v>
      </c>
      <c r="AI558" s="24" cm="1">
        <f t="array" ref="AI558">SUM($H$8:$AG$8*H558:AG558)</f>
        <v>0</v>
      </c>
      <c r="AJ558" s="43">
        <f>$AI558/'Inventory System'!$L$34</f>
        <v>0</v>
      </c>
      <c r="AS558" s="2"/>
    </row>
    <row r="559" spans="2:45" x14ac:dyDescent="0.25">
      <c r="B559" s="2"/>
      <c r="C559" s="2"/>
      <c r="D559" s="2"/>
      <c r="E559" s="2"/>
      <c r="G559" s="42">
        <v>44074</v>
      </c>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f t="shared" si="9"/>
        <v>0</v>
      </c>
      <c r="AI559" s="24" cm="1">
        <f t="array" ref="AI559">SUM($H$8:$AG$8*H559:AG559)</f>
        <v>0</v>
      </c>
      <c r="AJ559" s="43">
        <f>$AI559/'Inventory System'!$L$34</f>
        <v>0</v>
      </c>
      <c r="AS559" s="2"/>
    </row>
    <row r="560" spans="2:45" x14ac:dyDescent="0.25">
      <c r="B560" s="2"/>
      <c r="C560" s="2"/>
      <c r="D560" s="2"/>
      <c r="E560" s="2"/>
      <c r="G560" s="42">
        <v>44075</v>
      </c>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f t="shared" si="9"/>
        <v>0</v>
      </c>
      <c r="AI560" s="24" cm="1">
        <f t="array" ref="AI560">SUM($H$8:$AG$8*H560:AG560)</f>
        <v>0</v>
      </c>
      <c r="AJ560" s="43">
        <f>$AI560/'Inventory System'!$L$34</f>
        <v>0</v>
      </c>
      <c r="AS560" s="2"/>
    </row>
    <row r="561" spans="2:45" x14ac:dyDescent="0.25">
      <c r="B561" s="2"/>
      <c r="C561" s="2"/>
      <c r="D561" s="2"/>
      <c r="E561" s="2"/>
      <c r="G561" s="42">
        <v>44076</v>
      </c>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f t="shared" si="9"/>
        <v>0</v>
      </c>
      <c r="AI561" s="24" cm="1">
        <f t="array" ref="AI561">SUM($H$8:$AG$8*H561:AG561)</f>
        <v>0</v>
      </c>
      <c r="AJ561" s="43">
        <f>$AI561/'Inventory System'!$L$34</f>
        <v>0</v>
      </c>
      <c r="AS561" s="2"/>
    </row>
    <row r="562" spans="2:45" x14ac:dyDescent="0.25">
      <c r="B562" s="2"/>
      <c r="C562" s="2"/>
      <c r="D562" s="2"/>
      <c r="E562" s="2"/>
      <c r="G562" s="42">
        <v>44077</v>
      </c>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f t="shared" si="9"/>
        <v>0</v>
      </c>
      <c r="AI562" s="24" cm="1">
        <f t="array" ref="AI562">SUM($H$8:$AG$8*H562:AG562)</f>
        <v>0</v>
      </c>
      <c r="AJ562" s="43">
        <f>$AI562/'Inventory System'!$L$34</f>
        <v>0</v>
      </c>
      <c r="AS562" s="2"/>
    </row>
    <row r="563" spans="2:45" x14ac:dyDescent="0.25">
      <c r="B563" s="2"/>
      <c r="C563" s="2"/>
      <c r="D563" s="2"/>
      <c r="E563" s="2"/>
      <c r="G563" s="42">
        <v>44078</v>
      </c>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f t="shared" si="9"/>
        <v>0</v>
      </c>
      <c r="AI563" s="24" cm="1">
        <f t="array" ref="AI563">SUM($H$8:$AG$8*H563:AG563)</f>
        <v>0</v>
      </c>
      <c r="AJ563" s="43">
        <f>$AI563/'Inventory System'!$L$34</f>
        <v>0</v>
      </c>
      <c r="AS563" s="2"/>
    </row>
    <row r="564" spans="2:45" x14ac:dyDescent="0.25">
      <c r="B564" s="2"/>
      <c r="C564" s="2"/>
      <c r="D564" s="2"/>
      <c r="E564" s="2"/>
      <c r="G564" s="42">
        <v>44079</v>
      </c>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f t="shared" si="9"/>
        <v>0</v>
      </c>
      <c r="AI564" s="24" cm="1">
        <f t="array" ref="AI564">SUM($H$8:$AG$8*H564:AG564)</f>
        <v>0</v>
      </c>
      <c r="AJ564" s="43">
        <f>$AI564/'Inventory System'!$L$34</f>
        <v>0</v>
      </c>
      <c r="AS564" s="2"/>
    </row>
    <row r="565" spans="2:45" x14ac:dyDescent="0.25">
      <c r="B565" s="2"/>
      <c r="C565" s="2"/>
      <c r="D565" s="2"/>
      <c r="E565" s="2"/>
      <c r="G565" s="42">
        <v>44080</v>
      </c>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f t="shared" si="9"/>
        <v>0</v>
      </c>
      <c r="AI565" s="24" cm="1">
        <f t="array" ref="AI565">SUM($H$8:$AG$8*H565:AG565)</f>
        <v>0</v>
      </c>
      <c r="AJ565" s="43">
        <f>$AI565/'Inventory System'!$L$34</f>
        <v>0</v>
      </c>
      <c r="AS565" s="2"/>
    </row>
    <row r="566" spans="2:45" x14ac:dyDescent="0.25">
      <c r="B566" s="2"/>
      <c r="C566" s="2"/>
      <c r="D566" s="2"/>
      <c r="E566" s="2"/>
      <c r="G566" s="42">
        <v>44081</v>
      </c>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f t="shared" si="9"/>
        <v>0</v>
      </c>
      <c r="AI566" s="24" cm="1">
        <f t="array" ref="AI566">SUM($H$8:$AG$8*H566:AG566)</f>
        <v>0</v>
      </c>
      <c r="AJ566" s="43">
        <f>$AI566/'Inventory System'!$L$34</f>
        <v>0</v>
      </c>
      <c r="AS566" s="2"/>
    </row>
    <row r="567" spans="2:45" x14ac:dyDescent="0.25">
      <c r="B567" s="2"/>
      <c r="C567" s="2"/>
      <c r="D567" s="2"/>
      <c r="E567" s="2"/>
      <c r="G567" s="42">
        <v>44082</v>
      </c>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f t="shared" si="9"/>
        <v>0</v>
      </c>
      <c r="AI567" s="24" cm="1">
        <f t="array" ref="AI567">SUM($H$8:$AG$8*H567:AG567)</f>
        <v>0</v>
      </c>
      <c r="AJ567" s="43">
        <f>$AI567/'Inventory System'!$L$34</f>
        <v>0</v>
      </c>
      <c r="AS567" s="2"/>
    </row>
    <row r="568" spans="2:45" x14ac:dyDescent="0.25">
      <c r="B568" s="2"/>
      <c r="C568" s="2"/>
      <c r="D568" s="2"/>
      <c r="E568" s="2"/>
      <c r="G568" s="42">
        <v>44083</v>
      </c>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f t="shared" si="9"/>
        <v>0</v>
      </c>
      <c r="AI568" s="24" cm="1">
        <f t="array" ref="AI568">SUM($H$8:$AG$8*H568:AG568)</f>
        <v>0</v>
      </c>
      <c r="AJ568" s="43">
        <f>$AI568/'Inventory System'!$L$34</f>
        <v>0</v>
      </c>
      <c r="AS568" s="2"/>
    </row>
    <row r="569" spans="2:45" x14ac:dyDescent="0.25">
      <c r="B569" s="2"/>
      <c r="C569" s="2"/>
      <c r="D569" s="2"/>
      <c r="E569" s="2"/>
      <c r="G569" s="42">
        <v>44084</v>
      </c>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f t="shared" si="9"/>
        <v>0</v>
      </c>
      <c r="AI569" s="24" cm="1">
        <f t="array" ref="AI569">SUM($H$8:$AG$8*H569:AG569)</f>
        <v>0</v>
      </c>
      <c r="AJ569" s="43">
        <f>$AI569/'Inventory System'!$L$34</f>
        <v>0</v>
      </c>
      <c r="AS569" s="2"/>
    </row>
    <row r="570" spans="2:45" x14ac:dyDescent="0.25">
      <c r="B570" s="2"/>
      <c r="C570" s="2"/>
      <c r="D570" s="2"/>
      <c r="E570" s="2"/>
      <c r="G570" s="42">
        <v>44085</v>
      </c>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f t="shared" si="9"/>
        <v>0</v>
      </c>
      <c r="AI570" s="24" cm="1">
        <f t="array" ref="AI570">SUM($H$8:$AG$8*H570:AG570)</f>
        <v>0</v>
      </c>
      <c r="AJ570" s="43">
        <f>$AI570/'Inventory System'!$L$34</f>
        <v>0</v>
      </c>
      <c r="AS570" s="2"/>
    </row>
    <row r="571" spans="2:45" x14ac:dyDescent="0.25">
      <c r="B571" s="2"/>
      <c r="C571" s="2"/>
      <c r="D571" s="2"/>
      <c r="E571" s="2"/>
      <c r="G571" s="42">
        <v>44086</v>
      </c>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f t="shared" si="9"/>
        <v>0</v>
      </c>
      <c r="AI571" s="24" cm="1">
        <f t="array" ref="AI571">SUM($H$8:$AG$8*H571:AG571)</f>
        <v>0</v>
      </c>
      <c r="AJ571" s="43">
        <f>$AI571/'Inventory System'!$L$34</f>
        <v>0</v>
      </c>
      <c r="AS571" s="2"/>
    </row>
    <row r="572" spans="2:45" x14ac:dyDescent="0.25">
      <c r="B572" s="2"/>
      <c r="C572" s="2"/>
      <c r="D572" s="2"/>
      <c r="E572" s="2"/>
      <c r="G572" s="42">
        <v>44087</v>
      </c>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f t="shared" si="9"/>
        <v>0</v>
      </c>
      <c r="AI572" s="24" cm="1">
        <f t="array" ref="AI572">SUM($H$8:$AG$8*H572:AG572)</f>
        <v>0</v>
      </c>
      <c r="AJ572" s="43">
        <f>$AI572/'Inventory System'!$L$34</f>
        <v>0</v>
      </c>
      <c r="AS572" s="2"/>
    </row>
    <row r="573" spans="2:45" x14ac:dyDescent="0.25">
      <c r="B573" s="2"/>
      <c r="C573" s="2"/>
      <c r="D573" s="2"/>
      <c r="E573" s="2"/>
      <c r="G573" s="42">
        <v>44088</v>
      </c>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f t="shared" si="9"/>
        <v>0</v>
      </c>
      <c r="AI573" s="24" cm="1">
        <f t="array" ref="AI573">SUM($H$8:$AG$8*H573:AG573)</f>
        <v>0</v>
      </c>
      <c r="AJ573" s="43">
        <f>$AI573/'Inventory System'!$L$34</f>
        <v>0</v>
      </c>
      <c r="AS573" s="2"/>
    </row>
    <row r="574" spans="2:45" x14ac:dyDescent="0.25">
      <c r="B574" s="2"/>
      <c r="C574" s="2"/>
      <c r="D574" s="2"/>
      <c r="E574" s="2"/>
      <c r="G574" s="42">
        <v>44089</v>
      </c>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f t="shared" si="9"/>
        <v>0</v>
      </c>
      <c r="AI574" s="24" cm="1">
        <f t="array" ref="AI574">SUM($H$8:$AG$8*H574:AG574)</f>
        <v>0</v>
      </c>
      <c r="AJ574" s="43">
        <f>$AI574/'Inventory System'!$L$34</f>
        <v>0</v>
      </c>
      <c r="AS574" s="2"/>
    </row>
    <row r="575" spans="2:45" x14ac:dyDescent="0.25">
      <c r="B575" s="2"/>
      <c r="C575" s="2"/>
      <c r="D575" s="2"/>
      <c r="E575" s="2"/>
      <c r="G575" s="42">
        <v>44090</v>
      </c>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f t="shared" si="9"/>
        <v>0</v>
      </c>
      <c r="AI575" s="24" cm="1">
        <f t="array" ref="AI575">SUM($H$8:$AG$8*H575:AG575)</f>
        <v>0</v>
      </c>
      <c r="AJ575" s="43">
        <f>$AI575/'Inventory System'!$L$34</f>
        <v>0</v>
      </c>
      <c r="AS575" s="2"/>
    </row>
    <row r="576" spans="2:45" x14ac:dyDescent="0.25">
      <c r="B576" s="2"/>
      <c r="C576" s="2"/>
      <c r="D576" s="2"/>
      <c r="E576" s="2"/>
      <c r="G576" s="42">
        <v>44091</v>
      </c>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f t="shared" si="9"/>
        <v>0</v>
      </c>
      <c r="AI576" s="24" cm="1">
        <f t="array" ref="AI576">SUM($H$8:$AG$8*H576:AG576)</f>
        <v>0</v>
      </c>
      <c r="AJ576" s="43">
        <f>$AI576/'Inventory System'!$L$34</f>
        <v>0</v>
      </c>
      <c r="AS576" s="2"/>
    </row>
    <row r="577" spans="2:45" x14ac:dyDescent="0.25">
      <c r="B577" s="2"/>
      <c r="C577" s="2"/>
      <c r="D577" s="2"/>
      <c r="E577" s="2"/>
      <c r="G577" s="42">
        <v>44092</v>
      </c>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f t="shared" si="9"/>
        <v>0</v>
      </c>
      <c r="AI577" s="24" cm="1">
        <f t="array" ref="AI577">SUM($H$8:$AG$8*H577:AG577)</f>
        <v>0</v>
      </c>
      <c r="AJ577" s="43">
        <f>$AI577/'Inventory System'!$L$34</f>
        <v>0</v>
      </c>
      <c r="AS577" s="2"/>
    </row>
    <row r="578" spans="2:45" x14ac:dyDescent="0.25">
      <c r="B578" s="2"/>
      <c r="C578" s="2"/>
      <c r="D578" s="2"/>
      <c r="E578" s="2"/>
      <c r="G578" s="42">
        <v>44093</v>
      </c>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f t="shared" si="9"/>
        <v>0</v>
      </c>
      <c r="AI578" s="24" cm="1">
        <f t="array" ref="AI578">SUM($H$8:$AG$8*H578:AG578)</f>
        <v>0</v>
      </c>
      <c r="AJ578" s="43">
        <f>$AI578/'Inventory System'!$L$34</f>
        <v>0</v>
      </c>
      <c r="AS578" s="2"/>
    </row>
    <row r="579" spans="2:45" x14ac:dyDescent="0.25">
      <c r="B579" s="2"/>
      <c r="C579" s="2"/>
      <c r="D579" s="2"/>
      <c r="E579" s="2"/>
      <c r="G579" s="42">
        <v>44094</v>
      </c>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f t="shared" si="9"/>
        <v>0</v>
      </c>
      <c r="AI579" s="24" cm="1">
        <f t="array" ref="AI579">SUM($H$8:$AG$8*H579:AG579)</f>
        <v>0</v>
      </c>
      <c r="AJ579" s="43">
        <f>$AI579/'Inventory System'!$L$34</f>
        <v>0</v>
      </c>
      <c r="AS579" s="2"/>
    </row>
    <row r="580" spans="2:45" x14ac:dyDescent="0.25">
      <c r="B580" s="2"/>
      <c r="C580" s="2"/>
      <c r="D580" s="2"/>
      <c r="E580" s="2"/>
      <c r="G580" s="42">
        <v>44095</v>
      </c>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f t="shared" si="9"/>
        <v>0</v>
      </c>
      <c r="AI580" s="24" cm="1">
        <f t="array" ref="AI580">SUM($H$8:$AG$8*H580:AG580)</f>
        <v>0</v>
      </c>
      <c r="AJ580" s="43">
        <f>$AI580/'Inventory System'!$L$34</f>
        <v>0</v>
      </c>
      <c r="AS580" s="2"/>
    </row>
    <row r="581" spans="2:45" x14ac:dyDescent="0.25">
      <c r="B581" s="2"/>
      <c r="C581" s="2"/>
      <c r="D581" s="2"/>
      <c r="E581" s="2"/>
      <c r="G581" s="42">
        <v>44096</v>
      </c>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f t="shared" si="9"/>
        <v>0</v>
      </c>
      <c r="AI581" s="24" cm="1">
        <f t="array" ref="AI581">SUM($H$8:$AG$8*H581:AG581)</f>
        <v>0</v>
      </c>
      <c r="AJ581" s="43">
        <f>$AI581/'Inventory System'!$L$34</f>
        <v>0</v>
      </c>
      <c r="AS581" s="2"/>
    </row>
    <row r="582" spans="2:45" x14ac:dyDescent="0.25">
      <c r="B582" s="2"/>
      <c r="C582" s="2"/>
      <c r="D582" s="2"/>
      <c r="E582" s="2"/>
      <c r="G582" s="42">
        <v>44097</v>
      </c>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f t="shared" si="9"/>
        <v>0</v>
      </c>
      <c r="AI582" s="24" cm="1">
        <f t="array" ref="AI582">SUM($H$8:$AG$8*H582:AG582)</f>
        <v>0</v>
      </c>
      <c r="AJ582" s="43">
        <f>$AI582/'Inventory System'!$L$34</f>
        <v>0</v>
      </c>
      <c r="AS582" s="2"/>
    </row>
    <row r="583" spans="2:45" x14ac:dyDescent="0.25">
      <c r="B583" s="2"/>
      <c r="C583" s="2"/>
      <c r="D583" s="2"/>
      <c r="E583" s="2"/>
      <c r="G583" s="42">
        <v>44098</v>
      </c>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f t="shared" si="9"/>
        <v>0</v>
      </c>
      <c r="AI583" s="24" cm="1">
        <f t="array" ref="AI583">SUM($H$8:$AG$8*H583:AG583)</f>
        <v>0</v>
      </c>
      <c r="AJ583" s="43">
        <f>$AI583/'Inventory System'!$L$34</f>
        <v>0</v>
      </c>
      <c r="AS583" s="2"/>
    </row>
    <row r="584" spans="2:45" x14ac:dyDescent="0.25">
      <c r="B584" s="2"/>
      <c r="C584" s="2"/>
      <c r="D584" s="2"/>
      <c r="E584" s="2"/>
      <c r="G584" s="42">
        <v>44099</v>
      </c>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f t="shared" si="9"/>
        <v>0</v>
      </c>
      <c r="AI584" s="24" cm="1">
        <f t="array" ref="AI584">SUM($H$8:$AG$8*H584:AG584)</f>
        <v>0</v>
      </c>
      <c r="AJ584" s="43">
        <f>$AI584/'Inventory System'!$L$34</f>
        <v>0</v>
      </c>
      <c r="AS584" s="2"/>
    </row>
    <row r="585" spans="2:45" x14ac:dyDescent="0.25">
      <c r="B585" s="2"/>
      <c r="C585" s="2"/>
      <c r="D585" s="2"/>
      <c r="E585" s="2"/>
      <c r="G585" s="42">
        <v>44100</v>
      </c>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f t="shared" si="9"/>
        <v>0</v>
      </c>
      <c r="AI585" s="24" cm="1">
        <f t="array" ref="AI585">SUM($H$8:$AG$8*H585:AG585)</f>
        <v>0</v>
      </c>
      <c r="AJ585" s="43">
        <f>$AI585/'Inventory System'!$L$34</f>
        <v>0</v>
      </c>
      <c r="AS585" s="2"/>
    </row>
    <row r="586" spans="2:45" x14ac:dyDescent="0.25">
      <c r="B586" s="2"/>
      <c r="C586" s="2"/>
      <c r="D586" s="2"/>
      <c r="E586" s="2"/>
      <c r="G586" s="42">
        <v>44101</v>
      </c>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f t="shared" si="9"/>
        <v>0</v>
      </c>
      <c r="AI586" s="24" cm="1">
        <f t="array" ref="AI586">SUM($H$8:$AG$8*H586:AG586)</f>
        <v>0</v>
      </c>
      <c r="AJ586" s="43">
        <f>$AI586/'Inventory System'!$L$34</f>
        <v>0</v>
      </c>
      <c r="AS586" s="2"/>
    </row>
    <row r="587" spans="2:45" x14ac:dyDescent="0.25">
      <c r="B587" s="2"/>
      <c r="C587" s="2"/>
      <c r="D587" s="2"/>
      <c r="E587" s="2"/>
      <c r="G587" s="42">
        <v>44102</v>
      </c>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f t="shared" si="9"/>
        <v>0</v>
      </c>
      <c r="AI587" s="24" cm="1">
        <f t="array" ref="AI587">SUM($H$8:$AG$8*H587:AG587)</f>
        <v>0</v>
      </c>
      <c r="AJ587" s="43">
        <f>$AI587/'Inventory System'!$L$34</f>
        <v>0</v>
      </c>
      <c r="AS587" s="2"/>
    </row>
    <row r="588" spans="2:45" x14ac:dyDescent="0.25">
      <c r="B588" s="2"/>
      <c r="C588" s="2"/>
      <c r="D588" s="2"/>
      <c r="E588" s="2"/>
      <c r="G588" s="42">
        <v>44103</v>
      </c>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f t="shared" si="9"/>
        <v>0</v>
      </c>
      <c r="AI588" s="24" cm="1">
        <f t="array" ref="AI588">SUM($H$8:$AG$8*H588:AG588)</f>
        <v>0</v>
      </c>
      <c r="AJ588" s="43">
        <f>$AI588/'Inventory System'!$L$34</f>
        <v>0</v>
      </c>
      <c r="AS588" s="2"/>
    </row>
    <row r="589" spans="2:45" x14ac:dyDescent="0.25">
      <c r="B589" s="2"/>
      <c r="C589" s="2"/>
      <c r="D589" s="2"/>
      <c r="E589" s="2"/>
      <c r="G589" s="42">
        <v>44104</v>
      </c>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f t="shared" si="9"/>
        <v>0</v>
      </c>
      <c r="AI589" s="24" cm="1">
        <f t="array" ref="AI589">SUM($H$8:$AG$8*H589:AG589)</f>
        <v>0</v>
      </c>
      <c r="AJ589" s="43">
        <f>$AI589/'Inventory System'!$L$34</f>
        <v>0</v>
      </c>
      <c r="AS589" s="2"/>
    </row>
    <row r="590" spans="2:45" x14ac:dyDescent="0.25">
      <c r="B590" s="2"/>
      <c r="C590" s="2"/>
      <c r="D590" s="2"/>
      <c r="E590" s="2"/>
      <c r="G590" s="42">
        <v>44105</v>
      </c>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f t="shared" si="9"/>
        <v>0</v>
      </c>
      <c r="AI590" s="24" cm="1">
        <f t="array" ref="AI590">SUM($H$8:$AG$8*H590:AG590)</f>
        <v>0</v>
      </c>
      <c r="AJ590" s="43">
        <f>$AI590/'Inventory System'!$L$34</f>
        <v>0</v>
      </c>
      <c r="AS590" s="2"/>
    </row>
    <row r="591" spans="2:45" x14ac:dyDescent="0.25">
      <c r="B591" s="2"/>
      <c r="C591" s="2"/>
      <c r="D591" s="2"/>
      <c r="E591" s="2"/>
      <c r="G591" s="42">
        <v>44106</v>
      </c>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f t="shared" si="9"/>
        <v>0</v>
      </c>
      <c r="AI591" s="24" cm="1">
        <f t="array" ref="AI591">SUM($H$8:$AG$8*H591:AG591)</f>
        <v>0</v>
      </c>
      <c r="AJ591" s="43">
        <f>$AI591/'Inventory System'!$L$34</f>
        <v>0</v>
      </c>
      <c r="AS591" s="2"/>
    </row>
    <row r="592" spans="2:45" x14ac:dyDescent="0.25">
      <c r="B592" s="2"/>
      <c r="C592" s="2"/>
      <c r="D592" s="2"/>
      <c r="E592" s="2"/>
      <c r="G592" s="42">
        <v>44107</v>
      </c>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f t="shared" si="9"/>
        <v>0</v>
      </c>
      <c r="AI592" s="24" cm="1">
        <f t="array" ref="AI592">SUM($H$8:$AG$8*H592:AG592)</f>
        <v>0</v>
      </c>
      <c r="AJ592" s="43">
        <f>$AI592/'Inventory System'!$L$34</f>
        <v>0</v>
      </c>
      <c r="AS592" s="2"/>
    </row>
    <row r="593" spans="2:45" x14ac:dyDescent="0.25">
      <c r="B593" s="2"/>
      <c r="C593" s="2"/>
      <c r="D593" s="2"/>
      <c r="E593" s="2"/>
      <c r="G593" s="42">
        <v>44108</v>
      </c>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f t="shared" si="9"/>
        <v>0</v>
      </c>
      <c r="AI593" s="24" cm="1">
        <f t="array" ref="AI593">SUM($H$8:$AG$8*H593:AG593)</f>
        <v>0</v>
      </c>
      <c r="AJ593" s="43">
        <f>$AI593/'Inventory System'!$L$34</f>
        <v>0</v>
      </c>
      <c r="AS593" s="2"/>
    </row>
    <row r="594" spans="2:45" x14ac:dyDescent="0.25">
      <c r="B594" s="2"/>
      <c r="C594" s="2"/>
      <c r="D594" s="2"/>
      <c r="E594" s="2"/>
      <c r="G594" s="42">
        <v>44109</v>
      </c>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f t="shared" si="9"/>
        <v>0</v>
      </c>
      <c r="AI594" s="24" cm="1">
        <f t="array" ref="AI594">SUM($H$8:$AG$8*H594:AG594)</f>
        <v>0</v>
      </c>
      <c r="AJ594" s="43">
        <f>$AI594/'Inventory System'!$L$34</f>
        <v>0</v>
      </c>
      <c r="AS594" s="2"/>
    </row>
    <row r="595" spans="2:45" x14ac:dyDescent="0.25">
      <c r="B595" s="2"/>
      <c r="C595" s="2"/>
      <c r="D595" s="2"/>
      <c r="E595" s="2"/>
      <c r="G595" s="42">
        <v>44110</v>
      </c>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f t="shared" si="9"/>
        <v>0</v>
      </c>
      <c r="AI595" s="24" cm="1">
        <f t="array" ref="AI595">SUM($H$8:$AG$8*H595:AG595)</f>
        <v>0</v>
      </c>
      <c r="AJ595" s="43">
        <f>$AI595/'Inventory System'!$L$34</f>
        <v>0</v>
      </c>
      <c r="AS595" s="2"/>
    </row>
    <row r="596" spans="2:45" x14ac:dyDescent="0.25">
      <c r="B596" s="2"/>
      <c r="C596" s="2"/>
      <c r="D596" s="2"/>
      <c r="E596" s="2"/>
      <c r="G596" s="42">
        <v>44111</v>
      </c>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f t="shared" si="9"/>
        <v>0</v>
      </c>
      <c r="AI596" s="24" cm="1">
        <f t="array" ref="AI596">SUM($H$8:$AG$8*H596:AG596)</f>
        <v>0</v>
      </c>
      <c r="AJ596" s="43">
        <f>$AI596/'Inventory System'!$L$34</f>
        <v>0</v>
      </c>
      <c r="AS596" s="2"/>
    </row>
    <row r="597" spans="2:45" x14ac:dyDescent="0.25">
      <c r="B597" s="2"/>
      <c r="C597" s="2"/>
      <c r="D597" s="2"/>
      <c r="E597" s="2"/>
      <c r="G597" s="42">
        <v>44112</v>
      </c>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f t="shared" si="9"/>
        <v>0</v>
      </c>
      <c r="AI597" s="24" cm="1">
        <f t="array" ref="AI597">SUM($H$8:$AG$8*H597:AG597)</f>
        <v>0</v>
      </c>
      <c r="AJ597" s="43">
        <f>$AI597/'Inventory System'!$L$34</f>
        <v>0</v>
      </c>
      <c r="AS597" s="2"/>
    </row>
    <row r="598" spans="2:45" x14ac:dyDescent="0.25">
      <c r="B598" s="2"/>
      <c r="C598" s="2"/>
      <c r="D598" s="2"/>
      <c r="E598" s="2"/>
      <c r="G598" s="42">
        <v>44113</v>
      </c>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f t="shared" si="9"/>
        <v>0</v>
      </c>
      <c r="AI598" s="24" cm="1">
        <f t="array" ref="AI598">SUM($H$8:$AG$8*H598:AG598)</f>
        <v>0</v>
      </c>
      <c r="AJ598" s="43">
        <f>$AI598/'Inventory System'!$L$34</f>
        <v>0</v>
      </c>
      <c r="AS598" s="2"/>
    </row>
    <row r="599" spans="2:45" x14ac:dyDescent="0.25">
      <c r="B599" s="2"/>
      <c r="C599" s="2"/>
      <c r="D599" s="2"/>
      <c r="E599" s="2"/>
      <c r="G599" s="42">
        <v>44114</v>
      </c>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f t="shared" si="9"/>
        <v>0</v>
      </c>
      <c r="AI599" s="24" cm="1">
        <f t="array" ref="AI599">SUM($H$8:$AG$8*H599:AG599)</f>
        <v>0</v>
      </c>
      <c r="AJ599" s="43">
        <f>$AI599/'Inventory System'!$L$34</f>
        <v>0</v>
      </c>
      <c r="AS599" s="2"/>
    </row>
    <row r="600" spans="2:45" x14ac:dyDescent="0.25">
      <c r="B600" s="2"/>
      <c r="C600" s="2"/>
      <c r="D600" s="2"/>
      <c r="E600" s="2"/>
      <c r="G600" s="42">
        <v>44115</v>
      </c>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f t="shared" si="9"/>
        <v>0</v>
      </c>
      <c r="AI600" s="24" cm="1">
        <f t="array" ref="AI600">SUM($H$8:$AG$8*H600:AG600)</f>
        <v>0</v>
      </c>
      <c r="AJ600" s="43">
        <f>$AI600/'Inventory System'!$L$34</f>
        <v>0</v>
      </c>
      <c r="AS600" s="2"/>
    </row>
    <row r="601" spans="2:45" x14ac:dyDescent="0.25">
      <c r="B601" s="2"/>
      <c r="C601" s="2"/>
      <c r="D601" s="2"/>
      <c r="E601" s="2"/>
      <c r="G601" s="42">
        <v>44116</v>
      </c>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f t="shared" ref="AH601:AH664" si="10">SUM(H601:AG601)</f>
        <v>0</v>
      </c>
      <c r="AI601" s="24" cm="1">
        <f t="array" ref="AI601">SUM($H$8:$AG$8*H601:AG601)</f>
        <v>0</v>
      </c>
      <c r="AJ601" s="43">
        <f>$AI601/'Inventory System'!$L$34</f>
        <v>0</v>
      </c>
      <c r="AS601" s="2"/>
    </row>
    <row r="602" spans="2:45" x14ac:dyDescent="0.25">
      <c r="B602" s="2"/>
      <c r="C602" s="2"/>
      <c r="D602" s="2"/>
      <c r="E602" s="2"/>
      <c r="G602" s="42">
        <v>44117</v>
      </c>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f t="shared" si="10"/>
        <v>0</v>
      </c>
      <c r="AI602" s="24" cm="1">
        <f t="array" ref="AI602">SUM($H$8:$AG$8*H602:AG602)</f>
        <v>0</v>
      </c>
      <c r="AJ602" s="43">
        <f>$AI602/'Inventory System'!$L$34</f>
        <v>0</v>
      </c>
      <c r="AS602" s="2"/>
    </row>
    <row r="603" spans="2:45" x14ac:dyDescent="0.25">
      <c r="B603" s="2"/>
      <c r="C603" s="2"/>
      <c r="D603" s="2"/>
      <c r="E603" s="2"/>
      <c r="G603" s="42">
        <v>44118</v>
      </c>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f t="shared" si="10"/>
        <v>0</v>
      </c>
      <c r="AI603" s="24" cm="1">
        <f t="array" ref="AI603">SUM($H$8:$AG$8*H603:AG603)</f>
        <v>0</v>
      </c>
      <c r="AJ603" s="43">
        <f>$AI603/'Inventory System'!$L$34</f>
        <v>0</v>
      </c>
      <c r="AS603" s="2"/>
    </row>
    <row r="604" spans="2:45" x14ac:dyDescent="0.25">
      <c r="B604" s="2"/>
      <c r="C604" s="2"/>
      <c r="D604" s="2"/>
      <c r="E604" s="2"/>
      <c r="G604" s="42">
        <v>44119</v>
      </c>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f t="shared" si="10"/>
        <v>0</v>
      </c>
      <c r="AI604" s="24" cm="1">
        <f t="array" ref="AI604">SUM($H$8:$AG$8*H604:AG604)</f>
        <v>0</v>
      </c>
      <c r="AJ604" s="43">
        <f>$AI604/'Inventory System'!$L$34</f>
        <v>0</v>
      </c>
      <c r="AS604" s="2"/>
    </row>
    <row r="605" spans="2:45" x14ac:dyDescent="0.25">
      <c r="B605" s="2"/>
      <c r="C605" s="2"/>
      <c r="D605" s="2"/>
      <c r="E605" s="2"/>
      <c r="G605" s="42">
        <v>44120</v>
      </c>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f t="shared" si="10"/>
        <v>0</v>
      </c>
      <c r="AI605" s="24" cm="1">
        <f t="array" ref="AI605">SUM($H$8:$AG$8*H605:AG605)</f>
        <v>0</v>
      </c>
      <c r="AJ605" s="43">
        <f>$AI605/'Inventory System'!$L$34</f>
        <v>0</v>
      </c>
      <c r="AS605" s="2"/>
    </row>
    <row r="606" spans="2:45" x14ac:dyDescent="0.25">
      <c r="B606" s="2"/>
      <c r="C606" s="2"/>
      <c r="D606" s="2"/>
      <c r="E606" s="2"/>
      <c r="G606" s="42">
        <v>44121</v>
      </c>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f t="shared" si="10"/>
        <v>0</v>
      </c>
      <c r="AI606" s="24" cm="1">
        <f t="array" ref="AI606">SUM($H$8:$AG$8*H606:AG606)</f>
        <v>0</v>
      </c>
      <c r="AJ606" s="43">
        <f>$AI606/'Inventory System'!$L$34</f>
        <v>0</v>
      </c>
      <c r="AS606" s="2"/>
    </row>
    <row r="607" spans="2:45" x14ac:dyDescent="0.25">
      <c r="B607" s="2"/>
      <c r="C607" s="2"/>
      <c r="D607" s="2"/>
      <c r="E607" s="2"/>
      <c r="G607" s="42">
        <v>44122</v>
      </c>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f t="shared" si="10"/>
        <v>0</v>
      </c>
      <c r="AI607" s="24" cm="1">
        <f t="array" ref="AI607">SUM($H$8:$AG$8*H607:AG607)</f>
        <v>0</v>
      </c>
      <c r="AJ607" s="43">
        <f>$AI607/'Inventory System'!$L$34</f>
        <v>0</v>
      </c>
      <c r="AS607" s="2"/>
    </row>
    <row r="608" spans="2:45" x14ac:dyDescent="0.25">
      <c r="B608" s="2"/>
      <c r="C608" s="2"/>
      <c r="D608" s="2"/>
      <c r="E608" s="2"/>
      <c r="G608" s="42">
        <v>44123</v>
      </c>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f t="shared" si="10"/>
        <v>0</v>
      </c>
      <c r="AI608" s="24" cm="1">
        <f t="array" ref="AI608">SUM($H$8:$AG$8*H608:AG608)</f>
        <v>0</v>
      </c>
      <c r="AJ608" s="43">
        <f>$AI608/'Inventory System'!$L$34</f>
        <v>0</v>
      </c>
      <c r="AS608" s="2"/>
    </row>
    <row r="609" spans="2:45" x14ac:dyDescent="0.25">
      <c r="B609" s="2"/>
      <c r="C609" s="2"/>
      <c r="D609" s="2"/>
      <c r="E609" s="2"/>
      <c r="G609" s="42">
        <v>44124</v>
      </c>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f t="shared" si="10"/>
        <v>0</v>
      </c>
      <c r="AI609" s="24" cm="1">
        <f t="array" ref="AI609">SUM($H$8:$AG$8*H609:AG609)</f>
        <v>0</v>
      </c>
      <c r="AJ609" s="43">
        <f>$AI609/'Inventory System'!$L$34</f>
        <v>0</v>
      </c>
      <c r="AS609" s="2"/>
    </row>
    <row r="610" spans="2:45" x14ac:dyDescent="0.25">
      <c r="B610" s="2"/>
      <c r="C610" s="2"/>
      <c r="D610" s="2"/>
      <c r="E610" s="2"/>
      <c r="G610" s="42">
        <v>44125</v>
      </c>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f t="shared" si="10"/>
        <v>0</v>
      </c>
      <c r="AI610" s="24" cm="1">
        <f t="array" ref="AI610">SUM($H$8:$AG$8*H610:AG610)</f>
        <v>0</v>
      </c>
      <c r="AJ610" s="43">
        <f>$AI610/'Inventory System'!$L$34</f>
        <v>0</v>
      </c>
      <c r="AS610" s="2"/>
    </row>
    <row r="611" spans="2:45" x14ac:dyDescent="0.25">
      <c r="B611" s="2"/>
      <c r="C611" s="2"/>
      <c r="D611" s="2"/>
      <c r="E611" s="2"/>
      <c r="G611" s="42">
        <v>44126</v>
      </c>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f t="shared" si="10"/>
        <v>0</v>
      </c>
      <c r="AI611" s="24" cm="1">
        <f t="array" ref="AI611">SUM($H$8:$AG$8*H611:AG611)</f>
        <v>0</v>
      </c>
      <c r="AJ611" s="43">
        <f>$AI611/'Inventory System'!$L$34</f>
        <v>0</v>
      </c>
      <c r="AS611" s="2"/>
    </row>
    <row r="612" spans="2:45" x14ac:dyDescent="0.25">
      <c r="B612" s="2"/>
      <c r="C612" s="2"/>
      <c r="D612" s="2"/>
      <c r="E612" s="2"/>
      <c r="G612" s="42">
        <v>44127</v>
      </c>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f t="shared" si="10"/>
        <v>0</v>
      </c>
      <c r="AI612" s="24" cm="1">
        <f t="array" ref="AI612">SUM($H$8:$AG$8*H612:AG612)</f>
        <v>0</v>
      </c>
      <c r="AJ612" s="43">
        <f>$AI612/'Inventory System'!$L$34</f>
        <v>0</v>
      </c>
      <c r="AS612" s="2"/>
    </row>
    <row r="613" spans="2:45" x14ac:dyDescent="0.25">
      <c r="B613" s="2"/>
      <c r="C613" s="2"/>
      <c r="D613" s="2"/>
      <c r="E613" s="2"/>
      <c r="G613" s="42">
        <v>44128</v>
      </c>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f t="shared" si="10"/>
        <v>0</v>
      </c>
      <c r="AI613" s="24" cm="1">
        <f t="array" ref="AI613">SUM($H$8:$AG$8*H613:AG613)</f>
        <v>0</v>
      </c>
      <c r="AJ613" s="43">
        <f>$AI613/'Inventory System'!$L$34</f>
        <v>0</v>
      </c>
      <c r="AS613" s="2"/>
    </row>
    <row r="614" spans="2:45" x14ac:dyDescent="0.25">
      <c r="B614" s="2"/>
      <c r="C614" s="2"/>
      <c r="D614" s="2"/>
      <c r="E614" s="2"/>
      <c r="G614" s="42">
        <v>44129</v>
      </c>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f t="shared" si="10"/>
        <v>0</v>
      </c>
      <c r="AI614" s="24" cm="1">
        <f t="array" ref="AI614">SUM($H$8:$AG$8*H614:AG614)</f>
        <v>0</v>
      </c>
      <c r="AJ614" s="43">
        <f>$AI614/'Inventory System'!$L$34</f>
        <v>0</v>
      </c>
      <c r="AS614" s="2"/>
    </row>
    <row r="615" spans="2:45" x14ac:dyDescent="0.25">
      <c r="B615" s="2"/>
      <c r="C615" s="2"/>
      <c r="D615" s="2"/>
      <c r="E615" s="2"/>
      <c r="G615" s="42">
        <v>44130</v>
      </c>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f t="shared" si="10"/>
        <v>0</v>
      </c>
      <c r="AI615" s="24" cm="1">
        <f t="array" ref="AI615">SUM($H$8:$AG$8*H615:AG615)</f>
        <v>0</v>
      </c>
      <c r="AJ615" s="43">
        <f>$AI615/'Inventory System'!$L$34</f>
        <v>0</v>
      </c>
      <c r="AS615" s="2"/>
    </row>
    <row r="616" spans="2:45" x14ac:dyDescent="0.25">
      <c r="B616" s="2"/>
      <c r="C616" s="2"/>
      <c r="D616" s="2"/>
      <c r="E616" s="2"/>
      <c r="G616" s="42">
        <v>44131</v>
      </c>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f t="shared" si="10"/>
        <v>0</v>
      </c>
      <c r="AI616" s="24" cm="1">
        <f t="array" ref="AI616">SUM($H$8:$AG$8*H616:AG616)</f>
        <v>0</v>
      </c>
      <c r="AJ616" s="43">
        <f>$AI616/'Inventory System'!$L$34</f>
        <v>0</v>
      </c>
      <c r="AS616" s="2"/>
    </row>
    <row r="617" spans="2:45" x14ac:dyDescent="0.25">
      <c r="B617" s="2"/>
      <c r="C617" s="2"/>
      <c r="D617" s="2"/>
      <c r="E617" s="2"/>
      <c r="G617" s="42">
        <v>44132</v>
      </c>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f t="shared" si="10"/>
        <v>0</v>
      </c>
      <c r="AI617" s="24" cm="1">
        <f t="array" ref="AI617">SUM($H$8:$AG$8*H617:AG617)</f>
        <v>0</v>
      </c>
      <c r="AJ617" s="43">
        <f>$AI617/'Inventory System'!$L$34</f>
        <v>0</v>
      </c>
      <c r="AS617" s="2"/>
    </row>
    <row r="618" spans="2:45" x14ac:dyDescent="0.25">
      <c r="B618" s="2"/>
      <c r="C618" s="2"/>
      <c r="D618" s="2"/>
      <c r="E618" s="2"/>
      <c r="G618" s="42">
        <v>44133</v>
      </c>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f t="shared" si="10"/>
        <v>0</v>
      </c>
      <c r="AI618" s="24" cm="1">
        <f t="array" ref="AI618">SUM($H$8:$AG$8*H618:AG618)</f>
        <v>0</v>
      </c>
      <c r="AJ618" s="43">
        <f>$AI618/'Inventory System'!$L$34</f>
        <v>0</v>
      </c>
      <c r="AS618" s="2"/>
    </row>
    <row r="619" spans="2:45" x14ac:dyDescent="0.25">
      <c r="B619" s="2"/>
      <c r="C619" s="2"/>
      <c r="D619" s="2"/>
      <c r="E619" s="2"/>
      <c r="G619" s="42">
        <v>44134</v>
      </c>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f t="shared" si="10"/>
        <v>0</v>
      </c>
      <c r="AI619" s="24" cm="1">
        <f t="array" ref="AI619">SUM($H$8:$AG$8*H619:AG619)</f>
        <v>0</v>
      </c>
      <c r="AJ619" s="43">
        <f>$AI619/'Inventory System'!$L$34</f>
        <v>0</v>
      </c>
      <c r="AS619" s="2"/>
    </row>
    <row r="620" spans="2:45" x14ac:dyDescent="0.25">
      <c r="B620" s="2"/>
      <c r="C620" s="2"/>
      <c r="D620" s="2"/>
      <c r="E620" s="2"/>
      <c r="G620" s="42">
        <v>44135</v>
      </c>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f t="shared" si="10"/>
        <v>0</v>
      </c>
      <c r="AI620" s="24" cm="1">
        <f t="array" ref="AI620">SUM($H$8:$AG$8*H620:AG620)</f>
        <v>0</v>
      </c>
      <c r="AJ620" s="43">
        <f>$AI620/'Inventory System'!$L$34</f>
        <v>0</v>
      </c>
      <c r="AS620" s="2"/>
    </row>
    <row r="621" spans="2:45" x14ac:dyDescent="0.25">
      <c r="B621" s="2"/>
      <c r="C621" s="2"/>
      <c r="D621" s="2"/>
      <c r="E621" s="2"/>
      <c r="G621" s="42">
        <v>44136</v>
      </c>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f t="shared" si="10"/>
        <v>0</v>
      </c>
      <c r="AI621" s="24" cm="1">
        <f t="array" ref="AI621">SUM($H$8:$AG$8*H621:AG621)</f>
        <v>0</v>
      </c>
      <c r="AJ621" s="43">
        <f>$AI621/'Inventory System'!$L$34</f>
        <v>0</v>
      </c>
      <c r="AS621" s="2"/>
    </row>
    <row r="622" spans="2:45" x14ac:dyDescent="0.25">
      <c r="B622" s="2"/>
      <c r="C622" s="2"/>
      <c r="D622" s="2"/>
      <c r="E622" s="2"/>
      <c r="G622" s="42">
        <v>44137</v>
      </c>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f t="shared" si="10"/>
        <v>0</v>
      </c>
      <c r="AI622" s="24" cm="1">
        <f t="array" ref="AI622">SUM($H$8:$AG$8*H622:AG622)</f>
        <v>0</v>
      </c>
      <c r="AJ622" s="43">
        <f>$AI622/'Inventory System'!$L$34</f>
        <v>0</v>
      </c>
      <c r="AS622" s="2"/>
    </row>
    <row r="623" spans="2:45" x14ac:dyDescent="0.25">
      <c r="B623" s="2"/>
      <c r="C623" s="2"/>
      <c r="D623" s="2"/>
      <c r="E623" s="2"/>
      <c r="G623" s="42">
        <v>44138</v>
      </c>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f t="shared" si="10"/>
        <v>0</v>
      </c>
      <c r="AI623" s="24" cm="1">
        <f t="array" ref="AI623">SUM($H$8:$AG$8*H623:AG623)</f>
        <v>0</v>
      </c>
      <c r="AJ623" s="43">
        <f>$AI623/'Inventory System'!$L$34</f>
        <v>0</v>
      </c>
      <c r="AS623" s="2"/>
    </row>
    <row r="624" spans="2:45" x14ac:dyDescent="0.25">
      <c r="B624" s="2"/>
      <c r="C624" s="2"/>
      <c r="D624" s="2"/>
      <c r="E624" s="2"/>
      <c r="G624" s="42">
        <v>44139</v>
      </c>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f t="shared" si="10"/>
        <v>0</v>
      </c>
      <c r="AI624" s="24" cm="1">
        <f t="array" ref="AI624">SUM($H$8:$AG$8*H624:AG624)</f>
        <v>0</v>
      </c>
      <c r="AJ624" s="43">
        <f>$AI624/'Inventory System'!$L$34</f>
        <v>0</v>
      </c>
      <c r="AS624" s="2"/>
    </row>
    <row r="625" spans="2:45" x14ac:dyDescent="0.25">
      <c r="B625" s="2"/>
      <c r="C625" s="2"/>
      <c r="D625" s="2"/>
      <c r="E625" s="2"/>
      <c r="G625" s="42">
        <v>44140</v>
      </c>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f t="shared" si="10"/>
        <v>0</v>
      </c>
      <c r="AI625" s="24" cm="1">
        <f t="array" ref="AI625">SUM($H$8:$AG$8*H625:AG625)</f>
        <v>0</v>
      </c>
      <c r="AJ625" s="43">
        <f>$AI625/'Inventory System'!$L$34</f>
        <v>0</v>
      </c>
      <c r="AS625" s="2"/>
    </row>
    <row r="626" spans="2:45" x14ac:dyDescent="0.25">
      <c r="B626" s="2"/>
      <c r="C626" s="2"/>
      <c r="D626" s="2"/>
      <c r="E626" s="2"/>
      <c r="G626" s="42">
        <v>44141</v>
      </c>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f t="shared" si="10"/>
        <v>0</v>
      </c>
      <c r="AI626" s="24" cm="1">
        <f t="array" ref="AI626">SUM($H$8:$AG$8*H626:AG626)</f>
        <v>0</v>
      </c>
      <c r="AJ626" s="43">
        <f>$AI626/'Inventory System'!$L$34</f>
        <v>0</v>
      </c>
      <c r="AS626" s="2"/>
    </row>
    <row r="627" spans="2:45" x14ac:dyDescent="0.25">
      <c r="B627" s="2"/>
      <c r="C627" s="2"/>
      <c r="D627" s="2"/>
      <c r="E627" s="2"/>
      <c r="G627" s="42">
        <v>44142</v>
      </c>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f t="shared" si="10"/>
        <v>0</v>
      </c>
      <c r="AI627" s="24" cm="1">
        <f t="array" ref="AI627">SUM($H$8:$AG$8*H627:AG627)</f>
        <v>0</v>
      </c>
      <c r="AJ627" s="43">
        <f>$AI627/'Inventory System'!$L$34</f>
        <v>0</v>
      </c>
      <c r="AS627" s="2"/>
    </row>
    <row r="628" spans="2:45" x14ac:dyDescent="0.25">
      <c r="B628" s="2"/>
      <c r="C628" s="2"/>
      <c r="D628" s="2"/>
      <c r="E628" s="2"/>
      <c r="G628" s="42">
        <v>44143</v>
      </c>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f t="shared" si="10"/>
        <v>0</v>
      </c>
      <c r="AI628" s="24" cm="1">
        <f t="array" ref="AI628">SUM($H$8:$AG$8*H628:AG628)</f>
        <v>0</v>
      </c>
      <c r="AJ628" s="43">
        <f>$AI628/'Inventory System'!$L$34</f>
        <v>0</v>
      </c>
      <c r="AS628" s="2"/>
    </row>
    <row r="629" spans="2:45" x14ac:dyDescent="0.25">
      <c r="B629" s="2"/>
      <c r="C629" s="2"/>
      <c r="D629" s="2"/>
      <c r="E629" s="2"/>
      <c r="G629" s="42">
        <v>44144</v>
      </c>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f t="shared" si="10"/>
        <v>0</v>
      </c>
      <c r="AI629" s="24" cm="1">
        <f t="array" ref="AI629">SUM($H$8:$AG$8*H629:AG629)</f>
        <v>0</v>
      </c>
      <c r="AJ629" s="43">
        <f>$AI629/'Inventory System'!$L$34</f>
        <v>0</v>
      </c>
      <c r="AS629" s="2"/>
    </row>
    <row r="630" spans="2:45" x14ac:dyDescent="0.25">
      <c r="B630" s="2"/>
      <c r="C630" s="2"/>
      <c r="D630" s="2"/>
      <c r="E630" s="2"/>
      <c r="G630" s="42">
        <v>44145</v>
      </c>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f t="shared" si="10"/>
        <v>0</v>
      </c>
      <c r="AI630" s="24" cm="1">
        <f t="array" ref="AI630">SUM($H$8:$AG$8*H630:AG630)</f>
        <v>0</v>
      </c>
      <c r="AJ630" s="43">
        <f>$AI630/'Inventory System'!$L$34</f>
        <v>0</v>
      </c>
      <c r="AS630" s="2"/>
    </row>
    <row r="631" spans="2:45" x14ac:dyDescent="0.25">
      <c r="B631" s="2"/>
      <c r="C631" s="2"/>
      <c r="D631" s="2"/>
      <c r="E631" s="2"/>
      <c r="G631" s="42">
        <v>44146</v>
      </c>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f t="shared" si="10"/>
        <v>0</v>
      </c>
      <c r="AI631" s="24" cm="1">
        <f t="array" ref="AI631">SUM($H$8:$AG$8*H631:AG631)</f>
        <v>0</v>
      </c>
      <c r="AJ631" s="43">
        <f>$AI631/'Inventory System'!$L$34</f>
        <v>0</v>
      </c>
      <c r="AS631" s="2"/>
    </row>
    <row r="632" spans="2:45" x14ac:dyDescent="0.25">
      <c r="B632" s="2"/>
      <c r="C632" s="2"/>
      <c r="D632" s="2"/>
      <c r="E632" s="2"/>
      <c r="G632" s="42">
        <v>44147</v>
      </c>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f t="shared" si="10"/>
        <v>0</v>
      </c>
      <c r="AI632" s="24" cm="1">
        <f t="array" ref="AI632">SUM($H$8:$AG$8*H632:AG632)</f>
        <v>0</v>
      </c>
      <c r="AJ632" s="43">
        <f>$AI632/'Inventory System'!$L$34</f>
        <v>0</v>
      </c>
      <c r="AS632" s="2"/>
    </row>
    <row r="633" spans="2:45" x14ac:dyDescent="0.25">
      <c r="B633" s="2"/>
      <c r="C633" s="2"/>
      <c r="D633" s="2"/>
      <c r="E633" s="2"/>
      <c r="G633" s="42">
        <v>44148</v>
      </c>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f t="shared" si="10"/>
        <v>0</v>
      </c>
      <c r="AI633" s="24" cm="1">
        <f t="array" ref="AI633">SUM($H$8:$AG$8*H633:AG633)</f>
        <v>0</v>
      </c>
      <c r="AJ633" s="43">
        <f>$AI633/'Inventory System'!$L$34</f>
        <v>0</v>
      </c>
      <c r="AS633" s="2"/>
    </row>
    <row r="634" spans="2:45" x14ac:dyDescent="0.25">
      <c r="B634" s="2"/>
      <c r="C634" s="2"/>
      <c r="D634" s="2"/>
      <c r="E634" s="2"/>
      <c r="G634" s="42">
        <v>44149</v>
      </c>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f t="shared" si="10"/>
        <v>0</v>
      </c>
      <c r="AI634" s="24" cm="1">
        <f t="array" ref="AI634">SUM($H$8:$AG$8*H634:AG634)</f>
        <v>0</v>
      </c>
      <c r="AJ634" s="43">
        <f>$AI634/'Inventory System'!$L$34</f>
        <v>0</v>
      </c>
      <c r="AS634" s="2"/>
    </row>
    <row r="635" spans="2:45" x14ac:dyDescent="0.25">
      <c r="B635" s="2"/>
      <c r="C635" s="2"/>
      <c r="D635" s="2"/>
      <c r="E635" s="2"/>
      <c r="G635" s="42">
        <v>44150</v>
      </c>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f t="shared" si="10"/>
        <v>0</v>
      </c>
      <c r="AI635" s="24" cm="1">
        <f t="array" ref="AI635">SUM($H$8:$AG$8*H635:AG635)</f>
        <v>0</v>
      </c>
      <c r="AJ635" s="43">
        <f>$AI635/'Inventory System'!$L$34</f>
        <v>0</v>
      </c>
      <c r="AS635" s="2"/>
    </row>
    <row r="636" spans="2:45" x14ac:dyDescent="0.25">
      <c r="B636" s="2"/>
      <c r="C636" s="2"/>
      <c r="D636" s="2"/>
      <c r="E636" s="2"/>
      <c r="G636" s="42">
        <v>44151</v>
      </c>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f t="shared" si="10"/>
        <v>0</v>
      </c>
      <c r="AI636" s="24" cm="1">
        <f t="array" ref="AI636">SUM($H$8:$AG$8*H636:AG636)</f>
        <v>0</v>
      </c>
      <c r="AJ636" s="43">
        <f>$AI636/'Inventory System'!$L$34</f>
        <v>0</v>
      </c>
      <c r="AS636" s="2"/>
    </row>
    <row r="637" spans="2:45" x14ac:dyDescent="0.25">
      <c r="B637" s="2"/>
      <c r="C637" s="2"/>
      <c r="D637" s="2"/>
      <c r="E637" s="2"/>
      <c r="G637" s="42">
        <v>44152</v>
      </c>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f t="shared" si="10"/>
        <v>0</v>
      </c>
      <c r="AI637" s="24" cm="1">
        <f t="array" ref="AI637">SUM($H$8:$AG$8*H637:AG637)</f>
        <v>0</v>
      </c>
      <c r="AJ637" s="43">
        <f>$AI637/'Inventory System'!$L$34</f>
        <v>0</v>
      </c>
      <c r="AS637" s="2"/>
    </row>
    <row r="638" spans="2:45" x14ac:dyDescent="0.25">
      <c r="B638" s="2"/>
      <c r="C638" s="2"/>
      <c r="D638" s="2"/>
      <c r="E638" s="2"/>
      <c r="G638" s="42">
        <v>44153</v>
      </c>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f t="shared" si="10"/>
        <v>0</v>
      </c>
      <c r="AI638" s="24" cm="1">
        <f t="array" ref="AI638">SUM($H$8:$AG$8*H638:AG638)</f>
        <v>0</v>
      </c>
      <c r="AJ638" s="43">
        <f>$AI638/'Inventory System'!$L$34</f>
        <v>0</v>
      </c>
      <c r="AS638" s="2"/>
    </row>
    <row r="639" spans="2:45" x14ac:dyDescent="0.25">
      <c r="B639" s="2"/>
      <c r="C639" s="2"/>
      <c r="D639" s="2"/>
      <c r="E639" s="2"/>
      <c r="G639" s="42">
        <v>44154</v>
      </c>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f t="shared" si="10"/>
        <v>0</v>
      </c>
      <c r="AI639" s="24" cm="1">
        <f t="array" ref="AI639">SUM($H$8:$AG$8*H639:AG639)</f>
        <v>0</v>
      </c>
      <c r="AJ639" s="43">
        <f>$AI639/'Inventory System'!$L$34</f>
        <v>0</v>
      </c>
      <c r="AS639" s="2"/>
    </row>
    <row r="640" spans="2:45" x14ac:dyDescent="0.25">
      <c r="B640" s="2"/>
      <c r="C640" s="2"/>
      <c r="D640" s="2"/>
      <c r="E640" s="2"/>
      <c r="G640" s="42">
        <v>44155</v>
      </c>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f t="shared" si="10"/>
        <v>0</v>
      </c>
      <c r="AI640" s="24" cm="1">
        <f t="array" ref="AI640">SUM($H$8:$AG$8*H640:AG640)</f>
        <v>0</v>
      </c>
      <c r="AJ640" s="43">
        <f>$AI640/'Inventory System'!$L$34</f>
        <v>0</v>
      </c>
      <c r="AS640" s="2"/>
    </row>
    <row r="641" spans="2:45" x14ac:dyDescent="0.25">
      <c r="B641" s="2"/>
      <c r="C641" s="2"/>
      <c r="D641" s="2"/>
      <c r="E641" s="2"/>
      <c r="G641" s="42">
        <v>44156</v>
      </c>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f t="shared" si="10"/>
        <v>0</v>
      </c>
      <c r="AI641" s="24" cm="1">
        <f t="array" ref="AI641">SUM($H$8:$AG$8*H641:AG641)</f>
        <v>0</v>
      </c>
      <c r="AJ641" s="43">
        <f>$AI641/'Inventory System'!$L$34</f>
        <v>0</v>
      </c>
      <c r="AS641" s="2"/>
    </row>
    <row r="642" spans="2:45" x14ac:dyDescent="0.25">
      <c r="B642" s="2"/>
      <c r="C642" s="2"/>
      <c r="D642" s="2"/>
      <c r="E642" s="2"/>
      <c r="G642" s="42">
        <v>44157</v>
      </c>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f t="shared" si="10"/>
        <v>0</v>
      </c>
      <c r="AI642" s="24" cm="1">
        <f t="array" ref="AI642">SUM($H$8:$AG$8*H642:AG642)</f>
        <v>0</v>
      </c>
      <c r="AJ642" s="43">
        <f>$AI642/'Inventory System'!$L$34</f>
        <v>0</v>
      </c>
      <c r="AS642" s="2"/>
    </row>
    <row r="643" spans="2:45" x14ac:dyDescent="0.25">
      <c r="B643" s="2"/>
      <c r="C643" s="2"/>
      <c r="D643" s="2"/>
      <c r="E643" s="2"/>
      <c r="G643" s="42">
        <v>44158</v>
      </c>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f t="shared" si="10"/>
        <v>0</v>
      </c>
      <c r="AI643" s="24" cm="1">
        <f t="array" ref="AI643">SUM($H$8:$AG$8*H643:AG643)</f>
        <v>0</v>
      </c>
      <c r="AJ643" s="43">
        <f>$AI643/'Inventory System'!$L$34</f>
        <v>0</v>
      </c>
      <c r="AS643" s="2"/>
    </row>
    <row r="644" spans="2:45" x14ac:dyDescent="0.25">
      <c r="B644" s="2"/>
      <c r="C644" s="2"/>
      <c r="D644" s="2"/>
      <c r="E644" s="2"/>
      <c r="G644" s="42">
        <v>44159</v>
      </c>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f t="shared" si="10"/>
        <v>0</v>
      </c>
      <c r="AI644" s="24" cm="1">
        <f t="array" ref="AI644">SUM($H$8:$AG$8*H644:AG644)</f>
        <v>0</v>
      </c>
      <c r="AJ644" s="43">
        <f>$AI644/'Inventory System'!$L$34</f>
        <v>0</v>
      </c>
      <c r="AS644" s="2"/>
    </row>
    <row r="645" spans="2:45" x14ac:dyDescent="0.25">
      <c r="B645" s="2"/>
      <c r="C645" s="2"/>
      <c r="D645" s="2"/>
      <c r="E645" s="2"/>
      <c r="G645" s="42">
        <v>44160</v>
      </c>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f t="shared" si="10"/>
        <v>0</v>
      </c>
      <c r="AI645" s="24" cm="1">
        <f t="array" ref="AI645">SUM($H$8:$AG$8*H645:AG645)</f>
        <v>0</v>
      </c>
      <c r="AJ645" s="43">
        <f>$AI645/'Inventory System'!$L$34</f>
        <v>0</v>
      </c>
      <c r="AS645" s="2"/>
    </row>
    <row r="646" spans="2:45" x14ac:dyDescent="0.25">
      <c r="B646" s="2"/>
      <c r="C646" s="2"/>
      <c r="D646" s="2"/>
      <c r="E646" s="2"/>
      <c r="G646" s="42">
        <v>44161</v>
      </c>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f t="shared" si="10"/>
        <v>0</v>
      </c>
      <c r="AI646" s="24" cm="1">
        <f t="array" ref="AI646">SUM($H$8:$AG$8*H646:AG646)</f>
        <v>0</v>
      </c>
      <c r="AJ646" s="43">
        <f>$AI646/'Inventory System'!$L$34</f>
        <v>0</v>
      </c>
      <c r="AS646" s="2"/>
    </row>
    <row r="647" spans="2:45" x14ac:dyDescent="0.25">
      <c r="B647" s="2"/>
      <c r="C647" s="2"/>
      <c r="D647" s="2"/>
      <c r="E647" s="2"/>
      <c r="G647" s="42">
        <v>44162</v>
      </c>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f t="shared" si="10"/>
        <v>0</v>
      </c>
      <c r="AI647" s="24" cm="1">
        <f t="array" ref="AI647">SUM($H$8:$AG$8*H647:AG647)</f>
        <v>0</v>
      </c>
      <c r="AJ647" s="43">
        <f>$AI647/'Inventory System'!$L$34</f>
        <v>0</v>
      </c>
      <c r="AS647" s="2"/>
    </row>
    <row r="648" spans="2:45" x14ac:dyDescent="0.25">
      <c r="B648" s="2"/>
      <c r="C648" s="2"/>
      <c r="D648" s="2"/>
      <c r="E648" s="2"/>
      <c r="G648" s="42">
        <v>44163</v>
      </c>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f t="shared" si="10"/>
        <v>0</v>
      </c>
      <c r="AI648" s="24" cm="1">
        <f t="array" ref="AI648">SUM($H$8:$AG$8*H648:AG648)</f>
        <v>0</v>
      </c>
      <c r="AJ648" s="43">
        <f>$AI648/'Inventory System'!$L$34</f>
        <v>0</v>
      </c>
      <c r="AS648" s="2"/>
    </row>
    <row r="649" spans="2:45" x14ac:dyDescent="0.25">
      <c r="B649" s="2"/>
      <c r="C649" s="2"/>
      <c r="D649" s="2"/>
      <c r="E649" s="2"/>
      <c r="G649" s="42">
        <v>44164</v>
      </c>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f t="shared" si="10"/>
        <v>0</v>
      </c>
      <c r="AI649" s="24" cm="1">
        <f t="array" ref="AI649">SUM($H$8:$AG$8*H649:AG649)</f>
        <v>0</v>
      </c>
      <c r="AJ649" s="43">
        <f>$AI649/'Inventory System'!$L$34</f>
        <v>0</v>
      </c>
      <c r="AS649" s="2"/>
    </row>
    <row r="650" spans="2:45" x14ac:dyDescent="0.25">
      <c r="B650" s="2"/>
      <c r="C650" s="2"/>
      <c r="D650" s="2"/>
      <c r="E650" s="2"/>
      <c r="G650" s="42">
        <v>44165</v>
      </c>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f t="shared" si="10"/>
        <v>0</v>
      </c>
      <c r="AI650" s="24" cm="1">
        <f t="array" ref="AI650">SUM($H$8:$AG$8*H650:AG650)</f>
        <v>0</v>
      </c>
      <c r="AJ650" s="43">
        <f>$AI650/'Inventory System'!$L$34</f>
        <v>0</v>
      </c>
      <c r="AS650" s="2"/>
    </row>
    <row r="651" spans="2:45" x14ac:dyDescent="0.25">
      <c r="B651" s="2"/>
      <c r="C651" s="2"/>
      <c r="D651" s="2"/>
      <c r="E651" s="2"/>
      <c r="G651" s="42">
        <v>44166</v>
      </c>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f t="shared" si="10"/>
        <v>0</v>
      </c>
      <c r="AI651" s="24" cm="1">
        <f t="array" ref="AI651">SUM($H$8:$AG$8*H651:AG651)</f>
        <v>0</v>
      </c>
      <c r="AJ651" s="43">
        <f>$AI651/'Inventory System'!$L$34</f>
        <v>0</v>
      </c>
      <c r="AS651" s="2"/>
    </row>
    <row r="652" spans="2:45" x14ac:dyDescent="0.25">
      <c r="B652" s="2"/>
      <c r="C652" s="2"/>
      <c r="D652" s="2"/>
      <c r="E652" s="2"/>
      <c r="G652" s="42">
        <v>44167</v>
      </c>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f t="shared" si="10"/>
        <v>0</v>
      </c>
      <c r="AI652" s="24" cm="1">
        <f t="array" ref="AI652">SUM($H$8:$AG$8*H652:AG652)</f>
        <v>0</v>
      </c>
      <c r="AJ652" s="43">
        <f>$AI652/'Inventory System'!$L$34</f>
        <v>0</v>
      </c>
      <c r="AS652" s="2"/>
    </row>
    <row r="653" spans="2:45" x14ac:dyDescent="0.25">
      <c r="B653" s="2"/>
      <c r="C653" s="2"/>
      <c r="D653" s="2"/>
      <c r="E653" s="2"/>
      <c r="G653" s="42">
        <v>44168</v>
      </c>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f t="shared" si="10"/>
        <v>0</v>
      </c>
      <c r="AI653" s="24" cm="1">
        <f t="array" ref="AI653">SUM($H$8:$AG$8*H653:AG653)</f>
        <v>0</v>
      </c>
      <c r="AJ653" s="43">
        <f>$AI653/'Inventory System'!$L$34</f>
        <v>0</v>
      </c>
      <c r="AS653" s="2"/>
    </row>
    <row r="654" spans="2:45" x14ac:dyDescent="0.25">
      <c r="B654" s="2"/>
      <c r="C654" s="2"/>
      <c r="D654" s="2"/>
      <c r="E654" s="2"/>
      <c r="G654" s="42">
        <v>44169</v>
      </c>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f t="shared" si="10"/>
        <v>0</v>
      </c>
      <c r="AI654" s="24" cm="1">
        <f t="array" ref="AI654">SUM($H$8:$AG$8*H654:AG654)</f>
        <v>0</v>
      </c>
      <c r="AJ654" s="43">
        <f>$AI654/'Inventory System'!$L$34</f>
        <v>0</v>
      </c>
      <c r="AS654" s="2"/>
    </row>
    <row r="655" spans="2:45" x14ac:dyDescent="0.25">
      <c r="B655" s="2"/>
      <c r="C655" s="2"/>
      <c r="D655" s="2"/>
      <c r="E655" s="2"/>
      <c r="G655" s="42">
        <v>44170</v>
      </c>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f t="shared" si="10"/>
        <v>0</v>
      </c>
      <c r="AI655" s="24" cm="1">
        <f t="array" ref="AI655">SUM($H$8:$AG$8*H655:AG655)</f>
        <v>0</v>
      </c>
      <c r="AJ655" s="43">
        <f>$AI655/'Inventory System'!$L$34</f>
        <v>0</v>
      </c>
      <c r="AS655" s="2"/>
    </row>
    <row r="656" spans="2:45" x14ac:dyDescent="0.25">
      <c r="B656" s="2"/>
      <c r="C656" s="2"/>
      <c r="D656" s="2"/>
      <c r="E656" s="2"/>
      <c r="G656" s="42">
        <v>44171</v>
      </c>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f t="shared" si="10"/>
        <v>0</v>
      </c>
      <c r="AI656" s="24" cm="1">
        <f t="array" ref="AI656">SUM($H$8:$AG$8*H656:AG656)</f>
        <v>0</v>
      </c>
      <c r="AJ656" s="43">
        <f>$AI656/'Inventory System'!$L$34</f>
        <v>0</v>
      </c>
      <c r="AS656" s="2"/>
    </row>
    <row r="657" spans="2:45" x14ac:dyDescent="0.25">
      <c r="B657" s="2"/>
      <c r="C657" s="2"/>
      <c r="D657" s="2"/>
      <c r="E657" s="2"/>
      <c r="G657" s="42">
        <v>44172</v>
      </c>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f t="shared" si="10"/>
        <v>0</v>
      </c>
      <c r="AI657" s="24" cm="1">
        <f t="array" ref="AI657">SUM($H$8:$AG$8*H657:AG657)</f>
        <v>0</v>
      </c>
      <c r="AJ657" s="43">
        <f>$AI657/'Inventory System'!$L$34</f>
        <v>0</v>
      </c>
      <c r="AS657" s="2"/>
    </row>
    <row r="658" spans="2:45" x14ac:dyDescent="0.25">
      <c r="B658" s="2"/>
      <c r="C658" s="2"/>
      <c r="D658" s="2"/>
      <c r="E658" s="2"/>
      <c r="G658" s="42">
        <v>44173</v>
      </c>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f t="shared" si="10"/>
        <v>0</v>
      </c>
      <c r="AI658" s="24" cm="1">
        <f t="array" ref="AI658">SUM($H$8:$AG$8*H658:AG658)</f>
        <v>0</v>
      </c>
      <c r="AJ658" s="43">
        <f>$AI658/'Inventory System'!$L$34</f>
        <v>0</v>
      </c>
      <c r="AS658" s="2"/>
    </row>
    <row r="659" spans="2:45" x14ac:dyDescent="0.25">
      <c r="B659" s="2"/>
      <c r="C659" s="2"/>
      <c r="D659" s="2"/>
      <c r="E659" s="2"/>
      <c r="G659" s="42">
        <v>44174</v>
      </c>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f t="shared" si="10"/>
        <v>0</v>
      </c>
      <c r="AI659" s="24" cm="1">
        <f t="array" ref="AI659">SUM($H$8:$AG$8*H659:AG659)</f>
        <v>0</v>
      </c>
      <c r="AJ659" s="43">
        <f>$AI659/'Inventory System'!$L$34</f>
        <v>0</v>
      </c>
      <c r="AS659" s="2"/>
    </row>
    <row r="660" spans="2:45" x14ac:dyDescent="0.25">
      <c r="B660" s="2"/>
      <c r="C660" s="2"/>
      <c r="D660" s="2"/>
      <c r="E660" s="2"/>
      <c r="G660" s="42">
        <v>44175</v>
      </c>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f t="shared" si="10"/>
        <v>0</v>
      </c>
      <c r="AI660" s="24" cm="1">
        <f t="array" ref="AI660">SUM($H$8:$AG$8*H660:AG660)</f>
        <v>0</v>
      </c>
      <c r="AJ660" s="43">
        <f>$AI660/'Inventory System'!$L$34</f>
        <v>0</v>
      </c>
      <c r="AS660" s="2"/>
    </row>
    <row r="661" spans="2:45" x14ac:dyDescent="0.25">
      <c r="B661" s="2"/>
      <c r="C661" s="2"/>
      <c r="D661" s="2"/>
      <c r="E661" s="2"/>
      <c r="G661" s="42">
        <v>44176</v>
      </c>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f t="shared" si="10"/>
        <v>0</v>
      </c>
      <c r="AI661" s="24" cm="1">
        <f t="array" ref="AI661">SUM($H$8:$AG$8*H661:AG661)</f>
        <v>0</v>
      </c>
      <c r="AJ661" s="43">
        <f>$AI661/'Inventory System'!$L$34</f>
        <v>0</v>
      </c>
      <c r="AS661" s="2"/>
    </row>
    <row r="662" spans="2:45" x14ac:dyDescent="0.25">
      <c r="B662" s="2"/>
      <c r="C662" s="2"/>
      <c r="D662" s="2"/>
      <c r="E662" s="2"/>
      <c r="G662" s="42">
        <v>44177</v>
      </c>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f t="shared" si="10"/>
        <v>0</v>
      </c>
      <c r="AI662" s="24" cm="1">
        <f t="array" ref="AI662">SUM($H$8:$AG$8*H662:AG662)</f>
        <v>0</v>
      </c>
      <c r="AJ662" s="43">
        <f>$AI662/'Inventory System'!$L$34</f>
        <v>0</v>
      </c>
      <c r="AS662" s="2"/>
    </row>
    <row r="663" spans="2:45" x14ac:dyDescent="0.25">
      <c r="B663" s="2"/>
      <c r="C663" s="2"/>
      <c r="D663" s="2"/>
      <c r="E663" s="2"/>
      <c r="G663" s="42">
        <v>44178</v>
      </c>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f t="shared" si="10"/>
        <v>0</v>
      </c>
      <c r="AI663" s="24" cm="1">
        <f t="array" ref="AI663">SUM($H$8:$AG$8*H663:AG663)</f>
        <v>0</v>
      </c>
      <c r="AJ663" s="43">
        <f>$AI663/'Inventory System'!$L$34</f>
        <v>0</v>
      </c>
      <c r="AS663" s="2"/>
    </row>
    <row r="664" spans="2:45" x14ac:dyDescent="0.25">
      <c r="B664" s="2"/>
      <c r="C664" s="2"/>
      <c r="D664" s="2"/>
      <c r="E664" s="2"/>
      <c r="G664" s="42">
        <v>44179</v>
      </c>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f t="shared" si="10"/>
        <v>0</v>
      </c>
      <c r="AI664" s="24" cm="1">
        <f t="array" ref="AI664">SUM($H$8:$AG$8*H664:AG664)</f>
        <v>0</v>
      </c>
      <c r="AJ664" s="43">
        <f>$AI664/'Inventory System'!$L$34</f>
        <v>0</v>
      </c>
      <c r="AS664" s="2"/>
    </row>
    <row r="665" spans="2:45" x14ac:dyDescent="0.25">
      <c r="B665" s="2"/>
      <c r="C665" s="2"/>
      <c r="D665" s="2"/>
      <c r="E665" s="2"/>
      <c r="G665" s="42">
        <v>44180</v>
      </c>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f t="shared" ref="AH665:AH728" si="11">SUM(H665:AG665)</f>
        <v>0</v>
      </c>
      <c r="AI665" s="24" cm="1">
        <f t="array" ref="AI665">SUM($H$8:$AG$8*H665:AG665)</f>
        <v>0</v>
      </c>
      <c r="AJ665" s="43">
        <f>$AI665/'Inventory System'!$L$34</f>
        <v>0</v>
      </c>
      <c r="AS665" s="2"/>
    </row>
    <row r="666" spans="2:45" x14ac:dyDescent="0.25">
      <c r="B666" s="2"/>
      <c r="C666" s="2"/>
      <c r="D666" s="2"/>
      <c r="E666" s="2"/>
      <c r="G666" s="42">
        <v>44181</v>
      </c>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f t="shared" si="11"/>
        <v>0</v>
      </c>
      <c r="AI666" s="24" cm="1">
        <f t="array" ref="AI666">SUM($H$8:$AG$8*H666:AG666)</f>
        <v>0</v>
      </c>
      <c r="AJ666" s="43">
        <f>$AI666/'Inventory System'!$L$34</f>
        <v>0</v>
      </c>
      <c r="AS666" s="2"/>
    </row>
    <row r="667" spans="2:45" x14ac:dyDescent="0.25">
      <c r="B667" s="2"/>
      <c r="C667" s="2"/>
      <c r="D667" s="2"/>
      <c r="E667" s="2"/>
      <c r="G667" s="42">
        <v>44182</v>
      </c>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f t="shared" si="11"/>
        <v>0</v>
      </c>
      <c r="AI667" s="24" cm="1">
        <f t="array" ref="AI667">SUM($H$8:$AG$8*H667:AG667)</f>
        <v>0</v>
      </c>
      <c r="AJ667" s="43">
        <f>$AI667/'Inventory System'!$L$34</f>
        <v>0</v>
      </c>
      <c r="AS667" s="2"/>
    </row>
    <row r="668" spans="2:45" x14ac:dyDescent="0.25">
      <c r="B668" s="2"/>
      <c r="C668" s="2"/>
      <c r="D668" s="2"/>
      <c r="E668" s="2"/>
      <c r="G668" s="42">
        <v>44183</v>
      </c>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f t="shared" si="11"/>
        <v>0</v>
      </c>
      <c r="AI668" s="24" cm="1">
        <f t="array" ref="AI668">SUM($H$8:$AG$8*H668:AG668)</f>
        <v>0</v>
      </c>
      <c r="AJ668" s="43">
        <f>$AI668/'Inventory System'!$L$34</f>
        <v>0</v>
      </c>
      <c r="AS668" s="2"/>
    </row>
    <row r="669" spans="2:45" x14ac:dyDescent="0.25">
      <c r="B669" s="2"/>
      <c r="C669" s="2"/>
      <c r="D669" s="2"/>
      <c r="E669" s="2"/>
      <c r="G669" s="42">
        <v>44184</v>
      </c>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f t="shared" si="11"/>
        <v>0</v>
      </c>
      <c r="AI669" s="24" cm="1">
        <f t="array" ref="AI669">SUM($H$8:$AG$8*H669:AG669)</f>
        <v>0</v>
      </c>
      <c r="AJ669" s="43">
        <f>$AI669/'Inventory System'!$L$34</f>
        <v>0</v>
      </c>
      <c r="AS669" s="2"/>
    </row>
    <row r="670" spans="2:45" x14ac:dyDescent="0.25">
      <c r="B670" s="2"/>
      <c r="C670" s="2"/>
      <c r="D670" s="2"/>
      <c r="E670" s="2"/>
      <c r="G670" s="42">
        <v>44185</v>
      </c>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f t="shared" si="11"/>
        <v>0</v>
      </c>
      <c r="AI670" s="24" cm="1">
        <f t="array" ref="AI670">SUM($H$8:$AG$8*H670:AG670)</f>
        <v>0</v>
      </c>
      <c r="AJ670" s="43">
        <f>$AI670/'Inventory System'!$L$34</f>
        <v>0</v>
      </c>
      <c r="AS670" s="2"/>
    </row>
    <row r="671" spans="2:45" x14ac:dyDescent="0.25">
      <c r="B671" s="2"/>
      <c r="C671" s="2"/>
      <c r="D671" s="2"/>
      <c r="E671" s="2"/>
      <c r="G671" s="42">
        <v>44186</v>
      </c>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f t="shared" si="11"/>
        <v>0</v>
      </c>
      <c r="AI671" s="24" cm="1">
        <f t="array" ref="AI671">SUM($H$8:$AG$8*H671:AG671)</f>
        <v>0</v>
      </c>
      <c r="AJ671" s="43">
        <f>$AI671/'Inventory System'!$L$34</f>
        <v>0</v>
      </c>
      <c r="AS671" s="2"/>
    </row>
    <row r="672" spans="2:45" x14ac:dyDescent="0.25">
      <c r="B672" s="2"/>
      <c r="C672" s="2"/>
      <c r="D672" s="2"/>
      <c r="E672" s="2"/>
      <c r="G672" s="42">
        <v>44187</v>
      </c>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f t="shared" si="11"/>
        <v>0</v>
      </c>
      <c r="AI672" s="24" cm="1">
        <f t="array" ref="AI672">SUM($H$8:$AG$8*H672:AG672)</f>
        <v>0</v>
      </c>
      <c r="AJ672" s="43">
        <f>$AI672/'Inventory System'!$L$34</f>
        <v>0</v>
      </c>
      <c r="AS672" s="2"/>
    </row>
    <row r="673" spans="2:45" x14ac:dyDescent="0.25">
      <c r="B673" s="2"/>
      <c r="C673" s="2"/>
      <c r="D673" s="2"/>
      <c r="E673" s="2"/>
      <c r="G673" s="42">
        <v>44188</v>
      </c>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f t="shared" si="11"/>
        <v>0</v>
      </c>
      <c r="AI673" s="24" cm="1">
        <f t="array" ref="AI673">SUM($H$8:$AG$8*H673:AG673)</f>
        <v>0</v>
      </c>
      <c r="AJ673" s="43">
        <f>$AI673/'Inventory System'!$L$34</f>
        <v>0</v>
      </c>
      <c r="AS673" s="2"/>
    </row>
    <row r="674" spans="2:45" x14ac:dyDescent="0.25">
      <c r="B674" s="2"/>
      <c r="C674" s="2"/>
      <c r="D674" s="2"/>
      <c r="E674" s="2"/>
      <c r="G674" s="42">
        <v>44189</v>
      </c>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f t="shared" si="11"/>
        <v>0</v>
      </c>
      <c r="AI674" s="24" cm="1">
        <f t="array" ref="AI674">SUM($H$8:$AG$8*H674:AG674)</f>
        <v>0</v>
      </c>
      <c r="AJ674" s="43">
        <f>$AI674/'Inventory System'!$L$34</f>
        <v>0</v>
      </c>
      <c r="AS674" s="2"/>
    </row>
    <row r="675" spans="2:45" x14ac:dyDescent="0.25">
      <c r="B675" s="2"/>
      <c r="C675" s="2"/>
      <c r="D675" s="2"/>
      <c r="E675" s="2"/>
      <c r="G675" s="42">
        <v>44190</v>
      </c>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f t="shared" si="11"/>
        <v>0</v>
      </c>
      <c r="AI675" s="24" cm="1">
        <f t="array" ref="AI675">SUM($H$8:$AG$8*H675:AG675)</f>
        <v>0</v>
      </c>
      <c r="AJ675" s="43">
        <f>$AI675/'Inventory System'!$L$34</f>
        <v>0</v>
      </c>
      <c r="AS675" s="2"/>
    </row>
    <row r="676" spans="2:45" x14ac:dyDescent="0.25">
      <c r="B676" s="2"/>
      <c r="C676" s="2"/>
      <c r="D676" s="2"/>
      <c r="E676" s="2"/>
      <c r="G676" s="42">
        <v>44191</v>
      </c>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f t="shared" si="11"/>
        <v>0</v>
      </c>
      <c r="AI676" s="24" cm="1">
        <f t="array" ref="AI676">SUM($H$8:$AG$8*H676:AG676)</f>
        <v>0</v>
      </c>
      <c r="AJ676" s="43">
        <f>$AI676/'Inventory System'!$L$34</f>
        <v>0</v>
      </c>
      <c r="AS676" s="2"/>
    </row>
    <row r="677" spans="2:45" x14ac:dyDescent="0.25">
      <c r="B677" s="2"/>
      <c r="C677" s="2"/>
      <c r="D677" s="2"/>
      <c r="E677" s="2"/>
      <c r="G677" s="42">
        <v>44192</v>
      </c>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f t="shared" si="11"/>
        <v>0</v>
      </c>
      <c r="AI677" s="24" cm="1">
        <f t="array" ref="AI677">SUM($H$8:$AG$8*H677:AG677)</f>
        <v>0</v>
      </c>
      <c r="AJ677" s="43">
        <f>$AI677/'Inventory System'!$L$34</f>
        <v>0</v>
      </c>
      <c r="AS677" s="2"/>
    </row>
    <row r="678" spans="2:45" x14ac:dyDescent="0.25">
      <c r="B678" s="2"/>
      <c r="C678" s="2"/>
      <c r="D678" s="2"/>
      <c r="E678" s="2"/>
      <c r="G678" s="42">
        <v>44193</v>
      </c>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f t="shared" si="11"/>
        <v>0</v>
      </c>
      <c r="AI678" s="24" cm="1">
        <f t="array" ref="AI678">SUM($H$8:$AG$8*H678:AG678)</f>
        <v>0</v>
      </c>
      <c r="AJ678" s="43">
        <f>$AI678/'Inventory System'!$L$34</f>
        <v>0</v>
      </c>
      <c r="AS678" s="2"/>
    </row>
    <row r="679" spans="2:45" x14ac:dyDescent="0.25">
      <c r="B679" s="2"/>
      <c r="C679" s="2"/>
      <c r="D679" s="2"/>
      <c r="E679" s="2"/>
      <c r="G679" s="42">
        <v>44194</v>
      </c>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f t="shared" si="11"/>
        <v>0</v>
      </c>
      <c r="AI679" s="24" cm="1">
        <f t="array" ref="AI679">SUM($H$8:$AG$8*H679:AG679)</f>
        <v>0</v>
      </c>
      <c r="AJ679" s="43">
        <f>$AI679/'Inventory System'!$L$34</f>
        <v>0</v>
      </c>
      <c r="AS679" s="2"/>
    </row>
    <row r="680" spans="2:45" x14ac:dyDescent="0.25">
      <c r="B680" s="2"/>
      <c r="C680" s="2"/>
      <c r="D680" s="2"/>
      <c r="E680" s="2"/>
      <c r="G680" s="42">
        <v>44195</v>
      </c>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f t="shared" si="11"/>
        <v>0</v>
      </c>
      <c r="AI680" s="24" cm="1">
        <f t="array" ref="AI680">SUM($H$8:$AG$8*H680:AG680)</f>
        <v>0</v>
      </c>
      <c r="AJ680" s="43">
        <f>$AI680/'Inventory System'!$L$34</f>
        <v>0</v>
      </c>
      <c r="AS680" s="2"/>
    </row>
    <row r="681" spans="2:45" x14ac:dyDescent="0.25">
      <c r="B681" s="2"/>
      <c r="C681" s="2"/>
      <c r="D681" s="2"/>
      <c r="E681" s="2"/>
      <c r="G681" s="42">
        <v>44196</v>
      </c>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f t="shared" si="11"/>
        <v>0</v>
      </c>
      <c r="AI681" s="24" cm="1">
        <f t="array" ref="AI681">SUM($H$8:$AG$8*H681:AG681)</f>
        <v>0</v>
      </c>
      <c r="AJ681" s="43">
        <f>$AI681/'Inventory System'!$L$34</f>
        <v>0</v>
      </c>
      <c r="AS681" s="2"/>
    </row>
    <row r="682" spans="2:45" x14ac:dyDescent="0.25">
      <c r="B682" s="2"/>
      <c r="C682" s="2"/>
      <c r="D682" s="2"/>
      <c r="E682" s="2"/>
      <c r="G682" s="42">
        <v>44197</v>
      </c>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f t="shared" si="11"/>
        <v>0</v>
      </c>
      <c r="AI682" s="24" cm="1">
        <f t="array" ref="AI682">SUM($H$8:$AG$8*H682:AG682)</f>
        <v>0</v>
      </c>
      <c r="AJ682" s="43">
        <f>$AI682/'Inventory System'!$L$34</f>
        <v>0</v>
      </c>
      <c r="AS682" s="2"/>
    </row>
    <row r="683" spans="2:45" x14ac:dyDescent="0.25">
      <c r="B683" s="2"/>
      <c r="C683" s="2"/>
      <c r="D683" s="2"/>
      <c r="E683" s="2"/>
      <c r="G683" s="42">
        <v>44198</v>
      </c>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f t="shared" si="11"/>
        <v>0</v>
      </c>
      <c r="AI683" s="24" cm="1">
        <f t="array" ref="AI683">SUM($H$8:$AG$8*H683:AG683)</f>
        <v>0</v>
      </c>
      <c r="AJ683" s="43">
        <f>$AI683/'Inventory System'!$L$34</f>
        <v>0</v>
      </c>
      <c r="AS683" s="2"/>
    </row>
    <row r="684" spans="2:45" x14ac:dyDescent="0.25">
      <c r="B684" s="2"/>
      <c r="C684" s="2"/>
      <c r="D684" s="2"/>
      <c r="E684" s="2"/>
      <c r="G684" s="42">
        <v>44199</v>
      </c>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f t="shared" si="11"/>
        <v>0</v>
      </c>
      <c r="AI684" s="24" cm="1">
        <f t="array" ref="AI684">SUM($H$8:$AG$8*H684:AG684)</f>
        <v>0</v>
      </c>
      <c r="AJ684" s="43">
        <f>$AI684/'Inventory System'!$L$34</f>
        <v>0</v>
      </c>
      <c r="AS684" s="2"/>
    </row>
    <row r="685" spans="2:45" x14ac:dyDescent="0.25">
      <c r="B685" s="2"/>
      <c r="C685" s="2"/>
      <c r="D685" s="2"/>
      <c r="E685" s="2"/>
      <c r="G685" s="42">
        <v>44200</v>
      </c>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f t="shared" si="11"/>
        <v>0</v>
      </c>
      <c r="AI685" s="24" cm="1">
        <f t="array" ref="AI685">SUM($H$8:$AG$8*H685:AG685)</f>
        <v>0</v>
      </c>
      <c r="AJ685" s="43">
        <f>$AI685/'Inventory System'!$L$34</f>
        <v>0</v>
      </c>
      <c r="AS685" s="2"/>
    </row>
    <row r="686" spans="2:45" x14ac:dyDescent="0.25">
      <c r="B686" s="2"/>
      <c r="C686" s="2"/>
      <c r="D686" s="2"/>
      <c r="E686" s="2"/>
      <c r="G686" s="42">
        <v>44201</v>
      </c>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f t="shared" si="11"/>
        <v>0</v>
      </c>
      <c r="AI686" s="24" cm="1">
        <f t="array" ref="AI686">SUM($H$8:$AG$8*H686:AG686)</f>
        <v>0</v>
      </c>
      <c r="AJ686" s="43">
        <f>$AI686/'Inventory System'!$L$34</f>
        <v>0</v>
      </c>
      <c r="AS686" s="2"/>
    </row>
    <row r="687" spans="2:45" x14ac:dyDescent="0.25">
      <c r="B687" s="2"/>
      <c r="C687" s="2"/>
      <c r="D687" s="2"/>
      <c r="E687" s="2"/>
      <c r="G687" s="42">
        <v>44202</v>
      </c>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f t="shared" si="11"/>
        <v>0</v>
      </c>
      <c r="AI687" s="24" cm="1">
        <f t="array" ref="AI687">SUM($H$8:$AG$8*H687:AG687)</f>
        <v>0</v>
      </c>
      <c r="AJ687" s="43">
        <f>$AI687/'Inventory System'!$L$34</f>
        <v>0</v>
      </c>
      <c r="AS687" s="2"/>
    </row>
    <row r="688" spans="2:45" x14ac:dyDescent="0.25">
      <c r="B688" s="2"/>
      <c r="C688" s="2"/>
      <c r="D688" s="2"/>
      <c r="E688" s="2"/>
      <c r="G688" s="42">
        <v>44203</v>
      </c>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f t="shared" si="11"/>
        <v>0</v>
      </c>
      <c r="AI688" s="24" cm="1">
        <f t="array" ref="AI688">SUM($H$8:$AG$8*H688:AG688)</f>
        <v>0</v>
      </c>
      <c r="AJ688" s="43">
        <f>$AI688/'Inventory System'!$L$34</f>
        <v>0</v>
      </c>
      <c r="AS688" s="2"/>
    </row>
    <row r="689" spans="2:45" x14ac:dyDescent="0.25">
      <c r="B689" s="2"/>
      <c r="C689" s="2"/>
      <c r="D689" s="2"/>
      <c r="E689" s="2"/>
      <c r="G689" s="42">
        <v>44204</v>
      </c>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f t="shared" si="11"/>
        <v>0</v>
      </c>
      <c r="AI689" s="24" cm="1">
        <f t="array" ref="AI689">SUM($H$8:$AG$8*H689:AG689)</f>
        <v>0</v>
      </c>
      <c r="AJ689" s="43">
        <f>$AI689/'Inventory System'!$L$34</f>
        <v>0</v>
      </c>
      <c r="AS689" s="2"/>
    </row>
    <row r="690" spans="2:45" x14ac:dyDescent="0.25">
      <c r="B690" s="2"/>
      <c r="C690" s="2"/>
      <c r="D690" s="2"/>
      <c r="E690" s="2"/>
      <c r="G690" s="42">
        <v>44205</v>
      </c>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f t="shared" si="11"/>
        <v>0</v>
      </c>
      <c r="AI690" s="24" cm="1">
        <f t="array" ref="AI690">SUM($H$8:$AG$8*H690:AG690)</f>
        <v>0</v>
      </c>
      <c r="AJ690" s="43">
        <f>$AI690/'Inventory System'!$L$34</f>
        <v>0</v>
      </c>
      <c r="AS690" s="2"/>
    </row>
    <row r="691" spans="2:45" x14ac:dyDescent="0.25">
      <c r="B691" s="2"/>
      <c r="C691" s="2"/>
      <c r="D691" s="2"/>
      <c r="E691" s="2"/>
      <c r="G691" s="42">
        <v>44206</v>
      </c>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f t="shared" si="11"/>
        <v>0</v>
      </c>
      <c r="AI691" s="24" cm="1">
        <f t="array" ref="AI691">SUM($H$8:$AG$8*H691:AG691)</f>
        <v>0</v>
      </c>
      <c r="AJ691" s="43">
        <f>$AI691/'Inventory System'!$L$34</f>
        <v>0</v>
      </c>
      <c r="AS691" s="2"/>
    </row>
    <row r="692" spans="2:45" x14ac:dyDescent="0.25">
      <c r="B692" s="2"/>
      <c r="C692" s="2"/>
      <c r="D692" s="2"/>
      <c r="E692" s="2"/>
      <c r="G692" s="42">
        <v>44207</v>
      </c>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f t="shared" si="11"/>
        <v>0</v>
      </c>
      <c r="AI692" s="24" cm="1">
        <f t="array" ref="AI692">SUM($H$8:$AG$8*H692:AG692)</f>
        <v>0</v>
      </c>
      <c r="AJ692" s="43">
        <f>$AI692/'Inventory System'!$L$34</f>
        <v>0</v>
      </c>
      <c r="AS692" s="2"/>
    </row>
    <row r="693" spans="2:45" x14ac:dyDescent="0.25">
      <c r="B693" s="2"/>
      <c r="C693" s="2"/>
      <c r="D693" s="2"/>
      <c r="E693" s="2"/>
      <c r="G693" s="42">
        <v>44208</v>
      </c>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f t="shared" si="11"/>
        <v>0</v>
      </c>
      <c r="AI693" s="24" cm="1">
        <f t="array" ref="AI693">SUM($H$8:$AG$8*H693:AG693)</f>
        <v>0</v>
      </c>
      <c r="AJ693" s="43">
        <f>$AI693/'Inventory System'!$L$34</f>
        <v>0</v>
      </c>
      <c r="AS693" s="2"/>
    </row>
    <row r="694" spans="2:45" x14ac:dyDescent="0.25">
      <c r="B694" s="2"/>
      <c r="C694" s="2"/>
      <c r="D694" s="2"/>
      <c r="E694" s="2"/>
      <c r="G694" s="42">
        <v>44209</v>
      </c>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f t="shared" si="11"/>
        <v>0</v>
      </c>
      <c r="AI694" s="24" cm="1">
        <f t="array" ref="AI694">SUM($H$8:$AG$8*H694:AG694)</f>
        <v>0</v>
      </c>
      <c r="AJ694" s="43">
        <f>$AI694/'Inventory System'!$L$34</f>
        <v>0</v>
      </c>
      <c r="AS694" s="2"/>
    </row>
    <row r="695" spans="2:45" x14ac:dyDescent="0.25">
      <c r="B695" s="2"/>
      <c r="C695" s="2"/>
      <c r="D695" s="2"/>
      <c r="E695" s="2"/>
      <c r="G695" s="42">
        <v>44210</v>
      </c>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f t="shared" si="11"/>
        <v>0</v>
      </c>
      <c r="AI695" s="24" cm="1">
        <f t="array" ref="AI695">SUM($H$8:$AG$8*H695:AG695)</f>
        <v>0</v>
      </c>
      <c r="AJ695" s="43">
        <f>$AI695/'Inventory System'!$L$34</f>
        <v>0</v>
      </c>
      <c r="AS695" s="2"/>
    </row>
    <row r="696" spans="2:45" x14ac:dyDescent="0.25">
      <c r="B696" s="2"/>
      <c r="C696" s="2"/>
      <c r="D696" s="2"/>
      <c r="E696" s="2"/>
      <c r="G696" s="42">
        <v>44211</v>
      </c>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f t="shared" si="11"/>
        <v>0</v>
      </c>
      <c r="AI696" s="24" cm="1">
        <f t="array" ref="AI696">SUM($H$8:$AG$8*H696:AG696)</f>
        <v>0</v>
      </c>
      <c r="AJ696" s="43">
        <f>$AI696/'Inventory System'!$L$34</f>
        <v>0</v>
      </c>
      <c r="AS696" s="2"/>
    </row>
    <row r="697" spans="2:45" x14ac:dyDescent="0.25">
      <c r="B697" s="2"/>
      <c r="C697" s="2"/>
      <c r="D697" s="2"/>
      <c r="E697" s="2"/>
      <c r="G697" s="42">
        <v>44212</v>
      </c>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f t="shared" si="11"/>
        <v>0</v>
      </c>
      <c r="AI697" s="24" cm="1">
        <f t="array" ref="AI697">SUM($H$8:$AG$8*H697:AG697)</f>
        <v>0</v>
      </c>
      <c r="AJ697" s="43">
        <f>$AI697/'Inventory System'!$L$34</f>
        <v>0</v>
      </c>
      <c r="AS697" s="2"/>
    </row>
    <row r="698" spans="2:45" x14ac:dyDescent="0.25">
      <c r="B698" s="2"/>
      <c r="C698" s="2"/>
      <c r="D698" s="2"/>
      <c r="E698" s="2"/>
      <c r="G698" s="42">
        <v>44213</v>
      </c>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f t="shared" si="11"/>
        <v>0</v>
      </c>
      <c r="AI698" s="24" cm="1">
        <f t="array" ref="AI698">SUM($H$8:$AG$8*H698:AG698)</f>
        <v>0</v>
      </c>
      <c r="AJ698" s="43">
        <f>$AI698/'Inventory System'!$L$34</f>
        <v>0</v>
      </c>
      <c r="AS698" s="2"/>
    </row>
    <row r="699" spans="2:45" x14ac:dyDescent="0.25">
      <c r="B699" s="2"/>
      <c r="C699" s="2"/>
      <c r="D699" s="2"/>
      <c r="E699" s="2"/>
      <c r="G699" s="42">
        <v>44214</v>
      </c>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f t="shared" si="11"/>
        <v>0</v>
      </c>
      <c r="AI699" s="24" cm="1">
        <f t="array" ref="AI699">SUM($H$8:$AG$8*H699:AG699)</f>
        <v>0</v>
      </c>
      <c r="AJ699" s="43">
        <f>$AI699/'Inventory System'!$L$34</f>
        <v>0</v>
      </c>
      <c r="AS699" s="2"/>
    </row>
    <row r="700" spans="2:45" x14ac:dyDescent="0.25">
      <c r="B700" s="2"/>
      <c r="C700" s="2"/>
      <c r="D700" s="2"/>
      <c r="E700" s="2"/>
      <c r="G700" s="42">
        <v>44215</v>
      </c>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f t="shared" si="11"/>
        <v>0</v>
      </c>
      <c r="AI700" s="24" cm="1">
        <f t="array" ref="AI700">SUM($H$8:$AG$8*H700:AG700)</f>
        <v>0</v>
      </c>
      <c r="AJ700" s="43">
        <f>$AI700/'Inventory System'!$L$34</f>
        <v>0</v>
      </c>
      <c r="AS700" s="2"/>
    </row>
    <row r="701" spans="2:45" x14ac:dyDescent="0.25">
      <c r="B701" s="2"/>
      <c r="C701" s="2"/>
      <c r="D701" s="2"/>
      <c r="E701" s="2"/>
      <c r="G701" s="42">
        <v>44216</v>
      </c>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f t="shared" si="11"/>
        <v>0</v>
      </c>
      <c r="AI701" s="24" cm="1">
        <f t="array" ref="AI701">SUM($H$8:$AG$8*H701:AG701)</f>
        <v>0</v>
      </c>
      <c r="AJ701" s="43">
        <f>$AI701/'Inventory System'!$L$34</f>
        <v>0</v>
      </c>
      <c r="AS701" s="2"/>
    </row>
    <row r="702" spans="2:45" x14ac:dyDescent="0.25">
      <c r="B702" s="2"/>
      <c r="C702" s="2"/>
      <c r="D702" s="2"/>
      <c r="E702" s="2"/>
      <c r="G702" s="42">
        <v>44217</v>
      </c>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f t="shared" si="11"/>
        <v>0</v>
      </c>
      <c r="AI702" s="24" cm="1">
        <f t="array" ref="AI702">SUM($H$8:$AG$8*H702:AG702)</f>
        <v>0</v>
      </c>
      <c r="AJ702" s="43">
        <f>$AI702/'Inventory System'!$L$34</f>
        <v>0</v>
      </c>
      <c r="AS702" s="2"/>
    </row>
    <row r="703" spans="2:45" x14ac:dyDescent="0.25">
      <c r="B703" s="2"/>
      <c r="C703" s="2"/>
      <c r="D703" s="2"/>
      <c r="E703" s="2"/>
      <c r="G703" s="42">
        <v>44218</v>
      </c>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f t="shared" si="11"/>
        <v>0</v>
      </c>
      <c r="AI703" s="24" cm="1">
        <f t="array" ref="AI703">SUM($H$8:$AG$8*H703:AG703)</f>
        <v>0</v>
      </c>
      <c r="AJ703" s="43">
        <f>$AI703/'Inventory System'!$L$34</f>
        <v>0</v>
      </c>
      <c r="AS703" s="2"/>
    </row>
    <row r="704" spans="2:45" x14ac:dyDescent="0.25">
      <c r="B704" s="2"/>
      <c r="C704" s="2"/>
      <c r="D704" s="2"/>
      <c r="E704" s="2"/>
      <c r="G704" s="42">
        <v>44219</v>
      </c>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f t="shared" si="11"/>
        <v>0</v>
      </c>
      <c r="AI704" s="24" cm="1">
        <f t="array" ref="AI704">SUM($H$8:$AG$8*H704:AG704)</f>
        <v>0</v>
      </c>
      <c r="AJ704" s="43">
        <f>$AI704/'Inventory System'!$L$34</f>
        <v>0</v>
      </c>
      <c r="AS704" s="2"/>
    </row>
    <row r="705" spans="2:45" x14ac:dyDescent="0.25">
      <c r="B705" s="2"/>
      <c r="C705" s="2"/>
      <c r="D705" s="2"/>
      <c r="E705" s="2"/>
      <c r="G705" s="42">
        <v>44220</v>
      </c>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f t="shared" si="11"/>
        <v>0</v>
      </c>
      <c r="AI705" s="24" cm="1">
        <f t="array" ref="AI705">SUM($H$8:$AG$8*H705:AG705)</f>
        <v>0</v>
      </c>
      <c r="AJ705" s="43">
        <f>$AI705/'Inventory System'!$L$34</f>
        <v>0</v>
      </c>
      <c r="AS705" s="2"/>
    </row>
    <row r="706" spans="2:45" x14ac:dyDescent="0.25">
      <c r="B706" s="2"/>
      <c r="C706" s="2"/>
      <c r="D706" s="2"/>
      <c r="E706" s="2"/>
      <c r="G706" s="42">
        <v>44221</v>
      </c>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f t="shared" si="11"/>
        <v>0</v>
      </c>
      <c r="AI706" s="24" cm="1">
        <f t="array" ref="AI706">SUM($H$8:$AG$8*H706:AG706)</f>
        <v>0</v>
      </c>
      <c r="AJ706" s="43">
        <f>$AI706/'Inventory System'!$L$34</f>
        <v>0</v>
      </c>
      <c r="AS706" s="2"/>
    </row>
    <row r="707" spans="2:45" x14ac:dyDescent="0.25">
      <c r="B707" s="2"/>
      <c r="C707" s="2"/>
      <c r="D707" s="2"/>
      <c r="E707" s="2"/>
      <c r="G707" s="42">
        <v>44222</v>
      </c>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f t="shared" si="11"/>
        <v>0</v>
      </c>
      <c r="AI707" s="24" cm="1">
        <f t="array" ref="AI707">SUM($H$8:$AG$8*H707:AG707)</f>
        <v>0</v>
      </c>
      <c r="AJ707" s="43">
        <f>$AI707/'Inventory System'!$L$34</f>
        <v>0</v>
      </c>
      <c r="AS707" s="2"/>
    </row>
    <row r="708" spans="2:45" x14ac:dyDescent="0.25">
      <c r="B708" s="2"/>
      <c r="C708" s="2"/>
      <c r="D708" s="2"/>
      <c r="E708" s="2"/>
      <c r="G708" s="42">
        <v>44223</v>
      </c>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f t="shared" si="11"/>
        <v>0</v>
      </c>
      <c r="AI708" s="24" cm="1">
        <f t="array" ref="AI708">SUM($H$8:$AG$8*H708:AG708)</f>
        <v>0</v>
      </c>
      <c r="AJ708" s="43">
        <f>$AI708/'Inventory System'!$L$34</f>
        <v>0</v>
      </c>
      <c r="AS708" s="2"/>
    </row>
    <row r="709" spans="2:45" x14ac:dyDescent="0.25">
      <c r="B709" s="2"/>
      <c r="C709" s="2"/>
      <c r="D709" s="2"/>
      <c r="E709" s="2"/>
      <c r="G709" s="42">
        <v>44224</v>
      </c>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f t="shared" si="11"/>
        <v>0</v>
      </c>
      <c r="AI709" s="24" cm="1">
        <f t="array" ref="AI709">SUM($H$8:$AG$8*H709:AG709)</f>
        <v>0</v>
      </c>
      <c r="AJ709" s="43">
        <f>$AI709/'Inventory System'!$L$34</f>
        <v>0</v>
      </c>
      <c r="AS709" s="2"/>
    </row>
    <row r="710" spans="2:45" x14ac:dyDescent="0.25">
      <c r="B710" s="2"/>
      <c r="C710" s="2"/>
      <c r="D710" s="2"/>
      <c r="E710" s="2"/>
      <c r="G710" s="42">
        <v>44225</v>
      </c>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f t="shared" si="11"/>
        <v>0</v>
      </c>
      <c r="AI710" s="24" cm="1">
        <f t="array" ref="AI710">SUM($H$8:$AG$8*H710:AG710)</f>
        <v>0</v>
      </c>
      <c r="AJ710" s="43">
        <f>$AI710/'Inventory System'!$L$34</f>
        <v>0</v>
      </c>
      <c r="AS710" s="2"/>
    </row>
    <row r="711" spans="2:45" x14ac:dyDescent="0.25">
      <c r="B711" s="2"/>
      <c r="C711" s="2"/>
      <c r="D711" s="2"/>
      <c r="E711" s="2"/>
      <c r="G711" s="42">
        <v>44226</v>
      </c>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f t="shared" si="11"/>
        <v>0</v>
      </c>
      <c r="AI711" s="24" cm="1">
        <f t="array" ref="AI711">SUM($H$8:$AG$8*H711:AG711)</f>
        <v>0</v>
      </c>
      <c r="AJ711" s="43">
        <f>$AI711/'Inventory System'!$L$34</f>
        <v>0</v>
      </c>
      <c r="AS711" s="2"/>
    </row>
    <row r="712" spans="2:45" x14ac:dyDescent="0.25">
      <c r="B712" s="2"/>
      <c r="C712" s="2"/>
      <c r="D712" s="2"/>
      <c r="E712" s="2"/>
      <c r="G712" s="42">
        <v>44227</v>
      </c>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f t="shared" si="11"/>
        <v>0</v>
      </c>
      <c r="AI712" s="24" cm="1">
        <f t="array" ref="AI712">SUM($H$8:$AG$8*H712:AG712)</f>
        <v>0</v>
      </c>
      <c r="AJ712" s="43">
        <f>$AI712/'Inventory System'!$L$34</f>
        <v>0</v>
      </c>
      <c r="AS712" s="2"/>
    </row>
    <row r="713" spans="2:45" x14ac:dyDescent="0.25">
      <c r="B713" s="2"/>
      <c r="C713" s="2"/>
      <c r="D713" s="2"/>
      <c r="E713" s="2"/>
      <c r="G713" s="42">
        <v>44228</v>
      </c>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f t="shared" si="11"/>
        <v>0</v>
      </c>
      <c r="AI713" s="24" cm="1">
        <f t="array" ref="AI713">SUM($H$8:$AG$8*H713:AG713)</f>
        <v>0</v>
      </c>
      <c r="AJ713" s="43">
        <f>$AI713/'Inventory System'!$L$34</f>
        <v>0</v>
      </c>
      <c r="AS713" s="2"/>
    </row>
    <row r="714" spans="2:45" x14ac:dyDescent="0.25">
      <c r="B714" s="2"/>
      <c r="C714" s="2"/>
      <c r="D714" s="2"/>
      <c r="E714" s="2"/>
      <c r="G714" s="42">
        <v>44229</v>
      </c>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f t="shared" si="11"/>
        <v>0</v>
      </c>
      <c r="AI714" s="24" cm="1">
        <f t="array" ref="AI714">SUM($H$8:$AG$8*H714:AG714)</f>
        <v>0</v>
      </c>
      <c r="AJ714" s="43">
        <f>$AI714/'Inventory System'!$L$34</f>
        <v>0</v>
      </c>
      <c r="AS714" s="2"/>
    </row>
    <row r="715" spans="2:45" x14ac:dyDescent="0.25">
      <c r="B715" s="2"/>
      <c r="C715" s="2"/>
      <c r="D715" s="2"/>
      <c r="E715" s="2"/>
      <c r="G715" s="42">
        <v>44230</v>
      </c>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f t="shared" si="11"/>
        <v>0</v>
      </c>
      <c r="AI715" s="24" cm="1">
        <f t="array" ref="AI715">SUM($H$8:$AG$8*H715:AG715)</f>
        <v>0</v>
      </c>
      <c r="AJ715" s="43">
        <f>$AI715/'Inventory System'!$L$34</f>
        <v>0</v>
      </c>
      <c r="AS715" s="2"/>
    </row>
    <row r="716" spans="2:45" x14ac:dyDescent="0.25">
      <c r="B716" s="2"/>
      <c r="C716" s="2"/>
      <c r="D716" s="2"/>
      <c r="E716" s="2"/>
      <c r="G716" s="42">
        <v>44231</v>
      </c>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f t="shared" si="11"/>
        <v>0</v>
      </c>
      <c r="AI716" s="24" cm="1">
        <f t="array" ref="AI716">SUM($H$8:$AG$8*H716:AG716)</f>
        <v>0</v>
      </c>
      <c r="AJ716" s="43">
        <f>$AI716/'Inventory System'!$L$34</f>
        <v>0</v>
      </c>
      <c r="AS716" s="2"/>
    </row>
    <row r="717" spans="2:45" x14ac:dyDescent="0.25">
      <c r="B717" s="2"/>
      <c r="C717" s="2"/>
      <c r="D717" s="2"/>
      <c r="E717" s="2"/>
      <c r="G717" s="42">
        <v>44232</v>
      </c>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f t="shared" si="11"/>
        <v>0</v>
      </c>
      <c r="AI717" s="24" cm="1">
        <f t="array" ref="AI717">SUM($H$8:$AG$8*H717:AG717)</f>
        <v>0</v>
      </c>
      <c r="AJ717" s="43">
        <f>$AI717/'Inventory System'!$L$34</f>
        <v>0</v>
      </c>
      <c r="AS717" s="2"/>
    </row>
    <row r="718" spans="2:45" x14ac:dyDescent="0.25">
      <c r="B718" s="2"/>
      <c r="C718" s="2"/>
      <c r="D718" s="2"/>
      <c r="E718" s="2"/>
      <c r="G718" s="42">
        <v>44233</v>
      </c>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f t="shared" si="11"/>
        <v>0</v>
      </c>
      <c r="AI718" s="24" cm="1">
        <f t="array" ref="AI718">SUM($H$8:$AG$8*H718:AG718)</f>
        <v>0</v>
      </c>
      <c r="AJ718" s="43">
        <f>$AI718/'Inventory System'!$L$34</f>
        <v>0</v>
      </c>
      <c r="AS718" s="2"/>
    </row>
    <row r="719" spans="2:45" x14ac:dyDescent="0.25">
      <c r="B719" s="2"/>
      <c r="C719" s="2"/>
      <c r="D719" s="2"/>
      <c r="E719" s="2"/>
      <c r="G719" s="42">
        <v>44234</v>
      </c>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f t="shared" si="11"/>
        <v>0</v>
      </c>
      <c r="AI719" s="24" cm="1">
        <f t="array" ref="AI719">SUM($H$8:$AG$8*H719:AG719)</f>
        <v>0</v>
      </c>
      <c r="AJ719" s="43">
        <f>$AI719/'Inventory System'!$L$34</f>
        <v>0</v>
      </c>
      <c r="AS719" s="2"/>
    </row>
    <row r="720" spans="2:45" x14ac:dyDescent="0.25">
      <c r="B720" s="2"/>
      <c r="C720" s="2"/>
      <c r="D720" s="2"/>
      <c r="E720" s="2"/>
      <c r="G720" s="42">
        <v>44235</v>
      </c>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f t="shared" si="11"/>
        <v>0</v>
      </c>
      <c r="AI720" s="24" cm="1">
        <f t="array" ref="AI720">SUM($H$8:$AG$8*H720:AG720)</f>
        <v>0</v>
      </c>
      <c r="AJ720" s="43">
        <f>$AI720/'Inventory System'!$L$34</f>
        <v>0</v>
      </c>
      <c r="AS720" s="2"/>
    </row>
    <row r="721" spans="2:45" x14ac:dyDescent="0.25">
      <c r="B721" s="2"/>
      <c r="C721" s="2"/>
      <c r="D721" s="2"/>
      <c r="E721" s="2"/>
      <c r="G721" s="42">
        <v>44236</v>
      </c>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f t="shared" si="11"/>
        <v>0</v>
      </c>
      <c r="AI721" s="24" cm="1">
        <f t="array" ref="AI721">SUM($H$8:$AG$8*H721:AG721)</f>
        <v>0</v>
      </c>
      <c r="AJ721" s="43">
        <f>$AI721/'Inventory System'!$L$34</f>
        <v>0</v>
      </c>
      <c r="AS721" s="2"/>
    </row>
    <row r="722" spans="2:45" x14ac:dyDescent="0.25">
      <c r="B722" s="2"/>
      <c r="C722" s="2"/>
      <c r="D722" s="2"/>
      <c r="E722" s="2"/>
      <c r="G722" s="42">
        <v>44237</v>
      </c>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f t="shared" si="11"/>
        <v>0</v>
      </c>
      <c r="AI722" s="24" cm="1">
        <f t="array" ref="AI722">SUM($H$8:$AG$8*H722:AG722)</f>
        <v>0</v>
      </c>
      <c r="AJ722" s="43">
        <f>$AI722/'Inventory System'!$L$34</f>
        <v>0</v>
      </c>
      <c r="AS722" s="2"/>
    </row>
    <row r="723" spans="2:45" x14ac:dyDescent="0.25">
      <c r="B723" s="2"/>
      <c r="C723" s="2"/>
      <c r="D723" s="2"/>
      <c r="E723" s="2"/>
      <c r="G723" s="42">
        <v>44238</v>
      </c>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f t="shared" si="11"/>
        <v>0</v>
      </c>
      <c r="AI723" s="24" cm="1">
        <f t="array" ref="AI723">SUM($H$8:$AG$8*H723:AG723)</f>
        <v>0</v>
      </c>
      <c r="AJ723" s="43">
        <f>$AI723/'Inventory System'!$L$34</f>
        <v>0</v>
      </c>
      <c r="AS723" s="2"/>
    </row>
    <row r="724" spans="2:45" x14ac:dyDescent="0.25">
      <c r="B724" s="2"/>
      <c r="C724" s="2"/>
      <c r="D724" s="2"/>
      <c r="E724" s="2"/>
      <c r="G724" s="42">
        <v>44239</v>
      </c>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f t="shared" si="11"/>
        <v>0</v>
      </c>
      <c r="AI724" s="24" cm="1">
        <f t="array" ref="AI724">SUM($H$8:$AG$8*H724:AG724)</f>
        <v>0</v>
      </c>
      <c r="AJ724" s="43">
        <f>$AI724/'Inventory System'!$L$34</f>
        <v>0</v>
      </c>
      <c r="AS724" s="2"/>
    </row>
    <row r="725" spans="2:45" x14ac:dyDescent="0.25">
      <c r="B725" s="2"/>
      <c r="C725" s="2"/>
      <c r="D725" s="2"/>
      <c r="E725" s="2"/>
      <c r="G725" s="42">
        <v>44240</v>
      </c>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f t="shared" si="11"/>
        <v>0</v>
      </c>
      <c r="AI725" s="24" cm="1">
        <f t="array" ref="AI725">SUM($H$8:$AG$8*H725:AG725)</f>
        <v>0</v>
      </c>
      <c r="AJ725" s="43">
        <f>$AI725/'Inventory System'!$L$34</f>
        <v>0</v>
      </c>
      <c r="AS725" s="2"/>
    </row>
    <row r="726" spans="2:45" x14ac:dyDescent="0.25">
      <c r="B726" s="2"/>
      <c r="C726" s="2"/>
      <c r="D726" s="2"/>
      <c r="E726" s="2"/>
      <c r="G726" s="42">
        <v>44241</v>
      </c>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f t="shared" si="11"/>
        <v>0</v>
      </c>
      <c r="AI726" s="24" cm="1">
        <f t="array" ref="AI726">SUM($H$8:$AG$8*H726:AG726)</f>
        <v>0</v>
      </c>
      <c r="AJ726" s="43">
        <f>$AI726/'Inventory System'!$L$34</f>
        <v>0</v>
      </c>
      <c r="AS726" s="2"/>
    </row>
    <row r="727" spans="2:45" x14ac:dyDescent="0.25">
      <c r="B727" s="2"/>
      <c r="C727" s="2"/>
      <c r="D727" s="2"/>
      <c r="E727" s="2"/>
      <c r="G727" s="42">
        <v>44242</v>
      </c>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f t="shared" si="11"/>
        <v>0</v>
      </c>
      <c r="AI727" s="24" cm="1">
        <f t="array" ref="AI727">SUM($H$8:$AG$8*H727:AG727)</f>
        <v>0</v>
      </c>
      <c r="AJ727" s="43">
        <f>$AI727/'Inventory System'!$L$34</f>
        <v>0</v>
      </c>
      <c r="AS727" s="2"/>
    </row>
    <row r="728" spans="2:45" x14ac:dyDescent="0.25">
      <c r="B728" s="2"/>
      <c r="C728" s="2"/>
      <c r="D728" s="2"/>
      <c r="E728" s="2"/>
      <c r="G728" s="42">
        <v>44243</v>
      </c>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f t="shared" si="11"/>
        <v>0</v>
      </c>
      <c r="AI728" s="24" cm="1">
        <f t="array" ref="AI728">SUM($H$8:$AG$8*H728:AG728)</f>
        <v>0</v>
      </c>
      <c r="AJ728" s="43">
        <f>$AI728/'Inventory System'!$L$34</f>
        <v>0</v>
      </c>
      <c r="AS728" s="2"/>
    </row>
    <row r="729" spans="2:45" x14ac:dyDescent="0.25">
      <c r="B729" s="2"/>
      <c r="C729" s="2"/>
      <c r="D729" s="2"/>
      <c r="E729" s="2"/>
      <c r="G729" s="42">
        <v>44244</v>
      </c>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f t="shared" ref="AH729:AH792" si="12">SUM(H729:AG729)</f>
        <v>0</v>
      </c>
      <c r="AI729" s="24" cm="1">
        <f t="array" ref="AI729">SUM($H$8:$AG$8*H729:AG729)</f>
        <v>0</v>
      </c>
      <c r="AJ729" s="43">
        <f>$AI729/'Inventory System'!$L$34</f>
        <v>0</v>
      </c>
      <c r="AS729" s="2"/>
    </row>
    <row r="730" spans="2:45" x14ac:dyDescent="0.25">
      <c r="B730" s="2"/>
      <c r="C730" s="2"/>
      <c r="D730" s="2"/>
      <c r="E730" s="2"/>
      <c r="G730" s="42">
        <v>44245</v>
      </c>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f t="shared" si="12"/>
        <v>0</v>
      </c>
      <c r="AI730" s="24" cm="1">
        <f t="array" ref="AI730">SUM($H$8:$AG$8*H730:AG730)</f>
        <v>0</v>
      </c>
      <c r="AJ730" s="43">
        <f>$AI730/'Inventory System'!$L$34</f>
        <v>0</v>
      </c>
      <c r="AS730" s="2"/>
    </row>
    <row r="731" spans="2:45" x14ac:dyDescent="0.25">
      <c r="B731" s="2"/>
      <c r="C731" s="2"/>
      <c r="D731" s="2"/>
      <c r="E731" s="2"/>
      <c r="G731" s="42">
        <v>44246</v>
      </c>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f t="shared" si="12"/>
        <v>0</v>
      </c>
      <c r="AI731" s="24" cm="1">
        <f t="array" ref="AI731">SUM($H$8:$AG$8*H731:AG731)</f>
        <v>0</v>
      </c>
      <c r="AJ731" s="43">
        <f>$AI731/'Inventory System'!$L$34</f>
        <v>0</v>
      </c>
      <c r="AS731" s="2"/>
    </row>
    <row r="732" spans="2:45" x14ac:dyDescent="0.25">
      <c r="B732" s="2"/>
      <c r="C732" s="2"/>
      <c r="D732" s="2"/>
      <c r="E732" s="2"/>
      <c r="G732" s="42">
        <v>44247</v>
      </c>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f t="shared" si="12"/>
        <v>0</v>
      </c>
      <c r="AI732" s="24" cm="1">
        <f t="array" ref="AI732">SUM($H$8:$AG$8*H732:AG732)</f>
        <v>0</v>
      </c>
      <c r="AJ732" s="43">
        <f>$AI732/'Inventory System'!$L$34</f>
        <v>0</v>
      </c>
      <c r="AS732" s="2"/>
    </row>
    <row r="733" spans="2:45" x14ac:dyDescent="0.25">
      <c r="B733" s="2"/>
      <c r="C733" s="2"/>
      <c r="D733" s="2"/>
      <c r="E733" s="2"/>
      <c r="G733" s="42">
        <v>44248</v>
      </c>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f t="shared" si="12"/>
        <v>0</v>
      </c>
      <c r="AI733" s="24" cm="1">
        <f t="array" ref="AI733">SUM($H$8:$AG$8*H733:AG733)</f>
        <v>0</v>
      </c>
      <c r="AJ733" s="43">
        <f>$AI733/'Inventory System'!$L$34</f>
        <v>0</v>
      </c>
      <c r="AS733" s="2"/>
    </row>
    <row r="734" spans="2:45" x14ac:dyDescent="0.25">
      <c r="B734" s="2"/>
      <c r="C734" s="2"/>
      <c r="D734" s="2"/>
      <c r="E734" s="2"/>
      <c r="G734" s="42">
        <v>44249</v>
      </c>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f t="shared" si="12"/>
        <v>0</v>
      </c>
      <c r="AI734" s="24" cm="1">
        <f t="array" ref="AI734">SUM($H$8:$AG$8*H734:AG734)</f>
        <v>0</v>
      </c>
      <c r="AJ734" s="43">
        <f>$AI734/'Inventory System'!$L$34</f>
        <v>0</v>
      </c>
      <c r="AS734" s="2"/>
    </row>
    <row r="735" spans="2:45" x14ac:dyDescent="0.25">
      <c r="B735" s="2"/>
      <c r="C735" s="2"/>
      <c r="D735" s="2"/>
      <c r="E735" s="2"/>
      <c r="G735" s="42">
        <v>44250</v>
      </c>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f t="shared" si="12"/>
        <v>0</v>
      </c>
      <c r="AI735" s="24" cm="1">
        <f t="array" ref="AI735">SUM($H$8:$AG$8*H735:AG735)</f>
        <v>0</v>
      </c>
      <c r="AJ735" s="43">
        <f>$AI735/'Inventory System'!$L$34</f>
        <v>0</v>
      </c>
      <c r="AS735" s="2"/>
    </row>
    <row r="736" spans="2:45" x14ac:dyDescent="0.25">
      <c r="B736" s="2"/>
      <c r="C736" s="2"/>
      <c r="D736" s="2"/>
      <c r="E736" s="2"/>
      <c r="G736" s="42">
        <v>44251</v>
      </c>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f t="shared" si="12"/>
        <v>0</v>
      </c>
      <c r="AI736" s="24" cm="1">
        <f t="array" ref="AI736">SUM($H$8:$AG$8*H736:AG736)</f>
        <v>0</v>
      </c>
      <c r="AJ736" s="43">
        <f>$AI736/'Inventory System'!$L$34</f>
        <v>0</v>
      </c>
      <c r="AS736" s="2"/>
    </row>
    <row r="737" spans="2:45" x14ac:dyDescent="0.25">
      <c r="B737" s="2"/>
      <c r="C737" s="2"/>
      <c r="D737" s="2"/>
      <c r="E737" s="2"/>
      <c r="G737" s="42">
        <v>44252</v>
      </c>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f t="shared" si="12"/>
        <v>0</v>
      </c>
      <c r="AI737" s="24" cm="1">
        <f t="array" ref="AI737">SUM($H$8:$AG$8*H737:AG737)</f>
        <v>0</v>
      </c>
      <c r="AJ737" s="43">
        <f>$AI737/'Inventory System'!$L$34</f>
        <v>0</v>
      </c>
      <c r="AS737" s="2"/>
    </row>
    <row r="738" spans="2:45" x14ac:dyDescent="0.25">
      <c r="B738" s="2"/>
      <c r="C738" s="2"/>
      <c r="D738" s="2"/>
      <c r="E738" s="2"/>
      <c r="G738" s="42">
        <v>44253</v>
      </c>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f t="shared" si="12"/>
        <v>0</v>
      </c>
      <c r="AI738" s="24" cm="1">
        <f t="array" ref="AI738">SUM($H$8:$AG$8*H738:AG738)</f>
        <v>0</v>
      </c>
      <c r="AJ738" s="43">
        <f>$AI738/'Inventory System'!$L$34</f>
        <v>0</v>
      </c>
      <c r="AS738" s="2"/>
    </row>
    <row r="739" spans="2:45" x14ac:dyDescent="0.25">
      <c r="B739" s="2"/>
      <c r="C739" s="2"/>
      <c r="D739" s="2"/>
      <c r="E739" s="2"/>
      <c r="G739" s="42">
        <v>44254</v>
      </c>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f t="shared" si="12"/>
        <v>0</v>
      </c>
      <c r="AI739" s="24" cm="1">
        <f t="array" ref="AI739">SUM($H$8:$AG$8*H739:AG739)</f>
        <v>0</v>
      </c>
      <c r="AJ739" s="43">
        <f>$AI739/'Inventory System'!$L$34</f>
        <v>0</v>
      </c>
      <c r="AS739" s="2"/>
    </row>
    <row r="740" spans="2:45" x14ac:dyDescent="0.25">
      <c r="B740" s="2"/>
      <c r="C740" s="2"/>
      <c r="D740" s="2"/>
      <c r="E740" s="2"/>
      <c r="G740" s="42">
        <v>44255</v>
      </c>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f t="shared" si="12"/>
        <v>0</v>
      </c>
      <c r="AI740" s="24" cm="1">
        <f t="array" ref="AI740">SUM($H$8:$AG$8*H740:AG740)</f>
        <v>0</v>
      </c>
      <c r="AJ740" s="43">
        <f>$AI740/'Inventory System'!$L$34</f>
        <v>0</v>
      </c>
      <c r="AS740" s="2"/>
    </row>
    <row r="741" spans="2:45" x14ac:dyDescent="0.25">
      <c r="B741" s="2"/>
      <c r="C741" s="2"/>
      <c r="D741" s="2"/>
      <c r="E741" s="2"/>
      <c r="G741" s="42">
        <v>44256</v>
      </c>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f t="shared" si="12"/>
        <v>0</v>
      </c>
      <c r="AI741" s="24" cm="1">
        <f t="array" ref="AI741">SUM($H$8:$AG$8*H741:AG741)</f>
        <v>0</v>
      </c>
      <c r="AJ741" s="43">
        <f>$AI741/'Inventory System'!$L$34</f>
        <v>0</v>
      </c>
      <c r="AS741" s="2"/>
    </row>
    <row r="742" spans="2:45" x14ac:dyDescent="0.25">
      <c r="B742" s="2"/>
      <c r="C742" s="2"/>
      <c r="D742" s="2"/>
      <c r="E742" s="2"/>
      <c r="G742" s="42">
        <v>44257</v>
      </c>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f t="shared" si="12"/>
        <v>0</v>
      </c>
      <c r="AI742" s="24" cm="1">
        <f t="array" ref="AI742">SUM($H$8:$AG$8*H742:AG742)</f>
        <v>0</v>
      </c>
      <c r="AJ742" s="43">
        <f>$AI742/'Inventory System'!$L$34</f>
        <v>0</v>
      </c>
      <c r="AS742" s="2"/>
    </row>
    <row r="743" spans="2:45" x14ac:dyDescent="0.25">
      <c r="B743" s="2"/>
      <c r="C743" s="2"/>
      <c r="D743" s="2"/>
      <c r="E743" s="2"/>
      <c r="G743" s="42">
        <v>44258</v>
      </c>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f t="shared" si="12"/>
        <v>0</v>
      </c>
      <c r="AI743" s="24" cm="1">
        <f t="array" ref="AI743">SUM($H$8:$AG$8*H743:AG743)</f>
        <v>0</v>
      </c>
      <c r="AJ743" s="43">
        <f>$AI743/'Inventory System'!$L$34</f>
        <v>0</v>
      </c>
      <c r="AS743" s="2"/>
    </row>
    <row r="744" spans="2:45" x14ac:dyDescent="0.25">
      <c r="B744" s="2"/>
      <c r="C744" s="2"/>
      <c r="D744" s="2"/>
      <c r="E744" s="2"/>
      <c r="G744" s="42">
        <v>44259</v>
      </c>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f t="shared" si="12"/>
        <v>0</v>
      </c>
      <c r="AI744" s="24" cm="1">
        <f t="array" ref="AI744">SUM($H$8:$AG$8*H744:AG744)</f>
        <v>0</v>
      </c>
      <c r="AJ744" s="43">
        <f>$AI744/'Inventory System'!$L$34</f>
        <v>0</v>
      </c>
      <c r="AS744" s="2"/>
    </row>
    <row r="745" spans="2:45" x14ac:dyDescent="0.25">
      <c r="B745" s="2"/>
      <c r="C745" s="2"/>
      <c r="D745" s="2"/>
      <c r="E745" s="2"/>
      <c r="G745" s="42">
        <v>44260</v>
      </c>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f t="shared" si="12"/>
        <v>0</v>
      </c>
      <c r="AI745" s="24" cm="1">
        <f t="array" ref="AI745">SUM($H$8:$AG$8*H745:AG745)</f>
        <v>0</v>
      </c>
      <c r="AJ745" s="43">
        <f>$AI745/'Inventory System'!$L$34</f>
        <v>0</v>
      </c>
      <c r="AS745" s="2"/>
    </row>
    <row r="746" spans="2:45" x14ac:dyDescent="0.25">
      <c r="B746" s="2"/>
      <c r="C746" s="2"/>
      <c r="D746" s="2"/>
      <c r="E746" s="2"/>
      <c r="G746" s="42">
        <v>44261</v>
      </c>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f t="shared" si="12"/>
        <v>0</v>
      </c>
      <c r="AI746" s="24" cm="1">
        <f t="array" ref="AI746">SUM($H$8:$AG$8*H746:AG746)</f>
        <v>0</v>
      </c>
      <c r="AJ746" s="43">
        <f>$AI746/'Inventory System'!$L$34</f>
        <v>0</v>
      </c>
      <c r="AS746" s="2"/>
    </row>
    <row r="747" spans="2:45" x14ac:dyDescent="0.25">
      <c r="B747" s="2"/>
      <c r="C747" s="2"/>
      <c r="D747" s="2"/>
      <c r="E747" s="2"/>
      <c r="G747" s="42">
        <v>44262</v>
      </c>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f t="shared" si="12"/>
        <v>0</v>
      </c>
      <c r="AI747" s="24" cm="1">
        <f t="array" ref="AI747">SUM($H$8:$AG$8*H747:AG747)</f>
        <v>0</v>
      </c>
      <c r="AJ747" s="43">
        <f>$AI747/'Inventory System'!$L$34</f>
        <v>0</v>
      </c>
      <c r="AS747" s="2"/>
    </row>
    <row r="748" spans="2:45" x14ac:dyDescent="0.25">
      <c r="B748" s="2"/>
      <c r="C748" s="2"/>
      <c r="D748" s="2"/>
      <c r="E748" s="2"/>
      <c r="G748" s="42">
        <v>44263</v>
      </c>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f t="shared" si="12"/>
        <v>0</v>
      </c>
      <c r="AI748" s="24" cm="1">
        <f t="array" ref="AI748">SUM($H$8:$AG$8*H748:AG748)</f>
        <v>0</v>
      </c>
      <c r="AJ748" s="43">
        <f>$AI748/'Inventory System'!$L$34</f>
        <v>0</v>
      </c>
      <c r="AS748" s="2"/>
    </row>
    <row r="749" spans="2:45" x14ac:dyDescent="0.25">
      <c r="B749" s="2"/>
      <c r="C749" s="2"/>
      <c r="D749" s="2"/>
      <c r="E749" s="2"/>
      <c r="G749" s="42">
        <v>44264</v>
      </c>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f t="shared" si="12"/>
        <v>0</v>
      </c>
      <c r="AI749" s="24" cm="1">
        <f t="array" ref="AI749">SUM($H$8:$AG$8*H749:AG749)</f>
        <v>0</v>
      </c>
      <c r="AJ749" s="43">
        <f>$AI749/'Inventory System'!$L$34</f>
        <v>0</v>
      </c>
      <c r="AS749" s="2"/>
    </row>
    <row r="750" spans="2:45" x14ac:dyDescent="0.25">
      <c r="B750" s="2"/>
      <c r="C750" s="2"/>
      <c r="D750" s="2"/>
      <c r="E750" s="2"/>
      <c r="G750" s="42">
        <v>44265</v>
      </c>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f t="shared" si="12"/>
        <v>0</v>
      </c>
      <c r="AI750" s="24" cm="1">
        <f t="array" ref="AI750">SUM($H$8:$AG$8*H750:AG750)</f>
        <v>0</v>
      </c>
      <c r="AJ750" s="43">
        <f>$AI750/'Inventory System'!$L$34</f>
        <v>0</v>
      </c>
      <c r="AS750" s="2"/>
    </row>
    <row r="751" spans="2:45" x14ac:dyDescent="0.25">
      <c r="B751" s="2"/>
      <c r="C751" s="2"/>
      <c r="D751" s="2"/>
      <c r="E751" s="2"/>
      <c r="G751" s="42">
        <v>44266</v>
      </c>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f t="shared" si="12"/>
        <v>0</v>
      </c>
      <c r="AI751" s="24" cm="1">
        <f t="array" ref="AI751">SUM($H$8:$AG$8*H751:AG751)</f>
        <v>0</v>
      </c>
      <c r="AJ751" s="43">
        <f>$AI751/'Inventory System'!$L$34</f>
        <v>0</v>
      </c>
      <c r="AS751" s="2"/>
    </row>
    <row r="752" spans="2:45" x14ac:dyDescent="0.25">
      <c r="B752" s="2"/>
      <c r="C752" s="2"/>
      <c r="D752" s="2"/>
      <c r="E752" s="2"/>
      <c r="G752" s="42">
        <v>44267</v>
      </c>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f t="shared" si="12"/>
        <v>0</v>
      </c>
      <c r="AI752" s="24" cm="1">
        <f t="array" ref="AI752">SUM($H$8:$AG$8*H752:AG752)</f>
        <v>0</v>
      </c>
      <c r="AJ752" s="43">
        <f>$AI752/'Inventory System'!$L$34</f>
        <v>0</v>
      </c>
      <c r="AS752" s="2"/>
    </row>
    <row r="753" spans="2:45" x14ac:dyDescent="0.25">
      <c r="B753" s="2"/>
      <c r="C753" s="2"/>
      <c r="D753" s="2"/>
      <c r="E753" s="2"/>
      <c r="G753" s="42">
        <v>44268</v>
      </c>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f t="shared" si="12"/>
        <v>0</v>
      </c>
      <c r="AI753" s="24" cm="1">
        <f t="array" ref="AI753">SUM($H$8:$AG$8*H753:AG753)</f>
        <v>0</v>
      </c>
      <c r="AJ753" s="43">
        <f>$AI753/'Inventory System'!$L$34</f>
        <v>0</v>
      </c>
      <c r="AS753" s="2"/>
    </row>
    <row r="754" spans="2:45" x14ac:dyDescent="0.25">
      <c r="B754" s="2"/>
      <c r="C754" s="2"/>
      <c r="D754" s="2"/>
      <c r="E754" s="2"/>
      <c r="G754" s="42">
        <v>44269</v>
      </c>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f t="shared" si="12"/>
        <v>0</v>
      </c>
      <c r="AI754" s="24" cm="1">
        <f t="array" ref="AI754">SUM($H$8:$AG$8*H754:AG754)</f>
        <v>0</v>
      </c>
      <c r="AJ754" s="43">
        <f>$AI754/'Inventory System'!$L$34</f>
        <v>0</v>
      </c>
      <c r="AS754" s="2"/>
    </row>
    <row r="755" spans="2:45" x14ac:dyDescent="0.25">
      <c r="B755" s="2"/>
      <c r="C755" s="2"/>
      <c r="D755" s="2"/>
      <c r="E755" s="2"/>
      <c r="G755" s="42">
        <v>44270</v>
      </c>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f t="shared" si="12"/>
        <v>0</v>
      </c>
      <c r="AI755" s="24" cm="1">
        <f t="array" ref="AI755">SUM($H$8:$AG$8*H755:AG755)</f>
        <v>0</v>
      </c>
      <c r="AJ755" s="43">
        <f>$AI755/'Inventory System'!$L$34</f>
        <v>0</v>
      </c>
      <c r="AS755" s="2"/>
    </row>
    <row r="756" spans="2:45" x14ac:dyDescent="0.25">
      <c r="B756" s="2"/>
      <c r="C756" s="2"/>
      <c r="D756" s="2"/>
      <c r="E756" s="2"/>
      <c r="G756" s="42">
        <v>44271</v>
      </c>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f t="shared" si="12"/>
        <v>0</v>
      </c>
      <c r="AI756" s="24" cm="1">
        <f t="array" ref="AI756">SUM($H$8:$AG$8*H756:AG756)</f>
        <v>0</v>
      </c>
      <c r="AJ756" s="43">
        <f>$AI756/'Inventory System'!$L$34</f>
        <v>0</v>
      </c>
      <c r="AS756" s="2"/>
    </row>
    <row r="757" spans="2:45" x14ac:dyDescent="0.25">
      <c r="B757" s="2"/>
      <c r="C757" s="2"/>
      <c r="D757" s="2"/>
      <c r="E757" s="2"/>
      <c r="G757" s="42">
        <v>44272</v>
      </c>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f t="shared" si="12"/>
        <v>0</v>
      </c>
      <c r="AI757" s="24" cm="1">
        <f t="array" ref="AI757">SUM($H$8:$AG$8*H757:AG757)</f>
        <v>0</v>
      </c>
      <c r="AJ757" s="43">
        <f>$AI757/'Inventory System'!$L$34</f>
        <v>0</v>
      </c>
      <c r="AS757" s="2"/>
    </row>
    <row r="758" spans="2:45" x14ac:dyDescent="0.25">
      <c r="B758" s="2"/>
      <c r="C758" s="2"/>
      <c r="D758" s="2"/>
      <c r="E758" s="2"/>
      <c r="G758" s="42">
        <v>44273</v>
      </c>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f t="shared" si="12"/>
        <v>0</v>
      </c>
      <c r="AI758" s="24" cm="1">
        <f t="array" ref="AI758">SUM($H$8:$AG$8*H758:AG758)</f>
        <v>0</v>
      </c>
      <c r="AJ758" s="43">
        <f>$AI758/'Inventory System'!$L$34</f>
        <v>0</v>
      </c>
      <c r="AS758" s="2"/>
    </row>
    <row r="759" spans="2:45" x14ac:dyDescent="0.25">
      <c r="B759" s="2"/>
      <c r="C759" s="2"/>
      <c r="D759" s="2"/>
      <c r="E759" s="2"/>
      <c r="G759" s="42">
        <v>44274</v>
      </c>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f t="shared" si="12"/>
        <v>0</v>
      </c>
      <c r="AI759" s="24" cm="1">
        <f t="array" ref="AI759">SUM($H$8:$AG$8*H759:AG759)</f>
        <v>0</v>
      </c>
      <c r="AJ759" s="43">
        <f>$AI759/'Inventory System'!$L$34</f>
        <v>0</v>
      </c>
      <c r="AS759" s="2"/>
    </row>
    <row r="760" spans="2:45" x14ac:dyDescent="0.25">
      <c r="B760" s="2"/>
      <c r="C760" s="2"/>
      <c r="D760" s="2"/>
      <c r="E760" s="2"/>
      <c r="G760" s="42">
        <v>44275</v>
      </c>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f t="shared" si="12"/>
        <v>0</v>
      </c>
      <c r="AI760" s="24" cm="1">
        <f t="array" ref="AI760">SUM($H$8:$AG$8*H760:AG760)</f>
        <v>0</v>
      </c>
      <c r="AJ760" s="43">
        <f>$AI760/'Inventory System'!$L$34</f>
        <v>0</v>
      </c>
      <c r="AS760" s="2"/>
    </row>
    <row r="761" spans="2:45" x14ac:dyDescent="0.25">
      <c r="B761" s="2"/>
      <c r="C761" s="2"/>
      <c r="D761" s="2"/>
      <c r="E761" s="2"/>
      <c r="G761" s="42">
        <v>44276</v>
      </c>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f t="shared" si="12"/>
        <v>0</v>
      </c>
      <c r="AI761" s="24" cm="1">
        <f t="array" ref="AI761">SUM($H$8:$AG$8*H761:AG761)</f>
        <v>0</v>
      </c>
      <c r="AJ761" s="43">
        <f>$AI761/'Inventory System'!$L$34</f>
        <v>0</v>
      </c>
      <c r="AS761" s="2"/>
    </row>
    <row r="762" spans="2:45" x14ac:dyDescent="0.25">
      <c r="B762" s="2"/>
      <c r="C762" s="2"/>
      <c r="D762" s="2"/>
      <c r="E762" s="2"/>
      <c r="G762" s="42">
        <v>44277</v>
      </c>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f t="shared" si="12"/>
        <v>0</v>
      </c>
      <c r="AI762" s="24" cm="1">
        <f t="array" ref="AI762">SUM($H$8:$AG$8*H762:AG762)</f>
        <v>0</v>
      </c>
      <c r="AJ762" s="43">
        <f>$AI762/'Inventory System'!$L$34</f>
        <v>0</v>
      </c>
      <c r="AS762" s="2"/>
    </row>
    <row r="763" spans="2:45" x14ac:dyDescent="0.25">
      <c r="B763" s="2"/>
      <c r="C763" s="2"/>
      <c r="D763" s="2"/>
      <c r="E763" s="2"/>
      <c r="G763" s="42">
        <v>44278</v>
      </c>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f t="shared" si="12"/>
        <v>0</v>
      </c>
      <c r="AI763" s="24" cm="1">
        <f t="array" ref="AI763">SUM($H$8:$AG$8*H763:AG763)</f>
        <v>0</v>
      </c>
      <c r="AJ763" s="43">
        <f>$AI763/'Inventory System'!$L$34</f>
        <v>0</v>
      </c>
      <c r="AS763" s="2"/>
    </row>
    <row r="764" spans="2:45" x14ac:dyDescent="0.25">
      <c r="B764" s="2"/>
      <c r="C764" s="2"/>
      <c r="D764" s="2"/>
      <c r="E764" s="2"/>
      <c r="G764" s="42">
        <v>44279</v>
      </c>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f t="shared" si="12"/>
        <v>0</v>
      </c>
      <c r="AI764" s="24" cm="1">
        <f t="array" ref="AI764">SUM($H$8:$AG$8*H764:AG764)</f>
        <v>0</v>
      </c>
      <c r="AJ764" s="43">
        <f>$AI764/'Inventory System'!$L$34</f>
        <v>0</v>
      </c>
      <c r="AS764" s="2"/>
    </row>
    <row r="765" spans="2:45" x14ac:dyDescent="0.25">
      <c r="B765" s="2"/>
      <c r="C765" s="2"/>
      <c r="D765" s="2"/>
      <c r="E765" s="2"/>
      <c r="G765" s="42">
        <v>44280</v>
      </c>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f t="shared" si="12"/>
        <v>0</v>
      </c>
      <c r="AI765" s="24" cm="1">
        <f t="array" ref="AI765">SUM($H$8:$AG$8*H765:AG765)</f>
        <v>0</v>
      </c>
      <c r="AJ765" s="43">
        <f>$AI765/'Inventory System'!$L$34</f>
        <v>0</v>
      </c>
      <c r="AS765" s="2"/>
    </row>
    <row r="766" spans="2:45" x14ac:dyDescent="0.25">
      <c r="B766" s="2"/>
      <c r="C766" s="2"/>
      <c r="D766" s="2"/>
      <c r="E766" s="2"/>
      <c r="G766" s="42">
        <v>44281</v>
      </c>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f t="shared" si="12"/>
        <v>0</v>
      </c>
      <c r="AI766" s="24" cm="1">
        <f t="array" ref="AI766">SUM($H$8:$AG$8*H766:AG766)</f>
        <v>0</v>
      </c>
      <c r="AJ766" s="43">
        <f>$AI766/'Inventory System'!$L$34</f>
        <v>0</v>
      </c>
      <c r="AS766" s="2"/>
    </row>
    <row r="767" spans="2:45" x14ac:dyDescent="0.25">
      <c r="B767" s="2"/>
      <c r="C767" s="2"/>
      <c r="D767" s="2"/>
      <c r="E767" s="2"/>
      <c r="G767" s="42">
        <v>44282</v>
      </c>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f t="shared" si="12"/>
        <v>0</v>
      </c>
      <c r="AI767" s="24" cm="1">
        <f t="array" ref="AI767">SUM($H$8:$AG$8*H767:AG767)</f>
        <v>0</v>
      </c>
      <c r="AJ767" s="43">
        <f>$AI767/'Inventory System'!$L$34</f>
        <v>0</v>
      </c>
      <c r="AS767" s="2"/>
    </row>
    <row r="768" spans="2:45" x14ac:dyDescent="0.25">
      <c r="B768" s="2"/>
      <c r="C768" s="2"/>
      <c r="D768" s="2"/>
      <c r="E768" s="2"/>
      <c r="G768" s="42">
        <v>44283</v>
      </c>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f t="shared" si="12"/>
        <v>0</v>
      </c>
      <c r="AI768" s="24" cm="1">
        <f t="array" ref="AI768">SUM($H$8:$AG$8*H768:AG768)</f>
        <v>0</v>
      </c>
      <c r="AJ768" s="43">
        <f>$AI768/'Inventory System'!$L$34</f>
        <v>0</v>
      </c>
      <c r="AS768" s="2"/>
    </row>
    <row r="769" spans="2:45" x14ac:dyDescent="0.25">
      <c r="B769" s="2"/>
      <c r="C769" s="2"/>
      <c r="D769" s="2"/>
      <c r="E769" s="2"/>
      <c r="G769" s="42">
        <v>44284</v>
      </c>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f t="shared" si="12"/>
        <v>0</v>
      </c>
      <c r="AI769" s="24" cm="1">
        <f t="array" ref="AI769">SUM($H$8:$AG$8*H769:AG769)</f>
        <v>0</v>
      </c>
      <c r="AJ769" s="43">
        <f>$AI769/'Inventory System'!$L$34</f>
        <v>0</v>
      </c>
      <c r="AS769" s="2"/>
    </row>
    <row r="770" spans="2:45" x14ac:dyDescent="0.25">
      <c r="B770" s="2"/>
      <c r="C770" s="2"/>
      <c r="D770" s="2"/>
      <c r="E770" s="2"/>
      <c r="G770" s="42">
        <v>44285</v>
      </c>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f t="shared" si="12"/>
        <v>0</v>
      </c>
      <c r="AI770" s="24" cm="1">
        <f t="array" ref="AI770">SUM($H$8:$AG$8*H770:AG770)</f>
        <v>0</v>
      </c>
      <c r="AJ770" s="43">
        <f>$AI770/'Inventory System'!$L$34</f>
        <v>0</v>
      </c>
      <c r="AS770" s="2"/>
    </row>
    <row r="771" spans="2:45" x14ac:dyDescent="0.25">
      <c r="B771" s="2"/>
      <c r="C771" s="2"/>
      <c r="D771" s="2"/>
      <c r="E771" s="2"/>
      <c r="G771" s="42">
        <v>44286</v>
      </c>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f t="shared" si="12"/>
        <v>0</v>
      </c>
      <c r="AI771" s="24" cm="1">
        <f t="array" ref="AI771">SUM($H$8:$AG$8*H771:AG771)</f>
        <v>0</v>
      </c>
      <c r="AJ771" s="43">
        <f>$AI771/'Inventory System'!$L$34</f>
        <v>0</v>
      </c>
      <c r="AS771" s="2"/>
    </row>
    <row r="772" spans="2:45" x14ac:dyDescent="0.25">
      <c r="B772" s="2"/>
      <c r="C772" s="2"/>
      <c r="D772" s="2"/>
      <c r="E772" s="2"/>
      <c r="G772" s="42">
        <v>44287</v>
      </c>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f t="shared" si="12"/>
        <v>0</v>
      </c>
      <c r="AI772" s="24" cm="1">
        <f t="array" ref="AI772">SUM($H$8:$AG$8*H772:AG772)</f>
        <v>0</v>
      </c>
      <c r="AJ772" s="43">
        <f>$AI772/'Inventory System'!$L$34</f>
        <v>0</v>
      </c>
      <c r="AS772" s="2"/>
    </row>
    <row r="773" spans="2:45" x14ac:dyDescent="0.25">
      <c r="B773" s="2"/>
      <c r="C773" s="2"/>
      <c r="D773" s="2"/>
      <c r="E773" s="2"/>
      <c r="G773" s="42">
        <v>44288</v>
      </c>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f t="shared" si="12"/>
        <v>0</v>
      </c>
      <c r="AI773" s="24" cm="1">
        <f t="array" ref="AI773">SUM($H$8:$AG$8*H773:AG773)</f>
        <v>0</v>
      </c>
      <c r="AJ773" s="43">
        <f>$AI773/'Inventory System'!$L$34</f>
        <v>0</v>
      </c>
      <c r="AS773" s="2"/>
    </row>
    <row r="774" spans="2:45" x14ac:dyDescent="0.25">
      <c r="B774" s="2"/>
      <c r="C774" s="2"/>
      <c r="D774" s="2"/>
      <c r="E774" s="2"/>
      <c r="G774" s="42">
        <v>44289</v>
      </c>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f t="shared" si="12"/>
        <v>0</v>
      </c>
      <c r="AI774" s="24" cm="1">
        <f t="array" ref="AI774">SUM($H$8:$AG$8*H774:AG774)</f>
        <v>0</v>
      </c>
      <c r="AJ774" s="43">
        <f>$AI774/'Inventory System'!$L$34</f>
        <v>0</v>
      </c>
      <c r="AS774" s="2"/>
    </row>
    <row r="775" spans="2:45" x14ac:dyDescent="0.25">
      <c r="B775" s="2"/>
      <c r="C775" s="2"/>
      <c r="D775" s="2"/>
      <c r="E775" s="2"/>
      <c r="G775" s="42">
        <v>44290</v>
      </c>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f t="shared" si="12"/>
        <v>0</v>
      </c>
      <c r="AI775" s="24" cm="1">
        <f t="array" ref="AI775">SUM($H$8:$AG$8*H775:AG775)</f>
        <v>0</v>
      </c>
      <c r="AJ775" s="43">
        <f>$AI775/'Inventory System'!$L$34</f>
        <v>0</v>
      </c>
      <c r="AS775" s="2"/>
    </row>
    <row r="776" spans="2:45" x14ac:dyDescent="0.25">
      <c r="B776" s="2"/>
      <c r="C776" s="2"/>
      <c r="D776" s="2"/>
      <c r="E776" s="2"/>
      <c r="G776" s="42">
        <v>44291</v>
      </c>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f t="shared" si="12"/>
        <v>0</v>
      </c>
      <c r="AI776" s="24" cm="1">
        <f t="array" ref="AI776">SUM($H$8:$AG$8*H776:AG776)</f>
        <v>0</v>
      </c>
      <c r="AJ776" s="43">
        <f>$AI776/'Inventory System'!$L$34</f>
        <v>0</v>
      </c>
      <c r="AS776" s="2"/>
    </row>
    <row r="777" spans="2:45" x14ac:dyDescent="0.25">
      <c r="B777" s="2"/>
      <c r="C777" s="2"/>
      <c r="D777" s="2"/>
      <c r="E777" s="2"/>
      <c r="G777" s="42">
        <v>44292</v>
      </c>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f t="shared" si="12"/>
        <v>0</v>
      </c>
      <c r="AI777" s="24" cm="1">
        <f t="array" ref="AI777">SUM($H$8:$AG$8*H777:AG777)</f>
        <v>0</v>
      </c>
      <c r="AJ777" s="43">
        <f>$AI777/'Inventory System'!$L$34</f>
        <v>0</v>
      </c>
      <c r="AS777" s="2"/>
    </row>
    <row r="778" spans="2:45" x14ac:dyDescent="0.25">
      <c r="B778" s="2"/>
      <c r="C778" s="2"/>
      <c r="D778" s="2"/>
      <c r="E778" s="2"/>
      <c r="G778" s="42">
        <v>44293</v>
      </c>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f t="shared" si="12"/>
        <v>0</v>
      </c>
      <c r="AI778" s="24" cm="1">
        <f t="array" ref="AI778">SUM($H$8:$AG$8*H778:AG778)</f>
        <v>0</v>
      </c>
      <c r="AJ778" s="43">
        <f>$AI778/'Inventory System'!$L$34</f>
        <v>0</v>
      </c>
      <c r="AS778" s="2"/>
    </row>
    <row r="779" spans="2:45" x14ac:dyDescent="0.25">
      <c r="B779" s="2"/>
      <c r="C779" s="2"/>
      <c r="D779" s="2"/>
      <c r="E779" s="2"/>
      <c r="G779" s="42">
        <v>44294</v>
      </c>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f t="shared" si="12"/>
        <v>0</v>
      </c>
      <c r="AI779" s="24" cm="1">
        <f t="array" ref="AI779">SUM($H$8:$AG$8*H779:AG779)</f>
        <v>0</v>
      </c>
      <c r="AJ779" s="43">
        <f>$AI779/'Inventory System'!$L$34</f>
        <v>0</v>
      </c>
      <c r="AS779" s="2"/>
    </row>
    <row r="780" spans="2:45" x14ac:dyDescent="0.25">
      <c r="B780" s="2"/>
      <c r="C780" s="2"/>
      <c r="D780" s="2"/>
      <c r="E780" s="2"/>
      <c r="G780" s="42">
        <v>44295</v>
      </c>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f t="shared" si="12"/>
        <v>0</v>
      </c>
      <c r="AI780" s="24" cm="1">
        <f t="array" ref="AI780">SUM($H$8:$AG$8*H780:AG780)</f>
        <v>0</v>
      </c>
      <c r="AJ780" s="43">
        <f>$AI780/'Inventory System'!$L$34</f>
        <v>0</v>
      </c>
      <c r="AS780" s="2"/>
    </row>
    <row r="781" spans="2:45" x14ac:dyDescent="0.25">
      <c r="B781" s="2"/>
      <c r="C781" s="2"/>
      <c r="D781" s="2"/>
      <c r="E781" s="2"/>
      <c r="G781" s="42">
        <v>44296</v>
      </c>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f t="shared" si="12"/>
        <v>0</v>
      </c>
      <c r="AI781" s="24" cm="1">
        <f t="array" ref="AI781">SUM($H$8:$AG$8*H781:AG781)</f>
        <v>0</v>
      </c>
      <c r="AJ781" s="43">
        <f>$AI781/'Inventory System'!$L$34</f>
        <v>0</v>
      </c>
      <c r="AS781" s="2"/>
    </row>
    <row r="782" spans="2:45" x14ac:dyDescent="0.25">
      <c r="B782" s="2"/>
      <c r="C782" s="2"/>
      <c r="D782" s="2"/>
      <c r="E782" s="2"/>
      <c r="G782" s="42">
        <v>44297</v>
      </c>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f t="shared" si="12"/>
        <v>0</v>
      </c>
      <c r="AI782" s="24" cm="1">
        <f t="array" ref="AI782">SUM($H$8:$AG$8*H782:AG782)</f>
        <v>0</v>
      </c>
      <c r="AJ782" s="43">
        <f>$AI782/'Inventory System'!$L$34</f>
        <v>0</v>
      </c>
      <c r="AS782" s="2"/>
    </row>
    <row r="783" spans="2:45" x14ac:dyDescent="0.25">
      <c r="B783" s="2"/>
      <c r="C783" s="2"/>
      <c r="D783" s="2"/>
      <c r="E783" s="2"/>
      <c r="G783" s="42">
        <v>44298</v>
      </c>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f t="shared" si="12"/>
        <v>0</v>
      </c>
      <c r="AI783" s="24" cm="1">
        <f t="array" ref="AI783">SUM($H$8:$AG$8*H783:AG783)</f>
        <v>0</v>
      </c>
      <c r="AJ783" s="43">
        <f>$AI783/'Inventory System'!$L$34</f>
        <v>0</v>
      </c>
      <c r="AS783" s="2"/>
    </row>
    <row r="784" spans="2:45" x14ac:dyDescent="0.25">
      <c r="B784" s="2"/>
      <c r="C784" s="2"/>
      <c r="D784" s="2"/>
      <c r="E784" s="2"/>
      <c r="G784" s="42">
        <v>44299</v>
      </c>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f t="shared" si="12"/>
        <v>0</v>
      </c>
      <c r="AI784" s="24" cm="1">
        <f t="array" ref="AI784">SUM($H$8:$AG$8*H784:AG784)</f>
        <v>0</v>
      </c>
      <c r="AJ784" s="43">
        <f>$AI784/'Inventory System'!$L$34</f>
        <v>0</v>
      </c>
      <c r="AS784" s="2"/>
    </row>
    <row r="785" spans="2:45" x14ac:dyDescent="0.25">
      <c r="B785" s="2"/>
      <c r="C785" s="2"/>
      <c r="D785" s="2"/>
      <c r="E785" s="2"/>
      <c r="G785" s="42">
        <v>44300</v>
      </c>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f t="shared" si="12"/>
        <v>0</v>
      </c>
      <c r="AI785" s="24" cm="1">
        <f t="array" ref="AI785">SUM($H$8:$AG$8*H785:AG785)</f>
        <v>0</v>
      </c>
      <c r="AJ785" s="43">
        <f>$AI785/'Inventory System'!$L$34</f>
        <v>0</v>
      </c>
      <c r="AS785" s="2"/>
    </row>
    <row r="786" spans="2:45" x14ac:dyDescent="0.25">
      <c r="B786" s="2"/>
      <c r="C786" s="2"/>
      <c r="D786" s="2"/>
      <c r="E786" s="2"/>
      <c r="G786" s="42">
        <v>44301</v>
      </c>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f t="shared" si="12"/>
        <v>0</v>
      </c>
      <c r="AI786" s="24" cm="1">
        <f t="array" ref="AI786">SUM($H$8:$AG$8*H786:AG786)</f>
        <v>0</v>
      </c>
      <c r="AJ786" s="43">
        <f>$AI786/'Inventory System'!$L$34</f>
        <v>0</v>
      </c>
      <c r="AS786" s="2"/>
    </row>
    <row r="787" spans="2:45" x14ac:dyDescent="0.25">
      <c r="B787" s="2"/>
      <c r="C787" s="2"/>
      <c r="D787" s="2"/>
      <c r="E787" s="2"/>
      <c r="G787" s="42">
        <v>44302</v>
      </c>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f t="shared" si="12"/>
        <v>0</v>
      </c>
      <c r="AI787" s="24" cm="1">
        <f t="array" ref="AI787">SUM($H$8:$AG$8*H787:AG787)</f>
        <v>0</v>
      </c>
      <c r="AJ787" s="43">
        <f>$AI787/'Inventory System'!$L$34</f>
        <v>0</v>
      </c>
      <c r="AS787" s="2"/>
    </row>
    <row r="788" spans="2:45" x14ac:dyDescent="0.25">
      <c r="B788" s="2"/>
      <c r="C788" s="2"/>
      <c r="D788" s="2"/>
      <c r="E788" s="2"/>
      <c r="G788" s="42">
        <v>44303</v>
      </c>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f t="shared" si="12"/>
        <v>0</v>
      </c>
      <c r="AI788" s="24" cm="1">
        <f t="array" ref="AI788">SUM($H$8:$AG$8*H788:AG788)</f>
        <v>0</v>
      </c>
      <c r="AJ788" s="43">
        <f>$AI788/'Inventory System'!$L$34</f>
        <v>0</v>
      </c>
      <c r="AS788" s="2"/>
    </row>
    <row r="789" spans="2:45" x14ac:dyDescent="0.25">
      <c r="B789" s="2"/>
      <c r="C789" s="2"/>
      <c r="D789" s="2"/>
      <c r="E789" s="2"/>
      <c r="G789" s="42">
        <v>44304</v>
      </c>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f t="shared" si="12"/>
        <v>0</v>
      </c>
      <c r="AI789" s="24" cm="1">
        <f t="array" ref="AI789">SUM($H$8:$AG$8*H789:AG789)</f>
        <v>0</v>
      </c>
      <c r="AJ789" s="43">
        <f>$AI789/'Inventory System'!$L$34</f>
        <v>0</v>
      </c>
      <c r="AS789" s="2"/>
    </row>
    <row r="790" spans="2:45" x14ac:dyDescent="0.25">
      <c r="B790" s="2"/>
      <c r="C790" s="2"/>
      <c r="D790" s="2"/>
      <c r="E790" s="2"/>
      <c r="G790" s="42">
        <v>44305</v>
      </c>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f t="shared" si="12"/>
        <v>0</v>
      </c>
      <c r="AI790" s="24" cm="1">
        <f t="array" ref="AI790">SUM($H$8:$AG$8*H790:AG790)</f>
        <v>0</v>
      </c>
      <c r="AJ790" s="43">
        <f>$AI790/'Inventory System'!$L$34</f>
        <v>0</v>
      </c>
      <c r="AS790" s="2"/>
    </row>
    <row r="791" spans="2:45" x14ac:dyDescent="0.25">
      <c r="B791" s="2"/>
      <c r="C791" s="2"/>
      <c r="D791" s="2"/>
      <c r="E791" s="2"/>
      <c r="G791" s="42">
        <v>44306</v>
      </c>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f t="shared" si="12"/>
        <v>0</v>
      </c>
      <c r="AI791" s="24" cm="1">
        <f t="array" ref="AI791">SUM($H$8:$AG$8*H791:AG791)</f>
        <v>0</v>
      </c>
      <c r="AJ791" s="43">
        <f>$AI791/'Inventory System'!$L$34</f>
        <v>0</v>
      </c>
      <c r="AS791" s="2"/>
    </row>
    <row r="792" spans="2:45" x14ac:dyDescent="0.25">
      <c r="B792" s="2"/>
      <c r="C792" s="2"/>
      <c r="D792" s="2"/>
      <c r="E792" s="2"/>
      <c r="G792" s="42">
        <v>44307</v>
      </c>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f t="shared" si="12"/>
        <v>0</v>
      </c>
      <c r="AI792" s="24" cm="1">
        <f t="array" ref="AI792">SUM($H$8:$AG$8*H792:AG792)</f>
        <v>0</v>
      </c>
      <c r="AJ792" s="43">
        <f>$AI792/'Inventory System'!$L$34</f>
        <v>0</v>
      </c>
      <c r="AS792" s="2"/>
    </row>
    <row r="793" spans="2:45" x14ac:dyDescent="0.25">
      <c r="B793" s="2"/>
      <c r="C793" s="2"/>
      <c r="D793" s="2"/>
      <c r="E793" s="2"/>
      <c r="G793" s="42">
        <v>44308</v>
      </c>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f t="shared" ref="AH793:AH856" si="13">SUM(H793:AG793)</f>
        <v>0</v>
      </c>
      <c r="AI793" s="24" cm="1">
        <f t="array" ref="AI793">SUM($H$8:$AG$8*H793:AG793)</f>
        <v>0</v>
      </c>
      <c r="AJ793" s="43">
        <f>$AI793/'Inventory System'!$L$34</f>
        <v>0</v>
      </c>
      <c r="AS793" s="2"/>
    </row>
    <row r="794" spans="2:45" x14ac:dyDescent="0.25">
      <c r="B794" s="2"/>
      <c r="C794" s="2"/>
      <c r="D794" s="2"/>
      <c r="E794" s="2"/>
      <c r="G794" s="42">
        <v>44309</v>
      </c>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f t="shared" si="13"/>
        <v>0</v>
      </c>
      <c r="AI794" s="24" cm="1">
        <f t="array" ref="AI794">SUM($H$8:$AG$8*H794:AG794)</f>
        <v>0</v>
      </c>
      <c r="AJ794" s="43">
        <f>$AI794/'Inventory System'!$L$34</f>
        <v>0</v>
      </c>
      <c r="AS794" s="2"/>
    </row>
    <row r="795" spans="2:45" x14ac:dyDescent="0.25">
      <c r="B795" s="2"/>
      <c r="C795" s="2"/>
      <c r="D795" s="2"/>
      <c r="E795" s="2"/>
      <c r="G795" s="42">
        <v>44310</v>
      </c>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f t="shared" si="13"/>
        <v>0</v>
      </c>
      <c r="AI795" s="24" cm="1">
        <f t="array" ref="AI795">SUM($H$8:$AG$8*H795:AG795)</f>
        <v>0</v>
      </c>
      <c r="AJ795" s="43">
        <f>$AI795/'Inventory System'!$L$34</f>
        <v>0</v>
      </c>
      <c r="AS795" s="2"/>
    </row>
    <row r="796" spans="2:45" x14ac:dyDescent="0.25">
      <c r="B796" s="2"/>
      <c r="C796" s="2"/>
      <c r="D796" s="2"/>
      <c r="E796" s="2"/>
      <c r="G796" s="42">
        <v>44311</v>
      </c>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f t="shared" si="13"/>
        <v>0</v>
      </c>
      <c r="AI796" s="24" cm="1">
        <f t="array" ref="AI796">SUM($H$8:$AG$8*H796:AG796)</f>
        <v>0</v>
      </c>
      <c r="AJ796" s="43">
        <f>$AI796/'Inventory System'!$L$34</f>
        <v>0</v>
      </c>
      <c r="AS796" s="2"/>
    </row>
    <row r="797" spans="2:45" x14ac:dyDescent="0.25">
      <c r="B797" s="2"/>
      <c r="C797" s="2"/>
      <c r="D797" s="2"/>
      <c r="E797" s="2"/>
      <c r="G797" s="42">
        <v>44312</v>
      </c>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f t="shared" si="13"/>
        <v>0</v>
      </c>
      <c r="AI797" s="24" cm="1">
        <f t="array" ref="AI797">SUM($H$8:$AG$8*H797:AG797)</f>
        <v>0</v>
      </c>
      <c r="AJ797" s="43">
        <f>$AI797/'Inventory System'!$L$34</f>
        <v>0</v>
      </c>
      <c r="AS797" s="2"/>
    </row>
    <row r="798" spans="2:45" x14ac:dyDescent="0.25">
      <c r="B798" s="2"/>
      <c r="C798" s="2"/>
      <c r="D798" s="2"/>
      <c r="E798" s="2"/>
      <c r="G798" s="42">
        <v>44313</v>
      </c>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f t="shared" si="13"/>
        <v>0</v>
      </c>
      <c r="AI798" s="24" cm="1">
        <f t="array" ref="AI798">SUM($H$8:$AG$8*H798:AG798)</f>
        <v>0</v>
      </c>
      <c r="AJ798" s="43">
        <f>$AI798/'Inventory System'!$L$34</f>
        <v>0</v>
      </c>
      <c r="AS798" s="2"/>
    </row>
    <row r="799" spans="2:45" x14ac:dyDescent="0.25">
      <c r="B799" s="2"/>
      <c r="C799" s="2"/>
      <c r="D799" s="2"/>
      <c r="E799" s="2"/>
      <c r="G799" s="42">
        <v>44314</v>
      </c>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f t="shared" si="13"/>
        <v>0</v>
      </c>
      <c r="AI799" s="24" cm="1">
        <f t="array" ref="AI799">SUM($H$8:$AG$8*H799:AG799)</f>
        <v>0</v>
      </c>
      <c r="AJ799" s="43">
        <f>$AI799/'Inventory System'!$L$34</f>
        <v>0</v>
      </c>
      <c r="AS799" s="2"/>
    </row>
    <row r="800" spans="2:45" x14ac:dyDescent="0.25">
      <c r="B800" s="2"/>
      <c r="C800" s="2"/>
      <c r="D800" s="2"/>
      <c r="E800" s="2"/>
      <c r="G800" s="42">
        <v>44315</v>
      </c>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f t="shared" si="13"/>
        <v>0</v>
      </c>
      <c r="AI800" s="24" cm="1">
        <f t="array" ref="AI800">SUM($H$8:$AG$8*H800:AG800)</f>
        <v>0</v>
      </c>
      <c r="AJ800" s="43">
        <f>$AI800/'Inventory System'!$L$34</f>
        <v>0</v>
      </c>
      <c r="AS800" s="2"/>
    </row>
    <row r="801" spans="2:45" x14ac:dyDescent="0.25">
      <c r="B801" s="2"/>
      <c r="C801" s="2"/>
      <c r="D801" s="2"/>
      <c r="E801" s="2"/>
      <c r="G801" s="42">
        <v>44316</v>
      </c>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f t="shared" si="13"/>
        <v>0</v>
      </c>
      <c r="AI801" s="24" cm="1">
        <f t="array" ref="AI801">SUM($H$8:$AG$8*H801:AG801)</f>
        <v>0</v>
      </c>
      <c r="AJ801" s="43">
        <f>$AI801/'Inventory System'!$L$34</f>
        <v>0</v>
      </c>
      <c r="AS801" s="2"/>
    </row>
    <row r="802" spans="2:45" x14ac:dyDescent="0.25">
      <c r="B802" s="2"/>
      <c r="C802" s="2"/>
      <c r="D802" s="2"/>
      <c r="E802" s="2"/>
      <c r="G802" s="42">
        <v>44317</v>
      </c>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f t="shared" si="13"/>
        <v>0</v>
      </c>
      <c r="AI802" s="24" cm="1">
        <f t="array" ref="AI802">SUM($H$8:$AG$8*H802:AG802)</f>
        <v>0</v>
      </c>
      <c r="AJ802" s="43">
        <f>$AI802/'Inventory System'!$L$34</f>
        <v>0</v>
      </c>
      <c r="AS802" s="2"/>
    </row>
    <row r="803" spans="2:45" x14ac:dyDescent="0.25">
      <c r="B803" s="2"/>
      <c r="C803" s="2"/>
      <c r="D803" s="2"/>
      <c r="E803" s="2"/>
      <c r="G803" s="42">
        <v>44318</v>
      </c>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f t="shared" si="13"/>
        <v>0</v>
      </c>
      <c r="AI803" s="24" cm="1">
        <f t="array" ref="AI803">SUM($H$8:$AG$8*H803:AG803)</f>
        <v>0</v>
      </c>
      <c r="AJ803" s="43">
        <f>$AI803/'Inventory System'!$L$34</f>
        <v>0</v>
      </c>
      <c r="AS803" s="2"/>
    </row>
    <row r="804" spans="2:45" x14ac:dyDescent="0.25">
      <c r="B804" s="2"/>
      <c r="C804" s="2"/>
      <c r="D804" s="2"/>
      <c r="E804" s="2"/>
      <c r="G804" s="42">
        <v>44319</v>
      </c>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f t="shared" si="13"/>
        <v>0</v>
      </c>
      <c r="AI804" s="24" cm="1">
        <f t="array" ref="AI804">SUM($H$8:$AG$8*H804:AG804)</f>
        <v>0</v>
      </c>
      <c r="AJ804" s="43">
        <f>$AI804/'Inventory System'!$L$34</f>
        <v>0</v>
      </c>
      <c r="AS804" s="2"/>
    </row>
    <row r="805" spans="2:45" x14ac:dyDescent="0.25">
      <c r="B805" s="2"/>
      <c r="C805" s="2"/>
      <c r="D805" s="2"/>
      <c r="E805" s="2"/>
      <c r="G805" s="42">
        <v>44320</v>
      </c>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f t="shared" si="13"/>
        <v>0</v>
      </c>
      <c r="AI805" s="24" cm="1">
        <f t="array" ref="AI805">SUM($H$8:$AG$8*H805:AG805)</f>
        <v>0</v>
      </c>
      <c r="AJ805" s="43">
        <f>$AI805/'Inventory System'!$L$34</f>
        <v>0</v>
      </c>
      <c r="AS805" s="2"/>
    </row>
    <row r="806" spans="2:45" x14ac:dyDescent="0.25">
      <c r="B806" s="2"/>
      <c r="C806" s="2"/>
      <c r="D806" s="2"/>
      <c r="E806" s="2"/>
      <c r="G806" s="42">
        <v>44321</v>
      </c>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f t="shared" si="13"/>
        <v>0</v>
      </c>
      <c r="AI806" s="24" cm="1">
        <f t="array" ref="AI806">SUM($H$8:$AG$8*H806:AG806)</f>
        <v>0</v>
      </c>
      <c r="AJ806" s="43">
        <f>$AI806/'Inventory System'!$L$34</f>
        <v>0</v>
      </c>
      <c r="AS806" s="2"/>
    </row>
    <row r="807" spans="2:45" x14ac:dyDescent="0.25">
      <c r="B807" s="2"/>
      <c r="C807" s="2"/>
      <c r="D807" s="2"/>
      <c r="E807" s="2"/>
      <c r="G807" s="42">
        <v>44322</v>
      </c>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f t="shared" si="13"/>
        <v>0</v>
      </c>
      <c r="AI807" s="24" cm="1">
        <f t="array" ref="AI807">SUM($H$8:$AG$8*H807:AG807)</f>
        <v>0</v>
      </c>
      <c r="AJ807" s="43">
        <f>$AI807/'Inventory System'!$L$34</f>
        <v>0</v>
      </c>
      <c r="AS807" s="2"/>
    </row>
    <row r="808" spans="2:45" x14ac:dyDescent="0.25">
      <c r="B808" s="2"/>
      <c r="C808" s="2"/>
      <c r="D808" s="2"/>
      <c r="E808" s="2"/>
      <c r="G808" s="42">
        <v>44323</v>
      </c>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f t="shared" si="13"/>
        <v>0</v>
      </c>
      <c r="AI808" s="24" cm="1">
        <f t="array" ref="AI808">SUM($H$8:$AG$8*H808:AG808)</f>
        <v>0</v>
      </c>
      <c r="AJ808" s="43">
        <f>$AI808/'Inventory System'!$L$34</f>
        <v>0</v>
      </c>
      <c r="AS808" s="2"/>
    </row>
    <row r="809" spans="2:45" x14ac:dyDescent="0.25">
      <c r="B809" s="2"/>
      <c r="C809" s="2"/>
      <c r="D809" s="2"/>
      <c r="E809" s="2"/>
      <c r="G809" s="42">
        <v>44324</v>
      </c>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f t="shared" si="13"/>
        <v>0</v>
      </c>
      <c r="AI809" s="24" cm="1">
        <f t="array" ref="AI809">SUM($H$8:$AG$8*H809:AG809)</f>
        <v>0</v>
      </c>
      <c r="AJ809" s="43">
        <f>$AI809/'Inventory System'!$L$34</f>
        <v>0</v>
      </c>
      <c r="AS809" s="2"/>
    </row>
    <row r="810" spans="2:45" x14ac:dyDescent="0.25">
      <c r="B810" s="2"/>
      <c r="C810" s="2"/>
      <c r="D810" s="2"/>
      <c r="E810" s="2"/>
      <c r="G810" s="42">
        <v>44325</v>
      </c>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f t="shared" si="13"/>
        <v>0</v>
      </c>
      <c r="AI810" s="24" cm="1">
        <f t="array" ref="AI810">SUM($H$8:$AG$8*H810:AG810)</f>
        <v>0</v>
      </c>
      <c r="AJ810" s="43">
        <f>$AI810/'Inventory System'!$L$34</f>
        <v>0</v>
      </c>
      <c r="AS810" s="2"/>
    </row>
    <row r="811" spans="2:45" x14ac:dyDescent="0.25">
      <c r="B811" s="2"/>
      <c r="C811" s="2"/>
      <c r="D811" s="2"/>
      <c r="E811" s="2"/>
      <c r="G811" s="42">
        <v>44326</v>
      </c>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f t="shared" si="13"/>
        <v>0</v>
      </c>
      <c r="AI811" s="24" cm="1">
        <f t="array" ref="AI811">SUM($H$8:$AG$8*H811:AG811)</f>
        <v>0</v>
      </c>
      <c r="AJ811" s="43">
        <f>$AI811/'Inventory System'!$L$34</f>
        <v>0</v>
      </c>
      <c r="AS811" s="2"/>
    </row>
    <row r="812" spans="2:45" x14ac:dyDescent="0.25">
      <c r="B812" s="2"/>
      <c r="C812" s="2"/>
      <c r="D812" s="2"/>
      <c r="E812" s="2"/>
      <c r="G812" s="42">
        <v>44327</v>
      </c>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f t="shared" si="13"/>
        <v>0</v>
      </c>
      <c r="AI812" s="24" cm="1">
        <f t="array" ref="AI812">SUM($H$8:$AG$8*H812:AG812)</f>
        <v>0</v>
      </c>
      <c r="AJ812" s="43">
        <f>$AI812/'Inventory System'!$L$34</f>
        <v>0</v>
      </c>
      <c r="AS812" s="2"/>
    </row>
    <row r="813" spans="2:45" x14ac:dyDescent="0.25">
      <c r="B813" s="2"/>
      <c r="C813" s="2"/>
      <c r="D813" s="2"/>
      <c r="E813" s="2"/>
      <c r="G813" s="42">
        <v>44328</v>
      </c>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f t="shared" si="13"/>
        <v>0</v>
      </c>
      <c r="AI813" s="24" cm="1">
        <f t="array" ref="AI813">SUM($H$8:$AG$8*H813:AG813)</f>
        <v>0</v>
      </c>
      <c r="AJ813" s="43">
        <f>$AI813/'Inventory System'!$L$34</f>
        <v>0</v>
      </c>
      <c r="AS813" s="2"/>
    </row>
    <row r="814" spans="2:45" x14ac:dyDescent="0.25">
      <c r="B814" s="2"/>
      <c r="C814" s="2"/>
      <c r="D814" s="2"/>
      <c r="E814" s="2"/>
      <c r="G814" s="42">
        <v>44329</v>
      </c>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f t="shared" si="13"/>
        <v>0</v>
      </c>
      <c r="AI814" s="24" cm="1">
        <f t="array" ref="AI814">SUM($H$8:$AG$8*H814:AG814)</f>
        <v>0</v>
      </c>
      <c r="AJ814" s="43">
        <f>$AI814/'Inventory System'!$L$34</f>
        <v>0</v>
      </c>
      <c r="AS814" s="2"/>
    </row>
    <row r="815" spans="2:45" x14ac:dyDescent="0.25">
      <c r="B815" s="2"/>
      <c r="C815" s="2"/>
      <c r="D815" s="2"/>
      <c r="E815" s="2"/>
      <c r="G815" s="42">
        <v>44330</v>
      </c>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f t="shared" si="13"/>
        <v>0</v>
      </c>
      <c r="AI815" s="24" cm="1">
        <f t="array" ref="AI815">SUM($H$8:$AG$8*H815:AG815)</f>
        <v>0</v>
      </c>
      <c r="AJ815" s="43">
        <f>$AI815/'Inventory System'!$L$34</f>
        <v>0</v>
      </c>
      <c r="AS815" s="2"/>
    </row>
    <row r="816" spans="2:45" x14ac:dyDescent="0.25">
      <c r="B816" s="2"/>
      <c r="C816" s="2"/>
      <c r="D816" s="2"/>
      <c r="E816" s="2"/>
      <c r="G816" s="42">
        <v>44331</v>
      </c>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f t="shared" si="13"/>
        <v>0</v>
      </c>
      <c r="AI816" s="24" cm="1">
        <f t="array" ref="AI816">SUM($H$8:$AG$8*H816:AG816)</f>
        <v>0</v>
      </c>
      <c r="AJ816" s="43">
        <f>$AI816/'Inventory System'!$L$34</f>
        <v>0</v>
      </c>
      <c r="AS816" s="2"/>
    </row>
    <row r="817" spans="2:45" x14ac:dyDescent="0.25">
      <c r="B817" s="2"/>
      <c r="C817" s="2"/>
      <c r="D817" s="2"/>
      <c r="E817" s="2"/>
      <c r="G817" s="42">
        <v>44332</v>
      </c>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f t="shared" si="13"/>
        <v>0</v>
      </c>
      <c r="AI817" s="24" cm="1">
        <f t="array" ref="AI817">SUM($H$8:$AG$8*H817:AG817)</f>
        <v>0</v>
      </c>
      <c r="AJ817" s="43">
        <f>$AI817/'Inventory System'!$L$34</f>
        <v>0</v>
      </c>
      <c r="AS817" s="2"/>
    </row>
    <row r="818" spans="2:45" x14ac:dyDescent="0.25">
      <c r="B818" s="2"/>
      <c r="C818" s="2"/>
      <c r="D818" s="2"/>
      <c r="E818" s="2"/>
      <c r="G818" s="42">
        <v>44333</v>
      </c>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f t="shared" si="13"/>
        <v>0</v>
      </c>
      <c r="AI818" s="24" cm="1">
        <f t="array" ref="AI818">SUM($H$8:$AG$8*H818:AG818)</f>
        <v>0</v>
      </c>
      <c r="AJ818" s="43">
        <f>$AI818/'Inventory System'!$L$34</f>
        <v>0</v>
      </c>
      <c r="AS818" s="2"/>
    </row>
    <row r="819" spans="2:45" x14ac:dyDescent="0.25">
      <c r="B819" s="2"/>
      <c r="C819" s="2"/>
      <c r="D819" s="2"/>
      <c r="E819" s="2"/>
      <c r="G819" s="42">
        <v>44334</v>
      </c>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f t="shared" si="13"/>
        <v>0</v>
      </c>
      <c r="AI819" s="24" cm="1">
        <f t="array" ref="AI819">SUM($H$8:$AG$8*H819:AG819)</f>
        <v>0</v>
      </c>
      <c r="AJ819" s="43">
        <f>$AI819/'Inventory System'!$L$34</f>
        <v>0</v>
      </c>
      <c r="AS819" s="2"/>
    </row>
    <row r="820" spans="2:45" x14ac:dyDescent="0.25">
      <c r="B820" s="2"/>
      <c r="C820" s="2"/>
      <c r="D820" s="2"/>
      <c r="E820" s="2"/>
      <c r="G820" s="42">
        <v>44335</v>
      </c>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f t="shared" si="13"/>
        <v>0</v>
      </c>
      <c r="AI820" s="24" cm="1">
        <f t="array" ref="AI820">SUM($H$8:$AG$8*H820:AG820)</f>
        <v>0</v>
      </c>
      <c r="AJ820" s="43">
        <f>$AI820/'Inventory System'!$L$34</f>
        <v>0</v>
      </c>
      <c r="AS820" s="2"/>
    </row>
    <row r="821" spans="2:45" x14ac:dyDescent="0.25">
      <c r="B821" s="2"/>
      <c r="C821" s="2"/>
      <c r="D821" s="2"/>
      <c r="E821" s="2"/>
      <c r="G821" s="42">
        <v>44336</v>
      </c>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f t="shared" si="13"/>
        <v>0</v>
      </c>
      <c r="AI821" s="24" cm="1">
        <f t="array" ref="AI821">SUM($H$8:$AG$8*H821:AG821)</f>
        <v>0</v>
      </c>
      <c r="AJ821" s="43">
        <f>$AI821/'Inventory System'!$L$34</f>
        <v>0</v>
      </c>
      <c r="AS821" s="2"/>
    </row>
    <row r="822" spans="2:45" x14ac:dyDescent="0.25">
      <c r="B822" s="2"/>
      <c r="C822" s="2"/>
      <c r="D822" s="2"/>
      <c r="E822" s="2"/>
      <c r="G822" s="42">
        <v>44337</v>
      </c>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f t="shared" si="13"/>
        <v>0</v>
      </c>
      <c r="AI822" s="24" cm="1">
        <f t="array" ref="AI822">SUM($H$8:$AG$8*H822:AG822)</f>
        <v>0</v>
      </c>
      <c r="AJ822" s="43">
        <f>$AI822/'Inventory System'!$L$34</f>
        <v>0</v>
      </c>
      <c r="AS822" s="2"/>
    </row>
    <row r="823" spans="2:45" x14ac:dyDescent="0.25">
      <c r="B823" s="2"/>
      <c r="C823" s="2"/>
      <c r="D823" s="2"/>
      <c r="E823" s="2"/>
      <c r="G823" s="42">
        <v>44338</v>
      </c>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f t="shared" si="13"/>
        <v>0</v>
      </c>
      <c r="AI823" s="24" cm="1">
        <f t="array" ref="AI823">SUM($H$8:$AG$8*H823:AG823)</f>
        <v>0</v>
      </c>
      <c r="AJ823" s="43">
        <f>$AI823/'Inventory System'!$L$34</f>
        <v>0</v>
      </c>
      <c r="AS823" s="2"/>
    </row>
    <row r="824" spans="2:45" x14ac:dyDescent="0.25">
      <c r="B824" s="2"/>
      <c r="C824" s="2"/>
      <c r="D824" s="2"/>
      <c r="E824" s="2"/>
      <c r="G824" s="42">
        <v>44339</v>
      </c>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f t="shared" si="13"/>
        <v>0</v>
      </c>
      <c r="AI824" s="24" cm="1">
        <f t="array" ref="AI824">SUM($H$8:$AG$8*H824:AG824)</f>
        <v>0</v>
      </c>
      <c r="AJ824" s="43">
        <f>$AI824/'Inventory System'!$L$34</f>
        <v>0</v>
      </c>
      <c r="AS824" s="2"/>
    </row>
    <row r="825" spans="2:45" x14ac:dyDescent="0.25">
      <c r="B825" s="2"/>
      <c r="C825" s="2"/>
      <c r="D825" s="2"/>
      <c r="E825" s="2"/>
      <c r="G825" s="42">
        <v>44340</v>
      </c>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f t="shared" si="13"/>
        <v>0</v>
      </c>
      <c r="AI825" s="24" cm="1">
        <f t="array" ref="AI825">SUM($H$8:$AG$8*H825:AG825)</f>
        <v>0</v>
      </c>
      <c r="AJ825" s="43">
        <f>$AI825/'Inventory System'!$L$34</f>
        <v>0</v>
      </c>
      <c r="AS825" s="2"/>
    </row>
    <row r="826" spans="2:45" x14ac:dyDescent="0.25">
      <c r="B826" s="2"/>
      <c r="C826" s="2"/>
      <c r="D826" s="2"/>
      <c r="E826" s="2"/>
      <c r="G826" s="42">
        <v>44341</v>
      </c>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f t="shared" si="13"/>
        <v>0</v>
      </c>
      <c r="AI826" s="24" cm="1">
        <f t="array" ref="AI826">SUM($H$8:$AG$8*H826:AG826)</f>
        <v>0</v>
      </c>
      <c r="AJ826" s="43">
        <f>$AI826/'Inventory System'!$L$34</f>
        <v>0</v>
      </c>
      <c r="AS826" s="2"/>
    </row>
    <row r="827" spans="2:45" x14ac:dyDescent="0.25">
      <c r="B827" s="2"/>
      <c r="C827" s="2"/>
      <c r="D827" s="2"/>
      <c r="E827" s="2"/>
      <c r="G827" s="42">
        <v>44342</v>
      </c>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f t="shared" si="13"/>
        <v>0</v>
      </c>
      <c r="AI827" s="24" cm="1">
        <f t="array" ref="AI827">SUM($H$8:$AG$8*H827:AG827)</f>
        <v>0</v>
      </c>
      <c r="AJ827" s="43">
        <f>$AI827/'Inventory System'!$L$34</f>
        <v>0</v>
      </c>
      <c r="AS827" s="2"/>
    </row>
    <row r="828" spans="2:45" x14ac:dyDescent="0.25">
      <c r="B828" s="2"/>
      <c r="C828" s="2"/>
      <c r="D828" s="2"/>
      <c r="E828" s="2"/>
      <c r="G828" s="42">
        <v>44343</v>
      </c>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f t="shared" si="13"/>
        <v>0</v>
      </c>
      <c r="AI828" s="24" cm="1">
        <f t="array" ref="AI828">SUM($H$8:$AG$8*H828:AG828)</f>
        <v>0</v>
      </c>
      <c r="AJ828" s="43">
        <f>$AI828/'Inventory System'!$L$34</f>
        <v>0</v>
      </c>
      <c r="AS828" s="2"/>
    </row>
    <row r="829" spans="2:45" x14ac:dyDescent="0.25">
      <c r="B829" s="2"/>
      <c r="C829" s="2"/>
      <c r="D829" s="2"/>
      <c r="E829" s="2"/>
      <c r="G829" s="42">
        <v>44344</v>
      </c>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f t="shared" si="13"/>
        <v>0</v>
      </c>
      <c r="AI829" s="24" cm="1">
        <f t="array" ref="AI829">SUM($H$8:$AG$8*H829:AG829)</f>
        <v>0</v>
      </c>
      <c r="AJ829" s="43">
        <f>$AI829/'Inventory System'!$L$34</f>
        <v>0</v>
      </c>
      <c r="AS829" s="2"/>
    </row>
    <row r="830" spans="2:45" x14ac:dyDescent="0.25">
      <c r="B830" s="2"/>
      <c r="C830" s="2"/>
      <c r="D830" s="2"/>
      <c r="E830" s="2"/>
      <c r="G830" s="42">
        <v>44345</v>
      </c>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f t="shared" si="13"/>
        <v>0</v>
      </c>
      <c r="AI830" s="24" cm="1">
        <f t="array" ref="AI830">SUM($H$8:$AG$8*H830:AG830)</f>
        <v>0</v>
      </c>
      <c r="AJ830" s="43">
        <f>$AI830/'Inventory System'!$L$34</f>
        <v>0</v>
      </c>
      <c r="AS830" s="2"/>
    </row>
    <row r="831" spans="2:45" x14ac:dyDescent="0.25">
      <c r="B831" s="2"/>
      <c r="C831" s="2"/>
      <c r="D831" s="2"/>
      <c r="E831" s="2"/>
      <c r="G831" s="42">
        <v>44346</v>
      </c>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f t="shared" si="13"/>
        <v>0</v>
      </c>
      <c r="AI831" s="24" cm="1">
        <f t="array" ref="AI831">SUM($H$8:$AG$8*H831:AG831)</f>
        <v>0</v>
      </c>
      <c r="AJ831" s="43">
        <f>$AI831/'Inventory System'!$L$34</f>
        <v>0</v>
      </c>
      <c r="AS831" s="2"/>
    </row>
    <row r="832" spans="2:45" x14ac:dyDescent="0.25">
      <c r="B832" s="2"/>
      <c r="C832" s="2"/>
      <c r="D832" s="2"/>
      <c r="E832" s="2"/>
      <c r="G832" s="42">
        <v>44347</v>
      </c>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f t="shared" si="13"/>
        <v>0</v>
      </c>
      <c r="AI832" s="24" cm="1">
        <f t="array" ref="AI832">SUM($H$8:$AG$8*H832:AG832)</f>
        <v>0</v>
      </c>
      <c r="AJ832" s="43">
        <f>$AI832/'Inventory System'!$L$34</f>
        <v>0</v>
      </c>
      <c r="AS832" s="2"/>
    </row>
    <row r="833" spans="2:45" x14ac:dyDescent="0.25">
      <c r="B833" s="2"/>
      <c r="C833" s="2"/>
      <c r="D833" s="2"/>
      <c r="E833" s="2"/>
      <c r="G833" s="42">
        <v>44348</v>
      </c>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f t="shared" si="13"/>
        <v>0</v>
      </c>
      <c r="AI833" s="24" cm="1">
        <f t="array" ref="AI833">SUM($H$8:$AG$8*H833:AG833)</f>
        <v>0</v>
      </c>
      <c r="AJ833" s="43">
        <f>$AI833/'Inventory System'!$L$34</f>
        <v>0</v>
      </c>
      <c r="AS833" s="2"/>
    </row>
    <row r="834" spans="2:45" x14ac:dyDescent="0.25">
      <c r="B834" s="2"/>
      <c r="C834" s="2"/>
      <c r="D834" s="2"/>
      <c r="E834" s="2"/>
      <c r="G834" s="42">
        <v>44349</v>
      </c>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f t="shared" si="13"/>
        <v>0</v>
      </c>
      <c r="AI834" s="24" cm="1">
        <f t="array" ref="AI834">SUM($H$8:$AG$8*H834:AG834)</f>
        <v>0</v>
      </c>
      <c r="AJ834" s="43">
        <f>$AI834/'Inventory System'!$L$34</f>
        <v>0</v>
      </c>
      <c r="AS834" s="2"/>
    </row>
    <row r="835" spans="2:45" x14ac:dyDescent="0.25">
      <c r="B835" s="2"/>
      <c r="C835" s="2"/>
      <c r="D835" s="2"/>
      <c r="E835" s="2"/>
      <c r="G835" s="42">
        <v>44350</v>
      </c>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f t="shared" si="13"/>
        <v>0</v>
      </c>
      <c r="AI835" s="24" cm="1">
        <f t="array" ref="AI835">SUM($H$8:$AG$8*H835:AG835)</f>
        <v>0</v>
      </c>
      <c r="AJ835" s="43">
        <f>$AI835/'Inventory System'!$L$34</f>
        <v>0</v>
      </c>
      <c r="AS835" s="2"/>
    </row>
    <row r="836" spans="2:45" x14ac:dyDescent="0.25">
      <c r="B836" s="2"/>
      <c r="C836" s="2"/>
      <c r="D836" s="2"/>
      <c r="E836" s="2"/>
      <c r="G836" s="42">
        <v>44351</v>
      </c>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f t="shared" si="13"/>
        <v>0</v>
      </c>
      <c r="AI836" s="24" cm="1">
        <f t="array" ref="AI836">SUM($H$8:$AG$8*H836:AG836)</f>
        <v>0</v>
      </c>
      <c r="AJ836" s="43">
        <f>$AI836/'Inventory System'!$L$34</f>
        <v>0</v>
      </c>
      <c r="AS836" s="2"/>
    </row>
    <row r="837" spans="2:45" x14ac:dyDescent="0.25">
      <c r="B837" s="2"/>
      <c r="C837" s="2"/>
      <c r="D837" s="2"/>
      <c r="E837" s="2"/>
      <c r="G837" s="42">
        <v>44352</v>
      </c>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f t="shared" si="13"/>
        <v>0</v>
      </c>
      <c r="AI837" s="24" cm="1">
        <f t="array" ref="AI837">SUM($H$8:$AG$8*H837:AG837)</f>
        <v>0</v>
      </c>
      <c r="AJ837" s="43">
        <f>$AI837/'Inventory System'!$L$34</f>
        <v>0</v>
      </c>
      <c r="AS837" s="2"/>
    </row>
    <row r="838" spans="2:45" x14ac:dyDescent="0.25">
      <c r="B838" s="2"/>
      <c r="C838" s="2"/>
      <c r="D838" s="2"/>
      <c r="E838" s="2"/>
      <c r="G838" s="42">
        <v>44353</v>
      </c>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f t="shared" si="13"/>
        <v>0</v>
      </c>
      <c r="AI838" s="24" cm="1">
        <f t="array" ref="AI838">SUM($H$8:$AG$8*H838:AG838)</f>
        <v>0</v>
      </c>
      <c r="AJ838" s="43">
        <f>$AI838/'Inventory System'!$L$34</f>
        <v>0</v>
      </c>
      <c r="AS838" s="2"/>
    </row>
    <row r="839" spans="2:45" x14ac:dyDescent="0.25">
      <c r="B839" s="2"/>
      <c r="C839" s="2"/>
      <c r="D839" s="2"/>
      <c r="E839" s="2"/>
      <c r="G839" s="42">
        <v>44354</v>
      </c>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f t="shared" si="13"/>
        <v>0</v>
      </c>
      <c r="AI839" s="24" cm="1">
        <f t="array" ref="AI839">SUM($H$8:$AG$8*H839:AG839)</f>
        <v>0</v>
      </c>
      <c r="AJ839" s="43">
        <f>$AI839/'Inventory System'!$L$34</f>
        <v>0</v>
      </c>
      <c r="AS839" s="2"/>
    </row>
    <row r="840" spans="2:45" x14ac:dyDescent="0.25">
      <c r="B840" s="2"/>
      <c r="C840" s="2"/>
      <c r="D840" s="2"/>
      <c r="E840" s="2"/>
      <c r="G840" s="42">
        <v>44355</v>
      </c>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f t="shared" si="13"/>
        <v>0</v>
      </c>
      <c r="AI840" s="24" cm="1">
        <f t="array" ref="AI840">SUM($H$8:$AG$8*H840:AG840)</f>
        <v>0</v>
      </c>
      <c r="AJ840" s="43">
        <f>$AI840/'Inventory System'!$L$34</f>
        <v>0</v>
      </c>
      <c r="AS840" s="2"/>
    </row>
    <row r="841" spans="2:45" x14ac:dyDescent="0.25">
      <c r="B841" s="2"/>
      <c r="C841" s="2"/>
      <c r="D841" s="2"/>
      <c r="E841" s="2"/>
      <c r="G841" s="42">
        <v>44356</v>
      </c>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f t="shared" si="13"/>
        <v>0</v>
      </c>
      <c r="AI841" s="24" cm="1">
        <f t="array" ref="AI841">SUM($H$8:$AG$8*H841:AG841)</f>
        <v>0</v>
      </c>
      <c r="AJ841" s="43">
        <f>$AI841/'Inventory System'!$L$34</f>
        <v>0</v>
      </c>
      <c r="AS841" s="2"/>
    </row>
    <row r="842" spans="2:45" x14ac:dyDescent="0.25">
      <c r="B842" s="2"/>
      <c r="C842" s="2"/>
      <c r="D842" s="2"/>
      <c r="E842" s="2"/>
      <c r="G842" s="42">
        <v>44357</v>
      </c>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f t="shared" si="13"/>
        <v>0</v>
      </c>
      <c r="AI842" s="24" cm="1">
        <f t="array" ref="AI842">SUM($H$8:$AG$8*H842:AG842)</f>
        <v>0</v>
      </c>
      <c r="AJ842" s="43">
        <f>$AI842/'Inventory System'!$L$34</f>
        <v>0</v>
      </c>
      <c r="AS842" s="2"/>
    </row>
    <row r="843" spans="2:45" x14ac:dyDescent="0.25">
      <c r="B843" s="2"/>
      <c r="C843" s="2"/>
      <c r="D843" s="2"/>
      <c r="E843" s="2"/>
      <c r="G843" s="42">
        <v>44358</v>
      </c>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f t="shared" si="13"/>
        <v>0</v>
      </c>
      <c r="AI843" s="24" cm="1">
        <f t="array" ref="AI843">SUM($H$8:$AG$8*H843:AG843)</f>
        <v>0</v>
      </c>
      <c r="AJ843" s="43">
        <f>$AI843/'Inventory System'!$L$34</f>
        <v>0</v>
      </c>
      <c r="AS843" s="2"/>
    </row>
    <row r="844" spans="2:45" x14ac:dyDescent="0.25">
      <c r="B844" s="2"/>
      <c r="C844" s="2"/>
      <c r="D844" s="2"/>
      <c r="E844" s="2"/>
      <c r="G844" s="42">
        <v>44359</v>
      </c>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f t="shared" si="13"/>
        <v>0</v>
      </c>
      <c r="AI844" s="24" cm="1">
        <f t="array" ref="AI844">SUM($H$8:$AG$8*H844:AG844)</f>
        <v>0</v>
      </c>
      <c r="AJ844" s="43">
        <f>$AI844/'Inventory System'!$L$34</f>
        <v>0</v>
      </c>
      <c r="AS844" s="2"/>
    </row>
    <row r="845" spans="2:45" x14ac:dyDescent="0.25">
      <c r="B845" s="2"/>
      <c r="C845" s="2"/>
      <c r="D845" s="2"/>
      <c r="E845" s="2"/>
      <c r="G845" s="42">
        <v>44360</v>
      </c>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f t="shared" si="13"/>
        <v>0</v>
      </c>
      <c r="AI845" s="24" cm="1">
        <f t="array" ref="AI845">SUM($H$8:$AG$8*H845:AG845)</f>
        <v>0</v>
      </c>
      <c r="AJ845" s="43">
        <f>$AI845/'Inventory System'!$L$34</f>
        <v>0</v>
      </c>
      <c r="AS845" s="2"/>
    </row>
    <row r="846" spans="2:45" x14ac:dyDescent="0.25">
      <c r="B846" s="2"/>
      <c r="C846" s="2"/>
      <c r="D846" s="2"/>
      <c r="E846" s="2"/>
      <c r="G846" s="42">
        <v>44361</v>
      </c>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f t="shared" si="13"/>
        <v>0</v>
      </c>
      <c r="AI846" s="24" cm="1">
        <f t="array" ref="AI846">SUM($H$8:$AG$8*H846:AG846)</f>
        <v>0</v>
      </c>
      <c r="AJ846" s="43">
        <f>$AI846/'Inventory System'!$L$34</f>
        <v>0</v>
      </c>
      <c r="AS846" s="2"/>
    </row>
    <row r="847" spans="2:45" x14ac:dyDescent="0.25">
      <c r="B847" s="2"/>
      <c r="C847" s="2"/>
      <c r="D847" s="2"/>
      <c r="E847" s="2"/>
      <c r="G847" s="42">
        <v>44362</v>
      </c>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f t="shared" si="13"/>
        <v>0</v>
      </c>
      <c r="AI847" s="24" cm="1">
        <f t="array" ref="AI847">SUM($H$8:$AG$8*H847:AG847)</f>
        <v>0</v>
      </c>
      <c r="AJ847" s="43">
        <f>$AI847/'Inventory System'!$L$34</f>
        <v>0</v>
      </c>
      <c r="AS847" s="2"/>
    </row>
    <row r="848" spans="2:45" x14ac:dyDescent="0.25">
      <c r="B848" s="2"/>
      <c r="C848" s="2"/>
      <c r="D848" s="2"/>
      <c r="E848" s="2"/>
      <c r="G848" s="42">
        <v>44363</v>
      </c>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f t="shared" si="13"/>
        <v>0</v>
      </c>
      <c r="AI848" s="24" cm="1">
        <f t="array" ref="AI848">SUM($H$8:$AG$8*H848:AG848)</f>
        <v>0</v>
      </c>
      <c r="AJ848" s="43">
        <f>$AI848/'Inventory System'!$L$34</f>
        <v>0</v>
      </c>
      <c r="AS848" s="2"/>
    </row>
    <row r="849" spans="2:45" x14ac:dyDescent="0.25">
      <c r="B849" s="2"/>
      <c r="C849" s="2"/>
      <c r="D849" s="2"/>
      <c r="E849" s="2"/>
      <c r="G849" s="42">
        <v>44364</v>
      </c>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f t="shared" si="13"/>
        <v>0</v>
      </c>
      <c r="AI849" s="24" cm="1">
        <f t="array" ref="AI849">SUM($H$8:$AG$8*H849:AG849)</f>
        <v>0</v>
      </c>
      <c r="AJ849" s="43">
        <f>$AI849/'Inventory System'!$L$34</f>
        <v>0</v>
      </c>
      <c r="AS849" s="2"/>
    </row>
    <row r="850" spans="2:45" x14ac:dyDescent="0.25">
      <c r="B850" s="2"/>
      <c r="C850" s="2"/>
      <c r="D850" s="2"/>
      <c r="E850" s="2"/>
      <c r="G850" s="42">
        <v>44365</v>
      </c>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f t="shared" si="13"/>
        <v>0</v>
      </c>
      <c r="AI850" s="24" cm="1">
        <f t="array" ref="AI850">SUM($H$8:$AG$8*H850:AG850)</f>
        <v>0</v>
      </c>
      <c r="AJ850" s="43">
        <f>$AI850/'Inventory System'!$L$34</f>
        <v>0</v>
      </c>
      <c r="AS850" s="2"/>
    </row>
    <row r="851" spans="2:45" x14ac:dyDescent="0.25">
      <c r="B851" s="2"/>
      <c r="C851" s="2"/>
      <c r="D851" s="2"/>
      <c r="E851" s="2"/>
      <c r="G851" s="42">
        <v>44366</v>
      </c>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f t="shared" si="13"/>
        <v>0</v>
      </c>
      <c r="AI851" s="24" cm="1">
        <f t="array" ref="AI851">SUM($H$8:$AG$8*H851:AG851)</f>
        <v>0</v>
      </c>
      <c r="AJ851" s="43">
        <f>$AI851/'Inventory System'!$L$34</f>
        <v>0</v>
      </c>
      <c r="AS851" s="2"/>
    </row>
    <row r="852" spans="2:45" x14ac:dyDescent="0.25">
      <c r="B852" s="2"/>
      <c r="C852" s="2"/>
      <c r="D852" s="2"/>
      <c r="E852" s="2"/>
      <c r="G852" s="42">
        <v>44367</v>
      </c>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f t="shared" si="13"/>
        <v>0</v>
      </c>
      <c r="AI852" s="24" cm="1">
        <f t="array" ref="AI852">SUM($H$8:$AG$8*H852:AG852)</f>
        <v>0</v>
      </c>
      <c r="AJ852" s="43">
        <f>$AI852/'Inventory System'!$L$34</f>
        <v>0</v>
      </c>
      <c r="AS852" s="2"/>
    </row>
    <row r="853" spans="2:45" x14ac:dyDescent="0.25">
      <c r="B853" s="2"/>
      <c r="C853" s="2"/>
      <c r="D853" s="2"/>
      <c r="E853" s="2"/>
      <c r="G853" s="42">
        <v>44368</v>
      </c>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f t="shared" si="13"/>
        <v>0</v>
      </c>
      <c r="AI853" s="24" cm="1">
        <f t="array" ref="AI853">SUM($H$8:$AG$8*H853:AG853)</f>
        <v>0</v>
      </c>
      <c r="AJ853" s="43">
        <f>$AI853/'Inventory System'!$L$34</f>
        <v>0</v>
      </c>
      <c r="AS853" s="2"/>
    </row>
    <row r="854" spans="2:45" x14ac:dyDescent="0.25">
      <c r="B854" s="2"/>
      <c r="C854" s="2"/>
      <c r="D854" s="2"/>
      <c r="E854" s="2"/>
      <c r="G854" s="42">
        <v>44369</v>
      </c>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f t="shared" si="13"/>
        <v>0</v>
      </c>
      <c r="AI854" s="24" cm="1">
        <f t="array" ref="AI854">SUM($H$8:$AG$8*H854:AG854)</f>
        <v>0</v>
      </c>
      <c r="AJ854" s="43">
        <f>$AI854/'Inventory System'!$L$34</f>
        <v>0</v>
      </c>
      <c r="AS854" s="2"/>
    </row>
    <row r="855" spans="2:45" x14ac:dyDescent="0.25">
      <c r="B855" s="2"/>
      <c r="C855" s="2"/>
      <c r="D855" s="2"/>
      <c r="E855" s="2"/>
      <c r="G855" s="42">
        <v>44370</v>
      </c>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f t="shared" si="13"/>
        <v>0</v>
      </c>
      <c r="AI855" s="24" cm="1">
        <f t="array" ref="AI855">SUM($H$8:$AG$8*H855:AG855)</f>
        <v>0</v>
      </c>
      <c r="AJ855" s="43">
        <f>$AI855/'Inventory System'!$L$34</f>
        <v>0</v>
      </c>
      <c r="AS855" s="2"/>
    </row>
    <row r="856" spans="2:45" x14ac:dyDescent="0.25">
      <c r="B856" s="2"/>
      <c r="C856" s="2"/>
      <c r="D856" s="2"/>
      <c r="E856" s="2"/>
      <c r="G856" s="42">
        <v>44371</v>
      </c>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f t="shared" si="13"/>
        <v>0</v>
      </c>
      <c r="AI856" s="24" cm="1">
        <f t="array" ref="AI856">SUM($H$8:$AG$8*H856:AG856)</f>
        <v>0</v>
      </c>
      <c r="AJ856" s="43">
        <f>$AI856/'Inventory System'!$L$34</f>
        <v>0</v>
      </c>
      <c r="AS856" s="2"/>
    </row>
    <row r="857" spans="2:45" x14ac:dyDescent="0.25">
      <c r="B857" s="2"/>
      <c r="C857" s="2"/>
      <c r="D857" s="2"/>
      <c r="E857" s="2"/>
      <c r="G857" s="42">
        <v>44372</v>
      </c>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f t="shared" ref="AH857:AH920" si="14">SUM(H857:AG857)</f>
        <v>0</v>
      </c>
      <c r="AI857" s="24" cm="1">
        <f t="array" ref="AI857">SUM($H$8:$AG$8*H857:AG857)</f>
        <v>0</v>
      </c>
      <c r="AJ857" s="43">
        <f>$AI857/'Inventory System'!$L$34</f>
        <v>0</v>
      </c>
      <c r="AS857" s="2"/>
    </row>
    <row r="858" spans="2:45" x14ac:dyDescent="0.25">
      <c r="B858" s="2"/>
      <c r="C858" s="2"/>
      <c r="D858" s="2"/>
      <c r="E858" s="2"/>
      <c r="G858" s="42">
        <v>44373</v>
      </c>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f t="shared" si="14"/>
        <v>0</v>
      </c>
      <c r="AI858" s="24" cm="1">
        <f t="array" ref="AI858">SUM($H$8:$AG$8*H858:AG858)</f>
        <v>0</v>
      </c>
      <c r="AJ858" s="43">
        <f>$AI858/'Inventory System'!$L$34</f>
        <v>0</v>
      </c>
      <c r="AS858" s="2"/>
    </row>
    <row r="859" spans="2:45" x14ac:dyDescent="0.25">
      <c r="B859" s="2"/>
      <c r="C859" s="2"/>
      <c r="D859" s="2"/>
      <c r="E859" s="2"/>
      <c r="G859" s="42">
        <v>44374</v>
      </c>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f t="shared" si="14"/>
        <v>0</v>
      </c>
      <c r="AI859" s="24" cm="1">
        <f t="array" ref="AI859">SUM($H$8:$AG$8*H859:AG859)</f>
        <v>0</v>
      </c>
      <c r="AJ859" s="43">
        <f>$AI859/'Inventory System'!$L$34</f>
        <v>0</v>
      </c>
      <c r="AS859" s="2"/>
    </row>
    <row r="860" spans="2:45" x14ac:dyDescent="0.25">
      <c r="B860" s="2"/>
      <c r="C860" s="2"/>
      <c r="D860" s="2"/>
      <c r="E860" s="2"/>
      <c r="G860" s="42">
        <v>44375</v>
      </c>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f t="shared" si="14"/>
        <v>0</v>
      </c>
      <c r="AI860" s="24" cm="1">
        <f t="array" ref="AI860">SUM($H$8:$AG$8*H860:AG860)</f>
        <v>0</v>
      </c>
      <c r="AJ860" s="43">
        <f>$AI860/'Inventory System'!$L$34</f>
        <v>0</v>
      </c>
      <c r="AS860" s="2"/>
    </row>
    <row r="861" spans="2:45" x14ac:dyDescent="0.25">
      <c r="B861" s="2"/>
      <c r="C861" s="2"/>
      <c r="D861" s="2"/>
      <c r="E861" s="2"/>
      <c r="G861" s="42">
        <v>44376</v>
      </c>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f t="shared" si="14"/>
        <v>0</v>
      </c>
      <c r="AI861" s="24" cm="1">
        <f t="array" ref="AI861">SUM($H$8:$AG$8*H861:AG861)</f>
        <v>0</v>
      </c>
      <c r="AJ861" s="43">
        <f>$AI861/'Inventory System'!$L$34</f>
        <v>0</v>
      </c>
      <c r="AS861" s="2"/>
    </row>
    <row r="862" spans="2:45" x14ac:dyDescent="0.25">
      <c r="B862" s="2"/>
      <c r="C862" s="2"/>
      <c r="D862" s="2"/>
      <c r="E862" s="2"/>
      <c r="G862" s="42">
        <v>44377</v>
      </c>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f t="shared" si="14"/>
        <v>0</v>
      </c>
      <c r="AI862" s="24" cm="1">
        <f t="array" ref="AI862">SUM($H$8:$AG$8*H862:AG862)</f>
        <v>0</v>
      </c>
      <c r="AJ862" s="43">
        <f>$AI862/'Inventory System'!$L$34</f>
        <v>0</v>
      </c>
      <c r="AS862" s="2"/>
    </row>
    <row r="863" spans="2:45" x14ac:dyDescent="0.25">
      <c r="B863" s="2"/>
      <c r="C863" s="2"/>
      <c r="D863" s="2"/>
      <c r="E863" s="2"/>
      <c r="G863" s="42">
        <v>44378</v>
      </c>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f t="shared" si="14"/>
        <v>0</v>
      </c>
      <c r="AI863" s="24" cm="1">
        <f t="array" ref="AI863">SUM($H$8:$AG$8*H863:AG863)</f>
        <v>0</v>
      </c>
      <c r="AJ863" s="43">
        <f>$AI863/'Inventory System'!$L$34</f>
        <v>0</v>
      </c>
      <c r="AS863" s="2"/>
    </row>
    <row r="864" spans="2:45" x14ac:dyDescent="0.25">
      <c r="B864" s="2"/>
      <c r="C864" s="2"/>
      <c r="D864" s="2"/>
      <c r="E864" s="2"/>
      <c r="G864" s="42">
        <v>44379</v>
      </c>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f t="shared" si="14"/>
        <v>0</v>
      </c>
      <c r="AI864" s="24" cm="1">
        <f t="array" ref="AI864">SUM($H$8:$AG$8*H864:AG864)</f>
        <v>0</v>
      </c>
      <c r="AJ864" s="43">
        <f>$AI864/'Inventory System'!$L$34</f>
        <v>0</v>
      </c>
      <c r="AS864" s="2"/>
    </row>
    <row r="865" spans="2:45" x14ac:dyDescent="0.25">
      <c r="B865" s="2"/>
      <c r="C865" s="2"/>
      <c r="D865" s="2"/>
      <c r="E865" s="2"/>
      <c r="G865" s="42">
        <v>44380</v>
      </c>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f t="shared" si="14"/>
        <v>0</v>
      </c>
      <c r="AI865" s="24" cm="1">
        <f t="array" ref="AI865">SUM($H$8:$AG$8*H865:AG865)</f>
        <v>0</v>
      </c>
      <c r="AJ865" s="43">
        <f>$AI865/'Inventory System'!$L$34</f>
        <v>0</v>
      </c>
      <c r="AS865" s="2"/>
    </row>
    <row r="866" spans="2:45" x14ac:dyDescent="0.25">
      <c r="B866" s="2"/>
      <c r="C866" s="2"/>
      <c r="D866" s="2"/>
      <c r="E866" s="2"/>
      <c r="G866" s="42">
        <v>44381</v>
      </c>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f t="shared" si="14"/>
        <v>0</v>
      </c>
      <c r="AI866" s="24" cm="1">
        <f t="array" ref="AI866">SUM($H$8:$AG$8*H866:AG866)</f>
        <v>0</v>
      </c>
      <c r="AJ866" s="43">
        <f>$AI866/'Inventory System'!$L$34</f>
        <v>0</v>
      </c>
      <c r="AS866" s="2"/>
    </row>
    <row r="867" spans="2:45" x14ac:dyDescent="0.25">
      <c r="B867" s="2"/>
      <c r="C867" s="2"/>
      <c r="D867" s="2"/>
      <c r="E867" s="2"/>
      <c r="G867" s="42">
        <v>44382</v>
      </c>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f t="shared" si="14"/>
        <v>0</v>
      </c>
      <c r="AI867" s="24" cm="1">
        <f t="array" ref="AI867">SUM($H$8:$AG$8*H867:AG867)</f>
        <v>0</v>
      </c>
      <c r="AJ867" s="43">
        <f>$AI867/'Inventory System'!$L$34</f>
        <v>0</v>
      </c>
      <c r="AS867" s="2"/>
    </row>
    <row r="868" spans="2:45" x14ac:dyDescent="0.25">
      <c r="B868" s="2"/>
      <c r="C868" s="2"/>
      <c r="D868" s="2"/>
      <c r="E868" s="2"/>
      <c r="G868" s="42">
        <v>44383</v>
      </c>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f t="shared" si="14"/>
        <v>0</v>
      </c>
      <c r="AI868" s="24" cm="1">
        <f t="array" ref="AI868">SUM($H$8:$AG$8*H868:AG868)</f>
        <v>0</v>
      </c>
      <c r="AJ868" s="43">
        <f>$AI868/'Inventory System'!$L$34</f>
        <v>0</v>
      </c>
      <c r="AS868" s="2"/>
    </row>
    <row r="869" spans="2:45" x14ac:dyDescent="0.25">
      <c r="B869" s="2"/>
      <c r="C869" s="2"/>
      <c r="D869" s="2"/>
      <c r="E869" s="2"/>
      <c r="G869" s="42">
        <v>44384</v>
      </c>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f t="shared" si="14"/>
        <v>0</v>
      </c>
      <c r="AI869" s="24" cm="1">
        <f t="array" ref="AI869">SUM($H$8:$AG$8*H869:AG869)</f>
        <v>0</v>
      </c>
      <c r="AJ869" s="43">
        <f>$AI869/'Inventory System'!$L$34</f>
        <v>0</v>
      </c>
      <c r="AS869" s="2"/>
    </row>
    <row r="870" spans="2:45" x14ac:dyDescent="0.25">
      <c r="B870" s="2"/>
      <c r="C870" s="2"/>
      <c r="D870" s="2"/>
      <c r="E870" s="2"/>
      <c r="G870" s="42">
        <v>44385</v>
      </c>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f t="shared" si="14"/>
        <v>0</v>
      </c>
      <c r="AI870" s="24" cm="1">
        <f t="array" ref="AI870">SUM($H$8:$AG$8*H870:AG870)</f>
        <v>0</v>
      </c>
      <c r="AJ870" s="43">
        <f>$AI870/'Inventory System'!$L$34</f>
        <v>0</v>
      </c>
      <c r="AS870" s="2"/>
    </row>
    <row r="871" spans="2:45" x14ac:dyDescent="0.25">
      <c r="B871" s="2"/>
      <c r="C871" s="2"/>
      <c r="D871" s="2"/>
      <c r="E871" s="2"/>
      <c r="G871" s="42">
        <v>44386</v>
      </c>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f t="shared" si="14"/>
        <v>0</v>
      </c>
      <c r="AI871" s="24" cm="1">
        <f t="array" ref="AI871">SUM($H$8:$AG$8*H871:AG871)</f>
        <v>0</v>
      </c>
      <c r="AJ871" s="43">
        <f>$AI871/'Inventory System'!$L$34</f>
        <v>0</v>
      </c>
      <c r="AS871" s="2"/>
    </row>
    <row r="872" spans="2:45" x14ac:dyDescent="0.25">
      <c r="B872" s="2"/>
      <c r="C872" s="2"/>
      <c r="D872" s="2"/>
      <c r="E872" s="2"/>
      <c r="G872" s="42">
        <v>44387</v>
      </c>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f t="shared" si="14"/>
        <v>0</v>
      </c>
      <c r="AI872" s="24" cm="1">
        <f t="array" ref="AI872">SUM($H$8:$AG$8*H872:AG872)</f>
        <v>0</v>
      </c>
      <c r="AJ872" s="43">
        <f>$AI872/'Inventory System'!$L$34</f>
        <v>0</v>
      </c>
      <c r="AS872" s="2"/>
    </row>
    <row r="873" spans="2:45" x14ac:dyDescent="0.25">
      <c r="B873" s="2"/>
      <c r="C873" s="2"/>
      <c r="D873" s="2"/>
      <c r="E873" s="2"/>
      <c r="G873" s="42">
        <v>44388</v>
      </c>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f t="shared" si="14"/>
        <v>0</v>
      </c>
      <c r="AI873" s="24" cm="1">
        <f t="array" ref="AI873">SUM($H$8:$AG$8*H873:AG873)</f>
        <v>0</v>
      </c>
      <c r="AJ873" s="43">
        <f>$AI873/'Inventory System'!$L$34</f>
        <v>0</v>
      </c>
      <c r="AS873" s="2"/>
    </row>
    <row r="874" spans="2:45" x14ac:dyDescent="0.25">
      <c r="B874" s="2"/>
      <c r="C874" s="2"/>
      <c r="D874" s="2"/>
      <c r="E874" s="2"/>
      <c r="G874" s="42">
        <v>44389</v>
      </c>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f t="shared" si="14"/>
        <v>0</v>
      </c>
      <c r="AI874" s="24" cm="1">
        <f t="array" ref="AI874">SUM($H$8:$AG$8*H874:AG874)</f>
        <v>0</v>
      </c>
      <c r="AJ874" s="43">
        <f>$AI874/'Inventory System'!$L$34</f>
        <v>0</v>
      </c>
      <c r="AS874" s="2"/>
    </row>
    <row r="875" spans="2:45" x14ac:dyDescent="0.25">
      <c r="B875" s="2"/>
      <c r="C875" s="2"/>
      <c r="D875" s="2"/>
      <c r="E875" s="2"/>
      <c r="G875" s="42">
        <v>44390</v>
      </c>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f t="shared" si="14"/>
        <v>0</v>
      </c>
      <c r="AI875" s="24" cm="1">
        <f t="array" ref="AI875">SUM($H$8:$AG$8*H875:AG875)</f>
        <v>0</v>
      </c>
      <c r="AJ875" s="43">
        <f>$AI875/'Inventory System'!$L$34</f>
        <v>0</v>
      </c>
      <c r="AS875" s="2"/>
    </row>
    <row r="876" spans="2:45" x14ac:dyDescent="0.25">
      <c r="B876" s="2"/>
      <c r="C876" s="2"/>
      <c r="D876" s="2"/>
      <c r="E876" s="2"/>
      <c r="G876" s="42">
        <v>44391</v>
      </c>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f t="shared" si="14"/>
        <v>0</v>
      </c>
      <c r="AI876" s="24" cm="1">
        <f t="array" ref="AI876">SUM($H$8:$AG$8*H876:AG876)</f>
        <v>0</v>
      </c>
      <c r="AJ876" s="43">
        <f>$AI876/'Inventory System'!$L$34</f>
        <v>0</v>
      </c>
      <c r="AS876" s="2"/>
    </row>
    <row r="877" spans="2:45" x14ac:dyDescent="0.25">
      <c r="B877" s="2"/>
      <c r="C877" s="2"/>
      <c r="D877" s="2"/>
      <c r="E877" s="2"/>
      <c r="G877" s="42">
        <v>44392</v>
      </c>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f t="shared" si="14"/>
        <v>0</v>
      </c>
      <c r="AI877" s="24" cm="1">
        <f t="array" ref="AI877">SUM($H$8:$AG$8*H877:AG877)</f>
        <v>0</v>
      </c>
      <c r="AJ877" s="43">
        <f>$AI877/'Inventory System'!$L$34</f>
        <v>0</v>
      </c>
      <c r="AS877" s="2"/>
    </row>
    <row r="878" spans="2:45" x14ac:dyDescent="0.25">
      <c r="B878" s="2"/>
      <c r="C878" s="2"/>
      <c r="D878" s="2"/>
      <c r="E878" s="2"/>
      <c r="G878" s="42">
        <v>44393</v>
      </c>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f t="shared" si="14"/>
        <v>0</v>
      </c>
      <c r="AI878" s="24" cm="1">
        <f t="array" ref="AI878">SUM($H$8:$AG$8*H878:AG878)</f>
        <v>0</v>
      </c>
      <c r="AJ878" s="43">
        <f>$AI878/'Inventory System'!$L$34</f>
        <v>0</v>
      </c>
      <c r="AS878" s="2"/>
    </row>
    <row r="879" spans="2:45" x14ac:dyDescent="0.25">
      <c r="B879" s="2"/>
      <c r="C879" s="2"/>
      <c r="D879" s="2"/>
      <c r="E879" s="2"/>
      <c r="G879" s="42">
        <v>44394</v>
      </c>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f t="shared" si="14"/>
        <v>0</v>
      </c>
      <c r="AI879" s="24" cm="1">
        <f t="array" ref="AI879">SUM($H$8:$AG$8*H879:AG879)</f>
        <v>0</v>
      </c>
      <c r="AJ879" s="43">
        <f>$AI879/'Inventory System'!$L$34</f>
        <v>0</v>
      </c>
      <c r="AS879" s="2"/>
    </row>
    <row r="880" spans="2:45" x14ac:dyDescent="0.25">
      <c r="B880" s="2"/>
      <c r="C880" s="2"/>
      <c r="D880" s="2"/>
      <c r="E880" s="2"/>
      <c r="G880" s="42">
        <v>44395</v>
      </c>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f t="shared" si="14"/>
        <v>0</v>
      </c>
      <c r="AI880" s="24" cm="1">
        <f t="array" ref="AI880">SUM($H$8:$AG$8*H880:AG880)</f>
        <v>0</v>
      </c>
      <c r="AJ880" s="43">
        <f>$AI880/'Inventory System'!$L$34</f>
        <v>0</v>
      </c>
      <c r="AS880" s="2"/>
    </row>
    <row r="881" spans="2:45" x14ac:dyDescent="0.25">
      <c r="B881" s="2"/>
      <c r="C881" s="2"/>
      <c r="D881" s="2"/>
      <c r="E881" s="2"/>
      <c r="G881" s="42">
        <v>44396</v>
      </c>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f t="shared" si="14"/>
        <v>0</v>
      </c>
      <c r="AI881" s="24" cm="1">
        <f t="array" ref="AI881">SUM($H$8:$AG$8*H881:AG881)</f>
        <v>0</v>
      </c>
      <c r="AJ881" s="43">
        <f>$AI881/'Inventory System'!$L$34</f>
        <v>0</v>
      </c>
      <c r="AS881" s="2"/>
    </row>
    <row r="882" spans="2:45" x14ac:dyDescent="0.25">
      <c r="B882" s="2"/>
      <c r="C882" s="2"/>
      <c r="D882" s="2"/>
      <c r="E882" s="2"/>
      <c r="G882" s="42">
        <v>44397</v>
      </c>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f t="shared" si="14"/>
        <v>0</v>
      </c>
      <c r="AI882" s="24" cm="1">
        <f t="array" ref="AI882">SUM($H$8:$AG$8*H882:AG882)</f>
        <v>0</v>
      </c>
      <c r="AJ882" s="43">
        <f>$AI882/'Inventory System'!$L$34</f>
        <v>0</v>
      </c>
      <c r="AS882" s="2"/>
    </row>
    <row r="883" spans="2:45" x14ac:dyDescent="0.25">
      <c r="B883" s="2"/>
      <c r="C883" s="2"/>
      <c r="D883" s="2"/>
      <c r="E883" s="2"/>
      <c r="G883" s="42">
        <v>44398</v>
      </c>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f t="shared" si="14"/>
        <v>0</v>
      </c>
      <c r="AI883" s="24" cm="1">
        <f t="array" ref="AI883">SUM($H$8:$AG$8*H883:AG883)</f>
        <v>0</v>
      </c>
      <c r="AJ883" s="43">
        <f>$AI883/'Inventory System'!$L$34</f>
        <v>0</v>
      </c>
      <c r="AS883" s="2"/>
    </row>
    <row r="884" spans="2:45" x14ac:dyDescent="0.25">
      <c r="B884" s="2"/>
      <c r="C884" s="2"/>
      <c r="D884" s="2"/>
      <c r="E884" s="2"/>
      <c r="G884" s="42">
        <v>44399</v>
      </c>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f t="shared" si="14"/>
        <v>0</v>
      </c>
      <c r="AI884" s="24" cm="1">
        <f t="array" ref="AI884">SUM($H$8:$AG$8*H884:AG884)</f>
        <v>0</v>
      </c>
      <c r="AJ884" s="43">
        <f>$AI884/'Inventory System'!$L$34</f>
        <v>0</v>
      </c>
      <c r="AS884" s="2"/>
    </row>
    <row r="885" spans="2:45" x14ac:dyDescent="0.25">
      <c r="B885" s="2"/>
      <c r="C885" s="2"/>
      <c r="D885" s="2"/>
      <c r="E885" s="2"/>
      <c r="G885" s="42">
        <v>44400</v>
      </c>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f t="shared" si="14"/>
        <v>0</v>
      </c>
      <c r="AI885" s="24" cm="1">
        <f t="array" ref="AI885">SUM($H$8:$AG$8*H885:AG885)</f>
        <v>0</v>
      </c>
      <c r="AJ885" s="43">
        <f>$AI885/'Inventory System'!$L$34</f>
        <v>0</v>
      </c>
      <c r="AS885" s="2"/>
    </row>
    <row r="886" spans="2:45" x14ac:dyDescent="0.25">
      <c r="B886" s="2"/>
      <c r="C886" s="2"/>
      <c r="D886" s="2"/>
      <c r="E886" s="2"/>
      <c r="G886" s="42">
        <v>44401</v>
      </c>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f t="shared" si="14"/>
        <v>0</v>
      </c>
      <c r="AI886" s="24" cm="1">
        <f t="array" ref="AI886">SUM($H$8:$AG$8*H886:AG886)</f>
        <v>0</v>
      </c>
      <c r="AJ886" s="43">
        <f>$AI886/'Inventory System'!$L$34</f>
        <v>0</v>
      </c>
      <c r="AS886" s="2"/>
    </row>
    <row r="887" spans="2:45" x14ac:dyDescent="0.25">
      <c r="B887" s="2"/>
      <c r="C887" s="2"/>
      <c r="D887" s="2"/>
      <c r="E887" s="2"/>
      <c r="G887" s="42">
        <v>44402</v>
      </c>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f t="shared" si="14"/>
        <v>0</v>
      </c>
      <c r="AI887" s="24" cm="1">
        <f t="array" ref="AI887">SUM($H$8:$AG$8*H887:AG887)</f>
        <v>0</v>
      </c>
      <c r="AJ887" s="43">
        <f>$AI887/'Inventory System'!$L$34</f>
        <v>0</v>
      </c>
      <c r="AS887" s="2"/>
    </row>
    <row r="888" spans="2:45" x14ac:dyDescent="0.25">
      <c r="B888" s="2"/>
      <c r="C888" s="2"/>
      <c r="D888" s="2"/>
      <c r="E888" s="2"/>
      <c r="G888" s="42">
        <v>44403</v>
      </c>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f t="shared" si="14"/>
        <v>0</v>
      </c>
      <c r="AI888" s="24" cm="1">
        <f t="array" ref="AI888">SUM($H$8:$AG$8*H888:AG888)</f>
        <v>0</v>
      </c>
      <c r="AJ888" s="43">
        <f>$AI888/'Inventory System'!$L$34</f>
        <v>0</v>
      </c>
      <c r="AS888" s="2"/>
    </row>
    <row r="889" spans="2:45" x14ac:dyDescent="0.25">
      <c r="B889" s="2"/>
      <c r="C889" s="2"/>
      <c r="D889" s="2"/>
      <c r="E889" s="2"/>
      <c r="G889" s="42">
        <v>44404</v>
      </c>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f t="shared" si="14"/>
        <v>0</v>
      </c>
      <c r="AI889" s="24" cm="1">
        <f t="array" ref="AI889">SUM($H$8:$AG$8*H889:AG889)</f>
        <v>0</v>
      </c>
      <c r="AJ889" s="43">
        <f>$AI889/'Inventory System'!$L$34</f>
        <v>0</v>
      </c>
      <c r="AS889" s="2"/>
    </row>
    <row r="890" spans="2:45" x14ac:dyDescent="0.25">
      <c r="B890" s="2"/>
      <c r="C890" s="2"/>
      <c r="D890" s="2"/>
      <c r="E890" s="2"/>
      <c r="G890" s="42">
        <v>44405</v>
      </c>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f t="shared" si="14"/>
        <v>0</v>
      </c>
      <c r="AI890" s="24" cm="1">
        <f t="array" ref="AI890">SUM($H$8:$AG$8*H890:AG890)</f>
        <v>0</v>
      </c>
      <c r="AJ890" s="43">
        <f>$AI890/'Inventory System'!$L$34</f>
        <v>0</v>
      </c>
      <c r="AS890" s="2"/>
    </row>
    <row r="891" spans="2:45" x14ac:dyDescent="0.25">
      <c r="B891" s="2"/>
      <c r="C891" s="2"/>
      <c r="D891" s="2"/>
      <c r="E891" s="2"/>
      <c r="G891" s="42">
        <v>44406</v>
      </c>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f t="shared" si="14"/>
        <v>0</v>
      </c>
      <c r="AI891" s="24" cm="1">
        <f t="array" ref="AI891">SUM($H$8:$AG$8*H891:AG891)</f>
        <v>0</v>
      </c>
      <c r="AJ891" s="43">
        <f>$AI891/'Inventory System'!$L$34</f>
        <v>0</v>
      </c>
      <c r="AS891" s="2"/>
    </row>
    <row r="892" spans="2:45" x14ac:dyDescent="0.25">
      <c r="B892" s="2"/>
      <c r="C892" s="2"/>
      <c r="D892" s="2"/>
      <c r="E892" s="2"/>
      <c r="G892" s="42">
        <v>44407</v>
      </c>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f t="shared" si="14"/>
        <v>0</v>
      </c>
      <c r="AI892" s="24" cm="1">
        <f t="array" ref="AI892">SUM($H$8:$AG$8*H892:AG892)</f>
        <v>0</v>
      </c>
      <c r="AJ892" s="43">
        <f>$AI892/'Inventory System'!$L$34</f>
        <v>0</v>
      </c>
      <c r="AS892" s="2"/>
    </row>
    <row r="893" spans="2:45" x14ac:dyDescent="0.25">
      <c r="B893" s="2"/>
      <c r="C893" s="2"/>
      <c r="D893" s="2"/>
      <c r="E893" s="2"/>
      <c r="G893" s="42">
        <v>44408</v>
      </c>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f t="shared" si="14"/>
        <v>0</v>
      </c>
      <c r="AI893" s="24" cm="1">
        <f t="array" ref="AI893">SUM($H$8:$AG$8*H893:AG893)</f>
        <v>0</v>
      </c>
      <c r="AJ893" s="43">
        <f>$AI893/'Inventory System'!$L$34</f>
        <v>0</v>
      </c>
      <c r="AS893" s="2"/>
    </row>
    <row r="894" spans="2:45" x14ac:dyDescent="0.25">
      <c r="B894" s="2"/>
      <c r="C894" s="2"/>
      <c r="D894" s="2"/>
      <c r="E894" s="2"/>
      <c r="G894" s="42">
        <v>44409</v>
      </c>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f t="shared" si="14"/>
        <v>0</v>
      </c>
      <c r="AI894" s="24" cm="1">
        <f t="array" ref="AI894">SUM($H$8:$AG$8*H894:AG894)</f>
        <v>0</v>
      </c>
      <c r="AJ894" s="43">
        <f>$AI894/'Inventory System'!$L$34</f>
        <v>0</v>
      </c>
      <c r="AS894" s="2"/>
    </row>
    <row r="895" spans="2:45" x14ac:dyDescent="0.25">
      <c r="B895" s="2"/>
      <c r="C895" s="2"/>
      <c r="D895" s="2"/>
      <c r="E895" s="2"/>
      <c r="G895" s="42">
        <v>44410</v>
      </c>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f t="shared" si="14"/>
        <v>0</v>
      </c>
      <c r="AI895" s="24" cm="1">
        <f t="array" ref="AI895">SUM($H$8:$AG$8*H895:AG895)</f>
        <v>0</v>
      </c>
      <c r="AJ895" s="43">
        <f>$AI895/'Inventory System'!$L$34</f>
        <v>0</v>
      </c>
      <c r="AS895" s="2"/>
    </row>
    <row r="896" spans="2:45" x14ac:dyDescent="0.25">
      <c r="B896" s="2"/>
      <c r="C896" s="2"/>
      <c r="D896" s="2"/>
      <c r="E896" s="2"/>
      <c r="G896" s="42">
        <v>44411</v>
      </c>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f t="shared" si="14"/>
        <v>0</v>
      </c>
      <c r="AI896" s="24" cm="1">
        <f t="array" ref="AI896">SUM($H$8:$AG$8*H896:AG896)</f>
        <v>0</v>
      </c>
      <c r="AJ896" s="43">
        <f>$AI896/'Inventory System'!$L$34</f>
        <v>0</v>
      </c>
      <c r="AS896" s="2"/>
    </row>
    <row r="897" spans="2:45" x14ac:dyDescent="0.25">
      <c r="B897" s="2"/>
      <c r="C897" s="2"/>
      <c r="D897" s="2"/>
      <c r="E897" s="2"/>
      <c r="G897" s="42">
        <v>44412</v>
      </c>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f t="shared" si="14"/>
        <v>0</v>
      </c>
      <c r="AI897" s="24" cm="1">
        <f t="array" ref="AI897">SUM($H$8:$AG$8*H897:AG897)</f>
        <v>0</v>
      </c>
      <c r="AJ897" s="43">
        <f>$AI897/'Inventory System'!$L$34</f>
        <v>0</v>
      </c>
      <c r="AS897" s="2"/>
    </row>
    <row r="898" spans="2:45" x14ac:dyDescent="0.25">
      <c r="B898" s="2"/>
      <c r="C898" s="2"/>
      <c r="D898" s="2"/>
      <c r="E898" s="2"/>
      <c r="G898" s="42">
        <v>44413</v>
      </c>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f t="shared" si="14"/>
        <v>0</v>
      </c>
      <c r="AI898" s="24" cm="1">
        <f t="array" ref="AI898">SUM($H$8:$AG$8*H898:AG898)</f>
        <v>0</v>
      </c>
      <c r="AJ898" s="43">
        <f>$AI898/'Inventory System'!$L$34</f>
        <v>0</v>
      </c>
      <c r="AS898" s="2"/>
    </row>
    <row r="899" spans="2:45" x14ac:dyDescent="0.25">
      <c r="B899" s="2"/>
      <c r="C899" s="2"/>
      <c r="D899" s="2"/>
      <c r="E899" s="2"/>
      <c r="G899" s="42">
        <v>44414</v>
      </c>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f t="shared" si="14"/>
        <v>0</v>
      </c>
      <c r="AI899" s="24" cm="1">
        <f t="array" ref="AI899">SUM($H$8:$AG$8*H899:AG899)</f>
        <v>0</v>
      </c>
      <c r="AJ899" s="43">
        <f>$AI899/'Inventory System'!$L$34</f>
        <v>0</v>
      </c>
      <c r="AS899" s="2"/>
    </row>
    <row r="900" spans="2:45" x14ac:dyDescent="0.25">
      <c r="B900" s="2"/>
      <c r="C900" s="2"/>
      <c r="D900" s="2"/>
      <c r="E900" s="2"/>
      <c r="G900" s="42">
        <v>44415</v>
      </c>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f t="shared" si="14"/>
        <v>0</v>
      </c>
      <c r="AI900" s="24" cm="1">
        <f t="array" ref="AI900">SUM($H$8:$AG$8*H900:AG900)</f>
        <v>0</v>
      </c>
      <c r="AJ900" s="43">
        <f>$AI900/'Inventory System'!$L$34</f>
        <v>0</v>
      </c>
      <c r="AS900" s="2"/>
    </row>
    <row r="901" spans="2:45" x14ac:dyDescent="0.25">
      <c r="B901" s="2"/>
      <c r="C901" s="2"/>
      <c r="D901" s="2"/>
      <c r="E901" s="2"/>
      <c r="G901" s="42">
        <v>44416</v>
      </c>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f t="shared" si="14"/>
        <v>0</v>
      </c>
      <c r="AI901" s="24" cm="1">
        <f t="array" ref="AI901">SUM($H$8:$AG$8*H901:AG901)</f>
        <v>0</v>
      </c>
      <c r="AJ901" s="43">
        <f>$AI901/'Inventory System'!$L$34</f>
        <v>0</v>
      </c>
      <c r="AS901" s="2"/>
    </row>
    <row r="902" spans="2:45" x14ac:dyDescent="0.25">
      <c r="B902" s="2"/>
      <c r="C902" s="2"/>
      <c r="D902" s="2"/>
      <c r="E902" s="2"/>
      <c r="G902" s="42">
        <v>44417</v>
      </c>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f t="shared" si="14"/>
        <v>0</v>
      </c>
      <c r="AI902" s="24" cm="1">
        <f t="array" ref="AI902">SUM($H$8:$AG$8*H902:AG902)</f>
        <v>0</v>
      </c>
      <c r="AJ902" s="43">
        <f>$AI902/'Inventory System'!$L$34</f>
        <v>0</v>
      </c>
      <c r="AS902" s="2"/>
    </row>
    <row r="903" spans="2:45" x14ac:dyDescent="0.25">
      <c r="B903" s="2"/>
      <c r="C903" s="2"/>
      <c r="D903" s="2"/>
      <c r="E903" s="2"/>
      <c r="G903" s="42">
        <v>44418</v>
      </c>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f t="shared" si="14"/>
        <v>0</v>
      </c>
      <c r="AI903" s="24" cm="1">
        <f t="array" ref="AI903">SUM($H$8:$AG$8*H903:AG903)</f>
        <v>0</v>
      </c>
      <c r="AJ903" s="43">
        <f>$AI903/'Inventory System'!$L$34</f>
        <v>0</v>
      </c>
      <c r="AS903" s="2"/>
    </row>
    <row r="904" spans="2:45" x14ac:dyDescent="0.25">
      <c r="B904" s="2"/>
      <c r="C904" s="2"/>
      <c r="D904" s="2"/>
      <c r="E904" s="2"/>
      <c r="G904" s="42">
        <v>44419</v>
      </c>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f t="shared" si="14"/>
        <v>0</v>
      </c>
      <c r="AI904" s="24" cm="1">
        <f t="array" ref="AI904">SUM($H$8:$AG$8*H904:AG904)</f>
        <v>0</v>
      </c>
      <c r="AJ904" s="43">
        <f>$AI904/'Inventory System'!$L$34</f>
        <v>0</v>
      </c>
      <c r="AS904" s="2"/>
    </row>
    <row r="905" spans="2:45" x14ac:dyDescent="0.25">
      <c r="B905" s="2"/>
      <c r="C905" s="2"/>
      <c r="D905" s="2"/>
      <c r="E905" s="2"/>
      <c r="G905" s="42">
        <v>44420</v>
      </c>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f t="shared" si="14"/>
        <v>0</v>
      </c>
      <c r="AI905" s="24" cm="1">
        <f t="array" ref="AI905">SUM($H$8:$AG$8*H905:AG905)</f>
        <v>0</v>
      </c>
      <c r="AJ905" s="43">
        <f>$AI905/'Inventory System'!$L$34</f>
        <v>0</v>
      </c>
      <c r="AS905" s="2"/>
    </row>
    <row r="906" spans="2:45" x14ac:dyDescent="0.25">
      <c r="B906" s="2"/>
      <c r="C906" s="2"/>
      <c r="D906" s="2"/>
      <c r="E906" s="2"/>
      <c r="G906" s="42">
        <v>44421</v>
      </c>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f t="shared" si="14"/>
        <v>0</v>
      </c>
      <c r="AI906" s="24" cm="1">
        <f t="array" ref="AI906">SUM($H$8:$AG$8*H906:AG906)</f>
        <v>0</v>
      </c>
      <c r="AJ906" s="43">
        <f>$AI906/'Inventory System'!$L$34</f>
        <v>0</v>
      </c>
      <c r="AS906" s="2"/>
    </row>
    <row r="907" spans="2:45" x14ac:dyDescent="0.25">
      <c r="B907" s="2"/>
      <c r="C907" s="2"/>
      <c r="D907" s="2"/>
      <c r="E907" s="2"/>
      <c r="G907" s="42">
        <v>44422</v>
      </c>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f t="shared" si="14"/>
        <v>0</v>
      </c>
      <c r="AI907" s="24" cm="1">
        <f t="array" ref="AI907">SUM($H$8:$AG$8*H907:AG907)</f>
        <v>0</v>
      </c>
      <c r="AJ907" s="43">
        <f>$AI907/'Inventory System'!$L$34</f>
        <v>0</v>
      </c>
      <c r="AS907" s="2"/>
    </row>
    <row r="908" spans="2:45" x14ac:dyDescent="0.25">
      <c r="B908" s="2"/>
      <c r="C908" s="2"/>
      <c r="D908" s="2"/>
      <c r="E908" s="2"/>
      <c r="G908" s="42">
        <v>44423</v>
      </c>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f t="shared" si="14"/>
        <v>0</v>
      </c>
      <c r="AI908" s="24" cm="1">
        <f t="array" ref="AI908">SUM($H$8:$AG$8*H908:AG908)</f>
        <v>0</v>
      </c>
      <c r="AJ908" s="43">
        <f>$AI908/'Inventory System'!$L$34</f>
        <v>0</v>
      </c>
      <c r="AS908" s="2"/>
    </row>
    <row r="909" spans="2:45" x14ac:dyDescent="0.25">
      <c r="B909" s="2"/>
      <c r="C909" s="2"/>
      <c r="D909" s="2"/>
      <c r="E909" s="2"/>
      <c r="G909" s="42">
        <v>44424</v>
      </c>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f t="shared" si="14"/>
        <v>0</v>
      </c>
      <c r="AI909" s="24" cm="1">
        <f t="array" ref="AI909">SUM($H$8:$AG$8*H909:AG909)</f>
        <v>0</v>
      </c>
      <c r="AJ909" s="43">
        <f>$AI909/'Inventory System'!$L$34</f>
        <v>0</v>
      </c>
      <c r="AS909" s="2"/>
    </row>
    <row r="910" spans="2:45" x14ac:dyDescent="0.25">
      <c r="B910" s="2"/>
      <c r="C910" s="2"/>
      <c r="D910" s="2"/>
      <c r="E910" s="2"/>
      <c r="G910" s="42">
        <v>44425</v>
      </c>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f t="shared" si="14"/>
        <v>0</v>
      </c>
      <c r="AI910" s="24" cm="1">
        <f t="array" ref="AI910">SUM($H$8:$AG$8*H910:AG910)</f>
        <v>0</v>
      </c>
      <c r="AJ910" s="43">
        <f>$AI910/'Inventory System'!$L$34</f>
        <v>0</v>
      </c>
      <c r="AS910" s="2"/>
    </row>
    <row r="911" spans="2:45" x14ac:dyDescent="0.25">
      <c r="B911" s="2"/>
      <c r="C911" s="2"/>
      <c r="D911" s="2"/>
      <c r="E911" s="2"/>
      <c r="G911" s="42">
        <v>44426</v>
      </c>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f t="shared" si="14"/>
        <v>0</v>
      </c>
      <c r="AI911" s="24" cm="1">
        <f t="array" ref="AI911">SUM($H$8:$AG$8*H911:AG911)</f>
        <v>0</v>
      </c>
      <c r="AJ911" s="43">
        <f>$AI911/'Inventory System'!$L$34</f>
        <v>0</v>
      </c>
      <c r="AS911" s="2"/>
    </row>
    <row r="912" spans="2:45" x14ac:dyDescent="0.25">
      <c r="B912" s="2"/>
      <c r="C912" s="2"/>
      <c r="D912" s="2"/>
      <c r="E912" s="2"/>
      <c r="G912" s="42">
        <v>44427</v>
      </c>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f t="shared" si="14"/>
        <v>0</v>
      </c>
      <c r="AI912" s="24" cm="1">
        <f t="array" ref="AI912">SUM($H$8:$AG$8*H912:AG912)</f>
        <v>0</v>
      </c>
      <c r="AJ912" s="43">
        <f>$AI912/'Inventory System'!$L$34</f>
        <v>0</v>
      </c>
      <c r="AS912" s="2"/>
    </row>
    <row r="913" spans="2:45" x14ac:dyDescent="0.25">
      <c r="B913" s="2"/>
      <c r="C913" s="2"/>
      <c r="D913" s="2"/>
      <c r="E913" s="2"/>
      <c r="G913" s="42">
        <v>44428</v>
      </c>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f t="shared" si="14"/>
        <v>0</v>
      </c>
      <c r="AI913" s="24" cm="1">
        <f t="array" ref="AI913">SUM($H$8:$AG$8*H913:AG913)</f>
        <v>0</v>
      </c>
      <c r="AJ913" s="43">
        <f>$AI913/'Inventory System'!$L$34</f>
        <v>0</v>
      </c>
      <c r="AS913" s="2"/>
    </row>
    <row r="914" spans="2:45" x14ac:dyDescent="0.25">
      <c r="B914" s="2"/>
      <c r="C914" s="2"/>
      <c r="D914" s="2"/>
      <c r="E914" s="2"/>
      <c r="G914" s="42">
        <v>44429</v>
      </c>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f t="shared" si="14"/>
        <v>0</v>
      </c>
      <c r="AI914" s="24" cm="1">
        <f t="array" ref="AI914">SUM($H$8:$AG$8*H914:AG914)</f>
        <v>0</v>
      </c>
      <c r="AJ914" s="43">
        <f>$AI914/'Inventory System'!$L$34</f>
        <v>0</v>
      </c>
      <c r="AS914" s="2"/>
    </row>
    <row r="915" spans="2:45" x14ac:dyDescent="0.25">
      <c r="B915" s="2"/>
      <c r="C915" s="2"/>
      <c r="D915" s="2"/>
      <c r="E915" s="2"/>
      <c r="G915" s="42">
        <v>44430</v>
      </c>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f t="shared" si="14"/>
        <v>0</v>
      </c>
      <c r="AI915" s="24" cm="1">
        <f t="array" ref="AI915">SUM($H$8:$AG$8*H915:AG915)</f>
        <v>0</v>
      </c>
      <c r="AJ915" s="43">
        <f>$AI915/'Inventory System'!$L$34</f>
        <v>0</v>
      </c>
      <c r="AS915" s="2"/>
    </row>
    <row r="916" spans="2:45" x14ac:dyDescent="0.25">
      <c r="B916" s="2"/>
      <c r="C916" s="2"/>
      <c r="D916" s="2"/>
      <c r="E916" s="2"/>
      <c r="G916" s="42">
        <v>44431</v>
      </c>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f t="shared" si="14"/>
        <v>0</v>
      </c>
      <c r="AI916" s="24" cm="1">
        <f t="array" ref="AI916">SUM($H$8:$AG$8*H916:AG916)</f>
        <v>0</v>
      </c>
      <c r="AJ916" s="43">
        <f>$AI916/'Inventory System'!$L$34</f>
        <v>0</v>
      </c>
      <c r="AS916" s="2"/>
    </row>
    <row r="917" spans="2:45" x14ac:dyDescent="0.25">
      <c r="B917" s="2"/>
      <c r="C917" s="2"/>
      <c r="D917" s="2"/>
      <c r="E917" s="2"/>
      <c r="G917" s="42">
        <v>44432</v>
      </c>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f t="shared" si="14"/>
        <v>0</v>
      </c>
      <c r="AI917" s="24" cm="1">
        <f t="array" ref="AI917">SUM($H$8:$AG$8*H917:AG917)</f>
        <v>0</v>
      </c>
      <c r="AJ917" s="43">
        <f>$AI917/'Inventory System'!$L$34</f>
        <v>0</v>
      </c>
      <c r="AS917" s="2"/>
    </row>
    <row r="918" spans="2:45" x14ac:dyDescent="0.25">
      <c r="B918" s="2"/>
      <c r="C918" s="2"/>
      <c r="D918" s="2"/>
      <c r="E918" s="2"/>
      <c r="G918" s="42">
        <v>44433</v>
      </c>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f t="shared" si="14"/>
        <v>0</v>
      </c>
      <c r="AI918" s="24" cm="1">
        <f t="array" ref="AI918">SUM($H$8:$AG$8*H918:AG918)</f>
        <v>0</v>
      </c>
      <c r="AJ918" s="43">
        <f>$AI918/'Inventory System'!$L$34</f>
        <v>0</v>
      </c>
      <c r="AS918" s="2"/>
    </row>
    <row r="919" spans="2:45" x14ac:dyDescent="0.25">
      <c r="B919" s="2"/>
      <c r="C919" s="2"/>
      <c r="D919" s="2"/>
      <c r="E919" s="2"/>
      <c r="G919" s="42">
        <v>44434</v>
      </c>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f t="shared" si="14"/>
        <v>0</v>
      </c>
      <c r="AI919" s="24" cm="1">
        <f t="array" ref="AI919">SUM($H$8:$AG$8*H919:AG919)</f>
        <v>0</v>
      </c>
      <c r="AJ919" s="43">
        <f>$AI919/'Inventory System'!$L$34</f>
        <v>0</v>
      </c>
      <c r="AS919" s="2"/>
    </row>
    <row r="920" spans="2:45" x14ac:dyDescent="0.25">
      <c r="B920" s="2"/>
      <c r="C920" s="2"/>
      <c r="D920" s="2"/>
      <c r="E920" s="2"/>
      <c r="G920" s="42">
        <v>44435</v>
      </c>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f t="shared" si="14"/>
        <v>0</v>
      </c>
      <c r="AI920" s="24" cm="1">
        <f t="array" ref="AI920">SUM($H$8:$AG$8*H920:AG920)</f>
        <v>0</v>
      </c>
      <c r="AJ920" s="43">
        <f>$AI920/'Inventory System'!$L$34</f>
        <v>0</v>
      </c>
      <c r="AS920" s="2"/>
    </row>
    <row r="921" spans="2:45" x14ac:dyDescent="0.25">
      <c r="B921" s="2"/>
      <c r="C921" s="2"/>
      <c r="D921" s="2"/>
      <c r="E921" s="2"/>
      <c r="G921" s="42">
        <v>44436</v>
      </c>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f t="shared" ref="AH921:AH984" si="15">SUM(H921:AG921)</f>
        <v>0</v>
      </c>
      <c r="AI921" s="24" cm="1">
        <f t="array" ref="AI921">SUM($H$8:$AG$8*H921:AG921)</f>
        <v>0</v>
      </c>
      <c r="AJ921" s="43">
        <f>$AI921/'Inventory System'!$L$34</f>
        <v>0</v>
      </c>
      <c r="AS921" s="2"/>
    </row>
    <row r="922" spans="2:45" x14ac:dyDescent="0.25">
      <c r="B922" s="2"/>
      <c r="C922" s="2"/>
      <c r="D922" s="2"/>
      <c r="E922" s="2"/>
      <c r="G922" s="42">
        <v>44437</v>
      </c>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f t="shared" si="15"/>
        <v>0</v>
      </c>
      <c r="AI922" s="24" cm="1">
        <f t="array" ref="AI922">SUM($H$8:$AG$8*H922:AG922)</f>
        <v>0</v>
      </c>
      <c r="AJ922" s="43">
        <f>$AI922/'Inventory System'!$L$34</f>
        <v>0</v>
      </c>
      <c r="AS922" s="2"/>
    </row>
    <row r="923" spans="2:45" x14ac:dyDescent="0.25">
      <c r="B923" s="2"/>
      <c r="C923" s="2"/>
      <c r="D923" s="2"/>
      <c r="E923" s="2"/>
      <c r="G923" s="42">
        <v>44438</v>
      </c>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f t="shared" si="15"/>
        <v>0</v>
      </c>
      <c r="AI923" s="24" cm="1">
        <f t="array" ref="AI923">SUM($H$8:$AG$8*H923:AG923)</f>
        <v>0</v>
      </c>
      <c r="AJ923" s="43">
        <f>$AI923/'Inventory System'!$L$34</f>
        <v>0</v>
      </c>
      <c r="AS923" s="2"/>
    </row>
    <row r="924" spans="2:45" x14ac:dyDescent="0.25">
      <c r="B924" s="2"/>
      <c r="C924" s="2"/>
      <c r="D924" s="2"/>
      <c r="E924" s="2"/>
      <c r="G924" s="42">
        <v>44439</v>
      </c>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f t="shared" si="15"/>
        <v>0</v>
      </c>
      <c r="AI924" s="24" cm="1">
        <f t="array" ref="AI924">SUM($H$8:$AG$8*H924:AG924)</f>
        <v>0</v>
      </c>
      <c r="AJ924" s="43">
        <f>$AI924/'Inventory System'!$L$34</f>
        <v>0</v>
      </c>
      <c r="AS924" s="2"/>
    </row>
    <row r="925" spans="2:45" x14ac:dyDescent="0.25">
      <c r="B925" s="2"/>
      <c r="C925" s="2"/>
      <c r="D925" s="2"/>
      <c r="E925" s="2"/>
      <c r="G925" s="42">
        <v>44440</v>
      </c>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f t="shared" si="15"/>
        <v>0</v>
      </c>
      <c r="AI925" s="24" cm="1">
        <f t="array" ref="AI925">SUM($H$8:$AG$8*H925:AG925)</f>
        <v>0</v>
      </c>
      <c r="AJ925" s="43">
        <f>$AI925/'Inventory System'!$L$34</f>
        <v>0</v>
      </c>
      <c r="AS925" s="2"/>
    </row>
    <row r="926" spans="2:45" x14ac:dyDescent="0.25">
      <c r="B926" s="2"/>
      <c r="C926" s="2"/>
      <c r="D926" s="2"/>
      <c r="E926" s="2"/>
      <c r="G926" s="42">
        <v>44441</v>
      </c>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f t="shared" si="15"/>
        <v>0</v>
      </c>
      <c r="AI926" s="24" cm="1">
        <f t="array" ref="AI926">SUM($H$8:$AG$8*H926:AG926)</f>
        <v>0</v>
      </c>
      <c r="AJ926" s="43">
        <f>$AI926/'Inventory System'!$L$34</f>
        <v>0</v>
      </c>
      <c r="AS926" s="2"/>
    </row>
    <row r="927" spans="2:45" x14ac:dyDescent="0.25">
      <c r="B927" s="2"/>
      <c r="C927" s="2"/>
      <c r="D927" s="2"/>
      <c r="E927" s="2"/>
      <c r="G927" s="42">
        <v>44442</v>
      </c>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f t="shared" si="15"/>
        <v>0</v>
      </c>
      <c r="AI927" s="24" cm="1">
        <f t="array" ref="AI927">SUM($H$8:$AG$8*H927:AG927)</f>
        <v>0</v>
      </c>
      <c r="AJ927" s="43">
        <f>$AI927/'Inventory System'!$L$34</f>
        <v>0</v>
      </c>
      <c r="AS927" s="2"/>
    </row>
    <row r="928" spans="2:45" x14ac:dyDescent="0.25">
      <c r="B928" s="2"/>
      <c r="C928" s="2"/>
      <c r="D928" s="2"/>
      <c r="E928" s="2"/>
      <c r="G928" s="42">
        <v>44443</v>
      </c>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f t="shared" si="15"/>
        <v>0</v>
      </c>
      <c r="AI928" s="24" cm="1">
        <f t="array" ref="AI928">SUM($H$8:$AG$8*H928:AG928)</f>
        <v>0</v>
      </c>
      <c r="AJ928" s="43">
        <f>$AI928/'Inventory System'!$L$34</f>
        <v>0</v>
      </c>
      <c r="AS928" s="2"/>
    </row>
    <row r="929" spans="2:45" x14ac:dyDescent="0.25">
      <c r="B929" s="2"/>
      <c r="C929" s="2"/>
      <c r="D929" s="2"/>
      <c r="E929" s="2"/>
      <c r="G929" s="42">
        <v>44444</v>
      </c>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f t="shared" si="15"/>
        <v>0</v>
      </c>
      <c r="AI929" s="24" cm="1">
        <f t="array" ref="AI929">SUM($H$8:$AG$8*H929:AG929)</f>
        <v>0</v>
      </c>
      <c r="AJ929" s="43">
        <f>$AI929/'Inventory System'!$L$34</f>
        <v>0</v>
      </c>
      <c r="AS929" s="2"/>
    </row>
    <row r="930" spans="2:45" x14ac:dyDescent="0.25">
      <c r="B930" s="2"/>
      <c r="C930" s="2"/>
      <c r="D930" s="2"/>
      <c r="E930" s="2"/>
      <c r="G930" s="42">
        <v>44445</v>
      </c>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f t="shared" si="15"/>
        <v>0</v>
      </c>
      <c r="AI930" s="24" cm="1">
        <f t="array" ref="AI930">SUM($H$8:$AG$8*H930:AG930)</f>
        <v>0</v>
      </c>
      <c r="AJ930" s="43">
        <f>$AI930/'Inventory System'!$L$34</f>
        <v>0</v>
      </c>
      <c r="AS930" s="2"/>
    </row>
    <row r="931" spans="2:45" x14ac:dyDescent="0.25">
      <c r="B931" s="2"/>
      <c r="C931" s="2"/>
      <c r="D931" s="2"/>
      <c r="E931" s="2"/>
      <c r="G931" s="42">
        <v>44446</v>
      </c>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f t="shared" si="15"/>
        <v>0</v>
      </c>
      <c r="AI931" s="24" cm="1">
        <f t="array" ref="AI931">SUM($H$8:$AG$8*H931:AG931)</f>
        <v>0</v>
      </c>
      <c r="AJ931" s="43">
        <f>$AI931/'Inventory System'!$L$34</f>
        <v>0</v>
      </c>
      <c r="AS931" s="2"/>
    </row>
    <row r="932" spans="2:45" x14ac:dyDescent="0.25">
      <c r="B932" s="2"/>
      <c r="C932" s="2"/>
      <c r="D932" s="2"/>
      <c r="E932" s="2"/>
      <c r="G932" s="42">
        <v>44447</v>
      </c>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f t="shared" si="15"/>
        <v>0</v>
      </c>
      <c r="AI932" s="24" cm="1">
        <f t="array" ref="AI932">SUM($H$8:$AG$8*H932:AG932)</f>
        <v>0</v>
      </c>
      <c r="AJ932" s="43">
        <f>$AI932/'Inventory System'!$L$34</f>
        <v>0</v>
      </c>
      <c r="AS932" s="2"/>
    </row>
    <row r="933" spans="2:45" x14ac:dyDescent="0.25">
      <c r="B933" s="2"/>
      <c r="C933" s="2"/>
      <c r="D933" s="2"/>
      <c r="E933" s="2"/>
      <c r="G933" s="42">
        <v>44448</v>
      </c>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f t="shared" si="15"/>
        <v>0</v>
      </c>
      <c r="AI933" s="24" cm="1">
        <f t="array" ref="AI933">SUM($H$8:$AG$8*H933:AG933)</f>
        <v>0</v>
      </c>
      <c r="AJ933" s="43">
        <f>$AI933/'Inventory System'!$L$34</f>
        <v>0</v>
      </c>
      <c r="AS933" s="2"/>
    </row>
    <row r="934" spans="2:45" x14ac:dyDescent="0.25">
      <c r="B934" s="2"/>
      <c r="C934" s="2"/>
      <c r="D934" s="2"/>
      <c r="E934" s="2"/>
      <c r="G934" s="42">
        <v>44449</v>
      </c>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f t="shared" si="15"/>
        <v>0</v>
      </c>
      <c r="AI934" s="24" cm="1">
        <f t="array" ref="AI934">SUM($H$8:$AG$8*H934:AG934)</f>
        <v>0</v>
      </c>
      <c r="AJ934" s="43">
        <f>$AI934/'Inventory System'!$L$34</f>
        <v>0</v>
      </c>
      <c r="AS934" s="2"/>
    </row>
    <row r="935" spans="2:45" x14ac:dyDescent="0.25">
      <c r="B935" s="2"/>
      <c r="C935" s="2"/>
      <c r="D935" s="2"/>
      <c r="E935" s="2"/>
      <c r="G935" s="42">
        <v>44450</v>
      </c>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f t="shared" si="15"/>
        <v>0</v>
      </c>
      <c r="AI935" s="24" cm="1">
        <f t="array" ref="AI935">SUM($H$8:$AG$8*H935:AG935)</f>
        <v>0</v>
      </c>
      <c r="AJ935" s="43">
        <f>$AI935/'Inventory System'!$L$34</f>
        <v>0</v>
      </c>
      <c r="AS935" s="2"/>
    </row>
    <row r="936" spans="2:45" x14ac:dyDescent="0.25">
      <c r="B936" s="2"/>
      <c r="C936" s="2"/>
      <c r="D936" s="2"/>
      <c r="E936" s="2"/>
      <c r="G936" s="42">
        <v>44451</v>
      </c>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f t="shared" si="15"/>
        <v>0</v>
      </c>
      <c r="AI936" s="24" cm="1">
        <f t="array" ref="AI936">SUM($H$8:$AG$8*H936:AG936)</f>
        <v>0</v>
      </c>
      <c r="AJ936" s="43">
        <f>$AI936/'Inventory System'!$L$34</f>
        <v>0</v>
      </c>
      <c r="AS936" s="2"/>
    </row>
    <row r="937" spans="2:45" x14ac:dyDescent="0.25">
      <c r="B937" s="2"/>
      <c r="C937" s="2"/>
      <c r="D937" s="2"/>
      <c r="E937" s="2"/>
      <c r="G937" s="42">
        <v>44452</v>
      </c>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f t="shared" si="15"/>
        <v>0</v>
      </c>
      <c r="AI937" s="24" cm="1">
        <f t="array" ref="AI937">SUM($H$8:$AG$8*H937:AG937)</f>
        <v>0</v>
      </c>
      <c r="AJ937" s="43">
        <f>$AI937/'Inventory System'!$L$34</f>
        <v>0</v>
      </c>
      <c r="AS937" s="2"/>
    </row>
    <row r="938" spans="2:45" x14ac:dyDescent="0.25">
      <c r="B938" s="2"/>
      <c r="C938" s="2"/>
      <c r="D938" s="2"/>
      <c r="E938" s="2"/>
      <c r="G938" s="42">
        <v>44453</v>
      </c>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f t="shared" si="15"/>
        <v>0</v>
      </c>
      <c r="AI938" s="24" cm="1">
        <f t="array" ref="AI938">SUM($H$8:$AG$8*H938:AG938)</f>
        <v>0</v>
      </c>
      <c r="AJ938" s="43">
        <f>$AI938/'Inventory System'!$L$34</f>
        <v>0</v>
      </c>
      <c r="AS938" s="2"/>
    </row>
    <row r="939" spans="2:45" x14ac:dyDescent="0.25">
      <c r="B939" s="2"/>
      <c r="C939" s="2"/>
      <c r="D939" s="2"/>
      <c r="E939" s="2"/>
      <c r="G939" s="42">
        <v>44454</v>
      </c>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f t="shared" si="15"/>
        <v>0</v>
      </c>
      <c r="AI939" s="24" cm="1">
        <f t="array" ref="AI939">SUM($H$8:$AG$8*H939:AG939)</f>
        <v>0</v>
      </c>
      <c r="AJ939" s="43">
        <f>$AI939/'Inventory System'!$L$34</f>
        <v>0</v>
      </c>
      <c r="AS939" s="2"/>
    </row>
    <row r="940" spans="2:45" x14ac:dyDescent="0.25">
      <c r="B940" s="2"/>
      <c r="C940" s="2"/>
      <c r="D940" s="2"/>
      <c r="E940" s="2"/>
      <c r="G940" s="42">
        <v>44455</v>
      </c>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f t="shared" si="15"/>
        <v>0</v>
      </c>
      <c r="AI940" s="24" cm="1">
        <f t="array" ref="AI940">SUM($H$8:$AG$8*H940:AG940)</f>
        <v>0</v>
      </c>
      <c r="AJ940" s="43">
        <f>$AI940/'Inventory System'!$L$34</f>
        <v>0</v>
      </c>
      <c r="AS940" s="2"/>
    </row>
    <row r="941" spans="2:45" x14ac:dyDescent="0.25">
      <c r="B941" s="2"/>
      <c r="C941" s="2"/>
      <c r="D941" s="2"/>
      <c r="E941" s="2"/>
      <c r="G941" s="42">
        <v>44456</v>
      </c>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f t="shared" si="15"/>
        <v>0</v>
      </c>
      <c r="AI941" s="24" cm="1">
        <f t="array" ref="AI941">SUM($H$8:$AG$8*H941:AG941)</f>
        <v>0</v>
      </c>
      <c r="AJ941" s="43">
        <f>$AI941/'Inventory System'!$L$34</f>
        <v>0</v>
      </c>
      <c r="AS941" s="2"/>
    </row>
    <row r="942" spans="2:45" x14ac:dyDescent="0.25">
      <c r="B942" s="2"/>
      <c r="C942" s="2"/>
      <c r="D942" s="2"/>
      <c r="E942" s="2"/>
      <c r="G942" s="42">
        <v>44457</v>
      </c>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f t="shared" si="15"/>
        <v>0</v>
      </c>
      <c r="AI942" s="24" cm="1">
        <f t="array" ref="AI942">SUM($H$8:$AG$8*H942:AG942)</f>
        <v>0</v>
      </c>
      <c r="AJ942" s="43">
        <f>$AI942/'Inventory System'!$L$34</f>
        <v>0</v>
      </c>
      <c r="AS942" s="2"/>
    </row>
    <row r="943" spans="2:45" x14ac:dyDescent="0.25">
      <c r="B943" s="2"/>
      <c r="C943" s="2"/>
      <c r="D943" s="2"/>
      <c r="E943" s="2"/>
      <c r="G943" s="42">
        <v>44458</v>
      </c>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f t="shared" si="15"/>
        <v>0</v>
      </c>
      <c r="AI943" s="24" cm="1">
        <f t="array" ref="AI943">SUM($H$8:$AG$8*H943:AG943)</f>
        <v>0</v>
      </c>
      <c r="AJ943" s="43">
        <f>$AI943/'Inventory System'!$L$34</f>
        <v>0</v>
      </c>
      <c r="AS943" s="2"/>
    </row>
    <row r="944" spans="2:45" x14ac:dyDescent="0.25">
      <c r="B944" s="2"/>
      <c r="C944" s="2"/>
      <c r="D944" s="2"/>
      <c r="E944" s="2"/>
      <c r="G944" s="42">
        <v>44459</v>
      </c>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f t="shared" si="15"/>
        <v>0</v>
      </c>
      <c r="AI944" s="24" cm="1">
        <f t="array" ref="AI944">SUM($H$8:$AG$8*H944:AG944)</f>
        <v>0</v>
      </c>
      <c r="AJ944" s="43">
        <f>$AI944/'Inventory System'!$L$34</f>
        <v>0</v>
      </c>
      <c r="AS944" s="2"/>
    </row>
    <row r="945" spans="2:45" x14ac:dyDescent="0.25">
      <c r="B945" s="2"/>
      <c r="C945" s="2"/>
      <c r="D945" s="2"/>
      <c r="E945" s="2"/>
      <c r="G945" s="42">
        <v>44460</v>
      </c>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f t="shared" si="15"/>
        <v>0</v>
      </c>
      <c r="AI945" s="24" cm="1">
        <f t="array" ref="AI945">SUM($H$8:$AG$8*H945:AG945)</f>
        <v>0</v>
      </c>
      <c r="AJ945" s="43">
        <f>$AI945/'Inventory System'!$L$34</f>
        <v>0</v>
      </c>
      <c r="AS945" s="2"/>
    </row>
    <row r="946" spans="2:45" x14ac:dyDescent="0.25">
      <c r="B946" s="2"/>
      <c r="C946" s="2"/>
      <c r="D946" s="2"/>
      <c r="E946" s="2"/>
      <c r="G946" s="42">
        <v>44461</v>
      </c>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f t="shared" si="15"/>
        <v>0</v>
      </c>
      <c r="AI946" s="24" cm="1">
        <f t="array" ref="AI946">SUM($H$8:$AG$8*H946:AG946)</f>
        <v>0</v>
      </c>
      <c r="AJ946" s="43">
        <f>$AI946/'Inventory System'!$L$34</f>
        <v>0</v>
      </c>
      <c r="AS946" s="2"/>
    </row>
    <row r="947" spans="2:45" x14ac:dyDescent="0.25">
      <c r="B947" s="2"/>
      <c r="C947" s="2"/>
      <c r="D947" s="2"/>
      <c r="E947" s="2"/>
      <c r="G947" s="42">
        <v>44462</v>
      </c>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f t="shared" si="15"/>
        <v>0</v>
      </c>
      <c r="AI947" s="24" cm="1">
        <f t="array" ref="AI947">SUM($H$8:$AG$8*H947:AG947)</f>
        <v>0</v>
      </c>
      <c r="AJ947" s="43">
        <f>$AI947/'Inventory System'!$L$34</f>
        <v>0</v>
      </c>
      <c r="AS947" s="2"/>
    </row>
    <row r="948" spans="2:45" x14ac:dyDescent="0.25">
      <c r="B948" s="2"/>
      <c r="C948" s="2"/>
      <c r="D948" s="2"/>
      <c r="E948" s="2"/>
      <c r="G948" s="42">
        <v>44463</v>
      </c>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f t="shared" si="15"/>
        <v>0</v>
      </c>
      <c r="AI948" s="24" cm="1">
        <f t="array" ref="AI948">SUM($H$8:$AG$8*H948:AG948)</f>
        <v>0</v>
      </c>
      <c r="AJ948" s="43">
        <f>$AI948/'Inventory System'!$L$34</f>
        <v>0</v>
      </c>
      <c r="AS948" s="2"/>
    </row>
    <row r="949" spans="2:45" x14ac:dyDescent="0.25">
      <c r="B949" s="2"/>
      <c r="C949" s="2"/>
      <c r="D949" s="2"/>
      <c r="E949" s="2"/>
      <c r="G949" s="42">
        <v>44464</v>
      </c>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f t="shared" si="15"/>
        <v>0</v>
      </c>
      <c r="AI949" s="24" cm="1">
        <f t="array" ref="AI949">SUM($H$8:$AG$8*H949:AG949)</f>
        <v>0</v>
      </c>
      <c r="AJ949" s="43">
        <f>$AI949/'Inventory System'!$L$34</f>
        <v>0</v>
      </c>
      <c r="AS949" s="2"/>
    </row>
    <row r="950" spans="2:45" x14ac:dyDescent="0.25">
      <c r="B950" s="2"/>
      <c r="C950" s="2"/>
      <c r="D950" s="2"/>
      <c r="E950" s="2"/>
      <c r="G950" s="42">
        <v>44465</v>
      </c>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f t="shared" si="15"/>
        <v>0</v>
      </c>
      <c r="AI950" s="24" cm="1">
        <f t="array" ref="AI950">SUM($H$8:$AG$8*H950:AG950)</f>
        <v>0</v>
      </c>
      <c r="AJ950" s="43">
        <f>$AI950/'Inventory System'!$L$34</f>
        <v>0</v>
      </c>
      <c r="AS950" s="2"/>
    </row>
    <row r="951" spans="2:45" x14ac:dyDescent="0.25">
      <c r="B951" s="2"/>
      <c r="C951" s="2"/>
      <c r="D951" s="2"/>
      <c r="E951" s="2"/>
      <c r="G951" s="42">
        <v>44466</v>
      </c>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f t="shared" si="15"/>
        <v>0</v>
      </c>
      <c r="AI951" s="24" cm="1">
        <f t="array" ref="AI951">SUM($H$8:$AG$8*H951:AG951)</f>
        <v>0</v>
      </c>
      <c r="AJ951" s="43">
        <f>$AI951/'Inventory System'!$L$34</f>
        <v>0</v>
      </c>
      <c r="AS951" s="2"/>
    </row>
    <row r="952" spans="2:45" x14ac:dyDescent="0.25">
      <c r="B952" s="2"/>
      <c r="C952" s="2"/>
      <c r="D952" s="2"/>
      <c r="E952" s="2"/>
      <c r="G952" s="42">
        <v>44467</v>
      </c>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f t="shared" si="15"/>
        <v>0</v>
      </c>
      <c r="AI952" s="24" cm="1">
        <f t="array" ref="AI952">SUM($H$8:$AG$8*H952:AG952)</f>
        <v>0</v>
      </c>
      <c r="AJ952" s="43">
        <f>$AI952/'Inventory System'!$L$34</f>
        <v>0</v>
      </c>
      <c r="AS952" s="2"/>
    </row>
    <row r="953" spans="2:45" x14ac:dyDescent="0.25">
      <c r="B953" s="2"/>
      <c r="C953" s="2"/>
      <c r="D953" s="2"/>
      <c r="E953" s="2"/>
      <c r="G953" s="42">
        <v>44468</v>
      </c>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f t="shared" si="15"/>
        <v>0</v>
      </c>
      <c r="AI953" s="24" cm="1">
        <f t="array" ref="AI953">SUM($H$8:$AG$8*H953:AG953)</f>
        <v>0</v>
      </c>
      <c r="AJ953" s="43">
        <f>$AI953/'Inventory System'!$L$34</f>
        <v>0</v>
      </c>
      <c r="AS953" s="2"/>
    </row>
    <row r="954" spans="2:45" x14ac:dyDescent="0.25">
      <c r="B954" s="2"/>
      <c r="C954" s="2"/>
      <c r="D954" s="2"/>
      <c r="E954" s="2"/>
      <c r="G954" s="42">
        <v>44469</v>
      </c>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f t="shared" si="15"/>
        <v>0</v>
      </c>
      <c r="AI954" s="24" cm="1">
        <f t="array" ref="AI954">SUM($H$8:$AG$8*H954:AG954)</f>
        <v>0</v>
      </c>
      <c r="AJ954" s="43">
        <f>$AI954/'Inventory System'!$L$34</f>
        <v>0</v>
      </c>
      <c r="AS954" s="2"/>
    </row>
    <row r="955" spans="2:45" x14ac:dyDescent="0.25">
      <c r="B955" s="2"/>
      <c r="C955" s="2"/>
      <c r="D955" s="2"/>
      <c r="E955" s="2"/>
      <c r="G955" s="42">
        <v>44470</v>
      </c>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f t="shared" si="15"/>
        <v>0</v>
      </c>
      <c r="AI955" s="24" cm="1">
        <f t="array" ref="AI955">SUM($H$8:$AG$8*H955:AG955)</f>
        <v>0</v>
      </c>
      <c r="AJ955" s="43">
        <f>$AI955/'Inventory System'!$L$34</f>
        <v>0</v>
      </c>
      <c r="AS955" s="2"/>
    </row>
    <row r="956" spans="2:45" x14ac:dyDescent="0.25">
      <c r="B956" s="2"/>
      <c r="C956" s="2"/>
      <c r="D956" s="2"/>
      <c r="E956" s="2"/>
      <c r="G956" s="42">
        <v>44471</v>
      </c>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f t="shared" si="15"/>
        <v>0</v>
      </c>
      <c r="AI956" s="24" cm="1">
        <f t="array" ref="AI956">SUM($H$8:$AG$8*H956:AG956)</f>
        <v>0</v>
      </c>
      <c r="AJ956" s="43">
        <f>$AI956/'Inventory System'!$L$34</f>
        <v>0</v>
      </c>
      <c r="AS956" s="2"/>
    </row>
    <row r="957" spans="2:45" x14ac:dyDescent="0.25">
      <c r="B957" s="2"/>
      <c r="C957" s="2"/>
      <c r="D957" s="2"/>
      <c r="E957" s="2"/>
      <c r="G957" s="42">
        <v>44472</v>
      </c>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f t="shared" si="15"/>
        <v>0</v>
      </c>
      <c r="AI957" s="24" cm="1">
        <f t="array" ref="AI957">SUM($H$8:$AG$8*H957:AG957)</f>
        <v>0</v>
      </c>
      <c r="AJ957" s="43">
        <f>$AI957/'Inventory System'!$L$34</f>
        <v>0</v>
      </c>
      <c r="AS957" s="2"/>
    </row>
    <row r="958" spans="2:45" x14ac:dyDescent="0.25">
      <c r="B958" s="2"/>
      <c r="C958" s="2"/>
      <c r="D958" s="2"/>
      <c r="E958" s="2"/>
      <c r="G958" s="42">
        <v>44473</v>
      </c>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f t="shared" si="15"/>
        <v>0</v>
      </c>
      <c r="AI958" s="24" cm="1">
        <f t="array" ref="AI958">SUM($H$8:$AG$8*H958:AG958)</f>
        <v>0</v>
      </c>
      <c r="AJ958" s="43">
        <f>$AI958/'Inventory System'!$L$34</f>
        <v>0</v>
      </c>
      <c r="AS958" s="2"/>
    </row>
    <row r="959" spans="2:45" x14ac:dyDescent="0.25">
      <c r="B959" s="2"/>
      <c r="C959" s="2"/>
      <c r="D959" s="2"/>
      <c r="E959" s="2"/>
      <c r="G959" s="42">
        <v>44474</v>
      </c>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f t="shared" si="15"/>
        <v>0</v>
      </c>
      <c r="AI959" s="24" cm="1">
        <f t="array" ref="AI959">SUM($H$8:$AG$8*H959:AG959)</f>
        <v>0</v>
      </c>
      <c r="AJ959" s="43">
        <f>$AI959/'Inventory System'!$L$34</f>
        <v>0</v>
      </c>
      <c r="AS959" s="2"/>
    </row>
    <row r="960" spans="2:45" x14ac:dyDescent="0.25">
      <c r="B960" s="2"/>
      <c r="C960" s="2"/>
      <c r="D960" s="2"/>
      <c r="E960" s="2"/>
      <c r="G960" s="42">
        <v>44475</v>
      </c>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f t="shared" si="15"/>
        <v>0</v>
      </c>
      <c r="AI960" s="24" cm="1">
        <f t="array" ref="AI960">SUM($H$8:$AG$8*H960:AG960)</f>
        <v>0</v>
      </c>
      <c r="AJ960" s="43">
        <f>$AI960/'Inventory System'!$L$34</f>
        <v>0</v>
      </c>
      <c r="AS960" s="2"/>
    </row>
    <row r="961" spans="2:45" x14ac:dyDescent="0.25">
      <c r="B961" s="2"/>
      <c r="C961" s="2"/>
      <c r="D961" s="2"/>
      <c r="E961" s="2"/>
      <c r="G961" s="42">
        <v>44476</v>
      </c>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f t="shared" si="15"/>
        <v>0</v>
      </c>
      <c r="AI961" s="24" cm="1">
        <f t="array" ref="AI961">SUM($H$8:$AG$8*H961:AG961)</f>
        <v>0</v>
      </c>
      <c r="AJ961" s="43">
        <f>$AI961/'Inventory System'!$L$34</f>
        <v>0</v>
      </c>
      <c r="AS961" s="2"/>
    </row>
    <row r="962" spans="2:45" x14ac:dyDescent="0.25">
      <c r="B962" s="2"/>
      <c r="C962" s="2"/>
      <c r="D962" s="2"/>
      <c r="E962" s="2"/>
      <c r="G962" s="42">
        <v>44477</v>
      </c>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f t="shared" si="15"/>
        <v>0</v>
      </c>
      <c r="AI962" s="24" cm="1">
        <f t="array" ref="AI962">SUM($H$8:$AG$8*H962:AG962)</f>
        <v>0</v>
      </c>
      <c r="AJ962" s="43">
        <f>$AI962/'Inventory System'!$L$34</f>
        <v>0</v>
      </c>
      <c r="AS962" s="2"/>
    </row>
    <row r="963" spans="2:45" x14ac:dyDescent="0.25">
      <c r="B963" s="2"/>
      <c r="C963" s="2"/>
      <c r="D963" s="2"/>
      <c r="E963" s="2"/>
      <c r="G963" s="42">
        <v>44478</v>
      </c>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f t="shared" si="15"/>
        <v>0</v>
      </c>
      <c r="AI963" s="24" cm="1">
        <f t="array" ref="AI963">SUM($H$8:$AG$8*H963:AG963)</f>
        <v>0</v>
      </c>
      <c r="AJ963" s="43">
        <f>$AI963/'Inventory System'!$L$34</f>
        <v>0</v>
      </c>
      <c r="AS963" s="2"/>
    </row>
    <row r="964" spans="2:45" x14ac:dyDescent="0.25">
      <c r="B964" s="2"/>
      <c r="C964" s="2"/>
      <c r="D964" s="2"/>
      <c r="E964" s="2"/>
      <c r="G964" s="42">
        <v>44479</v>
      </c>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f t="shared" si="15"/>
        <v>0</v>
      </c>
      <c r="AI964" s="24" cm="1">
        <f t="array" ref="AI964">SUM($H$8:$AG$8*H964:AG964)</f>
        <v>0</v>
      </c>
      <c r="AJ964" s="43">
        <f>$AI964/'Inventory System'!$L$34</f>
        <v>0</v>
      </c>
      <c r="AS964" s="2"/>
    </row>
    <row r="965" spans="2:45" x14ac:dyDescent="0.25">
      <c r="B965" s="2"/>
      <c r="C965" s="2"/>
      <c r="D965" s="2"/>
      <c r="E965" s="2"/>
      <c r="G965" s="42">
        <v>44480</v>
      </c>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f t="shared" si="15"/>
        <v>0</v>
      </c>
      <c r="AI965" s="24" cm="1">
        <f t="array" ref="AI965">SUM($H$8:$AG$8*H965:AG965)</f>
        <v>0</v>
      </c>
      <c r="AJ965" s="43">
        <f>$AI965/'Inventory System'!$L$34</f>
        <v>0</v>
      </c>
      <c r="AS965" s="2"/>
    </row>
    <row r="966" spans="2:45" x14ac:dyDescent="0.25">
      <c r="B966" s="2"/>
      <c r="C966" s="2"/>
      <c r="D966" s="2"/>
      <c r="E966" s="2"/>
      <c r="G966" s="42">
        <v>44481</v>
      </c>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f t="shared" si="15"/>
        <v>0</v>
      </c>
      <c r="AI966" s="24" cm="1">
        <f t="array" ref="AI966">SUM($H$8:$AG$8*H966:AG966)</f>
        <v>0</v>
      </c>
      <c r="AJ966" s="43">
        <f>$AI966/'Inventory System'!$L$34</f>
        <v>0</v>
      </c>
      <c r="AS966" s="2"/>
    </row>
    <row r="967" spans="2:45" x14ac:dyDescent="0.25">
      <c r="B967" s="2"/>
      <c r="C967" s="2"/>
      <c r="D967" s="2"/>
      <c r="E967" s="2"/>
      <c r="G967" s="42">
        <v>44482</v>
      </c>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f t="shared" si="15"/>
        <v>0</v>
      </c>
      <c r="AI967" s="24" cm="1">
        <f t="array" ref="AI967">SUM($H$8:$AG$8*H967:AG967)</f>
        <v>0</v>
      </c>
      <c r="AJ967" s="43">
        <f>$AI967/'Inventory System'!$L$34</f>
        <v>0</v>
      </c>
      <c r="AS967" s="2"/>
    </row>
    <row r="968" spans="2:45" x14ac:dyDescent="0.25">
      <c r="B968" s="2"/>
      <c r="C968" s="2"/>
      <c r="D968" s="2"/>
      <c r="E968" s="2"/>
      <c r="G968" s="42">
        <v>44483</v>
      </c>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f t="shared" si="15"/>
        <v>0</v>
      </c>
      <c r="AI968" s="24" cm="1">
        <f t="array" ref="AI968">SUM($H$8:$AG$8*H968:AG968)</f>
        <v>0</v>
      </c>
      <c r="AJ968" s="43">
        <f>$AI968/'Inventory System'!$L$34</f>
        <v>0</v>
      </c>
      <c r="AS968" s="2"/>
    </row>
    <row r="969" spans="2:45" x14ac:dyDescent="0.25">
      <c r="B969" s="2"/>
      <c r="C969" s="2"/>
      <c r="D969" s="2"/>
      <c r="E969" s="2"/>
      <c r="G969" s="42">
        <v>44484</v>
      </c>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f t="shared" si="15"/>
        <v>0</v>
      </c>
      <c r="AI969" s="24" cm="1">
        <f t="array" ref="AI969">SUM($H$8:$AG$8*H969:AG969)</f>
        <v>0</v>
      </c>
      <c r="AJ969" s="43">
        <f>$AI969/'Inventory System'!$L$34</f>
        <v>0</v>
      </c>
      <c r="AS969" s="2"/>
    </row>
    <row r="970" spans="2:45" x14ac:dyDescent="0.25">
      <c r="B970" s="2"/>
      <c r="C970" s="2"/>
      <c r="D970" s="2"/>
      <c r="E970" s="2"/>
      <c r="G970" s="42">
        <v>44485</v>
      </c>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f t="shared" si="15"/>
        <v>0</v>
      </c>
      <c r="AI970" s="24" cm="1">
        <f t="array" ref="AI970">SUM($H$8:$AG$8*H970:AG970)</f>
        <v>0</v>
      </c>
      <c r="AJ970" s="43">
        <f>$AI970/'Inventory System'!$L$34</f>
        <v>0</v>
      </c>
      <c r="AS970" s="2"/>
    </row>
    <row r="971" spans="2:45" x14ac:dyDescent="0.25">
      <c r="B971" s="2"/>
      <c r="C971" s="2"/>
      <c r="D971" s="2"/>
      <c r="E971" s="2"/>
      <c r="G971" s="42">
        <v>44486</v>
      </c>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f t="shared" si="15"/>
        <v>0</v>
      </c>
      <c r="AI971" s="24" cm="1">
        <f t="array" ref="AI971">SUM($H$8:$AG$8*H971:AG971)</f>
        <v>0</v>
      </c>
      <c r="AJ971" s="43">
        <f>$AI971/'Inventory System'!$L$34</f>
        <v>0</v>
      </c>
      <c r="AS971" s="2"/>
    </row>
    <row r="972" spans="2:45" x14ac:dyDescent="0.25">
      <c r="B972" s="2"/>
      <c r="C972" s="2"/>
      <c r="D972" s="2"/>
      <c r="E972" s="2"/>
      <c r="G972" s="42">
        <v>44487</v>
      </c>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f t="shared" si="15"/>
        <v>0</v>
      </c>
      <c r="AI972" s="24" cm="1">
        <f t="array" ref="AI972">SUM($H$8:$AG$8*H972:AG972)</f>
        <v>0</v>
      </c>
      <c r="AJ972" s="43">
        <f>$AI972/'Inventory System'!$L$34</f>
        <v>0</v>
      </c>
      <c r="AS972" s="2"/>
    </row>
    <row r="973" spans="2:45" x14ac:dyDescent="0.25">
      <c r="B973" s="2"/>
      <c r="C973" s="2"/>
      <c r="D973" s="2"/>
      <c r="E973" s="2"/>
      <c r="G973" s="42">
        <v>44488</v>
      </c>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f t="shared" si="15"/>
        <v>0</v>
      </c>
      <c r="AI973" s="24" cm="1">
        <f t="array" ref="AI973">SUM($H$8:$AG$8*H973:AG973)</f>
        <v>0</v>
      </c>
      <c r="AJ973" s="43">
        <f>$AI973/'Inventory System'!$L$34</f>
        <v>0</v>
      </c>
      <c r="AS973" s="2"/>
    </row>
    <row r="974" spans="2:45" x14ac:dyDescent="0.25">
      <c r="B974" s="2"/>
      <c r="C974" s="2"/>
      <c r="D974" s="2"/>
      <c r="E974" s="2"/>
      <c r="G974" s="42">
        <v>44489</v>
      </c>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f t="shared" si="15"/>
        <v>0</v>
      </c>
      <c r="AI974" s="24" cm="1">
        <f t="array" ref="AI974">SUM($H$8:$AG$8*H974:AG974)</f>
        <v>0</v>
      </c>
      <c r="AJ974" s="43">
        <f>$AI974/'Inventory System'!$L$34</f>
        <v>0</v>
      </c>
      <c r="AS974" s="2"/>
    </row>
    <row r="975" spans="2:45" x14ac:dyDescent="0.25">
      <c r="B975" s="2"/>
      <c r="C975" s="2"/>
      <c r="D975" s="2"/>
      <c r="E975" s="2"/>
      <c r="G975" s="42">
        <v>44490</v>
      </c>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f t="shared" si="15"/>
        <v>0</v>
      </c>
      <c r="AI975" s="24" cm="1">
        <f t="array" ref="AI975">SUM($H$8:$AG$8*H975:AG975)</f>
        <v>0</v>
      </c>
      <c r="AJ975" s="43">
        <f>$AI975/'Inventory System'!$L$34</f>
        <v>0</v>
      </c>
      <c r="AS975" s="2"/>
    </row>
    <row r="976" spans="2:45" x14ac:dyDescent="0.25">
      <c r="B976" s="2"/>
      <c r="C976" s="2"/>
      <c r="D976" s="2"/>
      <c r="E976" s="2"/>
      <c r="G976" s="42">
        <v>44491</v>
      </c>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f t="shared" si="15"/>
        <v>0</v>
      </c>
      <c r="AI976" s="24" cm="1">
        <f t="array" ref="AI976">SUM($H$8:$AG$8*H976:AG976)</f>
        <v>0</v>
      </c>
      <c r="AJ976" s="43">
        <f>$AI976/'Inventory System'!$L$34</f>
        <v>0</v>
      </c>
      <c r="AS976" s="2"/>
    </row>
    <row r="977" spans="2:45" x14ac:dyDescent="0.25">
      <c r="B977" s="2"/>
      <c r="C977" s="2"/>
      <c r="D977" s="2"/>
      <c r="E977" s="2"/>
      <c r="G977" s="42">
        <v>44492</v>
      </c>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f t="shared" si="15"/>
        <v>0</v>
      </c>
      <c r="AI977" s="24" cm="1">
        <f t="array" ref="AI977">SUM($H$8:$AG$8*H977:AG977)</f>
        <v>0</v>
      </c>
      <c r="AJ977" s="43">
        <f>$AI977/'Inventory System'!$L$34</f>
        <v>0</v>
      </c>
      <c r="AS977" s="2"/>
    </row>
    <row r="978" spans="2:45" x14ac:dyDescent="0.25">
      <c r="B978" s="2"/>
      <c r="C978" s="2"/>
      <c r="D978" s="2"/>
      <c r="E978" s="2"/>
      <c r="G978" s="42">
        <v>44493</v>
      </c>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f t="shared" si="15"/>
        <v>0</v>
      </c>
      <c r="AI978" s="24" cm="1">
        <f t="array" ref="AI978">SUM($H$8:$AG$8*H978:AG978)</f>
        <v>0</v>
      </c>
      <c r="AJ978" s="43">
        <f>$AI978/'Inventory System'!$L$34</f>
        <v>0</v>
      </c>
      <c r="AS978" s="2"/>
    </row>
    <row r="979" spans="2:45" x14ac:dyDescent="0.25">
      <c r="B979" s="2"/>
      <c r="C979" s="2"/>
      <c r="D979" s="2"/>
      <c r="E979" s="2"/>
      <c r="G979" s="42">
        <v>44494</v>
      </c>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f t="shared" si="15"/>
        <v>0</v>
      </c>
      <c r="AI979" s="24" cm="1">
        <f t="array" ref="AI979">SUM($H$8:$AG$8*H979:AG979)</f>
        <v>0</v>
      </c>
      <c r="AJ979" s="43">
        <f>$AI979/'Inventory System'!$L$34</f>
        <v>0</v>
      </c>
      <c r="AS979" s="2"/>
    </row>
    <row r="980" spans="2:45" x14ac:dyDescent="0.25">
      <c r="B980" s="2"/>
      <c r="C980" s="2"/>
      <c r="D980" s="2"/>
      <c r="E980" s="2"/>
      <c r="G980" s="42">
        <v>44495</v>
      </c>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f t="shared" si="15"/>
        <v>0</v>
      </c>
      <c r="AI980" s="24" cm="1">
        <f t="array" ref="AI980">SUM($H$8:$AG$8*H980:AG980)</f>
        <v>0</v>
      </c>
      <c r="AJ980" s="43">
        <f>$AI980/'Inventory System'!$L$34</f>
        <v>0</v>
      </c>
      <c r="AS980" s="2"/>
    </row>
    <row r="981" spans="2:45" x14ac:dyDescent="0.25">
      <c r="B981" s="2"/>
      <c r="C981" s="2"/>
      <c r="D981" s="2"/>
      <c r="E981" s="2"/>
      <c r="G981" s="42">
        <v>44496</v>
      </c>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f t="shared" si="15"/>
        <v>0</v>
      </c>
      <c r="AI981" s="24" cm="1">
        <f t="array" ref="AI981">SUM($H$8:$AG$8*H981:AG981)</f>
        <v>0</v>
      </c>
      <c r="AJ981" s="43">
        <f>$AI981/'Inventory System'!$L$34</f>
        <v>0</v>
      </c>
      <c r="AS981" s="2"/>
    </row>
    <row r="982" spans="2:45" x14ac:dyDescent="0.25">
      <c r="B982" s="2"/>
      <c r="C982" s="2"/>
      <c r="D982" s="2"/>
      <c r="E982" s="2"/>
      <c r="G982" s="42">
        <v>44497</v>
      </c>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f t="shared" si="15"/>
        <v>0</v>
      </c>
      <c r="AI982" s="24" cm="1">
        <f t="array" ref="AI982">SUM($H$8:$AG$8*H982:AG982)</f>
        <v>0</v>
      </c>
      <c r="AJ982" s="43">
        <f>$AI982/'Inventory System'!$L$34</f>
        <v>0</v>
      </c>
      <c r="AS982" s="2"/>
    </row>
    <row r="983" spans="2:45" x14ac:dyDescent="0.25">
      <c r="B983" s="2"/>
      <c r="C983" s="2"/>
      <c r="D983" s="2"/>
      <c r="E983" s="2"/>
      <c r="G983" s="42">
        <v>44498</v>
      </c>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f t="shared" si="15"/>
        <v>0</v>
      </c>
      <c r="AI983" s="24" cm="1">
        <f t="array" ref="AI983">SUM($H$8:$AG$8*H983:AG983)</f>
        <v>0</v>
      </c>
      <c r="AJ983" s="43">
        <f>$AI983/'Inventory System'!$L$34</f>
        <v>0</v>
      </c>
      <c r="AS983" s="2"/>
    </row>
    <row r="984" spans="2:45" x14ac:dyDescent="0.25">
      <c r="B984" s="2"/>
      <c r="C984" s="2"/>
      <c r="D984" s="2"/>
      <c r="E984" s="2"/>
      <c r="G984" s="42">
        <v>44499</v>
      </c>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f t="shared" si="15"/>
        <v>0</v>
      </c>
      <c r="AI984" s="24" cm="1">
        <f t="array" ref="AI984">SUM($H$8:$AG$8*H984:AG984)</f>
        <v>0</v>
      </c>
      <c r="AJ984" s="43">
        <f>$AI984/'Inventory System'!$L$34</f>
        <v>0</v>
      </c>
      <c r="AS984" s="2"/>
    </row>
    <row r="985" spans="2:45" x14ac:dyDescent="0.25">
      <c r="B985" s="2"/>
      <c r="C985" s="2"/>
      <c r="D985" s="2"/>
      <c r="E985" s="2"/>
      <c r="G985" s="42">
        <v>44500</v>
      </c>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f t="shared" ref="AH985:AH1048" si="16">SUM(H985:AG985)</f>
        <v>0</v>
      </c>
      <c r="AI985" s="24" cm="1">
        <f t="array" ref="AI985">SUM($H$8:$AG$8*H985:AG985)</f>
        <v>0</v>
      </c>
      <c r="AJ985" s="43">
        <f>$AI985/'Inventory System'!$L$34</f>
        <v>0</v>
      </c>
      <c r="AS985" s="2"/>
    </row>
    <row r="986" spans="2:45" x14ac:dyDescent="0.25">
      <c r="B986" s="2"/>
      <c r="C986" s="2"/>
      <c r="D986" s="2"/>
      <c r="E986" s="2"/>
      <c r="G986" s="42">
        <v>44501</v>
      </c>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f t="shared" si="16"/>
        <v>0</v>
      </c>
      <c r="AI986" s="24" cm="1">
        <f t="array" ref="AI986">SUM($H$8:$AG$8*H986:AG986)</f>
        <v>0</v>
      </c>
      <c r="AJ986" s="43">
        <f>$AI986/'Inventory System'!$L$34</f>
        <v>0</v>
      </c>
      <c r="AS986" s="2"/>
    </row>
    <row r="987" spans="2:45" x14ac:dyDescent="0.25">
      <c r="B987" s="2"/>
      <c r="C987" s="2"/>
      <c r="D987" s="2"/>
      <c r="E987" s="2"/>
      <c r="G987" s="42">
        <v>44502</v>
      </c>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f t="shared" si="16"/>
        <v>0</v>
      </c>
      <c r="AI987" s="24" cm="1">
        <f t="array" ref="AI987">SUM($H$8:$AG$8*H987:AG987)</f>
        <v>0</v>
      </c>
      <c r="AJ987" s="43">
        <f>$AI987/'Inventory System'!$L$34</f>
        <v>0</v>
      </c>
      <c r="AS987" s="2"/>
    </row>
    <row r="988" spans="2:45" x14ac:dyDescent="0.25">
      <c r="B988" s="2"/>
      <c r="C988" s="2"/>
      <c r="D988" s="2"/>
      <c r="E988" s="2"/>
      <c r="G988" s="42">
        <v>44503</v>
      </c>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f t="shared" si="16"/>
        <v>0</v>
      </c>
      <c r="AI988" s="24" cm="1">
        <f t="array" ref="AI988">SUM($H$8:$AG$8*H988:AG988)</f>
        <v>0</v>
      </c>
      <c r="AJ988" s="43">
        <f>$AI988/'Inventory System'!$L$34</f>
        <v>0</v>
      </c>
      <c r="AS988" s="2"/>
    </row>
    <row r="989" spans="2:45" x14ac:dyDescent="0.25">
      <c r="B989" s="2"/>
      <c r="C989" s="2"/>
      <c r="D989" s="2"/>
      <c r="E989" s="2"/>
      <c r="G989" s="42">
        <v>44504</v>
      </c>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f t="shared" si="16"/>
        <v>0</v>
      </c>
      <c r="AI989" s="24" cm="1">
        <f t="array" ref="AI989">SUM($H$8:$AG$8*H989:AG989)</f>
        <v>0</v>
      </c>
      <c r="AJ989" s="43">
        <f>$AI989/'Inventory System'!$L$34</f>
        <v>0</v>
      </c>
      <c r="AS989" s="2"/>
    </row>
    <row r="990" spans="2:45" x14ac:dyDescent="0.25">
      <c r="B990" s="2"/>
      <c r="C990" s="2"/>
      <c r="D990" s="2"/>
      <c r="E990" s="2"/>
      <c r="G990" s="42">
        <v>44505</v>
      </c>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f t="shared" si="16"/>
        <v>0</v>
      </c>
      <c r="AI990" s="24" cm="1">
        <f t="array" ref="AI990">SUM($H$8:$AG$8*H990:AG990)</f>
        <v>0</v>
      </c>
      <c r="AJ990" s="43">
        <f>$AI990/'Inventory System'!$L$34</f>
        <v>0</v>
      </c>
      <c r="AS990" s="2"/>
    </row>
    <row r="991" spans="2:45" x14ac:dyDescent="0.25">
      <c r="B991" s="2"/>
      <c r="C991" s="2"/>
      <c r="D991" s="2"/>
      <c r="E991" s="2"/>
      <c r="G991" s="42">
        <v>44506</v>
      </c>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f t="shared" si="16"/>
        <v>0</v>
      </c>
      <c r="AI991" s="24" cm="1">
        <f t="array" ref="AI991">SUM($H$8:$AG$8*H991:AG991)</f>
        <v>0</v>
      </c>
      <c r="AJ991" s="43">
        <f>$AI991/'Inventory System'!$L$34</f>
        <v>0</v>
      </c>
      <c r="AS991" s="2"/>
    </row>
    <row r="992" spans="2:45" x14ac:dyDescent="0.25">
      <c r="B992" s="2"/>
      <c r="C992" s="2"/>
      <c r="D992" s="2"/>
      <c r="E992" s="2"/>
      <c r="G992" s="42">
        <v>44507</v>
      </c>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f t="shared" si="16"/>
        <v>0</v>
      </c>
      <c r="AI992" s="24" cm="1">
        <f t="array" ref="AI992">SUM($H$8:$AG$8*H992:AG992)</f>
        <v>0</v>
      </c>
      <c r="AJ992" s="43">
        <f>$AI992/'Inventory System'!$L$34</f>
        <v>0</v>
      </c>
      <c r="AS992" s="2"/>
    </row>
    <row r="993" spans="2:45" x14ac:dyDescent="0.25">
      <c r="B993" s="2"/>
      <c r="C993" s="2"/>
      <c r="D993" s="2"/>
      <c r="E993" s="2"/>
      <c r="G993" s="42">
        <v>44508</v>
      </c>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f t="shared" si="16"/>
        <v>0</v>
      </c>
      <c r="AI993" s="24" cm="1">
        <f t="array" ref="AI993">SUM($H$8:$AG$8*H993:AG993)</f>
        <v>0</v>
      </c>
      <c r="AJ993" s="43">
        <f>$AI993/'Inventory System'!$L$34</f>
        <v>0</v>
      </c>
      <c r="AS993" s="2"/>
    </row>
    <row r="994" spans="2:45" x14ac:dyDescent="0.25">
      <c r="B994" s="2"/>
      <c r="C994" s="2"/>
      <c r="D994" s="2"/>
      <c r="E994" s="2"/>
      <c r="G994" s="42">
        <v>44509</v>
      </c>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f t="shared" si="16"/>
        <v>0</v>
      </c>
      <c r="AI994" s="24" cm="1">
        <f t="array" ref="AI994">SUM($H$8:$AG$8*H994:AG994)</f>
        <v>0</v>
      </c>
      <c r="AJ994" s="43">
        <f>$AI994/'Inventory System'!$L$34</f>
        <v>0</v>
      </c>
      <c r="AS994" s="2"/>
    </row>
    <row r="995" spans="2:45" x14ac:dyDescent="0.25">
      <c r="B995" s="2"/>
      <c r="C995" s="2"/>
      <c r="D995" s="2"/>
      <c r="E995" s="2"/>
      <c r="G995" s="42">
        <v>44510</v>
      </c>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f t="shared" si="16"/>
        <v>0</v>
      </c>
      <c r="AI995" s="24" cm="1">
        <f t="array" ref="AI995">SUM($H$8:$AG$8*H995:AG995)</f>
        <v>0</v>
      </c>
      <c r="AJ995" s="43">
        <f>$AI995/'Inventory System'!$L$34</f>
        <v>0</v>
      </c>
      <c r="AS995" s="2"/>
    </row>
    <row r="996" spans="2:45" x14ac:dyDescent="0.25">
      <c r="B996" s="2"/>
      <c r="C996" s="2"/>
      <c r="D996" s="2"/>
      <c r="E996" s="2"/>
      <c r="G996" s="42">
        <v>44511</v>
      </c>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f t="shared" si="16"/>
        <v>0</v>
      </c>
      <c r="AI996" s="24" cm="1">
        <f t="array" ref="AI996">SUM($H$8:$AG$8*H996:AG996)</f>
        <v>0</v>
      </c>
      <c r="AJ996" s="43">
        <f>$AI996/'Inventory System'!$L$34</f>
        <v>0</v>
      </c>
      <c r="AS996" s="2"/>
    </row>
    <row r="997" spans="2:45" x14ac:dyDescent="0.25">
      <c r="B997" s="2"/>
      <c r="C997" s="2"/>
      <c r="D997" s="2"/>
      <c r="E997" s="2"/>
      <c r="G997" s="42">
        <v>44512</v>
      </c>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f t="shared" si="16"/>
        <v>0</v>
      </c>
      <c r="AI997" s="24" cm="1">
        <f t="array" ref="AI997">SUM($H$8:$AG$8*H997:AG997)</f>
        <v>0</v>
      </c>
      <c r="AJ997" s="43">
        <f>$AI997/'Inventory System'!$L$34</f>
        <v>0</v>
      </c>
      <c r="AS997" s="2"/>
    </row>
    <row r="998" spans="2:45" x14ac:dyDescent="0.25">
      <c r="B998" s="2"/>
      <c r="C998" s="2"/>
      <c r="D998" s="2"/>
      <c r="E998" s="2"/>
      <c r="G998" s="42">
        <v>44513</v>
      </c>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f t="shared" si="16"/>
        <v>0</v>
      </c>
      <c r="AI998" s="24" cm="1">
        <f t="array" ref="AI998">SUM($H$8:$AG$8*H998:AG998)</f>
        <v>0</v>
      </c>
      <c r="AJ998" s="43">
        <f>$AI998/'Inventory System'!$L$34</f>
        <v>0</v>
      </c>
      <c r="AS998" s="2"/>
    </row>
    <row r="999" spans="2:45" x14ac:dyDescent="0.25">
      <c r="B999" s="2"/>
      <c r="C999" s="2"/>
      <c r="D999" s="2"/>
      <c r="E999" s="2"/>
      <c r="G999" s="42">
        <v>44514</v>
      </c>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f t="shared" si="16"/>
        <v>0</v>
      </c>
      <c r="AI999" s="24" cm="1">
        <f t="array" ref="AI999">SUM($H$8:$AG$8*H999:AG999)</f>
        <v>0</v>
      </c>
      <c r="AJ999" s="43">
        <f>$AI999/'Inventory System'!$L$34</f>
        <v>0</v>
      </c>
      <c r="AS999" s="2"/>
    </row>
    <row r="1000" spans="2:45" x14ac:dyDescent="0.25">
      <c r="B1000" s="2"/>
      <c r="C1000" s="2"/>
      <c r="D1000" s="2"/>
      <c r="E1000" s="2"/>
      <c r="G1000" s="42">
        <v>44515</v>
      </c>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f t="shared" si="16"/>
        <v>0</v>
      </c>
      <c r="AI1000" s="24" cm="1">
        <f t="array" ref="AI1000">SUM($H$8:$AG$8*H1000:AG1000)</f>
        <v>0</v>
      </c>
      <c r="AJ1000" s="43">
        <f>$AI1000/'Inventory System'!$L$34</f>
        <v>0</v>
      </c>
      <c r="AS1000" s="2"/>
    </row>
    <row r="1001" spans="2:45" x14ac:dyDescent="0.25">
      <c r="B1001" s="2"/>
      <c r="C1001" s="2"/>
      <c r="D1001" s="2"/>
      <c r="E1001" s="2"/>
      <c r="G1001" s="42">
        <v>44516</v>
      </c>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f t="shared" si="16"/>
        <v>0</v>
      </c>
      <c r="AI1001" s="24" cm="1">
        <f t="array" ref="AI1001">SUM($H$8:$AG$8*H1001:AG1001)</f>
        <v>0</v>
      </c>
      <c r="AJ1001" s="43">
        <f>$AI1001/'Inventory System'!$L$34</f>
        <v>0</v>
      </c>
      <c r="AS1001" s="2"/>
    </row>
    <row r="1002" spans="2:45" x14ac:dyDescent="0.25">
      <c r="B1002" s="2"/>
      <c r="C1002" s="2"/>
      <c r="D1002" s="2"/>
      <c r="E1002" s="2"/>
      <c r="G1002" s="42">
        <v>44517</v>
      </c>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f t="shared" si="16"/>
        <v>0</v>
      </c>
      <c r="AI1002" s="24" cm="1">
        <f t="array" ref="AI1002">SUM($H$8:$AG$8*H1002:AG1002)</f>
        <v>0</v>
      </c>
      <c r="AJ1002" s="43">
        <f>$AI1002/'Inventory System'!$L$34</f>
        <v>0</v>
      </c>
      <c r="AS1002" s="2"/>
    </row>
    <row r="1003" spans="2:45" x14ac:dyDescent="0.25">
      <c r="B1003" s="2"/>
      <c r="C1003" s="2"/>
      <c r="D1003" s="2"/>
      <c r="E1003" s="2"/>
      <c r="G1003" s="42">
        <v>44518</v>
      </c>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f t="shared" si="16"/>
        <v>0</v>
      </c>
      <c r="AI1003" s="24" cm="1">
        <f t="array" ref="AI1003">SUM($H$8:$AG$8*H1003:AG1003)</f>
        <v>0</v>
      </c>
      <c r="AJ1003" s="43">
        <f>$AI1003/'Inventory System'!$L$34</f>
        <v>0</v>
      </c>
      <c r="AS1003" s="2"/>
    </row>
    <row r="1004" spans="2:45" x14ac:dyDescent="0.25">
      <c r="B1004" s="2"/>
      <c r="C1004" s="2"/>
      <c r="D1004" s="2"/>
      <c r="E1004" s="2"/>
      <c r="G1004" s="42">
        <v>44519</v>
      </c>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f t="shared" si="16"/>
        <v>0</v>
      </c>
      <c r="AI1004" s="24" cm="1">
        <f t="array" ref="AI1004">SUM($H$8:$AG$8*H1004:AG1004)</f>
        <v>0</v>
      </c>
      <c r="AJ1004" s="43">
        <f>$AI1004/'Inventory System'!$L$34</f>
        <v>0</v>
      </c>
      <c r="AS1004" s="2"/>
    </row>
    <row r="1005" spans="2:45" x14ac:dyDescent="0.25">
      <c r="B1005" s="2"/>
      <c r="C1005" s="2"/>
      <c r="D1005" s="2"/>
      <c r="E1005" s="2"/>
      <c r="G1005" s="42">
        <v>44520</v>
      </c>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f t="shared" si="16"/>
        <v>0</v>
      </c>
      <c r="AI1005" s="24" cm="1">
        <f t="array" ref="AI1005">SUM($H$8:$AG$8*H1005:AG1005)</f>
        <v>0</v>
      </c>
      <c r="AJ1005" s="43">
        <f>$AI1005/'Inventory System'!$L$34</f>
        <v>0</v>
      </c>
      <c r="AS1005" s="2"/>
    </row>
    <row r="1006" spans="2:45" x14ac:dyDescent="0.25">
      <c r="B1006" s="2"/>
      <c r="C1006" s="2"/>
      <c r="D1006" s="2"/>
      <c r="E1006" s="2"/>
      <c r="G1006" s="42">
        <v>44521</v>
      </c>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f t="shared" si="16"/>
        <v>0</v>
      </c>
      <c r="AI1006" s="24" cm="1">
        <f t="array" ref="AI1006">SUM($H$8:$AG$8*H1006:AG1006)</f>
        <v>0</v>
      </c>
      <c r="AJ1006" s="43">
        <f>$AI1006/'Inventory System'!$L$34</f>
        <v>0</v>
      </c>
      <c r="AS1006" s="2"/>
    </row>
    <row r="1007" spans="2:45" x14ac:dyDescent="0.25">
      <c r="B1007" s="2"/>
      <c r="C1007" s="2"/>
      <c r="D1007" s="2"/>
      <c r="E1007" s="2"/>
      <c r="G1007" s="42">
        <v>44522</v>
      </c>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f t="shared" si="16"/>
        <v>0</v>
      </c>
      <c r="AI1007" s="24" cm="1">
        <f t="array" ref="AI1007">SUM($H$8:$AG$8*H1007:AG1007)</f>
        <v>0</v>
      </c>
      <c r="AJ1007" s="43">
        <f>$AI1007/'Inventory System'!$L$34</f>
        <v>0</v>
      </c>
      <c r="AS1007" s="2"/>
    </row>
    <row r="1008" spans="2:45" x14ac:dyDescent="0.25">
      <c r="B1008" s="2"/>
      <c r="C1008" s="2"/>
      <c r="D1008" s="2"/>
      <c r="E1008" s="2"/>
      <c r="G1008" s="42">
        <v>44523</v>
      </c>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f t="shared" si="16"/>
        <v>0</v>
      </c>
      <c r="AI1008" s="24" cm="1">
        <f t="array" ref="AI1008">SUM($H$8:$AG$8*H1008:AG1008)</f>
        <v>0</v>
      </c>
      <c r="AJ1008" s="43">
        <f>$AI1008/'Inventory System'!$L$34</f>
        <v>0</v>
      </c>
      <c r="AS1008" s="2"/>
    </row>
    <row r="1009" spans="2:45" x14ac:dyDescent="0.25">
      <c r="B1009" s="2"/>
      <c r="C1009" s="2"/>
      <c r="D1009" s="2"/>
      <c r="E1009" s="2"/>
      <c r="G1009" s="42">
        <v>44524</v>
      </c>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f t="shared" si="16"/>
        <v>0</v>
      </c>
      <c r="AI1009" s="24" cm="1">
        <f t="array" ref="AI1009">SUM($H$8:$AG$8*H1009:AG1009)</f>
        <v>0</v>
      </c>
      <c r="AJ1009" s="43">
        <f>$AI1009/'Inventory System'!$L$34</f>
        <v>0</v>
      </c>
      <c r="AS1009" s="2"/>
    </row>
    <row r="1010" spans="2:45" x14ac:dyDescent="0.25">
      <c r="B1010" s="2"/>
      <c r="C1010" s="2"/>
      <c r="D1010" s="2"/>
      <c r="E1010" s="2"/>
      <c r="G1010" s="42">
        <v>44525</v>
      </c>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f t="shared" si="16"/>
        <v>0</v>
      </c>
      <c r="AI1010" s="24" cm="1">
        <f t="array" ref="AI1010">SUM($H$8:$AG$8*H1010:AG1010)</f>
        <v>0</v>
      </c>
      <c r="AJ1010" s="43">
        <f>$AI1010/'Inventory System'!$L$34</f>
        <v>0</v>
      </c>
      <c r="AS1010" s="2"/>
    </row>
    <row r="1011" spans="2:45" x14ac:dyDescent="0.25">
      <c r="B1011" s="2"/>
      <c r="C1011" s="2"/>
      <c r="D1011" s="2"/>
      <c r="E1011" s="2"/>
      <c r="G1011" s="42">
        <v>44526</v>
      </c>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f t="shared" si="16"/>
        <v>0</v>
      </c>
      <c r="AI1011" s="24" cm="1">
        <f t="array" ref="AI1011">SUM($H$8:$AG$8*H1011:AG1011)</f>
        <v>0</v>
      </c>
      <c r="AJ1011" s="43">
        <f>$AI1011/'Inventory System'!$L$34</f>
        <v>0</v>
      </c>
      <c r="AS1011" s="2"/>
    </row>
    <row r="1012" spans="2:45" x14ac:dyDescent="0.25">
      <c r="B1012" s="2"/>
      <c r="C1012" s="2"/>
      <c r="D1012" s="2"/>
      <c r="E1012" s="2"/>
      <c r="G1012" s="42">
        <v>44527</v>
      </c>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f t="shared" si="16"/>
        <v>0</v>
      </c>
      <c r="AI1012" s="24" cm="1">
        <f t="array" ref="AI1012">SUM($H$8:$AG$8*H1012:AG1012)</f>
        <v>0</v>
      </c>
      <c r="AJ1012" s="43">
        <f>$AI1012/'Inventory System'!$L$34</f>
        <v>0</v>
      </c>
      <c r="AS1012" s="2"/>
    </row>
    <row r="1013" spans="2:45" x14ac:dyDescent="0.25">
      <c r="B1013" s="2"/>
      <c r="C1013" s="2"/>
      <c r="D1013" s="2"/>
      <c r="E1013" s="2"/>
      <c r="G1013" s="42">
        <v>44528</v>
      </c>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f t="shared" si="16"/>
        <v>0</v>
      </c>
      <c r="AI1013" s="24" cm="1">
        <f t="array" ref="AI1013">SUM($H$8:$AG$8*H1013:AG1013)</f>
        <v>0</v>
      </c>
      <c r="AJ1013" s="43">
        <f>$AI1013/'Inventory System'!$L$34</f>
        <v>0</v>
      </c>
      <c r="AS1013" s="2"/>
    </row>
    <row r="1014" spans="2:45" x14ac:dyDescent="0.25">
      <c r="B1014" s="2"/>
      <c r="C1014" s="2"/>
      <c r="D1014" s="2"/>
      <c r="E1014" s="2"/>
      <c r="G1014" s="42">
        <v>44529</v>
      </c>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f t="shared" si="16"/>
        <v>0</v>
      </c>
      <c r="AI1014" s="24" cm="1">
        <f t="array" ref="AI1014">SUM($H$8:$AG$8*H1014:AG1014)</f>
        <v>0</v>
      </c>
      <c r="AJ1014" s="43">
        <f>$AI1014/'Inventory System'!$L$34</f>
        <v>0</v>
      </c>
      <c r="AS1014" s="2"/>
    </row>
    <row r="1015" spans="2:45" x14ac:dyDescent="0.25">
      <c r="B1015" s="2"/>
      <c r="C1015" s="2"/>
      <c r="D1015" s="2"/>
      <c r="E1015" s="2"/>
      <c r="G1015" s="42">
        <v>44530</v>
      </c>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f t="shared" si="16"/>
        <v>0</v>
      </c>
      <c r="AI1015" s="24" cm="1">
        <f t="array" ref="AI1015">SUM($H$8:$AG$8*H1015:AG1015)</f>
        <v>0</v>
      </c>
      <c r="AJ1015" s="43">
        <f>$AI1015/'Inventory System'!$L$34</f>
        <v>0</v>
      </c>
      <c r="AS1015" s="2"/>
    </row>
    <row r="1016" spans="2:45" x14ac:dyDescent="0.25">
      <c r="B1016" s="2"/>
      <c r="C1016" s="2"/>
      <c r="D1016" s="2"/>
      <c r="E1016" s="2"/>
      <c r="G1016" s="42">
        <v>44531</v>
      </c>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c r="AH1016" s="23">
        <f t="shared" si="16"/>
        <v>0</v>
      </c>
      <c r="AI1016" s="24" cm="1">
        <f t="array" ref="AI1016">SUM($H$8:$AG$8*H1016:AG1016)</f>
        <v>0</v>
      </c>
      <c r="AJ1016" s="43">
        <f>$AI1016/'Inventory System'!$L$34</f>
        <v>0</v>
      </c>
      <c r="AS1016" s="2"/>
    </row>
    <row r="1017" spans="2:45" x14ac:dyDescent="0.25">
      <c r="B1017" s="2"/>
      <c r="C1017" s="2"/>
      <c r="D1017" s="2"/>
      <c r="E1017" s="2"/>
      <c r="G1017" s="42">
        <v>44532</v>
      </c>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c r="AH1017" s="23">
        <f t="shared" si="16"/>
        <v>0</v>
      </c>
      <c r="AI1017" s="24" cm="1">
        <f t="array" ref="AI1017">SUM($H$8:$AG$8*H1017:AG1017)</f>
        <v>0</v>
      </c>
      <c r="AJ1017" s="43">
        <f>$AI1017/'Inventory System'!$L$34</f>
        <v>0</v>
      </c>
      <c r="AS1017" s="2"/>
    </row>
    <row r="1018" spans="2:45" x14ac:dyDescent="0.25">
      <c r="B1018" s="2"/>
      <c r="C1018" s="2"/>
      <c r="D1018" s="2"/>
      <c r="E1018" s="2"/>
      <c r="G1018" s="42">
        <v>44533</v>
      </c>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f t="shared" si="16"/>
        <v>0</v>
      </c>
      <c r="AI1018" s="24" cm="1">
        <f t="array" ref="AI1018">SUM($H$8:$AG$8*H1018:AG1018)</f>
        <v>0</v>
      </c>
      <c r="AJ1018" s="43">
        <f>$AI1018/'Inventory System'!$L$34</f>
        <v>0</v>
      </c>
      <c r="AS1018" s="2"/>
    </row>
    <row r="1019" spans="2:45" x14ac:dyDescent="0.25">
      <c r="B1019" s="2"/>
      <c r="C1019" s="2"/>
      <c r="D1019" s="2"/>
      <c r="E1019" s="2"/>
      <c r="G1019" s="42">
        <v>44534</v>
      </c>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f t="shared" si="16"/>
        <v>0</v>
      </c>
      <c r="AI1019" s="24" cm="1">
        <f t="array" ref="AI1019">SUM($H$8:$AG$8*H1019:AG1019)</f>
        <v>0</v>
      </c>
      <c r="AJ1019" s="43">
        <f>$AI1019/'Inventory System'!$L$34</f>
        <v>0</v>
      </c>
      <c r="AS1019" s="2"/>
    </row>
    <row r="1020" spans="2:45" x14ac:dyDescent="0.25">
      <c r="B1020" s="2"/>
      <c r="C1020" s="2"/>
      <c r="D1020" s="2"/>
      <c r="E1020" s="2"/>
      <c r="G1020" s="42">
        <v>44535</v>
      </c>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c r="AH1020" s="23">
        <f t="shared" si="16"/>
        <v>0</v>
      </c>
      <c r="AI1020" s="24" cm="1">
        <f t="array" ref="AI1020">SUM($H$8:$AG$8*H1020:AG1020)</f>
        <v>0</v>
      </c>
      <c r="AJ1020" s="43">
        <f>$AI1020/'Inventory System'!$L$34</f>
        <v>0</v>
      </c>
      <c r="AS1020" s="2"/>
    </row>
    <row r="1021" spans="2:45" x14ac:dyDescent="0.25">
      <c r="B1021" s="2"/>
      <c r="C1021" s="2"/>
      <c r="D1021" s="2"/>
      <c r="E1021" s="2"/>
      <c r="G1021" s="42">
        <v>44536</v>
      </c>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c r="AH1021" s="23">
        <f t="shared" si="16"/>
        <v>0</v>
      </c>
      <c r="AI1021" s="24" cm="1">
        <f t="array" ref="AI1021">SUM($H$8:$AG$8*H1021:AG1021)</f>
        <v>0</v>
      </c>
      <c r="AJ1021" s="43">
        <f>$AI1021/'Inventory System'!$L$34</f>
        <v>0</v>
      </c>
      <c r="AS1021" s="2"/>
    </row>
    <row r="1022" spans="2:45" x14ac:dyDescent="0.25">
      <c r="B1022" s="2"/>
      <c r="C1022" s="2"/>
      <c r="D1022" s="2"/>
      <c r="E1022" s="2"/>
      <c r="G1022" s="42">
        <v>44537</v>
      </c>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c r="AH1022" s="23">
        <f t="shared" si="16"/>
        <v>0</v>
      </c>
      <c r="AI1022" s="24" cm="1">
        <f t="array" ref="AI1022">SUM($H$8:$AG$8*H1022:AG1022)</f>
        <v>0</v>
      </c>
      <c r="AJ1022" s="43">
        <f>$AI1022/'Inventory System'!$L$34</f>
        <v>0</v>
      </c>
      <c r="AS1022" s="2"/>
    </row>
    <row r="1023" spans="2:45" x14ac:dyDescent="0.25">
      <c r="B1023" s="2"/>
      <c r="C1023" s="2"/>
      <c r="D1023" s="2"/>
      <c r="E1023" s="2"/>
      <c r="G1023" s="42">
        <v>44538</v>
      </c>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c r="AH1023" s="23">
        <f t="shared" si="16"/>
        <v>0</v>
      </c>
      <c r="AI1023" s="24" cm="1">
        <f t="array" ref="AI1023">SUM($H$8:$AG$8*H1023:AG1023)</f>
        <v>0</v>
      </c>
      <c r="AJ1023" s="43">
        <f>$AI1023/'Inventory System'!$L$34</f>
        <v>0</v>
      </c>
      <c r="AS1023" s="2"/>
    </row>
    <row r="1024" spans="2:45" x14ac:dyDescent="0.25">
      <c r="B1024" s="2"/>
      <c r="C1024" s="2"/>
      <c r="D1024" s="2"/>
      <c r="E1024" s="2"/>
      <c r="G1024" s="42">
        <v>44539</v>
      </c>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c r="AH1024" s="23">
        <f t="shared" si="16"/>
        <v>0</v>
      </c>
      <c r="AI1024" s="24" cm="1">
        <f t="array" ref="AI1024">SUM($H$8:$AG$8*H1024:AG1024)</f>
        <v>0</v>
      </c>
      <c r="AJ1024" s="43">
        <f>$AI1024/'Inventory System'!$L$34</f>
        <v>0</v>
      </c>
      <c r="AS1024" s="2"/>
    </row>
    <row r="1025" spans="2:45" x14ac:dyDescent="0.25">
      <c r="B1025" s="2"/>
      <c r="C1025" s="2"/>
      <c r="D1025" s="2"/>
      <c r="E1025" s="2"/>
      <c r="G1025" s="42">
        <v>44540</v>
      </c>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f t="shared" si="16"/>
        <v>0</v>
      </c>
      <c r="AI1025" s="24" cm="1">
        <f t="array" ref="AI1025">SUM($H$8:$AG$8*H1025:AG1025)</f>
        <v>0</v>
      </c>
      <c r="AJ1025" s="43">
        <f>$AI1025/'Inventory System'!$L$34</f>
        <v>0</v>
      </c>
      <c r="AS1025" s="2"/>
    </row>
    <row r="1026" spans="2:45" x14ac:dyDescent="0.25">
      <c r="B1026" s="2"/>
      <c r="C1026" s="2"/>
      <c r="D1026" s="2"/>
      <c r="E1026" s="2"/>
      <c r="G1026" s="42">
        <v>44541</v>
      </c>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f t="shared" si="16"/>
        <v>0</v>
      </c>
      <c r="AI1026" s="24" cm="1">
        <f t="array" ref="AI1026">SUM($H$8:$AG$8*H1026:AG1026)</f>
        <v>0</v>
      </c>
      <c r="AJ1026" s="43">
        <f>$AI1026/'Inventory System'!$L$34</f>
        <v>0</v>
      </c>
      <c r="AS1026" s="2"/>
    </row>
    <row r="1027" spans="2:45" x14ac:dyDescent="0.25">
      <c r="B1027" s="2"/>
      <c r="C1027" s="2"/>
      <c r="D1027" s="2"/>
      <c r="E1027" s="2"/>
      <c r="G1027" s="42">
        <v>44542</v>
      </c>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c r="AH1027" s="23">
        <f t="shared" si="16"/>
        <v>0</v>
      </c>
      <c r="AI1027" s="24" cm="1">
        <f t="array" ref="AI1027">SUM($H$8:$AG$8*H1027:AG1027)</f>
        <v>0</v>
      </c>
      <c r="AJ1027" s="43">
        <f>$AI1027/'Inventory System'!$L$34</f>
        <v>0</v>
      </c>
      <c r="AS1027" s="2"/>
    </row>
    <row r="1028" spans="2:45" x14ac:dyDescent="0.25">
      <c r="B1028" s="2"/>
      <c r="C1028" s="2"/>
      <c r="D1028" s="2"/>
      <c r="E1028" s="2"/>
      <c r="G1028" s="42">
        <v>44543</v>
      </c>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c r="AH1028" s="23">
        <f t="shared" si="16"/>
        <v>0</v>
      </c>
      <c r="AI1028" s="24" cm="1">
        <f t="array" ref="AI1028">SUM($H$8:$AG$8*H1028:AG1028)</f>
        <v>0</v>
      </c>
      <c r="AJ1028" s="43">
        <f>$AI1028/'Inventory System'!$L$34</f>
        <v>0</v>
      </c>
      <c r="AS1028" s="2"/>
    </row>
    <row r="1029" spans="2:45" x14ac:dyDescent="0.25">
      <c r="B1029" s="2"/>
      <c r="C1029" s="2"/>
      <c r="D1029" s="2"/>
      <c r="E1029" s="2"/>
      <c r="G1029" s="42">
        <v>44544</v>
      </c>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c r="AH1029" s="23">
        <f t="shared" si="16"/>
        <v>0</v>
      </c>
      <c r="AI1029" s="24" cm="1">
        <f t="array" ref="AI1029">SUM($H$8:$AG$8*H1029:AG1029)</f>
        <v>0</v>
      </c>
      <c r="AJ1029" s="43">
        <f>$AI1029/'Inventory System'!$L$34</f>
        <v>0</v>
      </c>
      <c r="AS1029" s="2"/>
    </row>
    <row r="1030" spans="2:45" x14ac:dyDescent="0.25">
      <c r="B1030" s="2"/>
      <c r="C1030" s="2"/>
      <c r="D1030" s="2"/>
      <c r="E1030" s="2"/>
      <c r="G1030" s="42">
        <v>44545</v>
      </c>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c r="AH1030" s="23">
        <f t="shared" si="16"/>
        <v>0</v>
      </c>
      <c r="AI1030" s="24" cm="1">
        <f t="array" ref="AI1030">SUM($H$8:$AG$8*H1030:AG1030)</f>
        <v>0</v>
      </c>
      <c r="AJ1030" s="43">
        <f>$AI1030/'Inventory System'!$L$34</f>
        <v>0</v>
      </c>
      <c r="AS1030" s="2"/>
    </row>
    <row r="1031" spans="2:45" x14ac:dyDescent="0.25">
      <c r="B1031" s="2"/>
      <c r="C1031" s="2"/>
      <c r="D1031" s="2"/>
      <c r="E1031" s="2"/>
      <c r="G1031" s="42">
        <v>44546</v>
      </c>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c r="AH1031" s="23">
        <f t="shared" si="16"/>
        <v>0</v>
      </c>
      <c r="AI1031" s="24" cm="1">
        <f t="array" ref="AI1031">SUM($H$8:$AG$8*H1031:AG1031)</f>
        <v>0</v>
      </c>
      <c r="AJ1031" s="43">
        <f>$AI1031/'Inventory System'!$L$34</f>
        <v>0</v>
      </c>
      <c r="AS1031" s="2"/>
    </row>
    <row r="1032" spans="2:45" x14ac:dyDescent="0.25">
      <c r="B1032" s="2"/>
      <c r="C1032" s="2"/>
      <c r="D1032" s="2"/>
      <c r="E1032" s="2"/>
      <c r="G1032" s="42">
        <v>44547</v>
      </c>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c r="AH1032" s="23">
        <f t="shared" si="16"/>
        <v>0</v>
      </c>
      <c r="AI1032" s="24" cm="1">
        <f t="array" ref="AI1032">SUM($H$8:$AG$8*H1032:AG1032)</f>
        <v>0</v>
      </c>
      <c r="AJ1032" s="43">
        <f>$AI1032/'Inventory System'!$L$34</f>
        <v>0</v>
      </c>
      <c r="AS1032" s="2"/>
    </row>
    <row r="1033" spans="2:45" x14ac:dyDescent="0.25">
      <c r="B1033" s="2"/>
      <c r="C1033" s="2"/>
      <c r="D1033" s="2"/>
      <c r="E1033" s="2"/>
      <c r="G1033" s="42">
        <v>44548</v>
      </c>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c r="AH1033" s="23">
        <f t="shared" si="16"/>
        <v>0</v>
      </c>
      <c r="AI1033" s="24" cm="1">
        <f t="array" ref="AI1033">SUM($H$8:$AG$8*H1033:AG1033)</f>
        <v>0</v>
      </c>
      <c r="AJ1033" s="43">
        <f>$AI1033/'Inventory System'!$L$34</f>
        <v>0</v>
      </c>
      <c r="AS1033" s="2"/>
    </row>
    <row r="1034" spans="2:45" x14ac:dyDescent="0.25">
      <c r="B1034" s="2"/>
      <c r="C1034" s="2"/>
      <c r="D1034" s="2"/>
      <c r="E1034" s="2"/>
      <c r="G1034" s="42">
        <v>44549</v>
      </c>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f t="shared" si="16"/>
        <v>0</v>
      </c>
      <c r="AI1034" s="24" cm="1">
        <f t="array" ref="AI1034">SUM($H$8:$AG$8*H1034:AG1034)</f>
        <v>0</v>
      </c>
      <c r="AJ1034" s="43">
        <f>$AI1034/'Inventory System'!$L$34</f>
        <v>0</v>
      </c>
      <c r="AS1034" s="2"/>
    </row>
    <row r="1035" spans="2:45" x14ac:dyDescent="0.25">
      <c r="B1035" s="2"/>
      <c r="C1035" s="2"/>
      <c r="D1035" s="2"/>
      <c r="E1035" s="2"/>
      <c r="G1035" s="42">
        <v>44550</v>
      </c>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23"/>
      <c r="AG1035" s="23"/>
      <c r="AH1035" s="23">
        <f t="shared" si="16"/>
        <v>0</v>
      </c>
      <c r="AI1035" s="24" cm="1">
        <f t="array" ref="AI1035">SUM($H$8:$AG$8*H1035:AG1035)</f>
        <v>0</v>
      </c>
      <c r="AJ1035" s="43">
        <f>$AI1035/'Inventory System'!$L$34</f>
        <v>0</v>
      </c>
      <c r="AS1035" s="2"/>
    </row>
    <row r="1036" spans="2:45" x14ac:dyDescent="0.25">
      <c r="B1036" s="2"/>
      <c r="C1036" s="2"/>
      <c r="D1036" s="2"/>
      <c r="E1036" s="2"/>
      <c r="G1036" s="42">
        <v>44551</v>
      </c>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f t="shared" si="16"/>
        <v>0</v>
      </c>
      <c r="AI1036" s="24" cm="1">
        <f t="array" ref="AI1036">SUM($H$8:$AG$8*H1036:AG1036)</f>
        <v>0</v>
      </c>
      <c r="AJ1036" s="43">
        <f>$AI1036/'Inventory System'!$L$34</f>
        <v>0</v>
      </c>
      <c r="AS1036" s="2"/>
    </row>
    <row r="1037" spans="2:45" x14ac:dyDescent="0.25">
      <c r="B1037" s="2"/>
      <c r="C1037" s="2"/>
      <c r="D1037" s="2"/>
      <c r="E1037" s="2"/>
      <c r="G1037" s="42">
        <v>44552</v>
      </c>
      <c r="H1037" s="23"/>
      <c r="I1037" s="23"/>
      <c r="J1037" s="23"/>
      <c r="K1037" s="23"/>
      <c r="L1037" s="23"/>
      <c r="M1037" s="23"/>
      <c r="N1037" s="23"/>
      <c r="O1037" s="23"/>
      <c r="P1037" s="23"/>
      <c r="Q1037" s="23"/>
      <c r="R1037" s="23"/>
      <c r="S1037" s="23"/>
      <c r="T1037" s="23"/>
      <c r="U1037" s="23"/>
      <c r="V1037" s="23"/>
      <c r="W1037" s="23"/>
      <c r="X1037" s="23"/>
      <c r="Y1037" s="23"/>
      <c r="Z1037" s="23"/>
      <c r="AA1037" s="23"/>
      <c r="AB1037" s="23"/>
      <c r="AC1037" s="23"/>
      <c r="AD1037" s="23"/>
      <c r="AE1037" s="23"/>
      <c r="AF1037" s="23"/>
      <c r="AG1037" s="23"/>
      <c r="AH1037" s="23">
        <f t="shared" si="16"/>
        <v>0</v>
      </c>
      <c r="AI1037" s="24" cm="1">
        <f t="array" ref="AI1037">SUM($H$8:$AG$8*H1037:AG1037)</f>
        <v>0</v>
      </c>
      <c r="AJ1037" s="43">
        <f>$AI1037/'Inventory System'!$L$34</f>
        <v>0</v>
      </c>
      <c r="AS1037" s="2"/>
    </row>
    <row r="1038" spans="2:45" x14ac:dyDescent="0.25">
      <c r="B1038" s="2"/>
      <c r="C1038" s="2"/>
      <c r="D1038" s="2"/>
      <c r="E1038" s="2"/>
      <c r="G1038" s="42">
        <v>44553</v>
      </c>
      <c r="H1038" s="23"/>
      <c r="I1038" s="23"/>
      <c r="J1038" s="23"/>
      <c r="K1038" s="23"/>
      <c r="L1038" s="23"/>
      <c r="M1038" s="23"/>
      <c r="N1038" s="23"/>
      <c r="O1038" s="23"/>
      <c r="P1038" s="23"/>
      <c r="Q1038" s="23"/>
      <c r="R1038" s="23"/>
      <c r="S1038" s="23"/>
      <c r="T1038" s="23"/>
      <c r="U1038" s="23"/>
      <c r="V1038" s="23"/>
      <c r="W1038" s="23"/>
      <c r="X1038" s="23"/>
      <c r="Y1038" s="23"/>
      <c r="Z1038" s="23"/>
      <c r="AA1038" s="23"/>
      <c r="AB1038" s="23"/>
      <c r="AC1038" s="23"/>
      <c r="AD1038" s="23"/>
      <c r="AE1038" s="23"/>
      <c r="AF1038" s="23"/>
      <c r="AG1038" s="23"/>
      <c r="AH1038" s="23">
        <f t="shared" si="16"/>
        <v>0</v>
      </c>
      <c r="AI1038" s="24" cm="1">
        <f t="array" ref="AI1038">SUM($H$8:$AG$8*H1038:AG1038)</f>
        <v>0</v>
      </c>
      <c r="AJ1038" s="43">
        <f>$AI1038/'Inventory System'!$L$34</f>
        <v>0</v>
      </c>
      <c r="AS1038" s="2"/>
    </row>
    <row r="1039" spans="2:45" x14ac:dyDescent="0.25">
      <c r="B1039" s="2"/>
      <c r="C1039" s="2"/>
      <c r="D1039" s="2"/>
      <c r="E1039" s="2"/>
      <c r="G1039" s="42">
        <v>44554</v>
      </c>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f t="shared" si="16"/>
        <v>0</v>
      </c>
      <c r="AI1039" s="24" cm="1">
        <f t="array" ref="AI1039">SUM($H$8:$AG$8*H1039:AG1039)</f>
        <v>0</v>
      </c>
      <c r="AJ1039" s="43">
        <f>$AI1039/'Inventory System'!$L$34</f>
        <v>0</v>
      </c>
      <c r="AS1039" s="2"/>
    </row>
    <row r="1040" spans="2:45" x14ac:dyDescent="0.25">
      <c r="B1040" s="2"/>
      <c r="C1040" s="2"/>
      <c r="D1040" s="2"/>
      <c r="E1040" s="2"/>
      <c r="G1040" s="42">
        <v>44555</v>
      </c>
      <c r="H1040" s="23"/>
      <c r="I1040" s="23"/>
      <c r="J1040" s="23"/>
      <c r="K1040" s="23"/>
      <c r="L1040" s="23"/>
      <c r="M1040" s="23"/>
      <c r="N1040" s="23"/>
      <c r="O1040" s="23"/>
      <c r="P1040" s="23"/>
      <c r="Q1040" s="23"/>
      <c r="R1040" s="23"/>
      <c r="S1040" s="23"/>
      <c r="T1040" s="23"/>
      <c r="U1040" s="23"/>
      <c r="V1040" s="23"/>
      <c r="W1040" s="23"/>
      <c r="X1040" s="23"/>
      <c r="Y1040" s="23"/>
      <c r="Z1040" s="23"/>
      <c r="AA1040" s="23"/>
      <c r="AB1040" s="23"/>
      <c r="AC1040" s="23"/>
      <c r="AD1040" s="23"/>
      <c r="AE1040" s="23"/>
      <c r="AF1040" s="23"/>
      <c r="AG1040" s="23"/>
      <c r="AH1040" s="23">
        <f t="shared" si="16"/>
        <v>0</v>
      </c>
      <c r="AI1040" s="24" cm="1">
        <f t="array" ref="AI1040">SUM($H$8:$AG$8*H1040:AG1040)</f>
        <v>0</v>
      </c>
      <c r="AJ1040" s="43">
        <f>$AI1040/'Inventory System'!$L$34</f>
        <v>0</v>
      </c>
      <c r="AS1040" s="2"/>
    </row>
    <row r="1041" spans="2:45" x14ac:dyDescent="0.25">
      <c r="B1041" s="2"/>
      <c r="C1041" s="2"/>
      <c r="D1041" s="2"/>
      <c r="E1041" s="2"/>
      <c r="G1041" s="42">
        <v>44556</v>
      </c>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c r="AH1041" s="23">
        <f t="shared" si="16"/>
        <v>0</v>
      </c>
      <c r="AI1041" s="24" cm="1">
        <f t="array" ref="AI1041">SUM($H$8:$AG$8*H1041:AG1041)</f>
        <v>0</v>
      </c>
      <c r="AJ1041" s="43">
        <f>$AI1041/'Inventory System'!$L$34</f>
        <v>0</v>
      </c>
      <c r="AS1041" s="2"/>
    </row>
    <row r="1042" spans="2:45" x14ac:dyDescent="0.25">
      <c r="B1042" s="2"/>
      <c r="C1042" s="2"/>
      <c r="D1042" s="2"/>
      <c r="E1042" s="2"/>
      <c r="G1042" s="42">
        <v>44557</v>
      </c>
      <c r="H1042" s="23"/>
      <c r="I1042" s="23"/>
      <c r="J1042" s="23"/>
      <c r="K1042" s="23"/>
      <c r="L1042" s="23"/>
      <c r="M1042" s="23"/>
      <c r="N1042" s="23"/>
      <c r="O1042" s="23"/>
      <c r="P1042" s="23"/>
      <c r="Q1042" s="23"/>
      <c r="R1042" s="23"/>
      <c r="S1042" s="23"/>
      <c r="T1042" s="23"/>
      <c r="U1042" s="23"/>
      <c r="V1042" s="23"/>
      <c r="W1042" s="23"/>
      <c r="X1042" s="23"/>
      <c r="Y1042" s="23"/>
      <c r="Z1042" s="23"/>
      <c r="AA1042" s="23"/>
      <c r="AB1042" s="23"/>
      <c r="AC1042" s="23"/>
      <c r="AD1042" s="23"/>
      <c r="AE1042" s="23"/>
      <c r="AF1042" s="23"/>
      <c r="AG1042" s="23"/>
      <c r="AH1042" s="23">
        <f t="shared" si="16"/>
        <v>0</v>
      </c>
      <c r="AI1042" s="24" cm="1">
        <f t="array" ref="AI1042">SUM($H$8:$AG$8*H1042:AG1042)</f>
        <v>0</v>
      </c>
      <c r="AJ1042" s="43">
        <f>$AI1042/'Inventory System'!$L$34</f>
        <v>0</v>
      </c>
      <c r="AS1042" s="2"/>
    </row>
    <row r="1043" spans="2:45" x14ac:dyDescent="0.25">
      <c r="B1043" s="2"/>
      <c r="C1043" s="2"/>
      <c r="D1043" s="2"/>
      <c r="E1043" s="2"/>
      <c r="G1043" s="42">
        <v>44558</v>
      </c>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c r="AH1043" s="23">
        <f t="shared" si="16"/>
        <v>0</v>
      </c>
      <c r="AI1043" s="24" cm="1">
        <f t="array" ref="AI1043">SUM($H$8:$AG$8*H1043:AG1043)</f>
        <v>0</v>
      </c>
      <c r="AJ1043" s="43">
        <f>$AI1043/'Inventory System'!$L$34</f>
        <v>0</v>
      </c>
      <c r="AS1043" s="2"/>
    </row>
    <row r="1044" spans="2:45" x14ac:dyDescent="0.25">
      <c r="B1044" s="2"/>
      <c r="C1044" s="2"/>
      <c r="D1044" s="2"/>
      <c r="E1044" s="2"/>
      <c r="G1044" s="42">
        <v>44559</v>
      </c>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c r="AH1044" s="23">
        <f t="shared" si="16"/>
        <v>0</v>
      </c>
      <c r="AI1044" s="24" cm="1">
        <f t="array" ref="AI1044">SUM($H$8:$AG$8*H1044:AG1044)</f>
        <v>0</v>
      </c>
      <c r="AJ1044" s="43">
        <f>$AI1044/'Inventory System'!$L$34</f>
        <v>0</v>
      </c>
      <c r="AS1044" s="2"/>
    </row>
    <row r="1045" spans="2:45" x14ac:dyDescent="0.25">
      <c r="B1045" s="2"/>
      <c r="C1045" s="2"/>
      <c r="D1045" s="2"/>
      <c r="E1045" s="2"/>
      <c r="G1045" s="42">
        <v>44560</v>
      </c>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c r="AH1045" s="23">
        <f t="shared" si="16"/>
        <v>0</v>
      </c>
      <c r="AI1045" s="24" cm="1">
        <f t="array" ref="AI1045">SUM($H$8:$AG$8*H1045:AG1045)</f>
        <v>0</v>
      </c>
      <c r="AJ1045" s="43">
        <f>$AI1045/'Inventory System'!$L$34</f>
        <v>0</v>
      </c>
      <c r="AS1045" s="2"/>
    </row>
    <row r="1046" spans="2:45" x14ac:dyDescent="0.25">
      <c r="B1046" s="2"/>
      <c r="C1046" s="2"/>
      <c r="D1046" s="2"/>
      <c r="E1046" s="2"/>
      <c r="G1046" s="42">
        <v>44561</v>
      </c>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f t="shared" si="16"/>
        <v>0</v>
      </c>
      <c r="AI1046" s="24" cm="1">
        <f t="array" ref="AI1046">SUM($H$8:$AG$8*H1046:AG1046)</f>
        <v>0</v>
      </c>
      <c r="AJ1046" s="43">
        <f>$AI1046/'Inventory System'!$L$34</f>
        <v>0</v>
      </c>
      <c r="AS1046" s="2"/>
    </row>
    <row r="1047" spans="2:45" x14ac:dyDescent="0.25">
      <c r="B1047" s="2"/>
      <c r="C1047" s="2"/>
      <c r="D1047" s="2"/>
      <c r="E1047" s="2"/>
      <c r="G1047" s="42">
        <v>44562</v>
      </c>
      <c r="H1047" s="23"/>
      <c r="I1047" s="23"/>
      <c r="J1047" s="23"/>
      <c r="K1047" s="23"/>
      <c r="L1047" s="23"/>
      <c r="M1047" s="23"/>
      <c r="N1047" s="23"/>
      <c r="O1047" s="23"/>
      <c r="P1047" s="23"/>
      <c r="Q1047" s="23"/>
      <c r="R1047" s="23"/>
      <c r="S1047" s="23"/>
      <c r="T1047" s="23"/>
      <c r="U1047" s="23"/>
      <c r="V1047" s="23"/>
      <c r="W1047" s="23"/>
      <c r="X1047" s="23"/>
      <c r="Y1047" s="23"/>
      <c r="Z1047" s="23"/>
      <c r="AA1047" s="23"/>
      <c r="AB1047" s="23"/>
      <c r="AC1047" s="23"/>
      <c r="AD1047" s="23"/>
      <c r="AE1047" s="23"/>
      <c r="AF1047" s="23"/>
      <c r="AG1047" s="23"/>
      <c r="AH1047" s="23">
        <f t="shared" si="16"/>
        <v>0</v>
      </c>
      <c r="AI1047" s="24" cm="1">
        <f t="array" ref="AI1047">SUM($H$8:$AG$8*H1047:AG1047)</f>
        <v>0</v>
      </c>
      <c r="AJ1047" s="43">
        <f>$AI1047/'Inventory System'!$L$34</f>
        <v>0</v>
      </c>
      <c r="AS1047" s="2"/>
    </row>
    <row r="1048" spans="2:45" x14ac:dyDescent="0.25">
      <c r="B1048" s="2"/>
      <c r="C1048" s="2"/>
      <c r="D1048" s="2"/>
      <c r="E1048" s="2"/>
      <c r="G1048" s="42">
        <v>44563</v>
      </c>
      <c r="H1048" s="23"/>
      <c r="I1048" s="23"/>
      <c r="J1048" s="23"/>
      <c r="K1048" s="23"/>
      <c r="L1048" s="23"/>
      <c r="M1048" s="23"/>
      <c r="N1048" s="23"/>
      <c r="O1048" s="23"/>
      <c r="P1048" s="23"/>
      <c r="Q1048" s="23"/>
      <c r="R1048" s="23"/>
      <c r="S1048" s="23"/>
      <c r="T1048" s="23"/>
      <c r="U1048" s="23"/>
      <c r="V1048" s="23"/>
      <c r="W1048" s="23"/>
      <c r="X1048" s="23"/>
      <c r="Y1048" s="23"/>
      <c r="Z1048" s="23"/>
      <c r="AA1048" s="23"/>
      <c r="AB1048" s="23"/>
      <c r="AC1048" s="23"/>
      <c r="AD1048" s="23"/>
      <c r="AE1048" s="23"/>
      <c r="AF1048" s="23"/>
      <c r="AG1048" s="23"/>
      <c r="AH1048" s="23">
        <f t="shared" si="16"/>
        <v>0</v>
      </c>
      <c r="AI1048" s="24" cm="1">
        <f t="array" ref="AI1048">SUM($H$8:$AG$8*H1048:AG1048)</f>
        <v>0</v>
      </c>
      <c r="AJ1048" s="43">
        <f>$AI1048/'Inventory System'!$L$34</f>
        <v>0</v>
      </c>
      <c r="AS1048" s="2"/>
    </row>
    <row r="1049" spans="2:45" x14ac:dyDescent="0.25">
      <c r="B1049" s="2"/>
      <c r="C1049" s="2"/>
      <c r="D1049" s="2"/>
      <c r="E1049" s="2"/>
      <c r="G1049" s="42">
        <v>44564</v>
      </c>
      <c r="H1049" s="23"/>
      <c r="I1049" s="23"/>
      <c r="J1049" s="23"/>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f t="shared" ref="AH1049:AH1112" si="17">SUM(H1049:AG1049)</f>
        <v>0</v>
      </c>
      <c r="AI1049" s="24" cm="1">
        <f t="array" ref="AI1049">SUM($H$8:$AG$8*H1049:AG1049)</f>
        <v>0</v>
      </c>
      <c r="AJ1049" s="43">
        <f>$AI1049/'Inventory System'!$L$34</f>
        <v>0</v>
      </c>
      <c r="AS1049" s="2"/>
    </row>
    <row r="1050" spans="2:45" x14ac:dyDescent="0.25">
      <c r="B1050" s="2"/>
      <c r="C1050" s="2"/>
      <c r="D1050" s="2"/>
      <c r="E1050" s="2"/>
      <c r="G1050" s="42">
        <v>44565</v>
      </c>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f t="shared" si="17"/>
        <v>0</v>
      </c>
      <c r="AI1050" s="24" cm="1">
        <f t="array" ref="AI1050">SUM($H$8:$AG$8*H1050:AG1050)</f>
        <v>0</v>
      </c>
      <c r="AJ1050" s="43">
        <f>$AI1050/'Inventory System'!$L$34</f>
        <v>0</v>
      </c>
      <c r="AS1050" s="2"/>
    </row>
    <row r="1051" spans="2:45" x14ac:dyDescent="0.25">
      <c r="B1051" s="2"/>
      <c r="C1051" s="2"/>
      <c r="D1051" s="2"/>
      <c r="E1051" s="2"/>
      <c r="G1051" s="42">
        <v>44566</v>
      </c>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c r="AH1051" s="23">
        <f t="shared" si="17"/>
        <v>0</v>
      </c>
      <c r="AI1051" s="24" cm="1">
        <f t="array" ref="AI1051">SUM($H$8:$AG$8*H1051:AG1051)</f>
        <v>0</v>
      </c>
      <c r="AJ1051" s="43">
        <f>$AI1051/'Inventory System'!$L$34</f>
        <v>0</v>
      </c>
      <c r="AS1051" s="2"/>
    </row>
    <row r="1052" spans="2:45" x14ac:dyDescent="0.25">
      <c r="B1052" s="2"/>
      <c r="C1052" s="2"/>
      <c r="D1052" s="2"/>
      <c r="E1052" s="2"/>
      <c r="G1052" s="42">
        <v>44567</v>
      </c>
      <c r="H1052" s="23"/>
      <c r="I1052" s="23"/>
      <c r="J1052" s="23"/>
      <c r="K1052" s="23"/>
      <c r="L1052" s="23"/>
      <c r="M1052" s="23"/>
      <c r="N1052" s="23"/>
      <c r="O1052" s="23"/>
      <c r="P1052" s="23"/>
      <c r="Q1052" s="23"/>
      <c r="R1052" s="23"/>
      <c r="S1052" s="23"/>
      <c r="T1052" s="23"/>
      <c r="U1052" s="23"/>
      <c r="V1052" s="23"/>
      <c r="W1052" s="23"/>
      <c r="X1052" s="23"/>
      <c r="Y1052" s="23"/>
      <c r="Z1052" s="23"/>
      <c r="AA1052" s="23"/>
      <c r="AB1052" s="23"/>
      <c r="AC1052" s="23"/>
      <c r="AD1052" s="23"/>
      <c r="AE1052" s="23"/>
      <c r="AF1052" s="23"/>
      <c r="AG1052" s="23"/>
      <c r="AH1052" s="23">
        <f t="shared" si="17"/>
        <v>0</v>
      </c>
      <c r="AI1052" s="24" cm="1">
        <f t="array" ref="AI1052">SUM($H$8:$AG$8*H1052:AG1052)</f>
        <v>0</v>
      </c>
      <c r="AJ1052" s="43">
        <f>$AI1052/'Inventory System'!$L$34</f>
        <v>0</v>
      </c>
      <c r="AS1052" s="2"/>
    </row>
    <row r="1053" spans="2:45" x14ac:dyDescent="0.25">
      <c r="B1053" s="2"/>
      <c r="C1053" s="2"/>
      <c r="D1053" s="2"/>
      <c r="E1053" s="2"/>
      <c r="G1053" s="42">
        <v>44568</v>
      </c>
      <c r="H1053" s="23"/>
      <c r="I1053" s="23"/>
      <c r="J1053" s="23"/>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f t="shared" si="17"/>
        <v>0</v>
      </c>
      <c r="AI1053" s="24" cm="1">
        <f t="array" ref="AI1053">SUM($H$8:$AG$8*H1053:AG1053)</f>
        <v>0</v>
      </c>
      <c r="AJ1053" s="43">
        <f>$AI1053/'Inventory System'!$L$34</f>
        <v>0</v>
      </c>
      <c r="AS1053" s="2"/>
    </row>
    <row r="1054" spans="2:45" x14ac:dyDescent="0.25">
      <c r="B1054" s="2"/>
      <c r="C1054" s="2"/>
      <c r="D1054" s="2"/>
      <c r="E1054" s="2"/>
      <c r="G1054" s="42">
        <v>44569</v>
      </c>
      <c r="H1054" s="23"/>
      <c r="I1054" s="23"/>
      <c r="J1054" s="23"/>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f t="shared" si="17"/>
        <v>0</v>
      </c>
      <c r="AI1054" s="24" cm="1">
        <f t="array" ref="AI1054">SUM($H$8:$AG$8*H1054:AG1054)</f>
        <v>0</v>
      </c>
      <c r="AJ1054" s="43">
        <f>$AI1054/'Inventory System'!$L$34</f>
        <v>0</v>
      </c>
      <c r="AS1054" s="2"/>
    </row>
    <row r="1055" spans="2:45" x14ac:dyDescent="0.25">
      <c r="B1055" s="2"/>
      <c r="C1055" s="2"/>
      <c r="D1055" s="2"/>
      <c r="E1055" s="2"/>
      <c r="G1055" s="42">
        <v>44570</v>
      </c>
      <c r="H1055" s="23"/>
      <c r="I1055" s="23"/>
      <c r="J1055" s="23"/>
      <c r="K1055" s="23"/>
      <c r="L1055" s="23"/>
      <c r="M1055" s="23"/>
      <c r="N1055" s="23"/>
      <c r="O1055" s="23"/>
      <c r="P1055" s="23"/>
      <c r="Q1055" s="23"/>
      <c r="R1055" s="23"/>
      <c r="S1055" s="23"/>
      <c r="T1055" s="23"/>
      <c r="U1055" s="23"/>
      <c r="V1055" s="23"/>
      <c r="W1055" s="23"/>
      <c r="X1055" s="23"/>
      <c r="Y1055" s="23"/>
      <c r="Z1055" s="23"/>
      <c r="AA1055" s="23"/>
      <c r="AB1055" s="23"/>
      <c r="AC1055" s="23"/>
      <c r="AD1055" s="23"/>
      <c r="AE1055" s="23"/>
      <c r="AF1055" s="23"/>
      <c r="AG1055" s="23"/>
      <c r="AH1055" s="23">
        <f t="shared" si="17"/>
        <v>0</v>
      </c>
      <c r="AI1055" s="24" cm="1">
        <f t="array" ref="AI1055">SUM($H$8:$AG$8*H1055:AG1055)</f>
        <v>0</v>
      </c>
      <c r="AJ1055" s="43">
        <f>$AI1055/'Inventory System'!$L$34</f>
        <v>0</v>
      </c>
      <c r="AS1055" s="2"/>
    </row>
    <row r="1056" spans="2:45" x14ac:dyDescent="0.25">
      <c r="B1056" s="2"/>
      <c r="C1056" s="2"/>
      <c r="D1056" s="2"/>
      <c r="E1056" s="2"/>
      <c r="G1056" s="42">
        <v>44571</v>
      </c>
      <c r="H1056" s="23"/>
      <c r="I1056" s="23"/>
      <c r="J1056" s="23"/>
      <c r="K1056" s="23"/>
      <c r="L1056" s="23"/>
      <c r="M1056" s="23"/>
      <c r="N1056" s="23"/>
      <c r="O1056" s="23"/>
      <c r="P1056" s="23"/>
      <c r="Q1056" s="23"/>
      <c r="R1056" s="23"/>
      <c r="S1056" s="23"/>
      <c r="T1056" s="23"/>
      <c r="U1056" s="23"/>
      <c r="V1056" s="23"/>
      <c r="W1056" s="23"/>
      <c r="X1056" s="23"/>
      <c r="Y1056" s="23"/>
      <c r="Z1056" s="23"/>
      <c r="AA1056" s="23"/>
      <c r="AB1056" s="23"/>
      <c r="AC1056" s="23"/>
      <c r="AD1056" s="23"/>
      <c r="AE1056" s="23"/>
      <c r="AF1056" s="23"/>
      <c r="AG1056" s="23"/>
      <c r="AH1056" s="23">
        <f t="shared" si="17"/>
        <v>0</v>
      </c>
      <c r="AI1056" s="24" cm="1">
        <f t="array" ref="AI1056">SUM($H$8:$AG$8*H1056:AG1056)</f>
        <v>0</v>
      </c>
      <c r="AJ1056" s="43">
        <f>$AI1056/'Inventory System'!$L$34</f>
        <v>0</v>
      </c>
      <c r="AS1056" s="2"/>
    </row>
    <row r="1057" spans="2:45" x14ac:dyDescent="0.25">
      <c r="B1057" s="2"/>
      <c r="C1057" s="2"/>
      <c r="D1057" s="2"/>
      <c r="E1057" s="2"/>
      <c r="G1057" s="42">
        <v>44572</v>
      </c>
      <c r="H1057" s="23"/>
      <c r="I1057" s="23"/>
      <c r="J1057" s="23"/>
      <c r="K1057" s="23"/>
      <c r="L1057" s="23"/>
      <c r="M1057" s="23"/>
      <c r="N1057" s="23"/>
      <c r="O1057" s="23"/>
      <c r="P1057" s="23"/>
      <c r="Q1057" s="23"/>
      <c r="R1057" s="23"/>
      <c r="S1057" s="23"/>
      <c r="T1057" s="23"/>
      <c r="U1057" s="23"/>
      <c r="V1057" s="23"/>
      <c r="W1057" s="23"/>
      <c r="X1057" s="23"/>
      <c r="Y1057" s="23"/>
      <c r="Z1057" s="23"/>
      <c r="AA1057" s="23"/>
      <c r="AB1057" s="23"/>
      <c r="AC1057" s="23"/>
      <c r="AD1057" s="23"/>
      <c r="AE1057" s="23"/>
      <c r="AF1057" s="23"/>
      <c r="AG1057" s="23"/>
      <c r="AH1057" s="23">
        <f t="shared" si="17"/>
        <v>0</v>
      </c>
      <c r="AI1057" s="24" cm="1">
        <f t="array" ref="AI1057">SUM($H$8:$AG$8*H1057:AG1057)</f>
        <v>0</v>
      </c>
      <c r="AJ1057" s="43">
        <f>$AI1057/'Inventory System'!$L$34</f>
        <v>0</v>
      </c>
      <c r="AS1057" s="2"/>
    </row>
    <row r="1058" spans="2:45" x14ac:dyDescent="0.25">
      <c r="B1058" s="2"/>
      <c r="C1058" s="2"/>
      <c r="D1058" s="2"/>
      <c r="E1058" s="2"/>
      <c r="G1058" s="42">
        <v>44573</v>
      </c>
      <c r="H1058" s="23"/>
      <c r="I1058" s="23"/>
      <c r="J1058" s="23"/>
      <c r="K1058" s="23"/>
      <c r="L1058" s="23"/>
      <c r="M1058" s="23"/>
      <c r="N1058" s="23"/>
      <c r="O1058" s="23"/>
      <c r="P1058" s="23"/>
      <c r="Q1058" s="23"/>
      <c r="R1058" s="23"/>
      <c r="S1058" s="23"/>
      <c r="T1058" s="23"/>
      <c r="U1058" s="23"/>
      <c r="V1058" s="23"/>
      <c r="W1058" s="23"/>
      <c r="X1058" s="23"/>
      <c r="Y1058" s="23"/>
      <c r="Z1058" s="23"/>
      <c r="AA1058" s="23"/>
      <c r="AB1058" s="23"/>
      <c r="AC1058" s="23"/>
      <c r="AD1058" s="23"/>
      <c r="AE1058" s="23"/>
      <c r="AF1058" s="23"/>
      <c r="AG1058" s="23"/>
      <c r="AH1058" s="23">
        <f t="shared" si="17"/>
        <v>0</v>
      </c>
      <c r="AI1058" s="24" cm="1">
        <f t="array" ref="AI1058">SUM($H$8:$AG$8*H1058:AG1058)</f>
        <v>0</v>
      </c>
      <c r="AJ1058" s="43">
        <f>$AI1058/'Inventory System'!$L$34</f>
        <v>0</v>
      </c>
      <c r="AS1058" s="2"/>
    </row>
    <row r="1059" spans="2:45" x14ac:dyDescent="0.25">
      <c r="B1059" s="2"/>
      <c r="C1059" s="2"/>
      <c r="D1059" s="2"/>
      <c r="E1059" s="2"/>
      <c r="G1059" s="42">
        <v>44574</v>
      </c>
      <c r="H1059" s="23"/>
      <c r="I1059" s="23"/>
      <c r="J1059" s="23"/>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f t="shared" si="17"/>
        <v>0</v>
      </c>
      <c r="AI1059" s="24" cm="1">
        <f t="array" ref="AI1059">SUM($H$8:$AG$8*H1059:AG1059)</f>
        <v>0</v>
      </c>
      <c r="AJ1059" s="43">
        <f>$AI1059/'Inventory System'!$L$34</f>
        <v>0</v>
      </c>
      <c r="AS1059" s="2"/>
    </row>
    <row r="1060" spans="2:45" x14ac:dyDescent="0.25">
      <c r="B1060" s="2"/>
      <c r="C1060" s="2"/>
      <c r="D1060" s="2"/>
      <c r="E1060" s="2"/>
      <c r="G1060" s="42">
        <v>44575</v>
      </c>
      <c r="H1060" s="23"/>
      <c r="I1060" s="23"/>
      <c r="J1060" s="23"/>
      <c r="K1060" s="23"/>
      <c r="L1060" s="23"/>
      <c r="M1060" s="23"/>
      <c r="N1060" s="23"/>
      <c r="O1060" s="23"/>
      <c r="P1060" s="23"/>
      <c r="Q1060" s="23"/>
      <c r="R1060" s="23"/>
      <c r="S1060" s="23"/>
      <c r="T1060" s="23"/>
      <c r="U1060" s="23"/>
      <c r="V1060" s="23"/>
      <c r="W1060" s="23"/>
      <c r="X1060" s="23"/>
      <c r="Y1060" s="23"/>
      <c r="Z1060" s="23"/>
      <c r="AA1060" s="23"/>
      <c r="AB1060" s="23"/>
      <c r="AC1060" s="23"/>
      <c r="AD1060" s="23"/>
      <c r="AE1060" s="23"/>
      <c r="AF1060" s="23"/>
      <c r="AG1060" s="23"/>
      <c r="AH1060" s="23">
        <f t="shared" si="17"/>
        <v>0</v>
      </c>
      <c r="AI1060" s="24" cm="1">
        <f t="array" ref="AI1060">SUM($H$8:$AG$8*H1060:AG1060)</f>
        <v>0</v>
      </c>
      <c r="AJ1060" s="43">
        <f>$AI1060/'Inventory System'!$L$34</f>
        <v>0</v>
      </c>
      <c r="AS1060" s="2"/>
    </row>
    <row r="1061" spans="2:45" x14ac:dyDescent="0.25">
      <c r="B1061" s="2"/>
      <c r="C1061" s="2"/>
      <c r="D1061" s="2"/>
      <c r="E1061" s="2"/>
      <c r="G1061" s="42">
        <v>44576</v>
      </c>
      <c r="H1061" s="23"/>
      <c r="I1061" s="23"/>
      <c r="J1061" s="23"/>
      <c r="K1061" s="23"/>
      <c r="L1061" s="23"/>
      <c r="M1061" s="23"/>
      <c r="N1061" s="23"/>
      <c r="O1061" s="23"/>
      <c r="P1061" s="23"/>
      <c r="Q1061" s="23"/>
      <c r="R1061" s="23"/>
      <c r="S1061" s="23"/>
      <c r="T1061" s="23"/>
      <c r="U1061" s="23"/>
      <c r="V1061" s="23"/>
      <c r="W1061" s="23"/>
      <c r="X1061" s="23"/>
      <c r="Y1061" s="23"/>
      <c r="Z1061" s="23"/>
      <c r="AA1061" s="23"/>
      <c r="AB1061" s="23"/>
      <c r="AC1061" s="23"/>
      <c r="AD1061" s="23"/>
      <c r="AE1061" s="23"/>
      <c r="AF1061" s="23"/>
      <c r="AG1061" s="23"/>
      <c r="AH1061" s="23">
        <f t="shared" si="17"/>
        <v>0</v>
      </c>
      <c r="AI1061" s="24" cm="1">
        <f t="array" ref="AI1061">SUM($H$8:$AG$8*H1061:AG1061)</f>
        <v>0</v>
      </c>
      <c r="AJ1061" s="43">
        <f>$AI1061/'Inventory System'!$L$34</f>
        <v>0</v>
      </c>
      <c r="AS1061" s="2"/>
    </row>
    <row r="1062" spans="2:45" x14ac:dyDescent="0.25">
      <c r="B1062" s="2"/>
      <c r="C1062" s="2"/>
      <c r="D1062" s="2"/>
      <c r="E1062" s="2"/>
      <c r="G1062" s="42">
        <v>44577</v>
      </c>
      <c r="H1062" s="23"/>
      <c r="I1062" s="23"/>
      <c r="J1062" s="23"/>
      <c r="K1062" s="23"/>
      <c r="L1062" s="23"/>
      <c r="M1062" s="23"/>
      <c r="N1062" s="23"/>
      <c r="O1062" s="23"/>
      <c r="P1062" s="23"/>
      <c r="Q1062" s="23"/>
      <c r="R1062" s="23"/>
      <c r="S1062" s="23"/>
      <c r="T1062" s="23"/>
      <c r="U1062" s="23"/>
      <c r="V1062" s="23"/>
      <c r="W1062" s="23"/>
      <c r="X1062" s="23"/>
      <c r="Y1062" s="23"/>
      <c r="Z1062" s="23"/>
      <c r="AA1062" s="23"/>
      <c r="AB1062" s="23"/>
      <c r="AC1062" s="23"/>
      <c r="AD1062" s="23"/>
      <c r="AE1062" s="23"/>
      <c r="AF1062" s="23"/>
      <c r="AG1062" s="23"/>
      <c r="AH1062" s="23">
        <f t="shared" si="17"/>
        <v>0</v>
      </c>
      <c r="AI1062" s="24" cm="1">
        <f t="array" ref="AI1062">SUM($H$8:$AG$8*H1062:AG1062)</f>
        <v>0</v>
      </c>
      <c r="AJ1062" s="43">
        <f>$AI1062/'Inventory System'!$L$34</f>
        <v>0</v>
      </c>
      <c r="AS1062" s="2"/>
    </row>
    <row r="1063" spans="2:45" x14ac:dyDescent="0.25">
      <c r="B1063" s="2"/>
      <c r="C1063" s="2"/>
      <c r="D1063" s="2"/>
      <c r="E1063" s="2"/>
      <c r="G1063" s="42">
        <v>44578</v>
      </c>
      <c r="H1063" s="23"/>
      <c r="I1063" s="23"/>
      <c r="J1063" s="23"/>
      <c r="K1063" s="23"/>
      <c r="L1063" s="23"/>
      <c r="M1063" s="23"/>
      <c r="N1063" s="23"/>
      <c r="O1063" s="23"/>
      <c r="P1063" s="23"/>
      <c r="Q1063" s="23"/>
      <c r="R1063" s="23"/>
      <c r="S1063" s="23"/>
      <c r="T1063" s="23"/>
      <c r="U1063" s="23"/>
      <c r="V1063" s="23"/>
      <c r="W1063" s="23"/>
      <c r="X1063" s="23"/>
      <c r="Y1063" s="23"/>
      <c r="Z1063" s="23"/>
      <c r="AA1063" s="23"/>
      <c r="AB1063" s="23"/>
      <c r="AC1063" s="23"/>
      <c r="AD1063" s="23"/>
      <c r="AE1063" s="23"/>
      <c r="AF1063" s="23"/>
      <c r="AG1063" s="23"/>
      <c r="AH1063" s="23">
        <f t="shared" si="17"/>
        <v>0</v>
      </c>
      <c r="AI1063" s="24" cm="1">
        <f t="array" ref="AI1063">SUM($H$8:$AG$8*H1063:AG1063)</f>
        <v>0</v>
      </c>
      <c r="AJ1063" s="43">
        <f>$AI1063/'Inventory System'!$L$34</f>
        <v>0</v>
      </c>
      <c r="AS1063" s="2"/>
    </row>
    <row r="1064" spans="2:45" x14ac:dyDescent="0.25">
      <c r="B1064" s="2"/>
      <c r="C1064" s="2"/>
      <c r="D1064" s="2"/>
      <c r="E1064" s="2"/>
      <c r="G1064" s="42">
        <v>44579</v>
      </c>
      <c r="H1064" s="23"/>
      <c r="I1064" s="23"/>
      <c r="J1064" s="23"/>
      <c r="K1064" s="23"/>
      <c r="L1064" s="23"/>
      <c r="M1064" s="23"/>
      <c r="N1064" s="23"/>
      <c r="O1064" s="23"/>
      <c r="P1064" s="23"/>
      <c r="Q1064" s="23"/>
      <c r="R1064" s="23"/>
      <c r="S1064" s="23"/>
      <c r="T1064" s="23"/>
      <c r="U1064" s="23"/>
      <c r="V1064" s="23"/>
      <c r="W1064" s="23"/>
      <c r="X1064" s="23"/>
      <c r="Y1064" s="23"/>
      <c r="Z1064" s="23"/>
      <c r="AA1064" s="23"/>
      <c r="AB1064" s="23"/>
      <c r="AC1064" s="23"/>
      <c r="AD1064" s="23"/>
      <c r="AE1064" s="23"/>
      <c r="AF1064" s="23"/>
      <c r="AG1064" s="23"/>
      <c r="AH1064" s="23">
        <f t="shared" si="17"/>
        <v>0</v>
      </c>
      <c r="AI1064" s="24" cm="1">
        <f t="array" ref="AI1064">SUM($H$8:$AG$8*H1064:AG1064)</f>
        <v>0</v>
      </c>
      <c r="AJ1064" s="43">
        <f>$AI1064/'Inventory System'!$L$34</f>
        <v>0</v>
      </c>
      <c r="AS1064" s="2"/>
    </row>
    <row r="1065" spans="2:45" x14ac:dyDescent="0.25">
      <c r="B1065" s="2"/>
      <c r="C1065" s="2"/>
      <c r="D1065" s="2"/>
      <c r="E1065" s="2"/>
      <c r="G1065" s="42">
        <v>44580</v>
      </c>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f t="shared" si="17"/>
        <v>0</v>
      </c>
      <c r="AI1065" s="24" cm="1">
        <f t="array" ref="AI1065">SUM($H$8:$AG$8*H1065:AG1065)</f>
        <v>0</v>
      </c>
      <c r="AJ1065" s="43">
        <f>$AI1065/'Inventory System'!$L$34</f>
        <v>0</v>
      </c>
      <c r="AS1065" s="2"/>
    </row>
    <row r="1066" spans="2:45" x14ac:dyDescent="0.25">
      <c r="B1066" s="2"/>
      <c r="C1066" s="2"/>
      <c r="D1066" s="2"/>
      <c r="E1066" s="2"/>
      <c r="G1066" s="42">
        <v>44581</v>
      </c>
      <c r="H1066" s="23"/>
      <c r="I1066" s="23"/>
      <c r="J1066" s="23"/>
      <c r="K1066" s="23"/>
      <c r="L1066" s="23"/>
      <c r="M1066" s="23"/>
      <c r="N1066" s="23"/>
      <c r="O1066" s="23"/>
      <c r="P1066" s="23"/>
      <c r="Q1066" s="23"/>
      <c r="R1066" s="23"/>
      <c r="S1066" s="23"/>
      <c r="T1066" s="23"/>
      <c r="U1066" s="23"/>
      <c r="V1066" s="23"/>
      <c r="W1066" s="23"/>
      <c r="X1066" s="23"/>
      <c r="Y1066" s="23"/>
      <c r="Z1066" s="23"/>
      <c r="AA1066" s="23"/>
      <c r="AB1066" s="23"/>
      <c r="AC1066" s="23"/>
      <c r="AD1066" s="23"/>
      <c r="AE1066" s="23"/>
      <c r="AF1066" s="23"/>
      <c r="AG1066" s="23"/>
      <c r="AH1066" s="23">
        <f t="shared" si="17"/>
        <v>0</v>
      </c>
      <c r="AI1066" s="24" cm="1">
        <f t="array" ref="AI1066">SUM($H$8:$AG$8*H1066:AG1066)</f>
        <v>0</v>
      </c>
      <c r="AJ1066" s="43">
        <f>$AI1066/'Inventory System'!$L$34</f>
        <v>0</v>
      </c>
      <c r="AS1066" s="2"/>
    </row>
    <row r="1067" spans="2:45" x14ac:dyDescent="0.25">
      <c r="B1067" s="2"/>
      <c r="C1067" s="2"/>
      <c r="D1067" s="2"/>
      <c r="E1067" s="2"/>
      <c r="G1067" s="42">
        <v>44582</v>
      </c>
      <c r="H1067" s="23"/>
      <c r="I1067" s="23"/>
      <c r="J1067" s="23"/>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f t="shared" si="17"/>
        <v>0</v>
      </c>
      <c r="AI1067" s="24" cm="1">
        <f t="array" ref="AI1067">SUM($H$8:$AG$8*H1067:AG1067)</f>
        <v>0</v>
      </c>
      <c r="AJ1067" s="43">
        <f>$AI1067/'Inventory System'!$L$34</f>
        <v>0</v>
      </c>
      <c r="AS1067" s="2"/>
    </row>
    <row r="1068" spans="2:45" x14ac:dyDescent="0.25">
      <c r="B1068" s="2"/>
      <c r="C1068" s="2"/>
      <c r="D1068" s="2"/>
      <c r="E1068" s="2"/>
      <c r="G1068" s="42">
        <v>44583</v>
      </c>
      <c r="H1068" s="23"/>
      <c r="I1068" s="23"/>
      <c r="J1068" s="23"/>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f t="shared" si="17"/>
        <v>0</v>
      </c>
      <c r="AI1068" s="24" cm="1">
        <f t="array" ref="AI1068">SUM($H$8:$AG$8*H1068:AG1068)</f>
        <v>0</v>
      </c>
      <c r="AJ1068" s="43">
        <f>$AI1068/'Inventory System'!$L$34</f>
        <v>0</v>
      </c>
      <c r="AS1068" s="2"/>
    </row>
    <row r="1069" spans="2:45" x14ac:dyDescent="0.25">
      <c r="B1069" s="2"/>
      <c r="C1069" s="2"/>
      <c r="D1069" s="2"/>
      <c r="E1069" s="2"/>
      <c r="G1069" s="42">
        <v>44584</v>
      </c>
      <c r="H1069" s="23"/>
      <c r="I1069" s="23"/>
      <c r="J1069" s="23"/>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f t="shared" si="17"/>
        <v>0</v>
      </c>
      <c r="AI1069" s="24" cm="1">
        <f t="array" ref="AI1069">SUM($H$8:$AG$8*H1069:AG1069)</f>
        <v>0</v>
      </c>
      <c r="AJ1069" s="43">
        <f>$AI1069/'Inventory System'!$L$34</f>
        <v>0</v>
      </c>
      <c r="AS1069" s="2"/>
    </row>
    <row r="1070" spans="2:45" x14ac:dyDescent="0.25">
      <c r="B1070" s="2"/>
      <c r="C1070" s="2"/>
      <c r="D1070" s="2"/>
      <c r="E1070" s="2"/>
      <c r="G1070" s="42">
        <v>44585</v>
      </c>
      <c r="H1070" s="23"/>
      <c r="I1070" s="23"/>
      <c r="J1070" s="23"/>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f t="shared" si="17"/>
        <v>0</v>
      </c>
      <c r="AI1070" s="24" cm="1">
        <f t="array" ref="AI1070">SUM($H$8:$AG$8*H1070:AG1070)</f>
        <v>0</v>
      </c>
      <c r="AJ1070" s="43">
        <f>$AI1070/'Inventory System'!$L$34</f>
        <v>0</v>
      </c>
      <c r="AS1070" s="2"/>
    </row>
    <row r="1071" spans="2:45" x14ac:dyDescent="0.25">
      <c r="B1071" s="2"/>
      <c r="C1071" s="2"/>
      <c r="D1071" s="2"/>
      <c r="E1071" s="2"/>
      <c r="G1071" s="42">
        <v>44586</v>
      </c>
      <c r="H1071" s="23"/>
      <c r="I1071" s="23"/>
      <c r="J1071" s="23"/>
      <c r="K1071" s="23"/>
      <c r="L1071" s="23"/>
      <c r="M1071" s="23"/>
      <c r="N1071" s="23"/>
      <c r="O1071" s="23"/>
      <c r="P1071" s="23"/>
      <c r="Q1071" s="23"/>
      <c r="R1071" s="23"/>
      <c r="S1071" s="23"/>
      <c r="T1071" s="23"/>
      <c r="U1071" s="23"/>
      <c r="V1071" s="23"/>
      <c r="W1071" s="23"/>
      <c r="X1071" s="23"/>
      <c r="Y1071" s="23"/>
      <c r="Z1071" s="23"/>
      <c r="AA1071" s="23"/>
      <c r="AB1071" s="23"/>
      <c r="AC1071" s="23"/>
      <c r="AD1071" s="23"/>
      <c r="AE1071" s="23"/>
      <c r="AF1071" s="23"/>
      <c r="AG1071" s="23"/>
      <c r="AH1071" s="23">
        <f t="shared" si="17"/>
        <v>0</v>
      </c>
      <c r="AI1071" s="24" cm="1">
        <f t="array" ref="AI1071">SUM($H$8:$AG$8*H1071:AG1071)</f>
        <v>0</v>
      </c>
      <c r="AJ1071" s="43">
        <f>$AI1071/'Inventory System'!$L$34</f>
        <v>0</v>
      </c>
      <c r="AS1071" s="2"/>
    </row>
    <row r="1072" spans="2:45" x14ac:dyDescent="0.25">
      <c r="B1072" s="2"/>
      <c r="C1072" s="2"/>
      <c r="D1072" s="2"/>
      <c r="E1072" s="2"/>
      <c r="G1072" s="42">
        <v>44587</v>
      </c>
      <c r="H1072" s="23"/>
      <c r="I1072" s="23"/>
      <c r="J1072" s="23"/>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f t="shared" si="17"/>
        <v>0</v>
      </c>
      <c r="AI1072" s="24" cm="1">
        <f t="array" ref="AI1072">SUM($H$8:$AG$8*H1072:AG1072)</f>
        <v>0</v>
      </c>
      <c r="AJ1072" s="43">
        <f>$AI1072/'Inventory System'!$L$34</f>
        <v>0</v>
      </c>
      <c r="AS1072" s="2"/>
    </row>
    <row r="1073" spans="2:45" x14ac:dyDescent="0.25">
      <c r="B1073" s="2"/>
      <c r="C1073" s="2"/>
      <c r="D1073" s="2"/>
      <c r="E1073" s="2"/>
      <c r="G1073" s="42">
        <v>44588</v>
      </c>
      <c r="H1073" s="23"/>
      <c r="I1073" s="23"/>
      <c r="J1073" s="23"/>
      <c r="K1073" s="23"/>
      <c r="L1073" s="23"/>
      <c r="M1073" s="23"/>
      <c r="N1073" s="23"/>
      <c r="O1073" s="23"/>
      <c r="P1073" s="23"/>
      <c r="Q1073" s="23"/>
      <c r="R1073" s="23"/>
      <c r="S1073" s="23"/>
      <c r="T1073" s="23"/>
      <c r="U1073" s="23"/>
      <c r="V1073" s="23"/>
      <c r="W1073" s="23"/>
      <c r="X1073" s="23"/>
      <c r="Y1073" s="23"/>
      <c r="Z1073" s="23"/>
      <c r="AA1073" s="23"/>
      <c r="AB1073" s="23"/>
      <c r="AC1073" s="23"/>
      <c r="AD1073" s="23"/>
      <c r="AE1073" s="23"/>
      <c r="AF1073" s="23"/>
      <c r="AG1073" s="23"/>
      <c r="AH1073" s="23">
        <f t="shared" si="17"/>
        <v>0</v>
      </c>
      <c r="AI1073" s="24" cm="1">
        <f t="array" ref="AI1073">SUM($H$8:$AG$8*H1073:AG1073)</f>
        <v>0</v>
      </c>
      <c r="AJ1073" s="43">
        <f>$AI1073/'Inventory System'!$L$34</f>
        <v>0</v>
      </c>
      <c r="AS1073" s="2"/>
    </row>
    <row r="1074" spans="2:45" x14ac:dyDescent="0.25">
      <c r="B1074" s="2"/>
      <c r="C1074" s="2"/>
      <c r="D1074" s="2"/>
      <c r="E1074" s="2"/>
      <c r="G1074" s="42">
        <v>44589</v>
      </c>
      <c r="H1074" s="23"/>
      <c r="I1074" s="23"/>
      <c r="J1074" s="23"/>
      <c r="K1074" s="23"/>
      <c r="L1074" s="23"/>
      <c r="M1074" s="23"/>
      <c r="N1074" s="23"/>
      <c r="O1074" s="23"/>
      <c r="P1074" s="23"/>
      <c r="Q1074" s="23"/>
      <c r="R1074" s="23"/>
      <c r="S1074" s="23"/>
      <c r="T1074" s="23"/>
      <c r="U1074" s="23"/>
      <c r="V1074" s="23"/>
      <c r="W1074" s="23"/>
      <c r="X1074" s="23"/>
      <c r="Y1074" s="23"/>
      <c r="Z1074" s="23"/>
      <c r="AA1074" s="23"/>
      <c r="AB1074" s="23"/>
      <c r="AC1074" s="23"/>
      <c r="AD1074" s="23"/>
      <c r="AE1074" s="23"/>
      <c r="AF1074" s="23"/>
      <c r="AG1074" s="23"/>
      <c r="AH1074" s="23">
        <f t="shared" si="17"/>
        <v>0</v>
      </c>
      <c r="AI1074" s="24" cm="1">
        <f t="array" ref="AI1074">SUM($H$8:$AG$8*H1074:AG1074)</f>
        <v>0</v>
      </c>
      <c r="AJ1074" s="43">
        <f>$AI1074/'Inventory System'!$L$34</f>
        <v>0</v>
      </c>
      <c r="AS1074" s="2"/>
    </row>
    <row r="1075" spans="2:45" x14ac:dyDescent="0.25">
      <c r="B1075" s="2"/>
      <c r="C1075" s="2"/>
      <c r="D1075" s="2"/>
      <c r="E1075" s="2"/>
      <c r="G1075" s="42">
        <v>44590</v>
      </c>
      <c r="H1075" s="23"/>
      <c r="I1075" s="23"/>
      <c r="J1075" s="23"/>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f t="shared" si="17"/>
        <v>0</v>
      </c>
      <c r="AI1075" s="24" cm="1">
        <f t="array" ref="AI1075">SUM($H$8:$AG$8*H1075:AG1075)</f>
        <v>0</v>
      </c>
      <c r="AJ1075" s="43">
        <f>$AI1075/'Inventory System'!$L$34</f>
        <v>0</v>
      </c>
      <c r="AS1075" s="2"/>
    </row>
    <row r="1076" spans="2:45" x14ac:dyDescent="0.25">
      <c r="B1076" s="2"/>
      <c r="C1076" s="2"/>
      <c r="D1076" s="2"/>
      <c r="E1076" s="2"/>
      <c r="G1076" s="42">
        <v>44591</v>
      </c>
      <c r="H1076" s="23"/>
      <c r="I1076" s="23"/>
      <c r="J1076" s="23"/>
      <c r="K1076" s="23"/>
      <c r="L1076" s="23"/>
      <c r="M1076" s="23"/>
      <c r="N1076" s="23"/>
      <c r="O1076" s="23"/>
      <c r="P1076" s="23"/>
      <c r="Q1076" s="23"/>
      <c r="R1076" s="23"/>
      <c r="S1076" s="23"/>
      <c r="T1076" s="23"/>
      <c r="U1076" s="23"/>
      <c r="V1076" s="23"/>
      <c r="W1076" s="23"/>
      <c r="X1076" s="23"/>
      <c r="Y1076" s="23"/>
      <c r="Z1076" s="23"/>
      <c r="AA1076" s="23"/>
      <c r="AB1076" s="23"/>
      <c r="AC1076" s="23"/>
      <c r="AD1076" s="23"/>
      <c r="AE1076" s="23"/>
      <c r="AF1076" s="23"/>
      <c r="AG1076" s="23"/>
      <c r="AH1076" s="23">
        <f t="shared" si="17"/>
        <v>0</v>
      </c>
      <c r="AI1076" s="24" cm="1">
        <f t="array" ref="AI1076">SUM($H$8:$AG$8*H1076:AG1076)</f>
        <v>0</v>
      </c>
      <c r="AJ1076" s="43">
        <f>$AI1076/'Inventory System'!$L$34</f>
        <v>0</v>
      </c>
      <c r="AS1076" s="2"/>
    </row>
    <row r="1077" spans="2:45" x14ac:dyDescent="0.25">
      <c r="B1077" s="2"/>
      <c r="C1077" s="2"/>
      <c r="D1077" s="2"/>
      <c r="E1077" s="2"/>
      <c r="G1077" s="42">
        <v>44592</v>
      </c>
      <c r="H1077" s="23"/>
      <c r="I1077" s="23"/>
      <c r="J1077" s="23"/>
      <c r="K1077" s="23"/>
      <c r="L1077" s="23"/>
      <c r="M1077" s="23"/>
      <c r="N1077" s="23"/>
      <c r="O1077" s="23"/>
      <c r="P1077" s="23"/>
      <c r="Q1077" s="23"/>
      <c r="R1077" s="23"/>
      <c r="S1077" s="23"/>
      <c r="T1077" s="23"/>
      <c r="U1077" s="23"/>
      <c r="V1077" s="23"/>
      <c r="W1077" s="23"/>
      <c r="X1077" s="23"/>
      <c r="Y1077" s="23"/>
      <c r="Z1077" s="23"/>
      <c r="AA1077" s="23"/>
      <c r="AB1077" s="23"/>
      <c r="AC1077" s="23"/>
      <c r="AD1077" s="23"/>
      <c r="AE1077" s="23"/>
      <c r="AF1077" s="23"/>
      <c r="AG1077" s="23"/>
      <c r="AH1077" s="23">
        <f t="shared" si="17"/>
        <v>0</v>
      </c>
      <c r="AI1077" s="24" cm="1">
        <f t="array" ref="AI1077">SUM($H$8:$AG$8*H1077:AG1077)</f>
        <v>0</v>
      </c>
      <c r="AJ1077" s="43">
        <f>$AI1077/'Inventory System'!$L$34</f>
        <v>0</v>
      </c>
      <c r="AS1077" s="2"/>
    </row>
    <row r="1078" spans="2:45" x14ac:dyDescent="0.25">
      <c r="B1078" s="2"/>
      <c r="C1078" s="2"/>
      <c r="D1078" s="2"/>
      <c r="E1078" s="2"/>
      <c r="G1078" s="42">
        <v>44593</v>
      </c>
      <c r="H1078" s="23"/>
      <c r="I1078" s="23"/>
      <c r="J1078" s="23"/>
      <c r="K1078" s="23"/>
      <c r="L1078" s="23"/>
      <c r="M1078" s="23"/>
      <c r="N1078" s="23"/>
      <c r="O1078" s="23"/>
      <c r="P1078" s="23"/>
      <c r="Q1078" s="23"/>
      <c r="R1078" s="23"/>
      <c r="S1078" s="23"/>
      <c r="T1078" s="23"/>
      <c r="U1078" s="23"/>
      <c r="V1078" s="23"/>
      <c r="W1078" s="23"/>
      <c r="X1078" s="23"/>
      <c r="Y1078" s="23"/>
      <c r="Z1078" s="23"/>
      <c r="AA1078" s="23"/>
      <c r="AB1078" s="23"/>
      <c r="AC1078" s="23"/>
      <c r="AD1078" s="23"/>
      <c r="AE1078" s="23"/>
      <c r="AF1078" s="23"/>
      <c r="AG1078" s="23"/>
      <c r="AH1078" s="23">
        <f t="shared" si="17"/>
        <v>0</v>
      </c>
      <c r="AI1078" s="24" cm="1">
        <f t="array" ref="AI1078">SUM($H$8:$AG$8*H1078:AG1078)</f>
        <v>0</v>
      </c>
      <c r="AJ1078" s="43">
        <f>$AI1078/'Inventory System'!$L$34</f>
        <v>0</v>
      </c>
      <c r="AS1078" s="2"/>
    </row>
    <row r="1079" spans="2:45" x14ac:dyDescent="0.25">
      <c r="B1079" s="2"/>
      <c r="C1079" s="2"/>
      <c r="D1079" s="2"/>
      <c r="E1079" s="2"/>
      <c r="G1079" s="42">
        <v>44594</v>
      </c>
      <c r="H1079" s="23"/>
      <c r="I1079" s="23"/>
      <c r="J1079" s="23"/>
      <c r="K1079" s="23"/>
      <c r="L1079" s="23"/>
      <c r="M1079" s="23"/>
      <c r="N1079" s="23"/>
      <c r="O1079" s="23"/>
      <c r="P1079" s="23"/>
      <c r="Q1079" s="23"/>
      <c r="R1079" s="23"/>
      <c r="S1079" s="23"/>
      <c r="T1079" s="23"/>
      <c r="U1079" s="23"/>
      <c r="V1079" s="23"/>
      <c r="W1079" s="23"/>
      <c r="X1079" s="23"/>
      <c r="Y1079" s="23"/>
      <c r="Z1079" s="23"/>
      <c r="AA1079" s="23"/>
      <c r="AB1079" s="23"/>
      <c r="AC1079" s="23"/>
      <c r="AD1079" s="23"/>
      <c r="AE1079" s="23"/>
      <c r="AF1079" s="23"/>
      <c r="AG1079" s="23"/>
      <c r="AH1079" s="23">
        <f t="shared" si="17"/>
        <v>0</v>
      </c>
      <c r="AI1079" s="24" cm="1">
        <f t="array" ref="AI1079">SUM($H$8:$AG$8*H1079:AG1079)</f>
        <v>0</v>
      </c>
      <c r="AJ1079" s="43">
        <f>$AI1079/'Inventory System'!$L$34</f>
        <v>0</v>
      </c>
      <c r="AS1079" s="2"/>
    </row>
    <row r="1080" spans="2:45" x14ac:dyDescent="0.25">
      <c r="B1080" s="2"/>
      <c r="C1080" s="2"/>
      <c r="D1080" s="2"/>
      <c r="E1080" s="2"/>
      <c r="G1080" s="42">
        <v>44595</v>
      </c>
      <c r="H1080" s="23"/>
      <c r="I1080" s="23"/>
      <c r="J1080" s="23"/>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f t="shared" si="17"/>
        <v>0</v>
      </c>
      <c r="AI1080" s="24" cm="1">
        <f t="array" ref="AI1080">SUM($H$8:$AG$8*H1080:AG1080)</f>
        <v>0</v>
      </c>
      <c r="AJ1080" s="43">
        <f>$AI1080/'Inventory System'!$L$34</f>
        <v>0</v>
      </c>
      <c r="AS1080" s="2"/>
    </row>
    <row r="1081" spans="2:45" x14ac:dyDescent="0.25">
      <c r="B1081" s="2"/>
      <c r="C1081" s="2"/>
      <c r="D1081" s="2"/>
      <c r="E1081" s="2"/>
      <c r="G1081" s="42">
        <v>44596</v>
      </c>
      <c r="H1081" s="23"/>
      <c r="I1081" s="23"/>
      <c r="J1081" s="23"/>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f t="shared" si="17"/>
        <v>0</v>
      </c>
      <c r="AI1081" s="24" cm="1">
        <f t="array" ref="AI1081">SUM($H$8:$AG$8*H1081:AG1081)</f>
        <v>0</v>
      </c>
      <c r="AJ1081" s="43">
        <f>$AI1081/'Inventory System'!$L$34</f>
        <v>0</v>
      </c>
      <c r="AS1081" s="2"/>
    </row>
    <row r="1082" spans="2:45" x14ac:dyDescent="0.25">
      <c r="B1082" s="2"/>
      <c r="C1082" s="2"/>
      <c r="D1082" s="2"/>
      <c r="E1082" s="2"/>
      <c r="G1082" s="42">
        <v>44597</v>
      </c>
      <c r="H1082" s="23"/>
      <c r="I1082" s="23"/>
      <c r="J1082" s="23"/>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f t="shared" si="17"/>
        <v>0</v>
      </c>
      <c r="AI1082" s="24" cm="1">
        <f t="array" ref="AI1082">SUM($H$8:$AG$8*H1082:AG1082)</f>
        <v>0</v>
      </c>
      <c r="AJ1082" s="43">
        <f>$AI1082/'Inventory System'!$L$34</f>
        <v>0</v>
      </c>
      <c r="AS1082" s="2"/>
    </row>
    <row r="1083" spans="2:45" x14ac:dyDescent="0.25">
      <c r="B1083" s="2"/>
      <c r="C1083" s="2"/>
      <c r="D1083" s="2"/>
      <c r="E1083" s="2"/>
      <c r="G1083" s="42">
        <v>44598</v>
      </c>
      <c r="H1083" s="23"/>
      <c r="I1083" s="23"/>
      <c r="J1083" s="23"/>
      <c r="K1083" s="23"/>
      <c r="L1083" s="23"/>
      <c r="M1083" s="23"/>
      <c r="N1083" s="23"/>
      <c r="O1083" s="23"/>
      <c r="P1083" s="23"/>
      <c r="Q1083" s="23"/>
      <c r="R1083" s="23"/>
      <c r="S1083" s="23"/>
      <c r="T1083" s="23"/>
      <c r="U1083" s="23"/>
      <c r="V1083" s="23"/>
      <c r="W1083" s="23"/>
      <c r="X1083" s="23"/>
      <c r="Y1083" s="23"/>
      <c r="Z1083" s="23"/>
      <c r="AA1083" s="23"/>
      <c r="AB1083" s="23"/>
      <c r="AC1083" s="23"/>
      <c r="AD1083" s="23"/>
      <c r="AE1083" s="23"/>
      <c r="AF1083" s="23"/>
      <c r="AG1083" s="23"/>
      <c r="AH1083" s="23">
        <f t="shared" si="17"/>
        <v>0</v>
      </c>
      <c r="AI1083" s="24" cm="1">
        <f t="array" ref="AI1083">SUM($H$8:$AG$8*H1083:AG1083)</f>
        <v>0</v>
      </c>
      <c r="AJ1083" s="43">
        <f>$AI1083/'Inventory System'!$L$34</f>
        <v>0</v>
      </c>
      <c r="AS1083" s="2"/>
    </row>
    <row r="1084" spans="2:45" x14ac:dyDescent="0.25">
      <c r="B1084" s="2"/>
      <c r="C1084" s="2"/>
      <c r="D1084" s="2"/>
      <c r="E1084" s="2"/>
      <c r="G1084" s="42">
        <v>44599</v>
      </c>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f t="shared" si="17"/>
        <v>0</v>
      </c>
      <c r="AI1084" s="24" cm="1">
        <f t="array" ref="AI1084">SUM($H$8:$AG$8*H1084:AG1084)</f>
        <v>0</v>
      </c>
      <c r="AJ1084" s="43">
        <f>$AI1084/'Inventory System'!$L$34</f>
        <v>0</v>
      </c>
      <c r="AS1084" s="2"/>
    </row>
    <row r="1085" spans="2:45" x14ac:dyDescent="0.25">
      <c r="B1085" s="2"/>
      <c r="C1085" s="2"/>
      <c r="D1085" s="2"/>
      <c r="E1085" s="2"/>
      <c r="G1085" s="42">
        <v>44600</v>
      </c>
      <c r="H1085" s="23"/>
      <c r="I1085" s="23"/>
      <c r="J1085" s="23"/>
      <c r="K1085" s="23"/>
      <c r="L1085" s="23"/>
      <c r="M1085" s="23"/>
      <c r="N1085" s="23"/>
      <c r="O1085" s="23"/>
      <c r="P1085" s="23"/>
      <c r="Q1085" s="23"/>
      <c r="R1085" s="23"/>
      <c r="S1085" s="23"/>
      <c r="T1085" s="23"/>
      <c r="U1085" s="23"/>
      <c r="V1085" s="23"/>
      <c r="W1085" s="23"/>
      <c r="X1085" s="23"/>
      <c r="Y1085" s="23"/>
      <c r="Z1085" s="23"/>
      <c r="AA1085" s="23"/>
      <c r="AB1085" s="23"/>
      <c r="AC1085" s="23"/>
      <c r="AD1085" s="23"/>
      <c r="AE1085" s="23"/>
      <c r="AF1085" s="23"/>
      <c r="AG1085" s="23"/>
      <c r="AH1085" s="23">
        <f t="shared" si="17"/>
        <v>0</v>
      </c>
      <c r="AI1085" s="24" cm="1">
        <f t="array" ref="AI1085">SUM($H$8:$AG$8*H1085:AG1085)</f>
        <v>0</v>
      </c>
      <c r="AJ1085" s="43">
        <f>$AI1085/'Inventory System'!$L$34</f>
        <v>0</v>
      </c>
      <c r="AS1085" s="2"/>
    </row>
    <row r="1086" spans="2:45" x14ac:dyDescent="0.25">
      <c r="B1086" s="2"/>
      <c r="C1086" s="2"/>
      <c r="D1086" s="2"/>
      <c r="E1086" s="2"/>
      <c r="G1086" s="42">
        <v>44601</v>
      </c>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c r="AH1086" s="23">
        <f t="shared" si="17"/>
        <v>0</v>
      </c>
      <c r="AI1086" s="24" cm="1">
        <f t="array" ref="AI1086">SUM($H$8:$AG$8*H1086:AG1086)</f>
        <v>0</v>
      </c>
      <c r="AJ1086" s="43">
        <f>$AI1086/'Inventory System'!$L$34</f>
        <v>0</v>
      </c>
      <c r="AS1086" s="2"/>
    </row>
    <row r="1087" spans="2:45" x14ac:dyDescent="0.25">
      <c r="B1087" s="2"/>
      <c r="C1087" s="2"/>
      <c r="D1087" s="2"/>
      <c r="E1087" s="2"/>
      <c r="G1087" s="42">
        <v>44602</v>
      </c>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c r="AH1087" s="23">
        <f t="shared" si="17"/>
        <v>0</v>
      </c>
      <c r="AI1087" s="24" cm="1">
        <f t="array" ref="AI1087">SUM($H$8:$AG$8*H1087:AG1087)</f>
        <v>0</v>
      </c>
      <c r="AJ1087" s="43">
        <f>$AI1087/'Inventory System'!$L$34</f>
        <v>0</v>
      </c>
      <c r="AS1087" s="2"/>
    </row>
    <row r="1088" spans="2:45" x14ac:dyDescent="0.25">
      <c r="B1088" s="2"/>
      <c r="C1088" s="2"/>
      <c r="D1088" s="2"/>
      <c r="E1088" s="2"/>
      <c r="G1088" s="42">
        <v>44603</v>
      </c>
      <c r="H1088" s="23"/>
      <c r="I1088" s="23"/>
      <c r="J1088" s="23"/>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f t="shared" si="17"/>
        <v>0</v>
      </c>
      <c r="AI1088" s="24" cm="1">
        <f t="array" ref="AI1088">SUM($H$8:$AG$8*H1088:AG1088)</f>
        <v>0</v>
      </c>
      <c r="AJ1088" s="43">
        <f>$AI1088/'Inventory System'!$L$34</f>
        <v>0</v>
      </c>
      <c r="AS1088" s="2"/>
    </row>
    <row r="1089" spans="2:45" x14ac:dyDescent="0.25">
      <c r="B1089" s="2"/>
      <c r="C1089" s="2"/>
      <c r="D1089" s="2"/>
      <c r="E1089" s="2"/>
      <c r="G1089" s="42">
        <v>44604</v>
      </c>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f t="shared" si="17"/>
        <v>0</v>
      </c>
      <c r="AI1089" s="24" cm="1">
        <f t="array" ref="AI1089">SUM($H$8:$AG$8*H1089:AG1089)</f>
        <v>0</v>
      </c>
      <c r="AJ1089" s="43">
        <f>$AI1089/'Inventory System'!$L$34</f>
        <v>0</v>
      </c>
      <c r="AS1089" s="2"/>
    </row>
    <row r="1090" spans="2:45" x14ac:dyDescent="0.25">
      <c r="B1090" s="2"/>
      <c r="C1090" s="2"/>
      <c r="D1090" s="2"/>
      <c r="E1090" s="2"/>
      <c r="G1090" s="42">
        <v>44605</v>
      </c>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c r="AH1090" s="23">
        <f t="shared" si="17"/>
        <v>0</v>
      </c>
      <c r="AI1090" s="24" cm="1">
        <f t="array" ref="AI1090">SUM($H$8:$AG$8*H1090:AG1090)</f>
        <v>0</v>
      </c>
      <c r="AJ1090" s="43">
        <f>$AI1090/'Inventory System'!$L$34</f>
        <v>0</v>
      </c>
      <c r="AS1090" s="2"/>
    </row>
    <row r="1091" spans="2:45" x14ac:dyDescent="0.25">
      <c r="B1091" s="2"/>
      <c r="C1091" s="2"/>
      <c r="D1091" s="2"/>
      <c r="E1091" s="2"/>
      <c r="G1091" s="42">
        <v>44606</v>
      </c>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c r="AH1091" s="23">
        <f t="shared" si="17"/>
        <v>0</v>
      </c>
      <c r="AI1091" s="24" cm="1">
        <f t="array" ref="AI1091">SUM($H$8:$AG$8*H1091:AG1091)</f>
        <v>0</v>
      </c>
      <c r="AJ1091" s="43">
        <f>$AI1091/'Inventory System'!$L$34</f>
        <v>0</v>
      </c>
      <c r="AS1091" s="2"/>
    </row>
    <row r="1092" spans="2:45" x14ac:dyDescent="0.25">
      <c r="B1092" s="2"/>
      <c r="C1092" s="2"/>
      <c r="D1092" s="2"/>
      <c r="E1092" s="2"/>
      <c r="G1092" s="42">
        <v>44607</v>
      </c>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c r="AH1092" s="23">
        <f t="shared" si="17"/>
        <v>0</v>
      </c>
      <c r="AI1092" s="24" cm="1">
        <f t="array" ref="AI1092">SUM($H$8:$AG$8*H1092:AG1092)</f>
        <v>0</v>
      </c>
      <c r="AJ1092" s="43">
        <f>$AI1092/'Inventory System'!$L$34</f>
        <v>0</v>
      </c>
      <c r="AS1092" s="2"/>
    </row>
    <row r="1093" spans="2:45" x14ac:dyDescent="0.25">
      <c r="B1093" s="2"/>
      <c r="C1093" s="2"/>
      <c r="D1093" s="2"/>
      <c r="E1093" s="2"/>
      <c r="G1093" s="42">
        <v>44608</v>
      </c>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c r="AH1093" s="23">
        <f t="shared" si="17"/>
        <v>0</v>
      </c>
      <c r="AI1093" s="24" cm="1">
        <f t="array" ref="AI1093">SUM($H$8:$AG$8*H1093:AG1093)</f>
        <v>0</v>
      </c>
      <c r="AJ1093" s="43">
        <f>$AI1093/'Inventory System'!$L$34</f>
        <v>0</v>
      </c>
      <c r="AS1093" s="2"/>
    </row>
    <row r="1094" spans="2:45" x14ac:dyDescent="0.25">
      <c r="B1094" s="2"/>
      <c r="C1094" s="2"/>
      <c r="D1094" s="2"/>
      <c r="E1094" s="2"/>
      <c r="G1094" s="42">
        <v>44609</v>
      </c>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c r="AH1094" s="23">
        <f t="shared" si="17"/>
        <v>0</v>
      </c>
      <c r="AI1094" s="24" cm="1">
        <f t="array" ref="AI1094">SUM($H$8:$AG$8*H1094:AG1094)</f>
        <v>0</v>
      </c>
      <c r="AJ1094" s="43">
        <f>$AI1094/'Inventory System'!$L$34</f>
        <v>0</v>
      </c>
      <c r="AS1094" s="2"/>
    </row>
    <row r="1095" spans="2:45" x14ac:dyDescent="0.25">
      <c r="B1095" s="2"/>
      <c r="C1095" s="2"/>
      <c r="D1095" s="2"/>
      <c r="E1095" s="2"/>
      <c r="G1095" s="42">
        <v>44610</v>
      </c>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c r="AH1095" s="23">
        <f t="shared" si="17"/>
        <v>0</v>
      </c>
      <c r="AI1095" s="24" cm="1">
        <f t="array" ref="AI1095">SUM($H$8:$AG$8*H1095:AG1095)</f>
        <v>0</v>
      </c>
      <c r="AJ1095" s="43">
        <f>$AI1095/'Inventory System'!$L$34</f>
        <v>0</v>
      </c>
      <c r="AS1095" s="2"/>
    </row>
    <row r="1096" spans="2:45" x14ac:dyDescent="0.25">
      <c r="B1096" s="2"/>
      <c r="C1096" s="2"/>
      <c r="D1096" s="2"/>
      <c r="E1096" s="2"/>
      <c r="G1096" s="42">
        <v>44611</v>
      </c>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c r="AH1096" s="23">
        <f t="shared" si="17"/>
        <v>0</v>
      </c>
      <c r="AI1096" s="24" cm="1">
        <f t="array" ref="AI1096">SUM($H$8:$AG$8*H1096:AG1096)</f>
        <v>0</v>
      </c>
      <c r="AJ1096" s="43">
        <f>$AI1096/'Inventory System'!$L$34</f>
        <v>0</v>
      </c>
      <c r="AS1096" s="2"/>
    </row>
    <row r="1097" spans="2:45" x14ac:dyDescent="0.25">
      <c r="B1097" s="2"/>
      <c r="C1097" s="2"/>
      <c r="D1097" s="2"/>
      <c r="E1097" s="2"/>
      <c r="G1097" s="42">
        <v>44612</v>
      </c>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f t="shared" si="17"/>
        <v>0</v>
      </c>
      <c r="AI1097" s="24" cm="1">
        <f t="array" ref="AI1097">SUM($H$8:$AG$8*H1097:AG1097)</f>
        <v>0</v>
      </c>
      <c r="AJ1097" s="43">
        <f>$AI1097/'Inventory System'!$L$34</f>
        <v>0</v>
      </c>
      <c r="AS1097" s="2"/>
    </row>
    <row r="1098" spans="2:45" x14ac:dyDescent="0.25">
      <c r="B1098" s="2"/>
      <c r="C1098" s="2"/>
      <c r="D1098" s="2"/>
      <c r="E1098" s="2"/>
      <c r="G1098" s="42">
        <v>44613</v>
      </c>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c r="AH1098" s="23">
        <f t="shared" si="17"/>
        <v>0</v>
      </c>
      <c r="AI1098" s="24" cm="1">
        <f t="array" ref="AI1098">SUM($H$8:$AG$8*H1098:AG1098)</f>
        <v>0</v>
      </c>
      <c r="AJ1098" s="43">
        <f>$AI1098/'Inventory System'!$L$34</f>
        <v>0</v>
      </c>
      <c r="AS1098" s="2"/>
    </row>
    <row r="1099" spans="2:45" x14ac:dyDescent="0.25">
      <c r="B1099" s="2"/>
      <c r="C1099" s="2"/>
      <c r="D1099" s="2"/>
      <c r="E1099" s="2"/>
      <c r="G1099" s="42">
        <v>44614</v>
      </c>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c r="AH1099" s="23">
        <f t="shared" si="17"/>
        <v>0</v>
      </c>
      <c r="AI1099" s="24" cm="1">
        <f t="array" ref="AI1099">SUM($H$8:$AG$8*H1099:AG1099)</f>
        <v>0</v>
      </c>
      <c r="AJ1099" s="43">
        <f>$AI1099/'Inventory System'!$L$34</f>
        <v>0</v>
      </c>
      <c r="AS1099" s="2"/>
    </row>
    <row r="1100" spans="2:45" x14ac:dyDescent="0.25">
      <c r="B1100" s="2"/>
      <c r="C1100" s="2"/>
      <c r="D1100" s="2"/>
      <c r="E1100" s="2"/>
      <c r="G1100" s="42">
        <v>44615</v>
      </c>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c r="AH1100" s="23">
        <f t="shared" si="17"/>
        <v>0</v>
      </c>
      <c r="AI1100" s="24" cm="1">
        <f t="array" ref="AI1100">SUM($H$8:$AG$8*H1100:AG1100)</f>
        <v>0</v>
      </c>
      <c r="AJ1100" s="43">
        <f>$AI1100/'Inventory System'!$L$34</f>
        <v>0</v>
      </c>
      <c r="AS1100" s="2"/>
    </row>
    <row r="1101" spans="2:45" x14ac:dyDescent="0.25">
      <c r="B1101" s="2"/>
      <c r="C1101" s="2"/>
      <c r="D1101" s="2"/>
      <c r="E1101" s="2"/>
      <c r="G1101" s="42">
        <v>44616</v>
      </c>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f t="shared" si="17"/>
        <v>0</v>
      </c>
      <c r="AI1101" s="24" cm="1">
        <f t="array" ref="AI1101">SUM($H$8:$AG$8*H1101:AG1101)</f>
        <v>0</v>
      </c>
      <c r="AJ1101" s="43">
        <f>$AI1101/'Inventory System'!$L$34</f>
        <v>0</v>
      </c>
      <c r="AS1101" s="2"/>
    </row>
    <row r="1102" spans="2:45" x14ac:dyDescent="0.25">
      <c r="B1102" s="2"/>
      <c r="C1102" s="2"/>
      <c r="D1102" s="2"/>
      <c r="E1102" s="2"/>
      <c r="G1102" s="42">
        <v>44617</v>
      </c>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f t="shared" si="17"/>
        <v>0</v>
      </c>
      <c r="AI1102" s="24" cm="1">
        <f t="array" ref="AI1102">SUM($H$8:$AG$8*H1102:AG1102)</f>
        <v>0</v>
      </c>
      <c r="AJ1102" s="43">
        <f>$AI1102/'Inventory System'!$L$34</f>
        <v>0</v>
      </c>
      <c r="AS1102" s="2"/>
    </row>
    <row r="1103" spans="2:45" x14ac:dyDescent="0.25">
      <c r="B1103" s="2"/>
      <c r="C1103" s="2"/>
      <c r="D1103" s="2"/>
      <c r="E1103" s="2"/>
      <c r="G1103" s="42">
        <v>44618</v>
      </c>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c r="AH1103" s="23">
        <f t="shared" si="17"/>
        <v>0</v>
      </c>
      <c r="AI1103" s="24" cm="1">
        <f t="array" ref="AI1103">SUM($H$8:$AG$8*H1103:AG1103)</f>
        <v>0</v>
      </c>
      <c r="AJ1103" s="43">
        <f>$AI1103/'Inventory System'!$L$34</f>
        <v>0</v>
      </c>
      <c r="AS1103" s="2"/>
    </row>
    <row r="1104" spans="2:45" x14ac:dyDescent="0.25">
      <c r="B1104" s="2"/>
      <c r="C1104" s="2"/>
      <c r="D1104" s="2"/>
      <c r="E1104" s="2"/>
      <c r="G1104" s="42">
        <v>44619</v>
      </c>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c r="AH1104" s="23">
        <f t="shared" si="17"/>
        <v>0</v>
      </c>
      <c r="AI1104" s="24" cm="1">
        <f t="array" ref="AI1104">SUM($H$8:$AG$8*H1104:AG1104)</f>
        <v>0</v>
      </c>
      <c r="AJ1104" s="43">
        <f>$AI1104/'Inventory System'!$L$34</f>
        <v>0</v>
      </c>
      <c r="AS1104" s="2"/>
    </row>
    <row r="1105" spans="2:45" x14ac:dyDescent="0.25">
      <c r="B1105" s="2"/>
      <c r="C1105" s="2"/>
      <c r="D1105" s="2"/>
      <c r="E1105" s="2"/>
      <c r="G1105" s="42">
        <v>44620</v>
      </c>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c r="AH1105" s="23">
        <f t="shared" si="17"/>
        <v>0</v>
      </c>
      <c r="AI1105" s="24" cm="1">
        <f t="array" ref="AI1105">SUM($H$8:$AG$8*H1105:AG1105)</f>
        <v>0</v>
      </c>
      <c r="AJ1105" s="43">
        <f>$AI1105/'Inventory System'!$L$34</f>
        <v>0</v>
      </c>
      <c r="AS1105" s="2"/>
    </row>
    <row r="1106" spans="2:45" x14ac:dyDescent="0.25">
      <c r="B1106" s="2"/>
      <c r="C1106" s="2"/>
      <c r="D1106" s="2"/>
      <c r="E1106" s="2"/>
      <c r="G1106" s="42">
        <v>44621</v>
      </c>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c r="AH1106" s="23">
        <f t="shared" si="17"/>
        <v>0</v>
      </c>
      <c r="AI1106" s="24" cm="1">
        <f t="array" ref="AI1106">SUM($H$8:$AG$8*H1106:AG1106)</f>
        <v>0</v>
      </c>
      <c r="AJ1106" s="43">
        <f>$AI1106/'Inventory System'!$L$34</f>
        <v>0</v>
      </c>
      <c r="AS1106" s="2"/>
    </row>
    <row r="1107" spans="2:45" x14ac:dyDescent="0.25">
      <c r="B1107" s="2"/>
      <c r="C1107" s="2"/>
      <c r="D1107" s="2"/>
      <c r="E1107" s="2"/>
      <c r="G1107" s="42">
        <v>44622</v>
      </c>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c r="AH1107" s="23">
        <f t="shared" si="17"/>
        <v>0</v>
      </c>
      <c r="AI1107" s="24" cm="1">
        <f t="array" ref="AI1107">SUM($H$8:$AG$8*H1107:AG1107)</f>
        <v>0</v>
      </c>
      <c r="AJ1107" s="43">
        <f>$AI1107/'Inventory System'!$L$34</f>
        <v>0</v>
      </c>
      <c r="AS1107" s="2"/>
    </row>
    <row r="1108" spans="2:45" x14ac:dyDescent="0.25">
      <c r="B1108" s="2"/>
      <c r="C1108" s="2"/>
      <c r="D1108" s="2"/>
      <c r="E1108" s="2"/>
      <c r="G1108" s="42">
        <v>44623</v>
      </c>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c r="AH1108" s="23">
        <f t="shared" si="17"/>
        <v>0</v>
      </c>
      <c r="AI1108" s="24" cm="1">
        <f t="array" ref="AI1108">SUM($H$8:$AG$8*H1108:AG1108)</f>
        <v>0</v>
      </c>
      <c r="AJ1108" s="43">
        <f>$AI1108/'Inventory System'!$L$34</f>
        <v>0</v>
      </c>
      <c r="AS1108" s="2"/>
    </row>
    <row r="1109" spans="2:45" x14ac:dyDescent="0.25">
      <c r="B1109" s="2"/>
      <c r="C1109" s="2"/>
      <c r="D1109" s="2"/>
      <c r="E1109" s="2"/>
      <c r="G1109" s="42">
        <v>44624</v>
      </c>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c r="AH1109" s="23">
        <f t="shared" si="17"/>
        <v>0</v>
      </c>
      <c r="AI1109" s="24" cm="1">
        <f t="array" ref="AI1109">SUM($H$8:$AG$8*H1109:AG1109)</f>
        <v>0</v>
      </c>
      <c r="AJ1109" s="43">
        <f>$AI1109/'Inventory System'!$L$34</f>
        <v>0</v>
      </c>
      <c r="AS1109" s="2"/>
    </row>
    <row r="1110" spans="2:45" x14ac:dyDescent="0.25">
      <c r="B1110" s="2"/>
      <c r="C1110" s="2"/>
      <c r="D1110" s="2"/>
      <c r="E1110" s="2"/>
      <c r="G1110" s="42">
        <v>44625</v>
      </c>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c r="AH1110" s="23">
        <f t="shared" si="17"/>
        <v>0</v>
      </c>
      <c r="AI1110" s="24" cm="1">
        <f t="array" ref="AI1110">SUM($H$8:$AG$8*H1110:AG1110)</f>
        <v>0</v>
      </c>
      <c r="AJ1110" s="43">
        <f>$AI1110/'Inventory System'!$L$34</f>
        <v>0</v>
      </c>
      <c r="AS1110" s="2"/>
    </row>
    <row r="1111" spans="2:45" x14ac:dyDescent="0.25">
      <c r="B1111" s="2"/>
      <c r="C1111" s="2"/>
      <c r="D1111" s="2"/>
      <c r="E1111" s="2"/>
      <c r="G1111" s="42">
        <v>44626</v>
      </c>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c r="AH1111" s="23">
        <f t="shared" si="17"/>
        <v>0</v>
      </c>
      <c r="AI1111" s="24" cm="1">
        <f t="array" ref="AI1111">SUM($H$8:$AG$8*H1111:AG1111)</f>
        <v>0</v>
      </c>
      <c r="AJ1111" s="43">
        <f>$AI1111/'Inventory System'!$L$34</f>
        <v>0</v>
      </c>
      <c r="AS1111" s="2"/>
    </row>
    <row r="1112" spans="2:45" x14ac:dyDescent="0.25">
      <c r="B1112" s="2"/>
      <c r="C1112" s="2"/>
      <c r="D1112" s="2"/>
      <c r="E1112" s="2"/>
      <c r="G1112" s="42">
        <v>44627</v>
      </c>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c r="AH1112" s="23">
        <f t="shared" si="17"/>
        <v>0</v>
      </c>
      <c r="AI1112" s="24" cm="1">
        <f t="array" ref="AI1112">SUM($H$8:$AG$8*H1112:AG1112)</f>
        <v>0</v>
      </c>
      <c r="AJ1112" s="43">
        <f>$AI1112/'Inventory System'!$L$34</f>
        <v>0</v>
      </c>
      <c r="AS1112" s="2"/>
    </row>
    <row r="1113" spans="2:45" x14ac:dyDescent="0.25">
      <c r="B1113" s="2"/>
      <c r="C1113" s="2"/>
      <c r="D1113" s="2"/>
      <c r="E1113" s="2"/>
      <c r="G1113" s="42">
        <v>44628</v>
      </c>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f t="shared" ref="AH1113:AH1176" si="18">SUM(H1113:AG1113)</f>
        <v>0</v>
      </c>
      <c r="AI1113" s="24" cm="1">
        <f t="array" ref="AI1113">SUM($H$8:$AG$8*H1113:AG1113)</f>
        <v>0</v>
      </c>
      <c r="AJ1113" s="43">
        <f>$AI1113/'Inventory System'!$L$34</f>
        <v>0</v>
      </c>
      <c r="AS1113" s="2"/>
    </row>
    <row r="1114" spans="2:45" x14ac:dyDescent="0.25">
      <c r="B1114" s="2"/>
      <c r="C1114" s="2"/>
      <c r="D1114" s="2"/>
      <c r="E1114" s="2"/>
      <c r="G1114" s="42">
        <v>44629</v>
      </c>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f t="shared" si="18"/>
        <v>0</v>
      </c>
      <c r="AI1114" s="24" cm="1">
        <f t="array" ref="AI1114">SUM($H$8:$AG$8*H1114:AG1114)</f>
        <v>0</v>
      </c>
      <c r="AJ1114" s="43">
        <f>$AI1114/'Inventory System'!$L$34</f>
        <v>0</v>
      </c>
      <c r="AS1114" s="2"/>
    </row>
    <row r="1115" spans="2:45" x14ac:dyDescent="0.25">
      <c r="B1115" s="2"/>
      <c r="C1115" s="2"/>
      <c r="D1115" s="2"/>
      <c r="E1115" s="2"/>
      <c r="G1115" s="42">
        <v>44630</v>
      </c>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c r="AH1115" s="23">
        <f t="shared" si="18"/>
        <v>0</v>
      </c>
      <c r="AI1115" s="24" cm="1">
        <f t="array" ref="AI1115">SUM($H$8:$AG$8*H1115:AG1115)</f>
        <v>0</v>
      </c>
      <c r="AJ1115" s="43">
        <f>$AI1115/'Inventory System'!$L$34</f>
        <v>0</v>
      </c>
      <c r="AS1115" s="2"/>
    </row>
    <row r="1116" spans="2:45" x14ac:dyDescent="0.25">
      <c r="B1116" s="2"/>
      <c r="C1116" s="2"/>
      <c r="D1116" s="2"/>
      <c r="E1116" s="2"/>
      <c r="G1116" s="42">
        <v>44631</v>
      </c>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f t="shared" si="18"/>
        <v>0</v>
      </c>
      <c r="AI1116" s="24" cm="1">
        <f t="array" ref="AI1116">SUM($H$8:$AG$8*H1116:AG1116)</f>
        <v>0</v>
      </c>
      <c r="AJ1116" s="43">
        <f>$AI1116/'Inventory System'!$L$34</f>
        <v>0</v>
      </c>
      <c r="AS1116" s="2"/>
    </row>
    <row r="1117" spans="2:45" x14ac:dyDescent="0.25">
      <c r="B1117" s="2"/>
      <c r="C1117" s="2"/>
      <c r="D1117" s="2"/>
      <c r="E1117" s="2"/>
      <c r="G1117" s="42">
        <v>44632</v>
      </c>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f t="shared" si="18"/>
        <v>0</v>
      </c>
      <c r="AI1117" s="24" cm="1">
        <f t="array" ref="AI1117">SUM($H$8:$AG$8*H1117:AG1117)</f>
        <v>0</v>
      </c>
      <c r="AJ1117" s="43">
        <f>$AI1117/'Inventory System'!$L$34</f>
        <v>0</v>
      </c>
      <c r="AS1117" s="2"/>
    </row>
    <row r="1118" spans="2:45" x14ac:dyDescent="0.25">
      <c r="B1118" s="2"/>
      <c r="C1118" s="2"/>
      <c r="D1118" s="2"/>
      <c r="E1118" s="2"/>
      <c r="G1118" s="42">
        <v>44633</v>
      </c>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c r="AH1118" s="23">
        <f t="shared" si="18"/>
        <v>0</v>
      </c>
      <c r="AI1118" s="24" cm="1">
        <f t="array" ref="AI1118">SUM($H$8:$AG$8*H1118:AG1118)</f>
        <v>0</v>
      </c>
      <c r="AJ1118" s="43">
        <f>$AI1118/'Inventory System'!$L$34</f>
        <v>0</v>
      </c>
      <c r="AS1118" s="2"/>
    </row>
    <row r="1119" spans="2:45" x14ac:dyDescent="0.25">
      <c r="B1119" s="2"/>
      <c r="C1119" s="2"/>
      <c r="D1119" s="2"/>
      <c r="E1119" s="2"/>
      <c r="G1119" s="42">
        <v>44634</v>
      </c>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c r="AH1119" s="23">
        <f t="shared" si="18"/>
        <v>0</v>
      </c>
      <c r="AI1119" s="24" cm="1">
        <f t="array" ref="AI1119">SUM($H$8:$AG$8*H1119:AG1119)</f>
        <v>0</v>
      </c>
      <c r="AJ1119" s="43">
        <f>$AI1119/'Inventory System'!$L$34</f>
        <v>0</v>
      </c>
      <c r="AS1119" s="2"/>
    </row>
    <row r="1120" spans="2:45" x14ac:dyDescent="0.25">
      <c r="B1120" s="2"/>
      <c r="C1120" s="2"/>
      <c r="D1120" s="2"/>
      <c r="E1120" s="2"/>
      <c r="G1120" s="42">
        <v>44635</v>
      </c>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f t="shared" si="18"/>
        <v>0</v>
      </c>
      <c r="AI1120" s="24" cm="1">
        <f t="array" ref="AI1120">SUM($H$8:$AG$8*H1120:AG1120)</f>
        <v>0</v>
      </c>
      <c r="AJ1120" s="43">
        <f>$AI1120/'Inventory System'!$L$34</f>
        <v>0</v>
      </c>
      <c r="AS1120" s="2"/>
    </row>
    <row r="1121" spans="2:45" x14ac:dyDescent="0.25">
      <c r="B1121" s="2"/>
      <c r="C1121" s="2"/>
      <c r="D1121" s="2"/>
      <c r="E1121" s="2"/>
      <c r="G1121" s="42">
        <v>44636</v>
      </c>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c r="AH1121" s="23">
        <f t="shared" si="18"/>
        <v>0</v>
      </c>
      <c r="AI1121" s="24" cm="1">
        <f t="array" ref="AI1121">SUM($H$8:$AG$8*H1121:AG1121)</f>
        <v>0</v>
      </c>
      <c r="AJ1121" s="43">
        <f>$AI1121/'Inventory System'!$L$34</f>
        <v>0</v>
      </c>
      <c r="AS1121" s="2"/>
    </row>
    <row r="1122" spans="2:45" x14ac:dyDescent="0.25">
      <c r="B1122" s="2"/>
      <c r="C1122" s="2"/>
      <c r="D1122" s="2"/>
      <c r="E1122" s="2"/>
      <c r="G1122" s="42">
        <v>44637</v>
      </c>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c r="AH1122" s="23">
        <f t="shared" si="18"/>
        <v>0</v>
      </c>
      <c r="AI1122" s="24" cm="1">
        <f t="array" ref="AI1122">SUM($H$8:$AG$8*H1122:AG1122)</f>
        <v>0</v>
      </c>
      <c r="AJ1122" s="43">
        <f>$AI1122/'Inventory System'!$L$34</f>
        <v>0</v>
      </c>
      <c r="AS1122" s="2"/>
    </row>
    <row r="1123" spans="2:45" x14ac:dyDescent="0.25">
      <c r="B1123" s="2"/>
      <c r="C1123" s="2"/>
      <c r="D1123" s="2"/>
      <c r="E1123" s="2"/>
      <c r="G1123" s="42">
        <v>44638</v>
      </c>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f t="shared" si="18"/>
        <v>0</v>
      </c>
      <c r="AI1123" s="24" cm="1">
        <f t="array" ref="AI1123">SUM($H$8:$AG$8*H1123:AG1123)</f>
        <v>0</v>
      </c>
      <c r="AJ1123" s="43">
        <f>$AI1123/'Inventory System'!$L$34</f>
        <v>0</v>
      </c>
      <c r="AS1123" s="2"/>
    </row>
    <row r="1124" spans="2:45" x14ac:dyDescent="0.25">
      <c r="B1124" s="2"/>
      <c r="C1124" s="2"/>
      <c r="D1124" s="2"/>
      <c r="E1124" s="2"/>
      <c r="G1124" s="42">
        <v>44639</v>
      </c>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c r="AH1124" s="23">
        <f t="shared" si="18"/>
        <v>0</v>
      </c>
      <c r="AI1124" s="24" cm="1">
        <f t="array" ref="AI1124">SUM($H$8:$AG$8*H1124:AG1124)</f>
        <v>0</v>
      </c>
      <c r="AJ1124" s="43">
        <f>$AI1124/'Inventory System'!$L$34</f>
        <v>0</v>
      </c>
      <c r="AS1124" s="2"/>
    </row>
    <row r="1125" spans="2:45" x14ac:dyDescent="0.25">
      <c r="B1125" s="2"/>
      <c r="C1125" s="2"/>
      <c r="D1125" s="2"/>
      <c r="E1125" s="2"/>
      <c r="G1125" s="42">
        <v>44640</v>
      </c>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f t="shared" si="18"/>
        <v>0</v>
      </c>
      <c r="AI1125" s="24" cm="1">
        <f t="array" ref="AI1125">SUM($H$8:$AG$8*H1125:AG1125)</f>
        <v>0</v>
      </c>
      <c r="AJ1125" s="43">
        <f>$AI1125/'Inventory System'!$L$34</f>
        <v>0</v>
      </c>
      <c r="AS1125" s="2"/>
    </row>
    <row r="1126" spans="2:45" x14ac:dyDescent="0.25">
      <c r="B1126" s="2"/>
      <c r="C1126" s="2"/>
      <c r="D1126" s="2"/>
      <c r="E1126" s="2"/>
      <c r="G1126" s="42">
        <v>44641</v>
      </c>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c r="AH1126" s="23">
        <f t="shared" si="18"/>
        <v>0</v>
      </c>
      <c r="AI1126" s="24" cm="1">
        <f t="array" ref="AI1126">SUM($H$8:$AG$8*H1126:AG1126)</f>
        <v>0</v>
      </c>
      <c r="AJ1126" s="43">
        <f>$AI1126/'Inventory System'!$L$34</f>
        <v>0</v>
      </c>
      <c r="AS1126" s="2"/>
    </row>
    <row r="1127" spans="2:45" x14ac:dyDescent="0.25">
      <c r="B1127" s="2"/>
      <c r="C1127" s="2"/>
      <c r="D1127" s="2"/>
      <c r="E1127" s="2"/>
      <c r="G1127" s="42">
        <v>44642</v>
      </c>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c r="AH1127" s="23">
        <f t="shared" si="18"/>
        <v>0</v>
      </c>
      <c r="AI1127" s="24" cm="1">
        <f t="array" ref="AI1127">SUM($H$8:$AG$8*H1127:AG1127)</f>
        <v>0</v>
      </c>
      <c r="AJ1127" s="43">
        <f>$AI1127/'Inventory System'!$L$34</f>
        <v>0</v>
      </c>
      <c r="AS1127" s="2"/>
    </row>
    <row r="1128" spans="2:45" x14ac:dyDescent="0.25">
      <c r="B1128" s="2"/>
      <c r="C1128" s="2"/>
      <c r="D1128" s="2"/>
      <c r="E1128" s="2"/>
      <c r="G1128" s="42">
        <v>44643</v>
      </c>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c r="AH1128" s="23">
        <f t="shared" si="18"/>
        <v>0</v>
      </c>
      <c r="AI1128" s="24" cm="1">
        <f t="array" ref="AI1128">SUM($H$8:$AG$8*H1128:AG1128)</f>
        <v>0</v>
      </c>
      <c r="AJ1128" s="43">
        <f>$AI1128/'Inventory System'!$L$34</f>
        <v>0</v>
      </c>
      <c r="AS1128" s="2"/>
    </row>
    <row r="1129" spans="2:45" x14ac:dyDescent="0.25">
      <c r="B1129" s="2"/>
      <c r="C1129" s="2"/>
      <c r="D1129" s="2"/>
      <c r="E1129" s="2"/>
      <c r="G1129" s="42">
        <v>44644</v>
      </c>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c r="AH1129" s="23">
        <f t="shared" si="18"/>
        <v>0</v>
      </c>
      <c r="AI1129" s="24" cm="1">
        <f t="array" ref="AI1129">SUM($H$8:$AG$8*H1129:AG1129)</f>
        <v>0</v>
      </c>
      <c r="AJ1129" s="43">
        <f>$AI1129/'Inventory System'!$L$34</f>
        <v>0</v>
      </c>
      <c r="AS1129" s="2"/>
    </row>
    <row r="1130" spans="2:45" x14ac:dyDescent="0.25">
      <c r="B1130" s="2"/>
      <c r="C1130" s="2"/>
      <c r="D1130" s="2"/>
      <c r="E1130" s="2"/>
      <c r="G1130" s="42">
        <v>44645</v>
      </c>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f t="shared" si="18"/>
        <v>0</v>
      </c>
      <c r="AI1130" s="24" cm="1">
        <f t="array" ref="AI1130">SUM($H$8:$AG$8*H1130:AG1130)</f>
        <v>0</v>
      </c>
      <c r="AJ1130" s="43">
        <f>$AI1130/'Inventory System'!$L$34</f>
        <v>0</v>
      </c>
      <c r="AS1130" s="2"/>
    </row>
    <row r="1131" spans="2:45" x14ac:dyDescent="0.25">
      <c r="B1131" s="2"/>
      <c r="C1131" s="2"/>
      <c r="D1131" s="2"/>
      <c r="E1131" s="2"/>
      <c r="G1131" s="42">
        <v>44646</v>
      </c>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c r="AH1131" s="23">
        <f t="shared" si="18"/>
        <v>0</v>
      </c>
      <c r="AI1131" s="24" cm="1">
        <f t="array" ref="AI1131">SUM($H$8:$AG$8*H1131:AG1131)</f>
        <v>0</v>
      </c>
      <c r="AJ1131" s="43">
        <f>$AI1131/'Inventory System'!$L$34</f>
        <v>0</v>
      </c>
      <c r="AS1131" s="2"/>
    </row>
    <row r="1132" spans="2:45" x14ac:dyDescent="0.25">
      <c r="B1132" s="2"/>
      <c r="C1132" s="2"/>
      <c r="D1132" s="2"/>
      <c r="E1132" s="2"/>
      <c r="G1132" s="42">
        <v>44647</v>
      </c>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c r="AH1132" s="23">
        <f t="shared" si="18"/>
        <v>0</v>
      </c>
      <c r="AI1132" s="24" cm="1">
        <f t="array" ref="AI1132">SUM($H$8:$AG$8*H1132:AG1132)</f>
        <v>0</v>
      </c>
      <c r="AJ1132" s="43">
        <f>$AI1132/'Inventory System'!$L$34</f>
        <v>0</v>
      </c>
      <c r="AS1132" s="2"/>
    </row>
    <row r="1133" spans="2:45" x14ac:dyDescent="0.25">
      <c r="B1133" s="2"/>
      <c r="C1133" s="2"/>
      <c r="D1133" s="2"/>
      <c r="E1133" s="2"/>
      <c r="G1133" s="42">
        <v>44648</v>
      </c>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c r="AH1133" s="23">
        <f t="shared" si="18"/>
        <v>0</v>
      </c>
      <c r="AI1133" s="24" cm="1">
        <f t="array" ref="AI1133">SUM($H$8:$AG$8*H1133:AG1133)</f>
        <v>0</v>
      </c>
      <c r="AJ1133" s="43">
        <f>$AI1133/'Inventory System'!$L$34</f>
        <v>0</v>
      </c>
      <c r="AS1133" s="2"/>
    </row>
    <row r="1134" spans="2:45" x14ac:dyDescent="0.25">
      <c r="B1134" s="2"/>
      <c r="C1134" s="2"/>
      <c r="D1134" s="2"/>
      <c r="E1134" s="2"/>
      <c r="G1134" s="42">
        <v>44649</v>
      </c>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c r="AH1134" s="23">
        <f t="shared" si="18"/>
        <v>0</v>
      </c>
      <c r="AI1134" s="24" cm="1">
        <f t="array" ref="AI1134">SUM($H$8:$AG$8*H1134:AG1134)</f>
        <v>0</v>
      </c>
      <c r="AJ1134" s="43">
        <f>$AI1134/'Inventory System'!$L$34</f>
        <v>0</v>
      </c>
      <c r="AS1134" s="2"/>
    </row>
    <row r="1135" spans="2:45" x14ac:dyDescent="0.25">
      <c r="B1135" s="2"/>
      <c r="C1135" s="2"/>
      <c r="D1135" s="2"/>
      <c r="E1135" s="2"/>
      <c r="G1135" s="42">
        <v>44650</v>
      </c>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f t="shared" si="18"/>
        <v>0</v>
      </c>
      <c r="AI1135" s="24" cm="1">
        <f t="array" ref="AI1135">SUM($H$8:$AG$8*H1135:AG1135)</f>
        <v>0</v>
      </c>
      <c r="AJ1135" s="43">
        <f>$AI1135/'Inventory System'!$L$34</f>
        <v>0</v>
      </c>
      <c r="AS1135" s="2"/>
    </row>
    <row r="1136" spans="2:45" x14ac:dyDescent="0.25">
      <c r="B1136" s="2"/>
      <c r="C1136" s="2"/>
      <c r="D1136" s="2"/>
      <c r="E1136" s="2"/>
      <c r="G1136" s="42">
        <v>44651</v>
      </c>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c r="AH1136" s="23">
        <f t="shared" si="18"/>
        <v>0</v>
      </c>
      <c r="AI1136" s="24" cm="1">
        <f t="array" ref="AI1136">SUM($H$8:$AG$8*H1136:AG1136)</f>
        <v>0</v>
      </c>
      <c r="AJ1136" s="43">
        <f>$AI1136/'Inventory System'!$L$34</f>
        <v>0</v>
      </c>
      <c r="AS1136" s="2"/>
    </row>
    <row r="1137" spans="2:45" x14ac:dyDescent="0.25">
      <c r="B1137" s="2"/>
      <c r="C1137" s="2"/>
      <c r="D1137" s="2"/>
      <c r="E1137" s="2"/>
      <c r="G1137" s="42">
        <v>44652</v>
      </c>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f t="shared" si="18"/>
        <v>0</v>
      </c>
      <c r="AI1137" s="24" cm="1">
        <f t="array" ref="AI1137">SUM($H$8:$AG$8*H1137:AG1137)</f>
        <v>0</v>
      </c>
      <c r="AJ1137" s="43">
        <f>$AI1137/'Inventory System'!$L$34</f>
        <v>0</v>
      </c>
      <c r="AS1137" s="2"/>
    </row>
    <row r="1138" spans="2:45" x14ac:dyDescent="0.25">
      <c r="B1138" s="2"/>
      <c r="C1138" s="2"/>
      <c r="D1138" s="2"/>
      <c r="E1138" s="2"/>
      <c r="G1138" s="42">
        <v>44653</v>
      </c>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c r="AH1138" s="23">
        <f t="shared" si="18"/>
        <v>0</v>
      </c>
      <c r="AI1138" s="24" cm="1">
        <f t="array" ref="AI1138">SUM($H$8:$AG$8*H1138:AG1138)</f>
        <v>0</v>
      </c>
      <c r="AJ1138" s="43">
        <f>$AI1138/'Inventory System'!$L$34</f>
        <v>0</v>
      </c>
      <c r="AS1138" s="2"/>
    </row>
    <row r="1139" spans="2:45" x14ac:dyDescent="0.25">
      <c r="B1139" s="2"/>
      <c r="C1139" s="2"/>
      <c r="D1139" s="2"/>
      <c r="E1139" s="2"/>
      <c r="G1139" s="42">
        <v>44654</v>
      </c>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c r="AH1139" s="23">
        <f t="shared" si="18"/>
        <v>0</v>
      </c>
      <c r="AI1139" s="24" cm="1">
        <f t="array" ref="AI1139">SUM($H$8:$AG$8*H1139:AG1139)</f>
        <v>0</v>
      </c>
      <c r="AJ1139" s="43">
        <f>$AI1139/'Inventory System'!$L$34</f>
        <v>0</v>
      </c>
      <c r="AS1139" s="2"/>
    </row>
    <row r="1140" spans="2:45" x14ac:dyDescent="0.25">
      <c r="B1140" s="2"/>
      <c r="C1140" s="2"/>
      <c r="D1140" s="2"/>
      <c r="E1140" s="2"/>
      <c r="G1140" s="42">
        <v>44655</v>
      </c>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c r="AH1140" s="23">
        <f t="shared" si="18"/>
        <v>0</v>
      </c>
      <c r="AI1140" s="24" cm="1">
        <f t="array" ref="AI1140">SUM($H$8:$AG$8*H1140:AG1140)</f>
        <v>0</v>
      </c>
      <c r="AJ1140" s="43">
        <f>$AI1140/'Inventory System'!$L$34</f>
        <v>0</v>
      </c>
      <c r="AS1140" s="2"/>
    </row>
    <row r="1141" spans="2:45" x14ac:dyDescent="0.25">
      <c r="B1141" s="2"/>
      <c r="C1141" s="2"/>
      <c r="D1141" s="2"/>
      <c r="E1141" s="2"/>
      <c r="G1141" s="42">
        <v>44656</v>
      </c>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c r="AH1141" s="23">
        <f t="shared" si="18"/>
        <v>0</v>
      </c>
      <c r="AI1141" s="24" cm="1">
        <f t="array" ref="AI1141">SUM($H$8:$AG$8*H1141:AG1141)</f>
        <v>0</v>
      </c>
      <c r="AJ1141" s="43">
        <f>$AI1141/'Inventory System'!$L$34</f>
        <v>0</v>
      </c>
      <c r="AS1141" s="2"/>
    </row>
    <row r="1142" spans="2:45" x14ac:dyDescent="0.25">
      <c r="B1142" s="2"/>
      <c r="C1142" s="2"/>
      <c r="D1142" s="2"/>
      <c r="E1142" s="2"/>
      <c r="G1142" s="42">
        <v>44657</v>
      </c>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f t="shared" si="18"/>
        <v>0</v>
      </c>
      <c r="AI1142" s="24" cm="1">
        <f t="array" ref="AI1142">SUM($H$8:$AG$8*H1142:AG1142)</f>
        <v>0</v>
      </c>
      <c r="AJ1142" s="43">
        <f>$AI1142/'Inventory System'!$L$34</f>
        <v>0</v>
      </c>
      <c r="AS1142" s="2"/>
    </row>
    <row r="1143" spans="2:45" x14ac:dyDescent="0.25">
      <c r="B1143" s="2"/>
      <c r="C1143" s="2"/>
      <c r="D1143" s="2"/>
      <c r="E1143" s="2"/>
      <c r="G1143" s="42">
        <v>44658</v>
      </c>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f t="shared" si="18"/>
        <v>0</v>
      </c>
      <c r="AI1143" s="24" cm="1">
        <f t="array" ref="AI1143">SUM($H$8:$AG$8*H1143:AG1143)</f>
        <v>0</v>
      </c>
      <c r="AJ1143" s="43">
        <f>$AI1143/'Inventory System'!$L$34</f>
        <v>0</v>
      </c>
      <c r="AS1143" s="2"/>
    </row>
    <row r="1144" spans="2:45" x14ac:dyDescent="0.25">
      <c r="B1144" s="2"/>
      <c r="C1144" s="2"/>
      <c r="D1144" s="2"/>
      <c r="E1144" s="2"/>
      <c r="G1144" s="42">
        <v>44659</v>
      </c>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f t="shared" si="18"/>
        <v>0</v>
      </c>
      <c r="AI1144" s="24" cm="1">
        <f t="array" ref="AI1144">SUM($H$8:$AG$8*H1144:AG1144)</f>
        <v>0</v>
      </c>
      <c r="AJ1144" s="43">
        <f>$AI1144/'Inventory System'!$L$34</f>
        <v>0</v>
      </c>
      <c r="AS1144" s="2"/>
    </row>
    <row r="1145" spans="2:45" x14ac:dyDescent="0.25">
      <c r="B1145" s="2"/>
      <c r="C1145" s="2"/>
      <c r="D1145" s="2"/>
      <c r="E1145" s="2"/>
      <c r="G1145" s="42">
        <v>44660</v>
      </c>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c r="AH1145" s="23">
        <f t="shared" si="18"/>
        <v>0</v>
      </c>
      <c r="AI1145" s="24" cm="1">
        <f t="array" ref="AI1145">SUM($H$8:$AG$8*H1145:AG1145)</f>
        <v>0</v>
      </c>
      <c r="AJ1145" s="43">
        <f>$AI1145/'Inventory System'!$L$34</f>
        <v>0</v>
      </c>
      <c r="AS1145" s="2"/>
    </row>
    <row r="1146" spans="2:45" x14ac:dyDescent="0.25">
      <c r="B1146" s="2"/>
      <c r="C1146" s="2"/>
      <c r="D1146" s="2"/>
      <c r="E1146" s="2"/>
      <c r="G1146" s="42">
        <v>44661</v>
      </c>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c r="AH1146" s="23">
        <f t="shared" si="18"/>
        <v>0</v>
      </c>
      <c r="AI1146" s="24" cm="1">
        <f t="array" ref="AI1146">SUM($H$8:$AG$8*H1146:AG1146)</f>
        <v>0</v>
      </c>
      <c r="AJ1146" s="43">
        <f>$AI1146/'Inventory System'!$L$34</f>
        <v>0</v>
      </c>
      <c r="AS1146" s="2"/>
    </row>
    <row r="1147" spans="2:45" x14ac:dyDescent="0.25">
      <c r="B1147" s="2"/>
      <c r="C1147" s="2"/>
      <c r="D1147" s="2"/>
      <c r="E1147" s="2"/>
      <c r="G1147" s="42">
        <v>44662</v>
      </c>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c r="AH1147" s="23">
        <f t="shared" si="18"/>
        <v>0</v>
      </c>
      <c r="AI1147" s="24" cm="1">
        <f t="array" ref="AI1147">SUM($H$8:$AG$8*H1147:AG1147)</f>
        <v>0</v>
      </c>
      <c r="AJ1147" s="43">
        <f>$AI1147/'Inventory System'!$L$34</f>
        <v>0</v>
      </c>
      <c r="AS1147" s="2"/>
    </row>
    <row r="1148" spans="2:45" x14ac:dyDescent="0.25">
      <c r="B1148" s="2"/>
      <c r="C1148" s="2"/>
      <c r="D1148" s="2"/>
      <c r="E1148" s="2"/>
      <c r="G1148" s="42">
        <v>44663</v>
      </c>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c r="AH1148" s="23">
        <f t="shared" si="18"/>
        <v>0</v>
      </c>
      <c r="AI1148" s="24" cm="1">
        <f t="array" ref="AI1148">SUM($H$8:$AG$8*H1148:AG1148)</f>
        <v>0</v>
      </c>
      <c r="AJ1148" s="43">
        <f>$AI1148/'Inventory System'!$L$34</f>
        <v>0</v>
      </c>
      <c r="AS1148" s="2"/>
    </row>
    <row r="1149" spans="2:45" x14ac:dyDescent="0.25">
      <c r="B1149" s="2"/>
      <c r="C1149" s="2"/>
      <c r="D1149" s="2"/>
      <c r="E1149" s="2"/>
      <c r="G1149" s="42">
        <v>44664</v>
      </c>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c r="AH1149" s="23">
        <f t="shared" si="18"/>
        <v>0</v>
      </c>
      <c r="AI1149" s="24" cm="1">
        <f t="array" ref="AI1149">SUM($H$8:$AG$8*H1149:AG1149)</f>
        <v>0</v>
      </c>
      <c r="AJ1149" s="43">
        <f>$AI1149/'Inventory System'!$L$34</f>
        <v>0</v>
      </c>
      <c r="AS1149" s="2"/>
    </row>
    <row r="1150" spans="2:45" x14ac:dyDescent="0.25">
      <c r="B1150" s="2"/>
      <c r="C1150" s="2"/>
      <c r="D1150" s="2"/>
      <c r="E1150" s="2"/>
      <c r="G1150" s="42">
        <v>44665</v>
      </c>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f t="shared" si="18"/>
        <v>0</v>
      </c>
      <c r="AI1150" s="24" cm="1">
        <f t="array" ref="AI1150">SUM($H$8:$AG$8*H1150:AG1150)</f>
        <v>0</v>
      </c>
      <c r="AJ1150" s="43">
        <f>$AI1150/'Inventory System'!$L$34</f>
        <v>0</v>
      </c>
      <c r="AS1150" s="2"/>
    </row>
    <row r="1151" spans="2:45" x14ac:dyDescent="0.25">
      <c r="B1151" s="2"/>
      <c r="C1151" s="2"/>
      <c r="D1151" s="2"/>
      <c r="E1151" s="2"/>
      <c r="G1151" s="42">
        <v>44666</v>
      </c>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c r="AH1151" s="23">
        <f t="shared" si="18"/>
        <v>0</v>
      </c>
      <c r="AI1151" s="24" cm="1">
        <f t="array" ref="AI1151">SUM($H$8:$AG$8*H1151:AG1151)</f>
        <v>0</v>
      </c>
      <c r="AJ1151" s="43">
        <f>$AI1151/'Inventory System'!$L$34</f>
        <v>0</v>
      </c>
      <c r="AS1151" s="2"/>
    </row>
    <row r="1152" spans="2:45" x14ac:dyDescent="0.25">
      <c r="B1152" s="2"/>
      <c r="C1152" s="2"/>
      <c r="D1152" s="2"/>
      <c r="E1152" s="2"/>
      <c r="G1152" s="42">
        <v>44667</v>
      </c>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c r="AH1152" s="23">
        <f t="shared" si="18"/>
        <v>0</v>
      </c>
      <c r="AI1152" s="24" cm="1">
        <f t="array" ref="AI1152">SUM($H$8:$AG$8*H1152:AG1152)</f>
        <v>0</v>
      </c>
      <c r="AJ1152" s="43">
        <f>$AI1152/'Inventory System'!$L$34</f>
        <v>0</v>
      </c>
      <c r="AS1152" s="2"/>
    </row>
    <row r="1153" spans="2:45" x14ac:dyDescent="0.25">
      <c r="B1153" s="2"/>
      <c r="C1153" s="2"/>
      <c r="D1153" s="2"/>
      <c r="E1153" s="2"/>
      <c r="G1153" s="42">
        <v>44668</v>
      </c>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c r="AH1153" s="23">
        <f t="shared" si="18"/>
        <v>0</v>
      </c>
      <c r="AI1153" s="24" cm="1">
        <f t="array" ref="AI1153">SUM($H$8:$AG$8*H1153:AG1153)</f>
        <v>0</v>
      </c>
      <c r="AJ1153" s="43">
        <f>$AI1153/'Inventory System'!$L$34</f>
        <v>0</v>
      </c>
      <c r="AS1153" s="2"/>
    </row>
    <row r="1154" spans="2:45" x14ac:dyDescent="0.25">
      <c r="B1154" s="2"/>
      <c r="C1154" s="2"/>
      <c r="D1154" s="2"/>
      <c r="E1154" s="2"/>
      <c r="G1154" s="42">
        <v>44669</v>
      </c>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c r="AH1154" s="23">
        <f t="shared" si="18"/>
        <v>0</v>
      </c>
      <c r="AI1154" s="24" cm="1">
        <f t="array" ref="AI1154">SUM($H$8:$AG$8*H1154:AG1154)</f>
        <v>0</v>
      </c>
      <c r="AJ1154" s="43">
        <f>$AI1154/'Inventory System'!$L$34</f>
        <v>0</v>
      </c>
      <c r="AS1154" s="2"/>
    </row>
    <row r="1155" spans="2:45" x14ac:dyDescent="0.25">
      <c r="B1155" s="2"/>
      <c r="C1155" s="2"/>
      <c r="D1155" s="2"/>
      <c r="E1155" s="2"/>
      <c r="G1155" s="42">
        <v>44670</v>
      </c>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f t="shared" si="18"/>
        <v>0</v>
      </c>
      <c r="AI1155" s="24" cm="1">
        <f t="array" ref="AI1155">SUM($H$8:$AG$8*H1155:AG1155)</f>
        <v>0</v>
      </c>
      <c r="AJ1155" s="43">
        <f>$AI1155/'Inventory System'!$L$34</f>
        <v>0</v>
      </c>
      <c r="AS1155" s="2"/>
    </row>
    <row r="1156" spans="2:45" x14ac:dyDescent="0.25">
      <c r="B1156" s="2"/>
      <c r="C1156" s="2"/>
      <c r="D1156" s="2"/>
      <c r="E1156" s="2"/>
      <c r="G1156" s="42">
        <v>44671</v>
      </c>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c r="AH1156" s="23">
        <f t="shared" si="18"/>
        <v>0</v>
      </c>
      <c r="AI1156" s="24" cm="1">
        <f t="array" ref="AI1156">SUM($H$8:$AG$8*H1156:AG1156)</f>
        <v>0</v>
      </c>
      <c r="AJ1156" s="43">
        <f>$AI1156/'Inventory System'!$L$34</f>
        <v>0</v>
      </c>
      <c r="AS1156" s="2"/>
    </row>
    <row r="1157" spans="2:45" x14ac:dyDescent="0.25">
      <c r="B1157" s="2"/>
      <c r="C1157" s="2"/>
      <c r="D1157" s="2"/>
      <c r="E1157" s="2"/>
      <c r="G1157" s="42">
        <v>44672</v>
      </c>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c r="AH1157" s="23">
        <f t="shared" si="18"/>
        <v>0</v>
      </c>
      <c r="AI1157" s="24" cm="1">
        <f t="array" ref="AI1157">SUM($H$8:$AG$8*H1157:AG1157)</f>
        <v>0</v>
      </c>
      <c r="AJ1157" s="43">
        <f>$AI1157/'Inventory System'!$L$34</f>
        <v>0</v>
      </c>
      <c r="AS1157" s="2"/>
    </row>
    <row r="1158" spans="2:45" x14ac:dyDescent="0.25">
      <c r="B1158" s="2"/>
      <c r="C1158" s="2"/>
      <c r="D1158" s="2"/>
      <c r="E1158" s="2"/>
      <c r="G1158" s="42">
        <v>44673</v>
      </c>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c r="AH1158" s="23">
        <f t="shared" si="18"/>
        <v>0</v>
      </c>
      <c r="AI1158" s="24" cm="1">
        <f t="array" ref="AI1158">SUM($H$8:$AG$8*H1158:AG1158)</f>
        <v>0</v>
      </c>
      <c r="AJ1158" s="43">
        <f>$AI1158/'Inventory System'!$L$34</f>
        <v>0</v>
      </c>
      <c r="AS1158" s="2"/>
    </row>
    <row r="1159" spans="2:45" x14ac:dyDescent="0.25">
      <c r="B1159" s="2"/>
      <c r="C1159" s="2"/>
      <c r="D1159" s="2"/>
      <c r="E1159" s="2"/>
      <c r="G1159" s="42">
        <v>44674</v>
      </c>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c r="AH1159" s="23">
        <f t="shared" si="18"/>
        <v>0</v>
      </c>
      <c r="AI1159" s="24" cm="1">
        <f t="array" ref="AI1159">SUM($H$8:$AG$8*H1159:AG1159)</f>
        <v>0</v>
      </c>
      <c r="AJ1159" s="43">
        <f>$AI1159/'Inventory System'!$L$34</f>
        <v>0</v>
      </c>
      <c r="AS1159" s="2"/>
    </row>
    <row r="1160" spans="2:45" x14ac:dyDescent="0.25">
      <c r="B1160" s="2"/>
      <c r="C1160" s="2"/>
      <c r="D1160" s="2"/>
      <c r="E1160" s="2"/>
      <c r="G1160" s="42">
        <v>44675</v>
      </c>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c r="AH1160" s="23">
        <f t="shared" si="18"/>
        <v>0</v>
      </c>
      <c r="AI1160" s="24" cm="1">
        <f t="array" ref="AI1160">SUM($H$8:$AG$8*H1160:AG1160)</f>
        <v>0</v>
      </c>
      <c r="AJ1160" s="43">
        <f>$AI1160/'Inventory System'!$L$34</f>
        <v>0</v>
      </c>
      <c r="AS1160" s="2"/>
    </row>
    <row r="1161" spans="2:45" x14ac:dyDescent="0.25">
      <c r="B1161" s="2"/>
      <c r="C1161" s="2"/>
      <c r="D1161" s="2"/>
      <c r="E1161" s="2"/>
      <c r="G1161" s="42">
        <v>44676</v>
      </c>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f t="shared" si="18"/>
        <v>0</v>
      </c>
      <c r="AI1161" s="24" cm="1">
        <f t="array" ref="AI1161">SUM($H$8:$AG$8*H1161:AG1161)</f>
        <v>0</v>
      </c>
      <c r="AJ1161" s="43">
        <f>$AI1161/'Inventory System'!$L$34</f>
        <v>0</v>
      </c>
      <c r="AS1161" s="2"/>
    </row>
    <row r="1162" spans="2:45" x14ac:dyDescent="0.25">
      <c r="B1162" s="2"/>
      <c r="C1162" s="2"/>
      <c r="D1162" s="2"/>
      <c r="E1162" s="2"/>
      <c r="G1162" s="42">
        <v>44677</v>
      </c>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f t="shared" si="18"/>
        <v>0</v>
      </c>
      <c r="AI1162" s="24" cm="1">
        <f t="array" ref="AI1162">SUM($H$8:$AG$8*H1162:AG1162)</f>
        <v>0</v>
      </c>
      <c r="AJ1162" s="43">
        <f>$AI1162/'Inventory System'!$L$34</f>
        <v>0</v>
      </c>
      <c r="AS1162" s="2"/>
    </row>
    <row r="1163" spans="2:45" x14ac:dyDescent="0.25">
      <c r="B1163" s="2"/>
      <c r="C1163" s="2"/>
      <c r="D1163" s="2"/>
      <c r="E1163" s="2"/>
      <c r="G1163" s="42">
        <v>44678</v>
      </c>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f t="shared" si="18"/>
        <v>0</v>
      </c>
      <c r="AI1163" s="24" cm="1">
        <f t="array" ref="AI1163">SUM($H$8:$AG$8*H1163:AG1163)</f>
        <v>0</v>
      </c>
      <c r="AJ1163" s="43">
        <f>$AI1163/'Inventory System'!$L$34</f>
        <v>0</v>
      </c>
      <c r="AS1163" s="2"/>
    </row>
    <row r="1164" spans="2:45" x14ac:dyDescent="0.25">
      <c r="B1164" s="2"/>
      <c r="C1164" s="2"/>
      <c r="D1164" s="2"/>
      <c r="E1164" s="2"/>
      <c r="G1164" s="42">
        <v>44679</v>
      </c>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3">
        <f t="shared" si="18"/>
        <v>0</v>
      </c>
      <c r="AI1164" s="24" cm="1">
        <f t="array" ref="AI1164">SUM($H$8:$AG$8*H1164:AG1164)</f>
        <v>0</v>
      </c>
      <c r="AJ1164" s="43">
        <f>$AI1164/'Inventory System'!$L$34</f>
        <v>0</v>
      </c>
      <c r="AS1164" s="2"/>
    </row>
    <row r="1165" spans="2:45" x14ac:dyDescent="0.25">
      <c r="B1165" s="2"/>
      <c r="C1165" s="2"/>
      <c r="D1165" s="2"/>
      <c r="E1165" s="2"/>
      <c r="G1165" s="42">
        <v>44680</v>
      </c>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f t="shared" si="18"/>
        <v>0</v>
      </c>
      <c r="AI1165" s="24" cm="1">
        <f t="array" ref="AI1165">SUM($H$8:$AG$8*H1165:AG1165)</f>
        <v>0</v>
      </c>
      <c r="AJ1165" s="43">
        <f>$AI1165/'Inventory System'!$L$34</f>
        <v>0</v>
      </c>
      <c r="AS1165" s="2"/>
    </row>
    <row r="1166" spans="2:45" x14ac:dyDescent="0.25">
      <c r="B1166" s="2"/>
      <c r="C1166" s="2"/>
      <c r="D1166" s="2"/>
      <c r="E1166" s="2"/>
      <c r="G1166" s="42">
        <v>44681</v>
      </c>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c r="AH1166" s="23">
        <f t="shared" si="18"/>
        <v>0</v>
      </c>
      <c r="AI1166" s="24" cm="1">
        <f t="array" ref="AI1166">SUM($H$8:$AG$8*H1166:AG1166)</f>
        <v>0</v>
      </c>
      <c r="AJ1166" s="43">
        <f>$AI1166/'Inventory System'!$L$34</f>
        <v>0</v>
      </c>
      <c r="AS1166" s="2"/>
    </row>
    <row r="1167" spans="2:45" x14ac:dyDescent="0.25">
      <c r="B1167" s="2"/>
      <c r="C1167" s="2"/>
      <c r="D1167" s="2"/>
      <c r="E1167" s="2"/>
      <c r="G1167" s="42">
        <v>44682</v>
      </c>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c r="AH1167" s="23">
        <f t="shared" si="18"/>
        <v>0</v>
      </c>
      <c r="AI1167" s="24" cm="1">
        <f t="array" ref="AI1167">SUM($H$8:$AG$8*H1167:AG1167)</f>
        <v>0</v>
      </c>
      <c r="AJ1167" s="43">
        <f>$AI1167/'Inventory System'!$L$34</f>
        <v>0</v>
      </c>
      <c r="AS1167" s="2"/>
    </row>
    <row r="1168" spans="2:45" x14ac:dyDescent="0.25">
      <c r="B1168" s="2"/>
      <c r="C1168" s="2"/>
      <c r="D1168" s="2"/>
      <c r="E1168" s="2"/>
      <c r="G1168" s="42">
        <v>44683</v>
      </c>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c r="AH1168" s="23">
        <f t="shared" si="18"/>
        <v>0</v>
      </c>
      <c r="AI1168" s="24" cm="1">
        <f t="array" ref="AI1168">SUM($H$8:$AG$8*H1168:AG1168)</f>
        <v>0</v>
      </c>
      <c r="AJ1168" s="43">
        <f>$AI1168/'Inventory System'!$L$34</f>
        <v>0</v>
      </c>
      <c r="AS1168" s="2"/>
    </row>
    <row r="1169" spans="2:45" x14ac:dyDescent="0.25">
      <c r="B1169" s="2"/>
      <c r="C1169" s="2"/>
      <c r="D1169" s="2"/>
      <c r="E1169" s="2"/>
      <c r="G1169" s="42">
        <v>44684</v>
      </c>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c r="AH1169" s="23">
        <f t="shared" si="18"/>
        <v>0</v>
      </c>
      <c r="AI1169" s="24" cm="1">
        <f t="array" ref="AI1169">SUM($H$8:$AG$8*H1169:AG1169)</f>
        <v>0</v>
      </c>
      <c r="AJ1169" s="43">
        <f>$AI1169/'Inventory System'!$L$34</f>
        <v>0</v>
      </c>
      <c r="AS1169" s="2"/>
    </row>
    <row r="1170" spans="2:45" x14ac:dyDescent="0.25">
      <c r="B1170" s="2"/>
      <c r="C1170" s="2"/>
      <c r="D1170" s="2"/>
      <c r="E1170" s="2"/>
      <c r="G1170" s="42">
        <v>44685</v>
      </c>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c r="AH1170" s="23">
        <f t="shared" si="18"/>
        <v>0</v>
      </c>
      <c r="AI1170" s="24" cm="1">
        <f t="array" ref="AI1170">SUM($H$8:$AG$8*H1170:AG1170)</f>
        <v>0</v>
      </c>
      <c r="AJ1170" s="43">
        <f>$AI1170/'Inventory System'!$L$34</f>
        <v>0</v>
      </c>
      <c r="AS1170" s="2"/>
    </row>
    <row r="1171" spans="2:45" x14ac:dyDescent="0.25">
      <c r="B1171" s="2"/>
      <c r="C1171" s="2"/>
      <c r="D1171" s="2"/>
      <c r="E1171" s="2"/>
      <c r="G1171" s="42">
        <v>44686</v>
      </c>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f t="shared" si="18"/>
        <v>0</v>
      </c>
      <c r="AI1171" s="24" cm="1">
        <f t="array" ref="AI1171">SUM($H$8:$AG$8*H1171:AG1171)</f>
        <v>0</v>
      </c>
      <c r="AJ1171" s="43">
        <f>$AI1171/'Inventory System'!$L$34</f>
        <v>0</v>
      </c>
      <c r="AS1171" s="2"/>
    </row>
    <row r="1172" spans="2:45" x14ac:dyDescent="0.25">
      <c r="B1172" s="2"/>
      <c r="C1172" s="2"/>
      <c r="D1172" s="2"/>
      <c r="E1172" s="2"/>
      <c r="G1172" s="42">
        <v>44687</v>
      </c>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f t="shared" si="18"/>
        <v>0</v>
      </c>
      <c r="AI1172" s="24" cm="1">
        <f t="array" ref="AI1172">SUM($H$8:$AG$8*H1172:AG1172)</f>
        <v>0</v>
      </c>
      <c r="AJ1172" s="43">
        <f>$AI1172/'Inventory System'!$L$34</f>
        <v>0</v>
      </c>
      <c r="AS1172" s="2"/>
    </row>
    <row r="1173" spans="2:45" x14ac:dyDescent="0.25">
      <c r="B1173" s="2"/>
      <c r="C1173" s="2"/>
      <c r="D1173" s="2"/>
      <c r="E1173" s="2"/>
      <c r="G1173" s="42">
        <v>44688</v>
      </c>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c r="AH1173" s="23">
        <f t="shared" si="18"/>
        <v>0</v>
      </c>
      <c r="AI1173" s="24" cm="1">
        <f t="array" ref="AI1173">SUM($H$8:$AG$8*H1173:AG1173)</f>
        <v>0</v>
      </c>
      <c r="AJ1173" s="43">
        <f>$AI1173/'Inventory System'!$L$34</f>
        <v>0</v>
      </c>
      <c r="AS1173" s="2"/>
    </row>
    <row r="1174" spans="2:45" x14ac:dyDescent="0.25">
      <c r="B1174" s="2"/>
      <c r="C1174" s="2"/>
      <c r="D1174" s="2"/>
      <c r="E1174" s="2"/>
      <c r="G1174" s="42">
        <v>44689</v>
      </c>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c r="AH1174" s="23">
        <f t="shared" si="18"/>
        <v>0</v>
      </c>
      <c r="AI1174" s="24" cm="1">
        <f t="array" ref="AI1174">SUM($H$8:$AG$8*H1174:AG1174)</f>
        <v>0</v>
      </c>
      <c r="AJ1174" s="43">
        <f>$AI1174/'Inventory System'!$L$34</f>
        <v>0</v>
      </c>
      <c r="AS1174" s="2"/>
    </row>
    <row r="1175" spans="2:45" x14ac:dyDescent="0.25">
      <c r="B1175" s="2"/>
      <c r="C1175" s="2"/>
      <c r="D1175" s="2"/>
      <c r="E1175" s="2"/>
      <c r="G1175" s="42">
        <v>44690</v>
      </c>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c r="AH1175" s="23">
        <f t="shared" si="18"/>
        <v>0</v>
      </c>
      <c r="AI1175" s="24" cm="1">
        <f t="array" ref="AI1175">SUM($H$8:$AG$8*H1175:AG1175)</f>
        <v>0</v>
      </c>
      <c r="AJ1175" s="43">
        <f>$AI1175/'Inventory System'!$L$34</f>
        <v>0</v>
      </c>
      <c r="AS1175" s="2"/>
    </row>
    <row r="1176" spans="2:45" x14ac:dyDescent="0.25">
      <c r="B1176" s="2"/>
      <c r="C1176" s="2"/>
      <c r="D1176" s="2"/>
      <c r="E1176" s="2"/>
      <c r="G1176" s="42">
        <v>44691</v>
      </c>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f t="shared" si="18"/>
        <v>0</v>
      </c>
      <c r="AI1176" s="24" cm="1">
        <f t="array" ref="AI1176">SUM($H$8:$AG$8*H1176:AG1176)</f>
        <v>0</v>
      </c>
      <c r="AJ1176" s="43">
        <f>$AI1176/'Inventory System'!$L$34</f>
        <v>0</v>
      </c>
      <c r="AS1176" s="2"/>
    </row>
    <row r="1177" spans="2:45" x14ac:dyDescent="0.25">
      <c r="B1177" s="2"/>
      <c r="C1177" s="2"/>
      <c r="D1177" s="2"/>
      <c r="E1177" s="2"/>
      <c r="G1177" s="42">
        <v>44692</v>
      </c>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c r="AH1177" s="23">
        <f t="shared" ref="AH1177:AH1240" si="19">SUM(H1177:AG1177)</f>
        <v>0</v>
      </c>
      <c r="AI1177" s="24" cm="1">
        <f t="array" ref="AI1177">SUM($H$8:$AG$8*H1177:AG1177)</f>
        <v>0</v>
      </c>
      <c r="AJ1177" s="43">
        <f>$AI1177/'Inventory System'!$L$34</f>
        <v>0</v>
      </c>
      <c r="AS1177" s="2"/>
    </row>
    <row r="1178" spans="2:45" x14ac:dyDescent="0.25">
      <c r="B1178" s="2"/>
      <c r="C1178" s="2"/>
      <c r="D1178" s="2"/>
      <c r="E1178" s="2"/>
      <c r="G1178" s="42">
        <v>44693</v>
      </c>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f t="shared" si="19"/>
        <v>0</v>
      </c>
      <c r="AI1178" s="24" cm="1">
        <f t="array" ref="AI1178">SUM($H$8:$AG$8*H1178:AG1178)</f>
        <v>0</v>
      </c>
      <c r="AJ1178" s="43">
        <f>$AI1178/'Inventory System'!$L$34</f>
        <v>0</v>
      </c>
      <c r="AS1178" s="2"/>
    </row>
    <row r="1179" spans="2:45" x14ac:dyDescent="0.25">
      <c r="B1179" s="2"/>
      <c r="C1179" s="2"/>
      <c r="D1179" s="2"/>
      <c r="E1179" s="2"/>
      <c r="G1179" s="42">
        <v>44694</v>
      </c>
      <c r="H1179" s="23"/>
      <c r="I1179" s="23"/>
      <c r="J1179" s="23"/>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f t="shared" si="19"/>
        <v>0</v>
      </c>
      <c r="AI1179" s="24" cm="1">
        <f t="array" ref="AI1179">SUM($H$8:$AG$8*H1179:AG1179)</f>
        <v>0</v>
      </c>
      <c r="AJ1179" s="43">
        <f>$AI1179/'Inventory System'!$L$34</f>
        <v>0</v>
      </c>
      <c r="AS1179" s="2"/>
    </row>
    <row r="1180" spans="2:45" x14ac:dyDescent="0.25">
      <c r="B1180" s="2"/>
      <c r="C1180" s="2"/>
      <c r="D1180" s="2"/>
      <c r="E1180" s="2"/>
      <c r="G1180" s="42">
        <v>44695</v>
      </c>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f t="shared" si="19"/>
        <v>0</v>
      </c>
      <c r="AI1180" s="24" cm="1">
        <f t="array" ref="AI1180">SUM($H$8:$AG$8*H1180:AG1180)</f>
        <v>0</v>
      </c>
      <c r="AJ1180" s="43">
        <f>$AI1180/'Inventory System'!$L$34</f>
        <v>0</v>
      </c>
      <c r="AS1180" s="2"/>
    </row>
    <row r="1181" spans="2:45" x14ac:dyDescent="0.25">
      <c r="B1181" s="2"/>
      <c r="C1181" s="2"/>
      <c r="D1181" s="2"/>
      <c r="E1181" s="2"/>
      <c r="G1181" s="42">
        <v>44696</v>
      </c>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c r="AH1181" s="23">
        <f t="shared" si="19"/>
        <v>0</v>
      </c>
      <c r="AI1181" s="24" cm="1">
        <f t="array" ref="AI1181">SUM($H$8:$AG$8*H1181:AG1181)</f>
        <v>0</v>
      </c>
      <c r="AJ1181" s="43">
        <f>$AI1181/'Inventory System'!$L$34</f>
        <v>0</v>
      </c>
      <c r="AS1181" s="2"/>
    </row>
    <row r="1182" spans="2:45" x14ac:dyDescent="0.25">
      <c r="B1182" s="2"/>
      <c r="C1182" s="2"/>
      <c r="D1182" s="2"/>
      <c r="E1182" s="2"/>
      <c r="G1182" s="42">
        <v>44697</v>
      </c>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c r="AH1182" s="23">
        <f t="shared" si="19"/>
        <v>0</v>
      </c>
      <c r="AI1182" s="24" cm="1">
        <f t="array" ref="AI1182">SUM($H$8:$AG$8*H1182:AG1182)</f>
        <v>0</v>
      </c>
      <c r="AJ1182" s="43">
        <f>$AI1182/'Inventory System'!$L$34</f>
        <v>0</v>
      </c>
      <c r="AS1182" s="2"/>
    </row>
    <row r="1183" spans="2:45" x14ac:dyDescent="0.25">
      <c r="B1183" s="2"/>
      <c r="C1183" s="2"/>
      <c r="D1183" s="2"/>
      <c r="E1183" s="2"/>
      <c r="G1183" s="42">
        <v>44698</v>
      </c>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c r="AH1183" s="23">
        <f t="shared" si="19"/>
        <v>0</v>
      </c>
      <c r="AI1183" s="24" cm="1">
        <f t="array" ref="AI1183">SUM($H$8:$AG$8*H1183:AG1183)</f>
        <v>0</v>
      </c>
      <c r="AJ1183" s="43">
        <f>$AI1183/'Inventory System'!$L$34</f>
        <v>0</v>
      </c>
      <c r="AS1183" s="2"/>
    </row>
    <row r="1184" spans="2:45" x14ac:dyDescent="0.25">
      <c r="B1184" s="2"/>
      <c r="C1184" s="2"/>
      <c r="D1184" s="2"/>
      <c r="E1184" s="2"/>
      <c r="G1184" s="42">
        <v>44699</v>
      </c>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c r="AG1184" s="23"/>
      <c r="AH1184" s="23">
        <f t="shared" si="19"/>
        <v>0</v>
      </c>
      <c r="AI1184" s="24" cm="1">
        <f t="array" ref="AI1184">SUM($H$8:$AG$8*H1184:AG1184)</f>
        <v>0</v>
      </c>
      <c r="AJ1184" s="43">
        <f>$AI1184/'Inventory System'!$L$34</f>
        <v>0</v>
      </c>
      <c r="AS1184" s="2"/>
    </row>
    <row r="1185" spans="2:45" x14ac:dyDescent="0.25">
      <c r="B1185" s="2"/>
      <c r="C1185" s="2"/>
      <c r="D1185" s="2"/>
      <c r="E1185" s="2"/>
      <c r="G1185" s="42">
        <v>44700</v>
      </c>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23"/>
      <c r="AG1185" s="23"/>
      <c r="AH1185" s="23">
        <f t="shared" si="19"/>
        <v>0</v>
      </c>
      <c r="AI1185" s="24" cm="1">
        <f t="array" ref="AI1185">SUM($H$8:$AG$8*H1185:AG1185)</f>
        <v>0</v>
      </c>
      <c r="AJ1185" s="43">
        <f>$AI1185/'Inventory System'!$L$34</f>
        <v>0</v>
      </c>
      <c r="AS1185" s="2"/>
    </row>
    <row r="1186" spans="2:45" x14ac:dyDescent="0.25">
      <c r="B1186" s="2"/>
      <c r="C1186" s="2"/>
      <c r="D1186" s="2"/>
      <c r="E1186" s="2"/>
      <c r="G1186" s="42">
        <v>44701</v>
      </c>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f t="shared" si="19"/>
        <v>0</v>
      </c>
      <c r="AI1186" s="24" cm="1">
        <f t="array" ref="AI1186">SUM($H$8:$AG$8*H1186:AG1186)</f>
        <v>0</v>
      </c>
      <c r="AJ1186" s="43">
        <f>$AI1186/'Inventory System'!$L$34</f>
        <v>0</v>
      </c>
      <c r="AS1186" s="2"/>
    </row>
    <row r="1187" spans="2:45" x14ac:dyDescent="0.25">
      <c r="B1187" s="2"/>
      <c r="C1187" s="2"/>
      <c r="D1187" s="2"/>
      <c r="E1187" s="2"/>
      <c r="G1187" s="42">
        <v>44702</v>
      </c>
      <c r="H1187" s="23"/>
      <c r="I1187" s="23"/>
      <c r="J1187" s="23"/>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f t="shared" si="19"/>
        <v>0</v>
      </c>
      <c r="AI1187" s="24" cm="1">
        <f t="array" ref="AI1187">SUM($H$8:$AG$8*H1187:AG1187)</f>
        <v>0</v>
      </c>
      <c r="AJ1187" s="43">
        <f>$AI1187/'Inventory System'!$L$34</f>
        <v>0</v>
      </c>
      <c r="AS1187" s="2"/>
    </row>
    <row r="1188" spans="2:45" x14ac:dyDescent="0.25">
      <c r="B1188" s="2"/>
      <c r="C1188" s="2"/>
      <c r="D1188" s="2"/>
      <c r="E1188" s="2"/>
      <c r="G1188" s="42">
        <v>44703</v>
      </c>
      <c r="H1188" s="23"/>
      <c r="I1188" s="23"/>
      <c r="J1188" s="23"/>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f t="shared" si="19"/>
        <v>0</v>
      </c>
      <c r="AI1188" s="24" cm="1">
        <f t="array" ref="AI1188">SUM($H$8:$AG$8*H1188:AG1188)</f>
        <v>0</v>
      </c>
      <c r="AJ1188" s="43">
        <f>$AI1188/'Inventory System'!$L$34</f>
        <v>0</v>
      </c>
      <c r="AS1188" s="2"/>
    </row>
    <row r="1189" spans="2:45" x14ac:dyDescent="0.25">
      <c r="B1189" s="2"/>
      <c r="C1189" s="2"/>
      <c r="D1189" s="2"/>
      <c r="E1189" s="2"/>
      <c r="G1189" s="42">
        <v>44704</v>
      </c>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c r="AH1189" s="23">
        <f t="shared" si="19"/>
        <v>0</v>
      </c>
      <c r="AI1189" s="24" cm="1">
        <f t="array" ref="AI1189">SUM($H$8:$AG$8*H1189:AG1189)</f>
        <v>0</v>
      </c>
      <c r="AJ1189" s="43">
        <f>$AI1189/'Inventory System'!$L$34</f>
        <v>0</v>
      </c>
      <c r="AS1189" s="2"/>
    </row>
    <row r="1190" spans="2:45" x14ac:dyDescent="0.25">
      <c r="B1190" s="2"/>
      <c r="C1190" s="2"/>
      <c r="D1190" s="2"/>
      <c r="E1190" s="2"/>
      <c r="G1190" s="42">
        <v>44705</v>
      </c>
      <c r="H1190" s="23"/>
      <c r="I1190" s="23"/>
      <c r="J1190" s="23"/>
      <c r="K1190" s="23"/>
      <c r="L1190" s="23"/>
      <c r="M1190" s="23"/>
      <c r="N1190" s="23"/>
      <c r="O1190" s="23"/>
      <c r="P1190" s="23"/>
      <c r="Q1190" s="23"/>
      <c r="R1190" s="23"/>
      <c r="S1190" s="23"/>
      <c r="T1190" s="23"/>
      <c r="U1190" s="23"/>
      <c r="V1190" s="23"/>
      <c r="W1190" s="23"/>
      <c r="X1190" s="23"/>
      <c r="Y1190" s="23"/>
      <c r="Z1190" s="23"/>
      <c r="AA1190" s="23"/>
      <c r="AB1190" s="23"/>
      <c r="AC1190" s="23"/>
      <c r="AD1190" s="23"/>
      <c r="AE1190" s="23"/>
      <c r="AF1190" s="23"/>
      <c r="AG1190" s="23"/>
      <c r="AH1190" s="23">
        <f t="shared" si="19"/>
        <v>0</v>
      </c>
      <c r="AI1190" s="24" cm="1">
        <f t="array" ref="AI1190">SUM($H$8:$AG$8*H1190:AG1190)</f>
        <v>0</v>
      </c>
      <c r="AJ1190" s="43">
        <f>$AI1190/'Inventory System'!$L$34</f>
        <v>0</v>
      </c>
      <c r="AS1190" s="2"/>
    </row>
    <row r="1191" spans="2:45" x14ac:dyDescent="0.25">
      <c r="B1191" s="2"/>
      <c r="C1191" s="2"/>
      <c r="D1191" s="2"/>
      <c r="E1191" s="2"/>
      <c r="G1191" s="42">
        <v>44706</v>
      </c>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c r="AH1191" s="23">
        <f t="shared" si="19"/>
        <v>0</v>
      </c>
      <c r="AI1191" s="24" cm="1">
        <f t="array" ref="AI1191">SUM($H$8:$AG$8*H1191:AG1191)</f>
        <v>0</v>
      </c>
      <c r="AJ1191" s="43">
        <f>$AI1191/'Inventory System'!$L$34</f>
        <v>0</v>
      </c>
      <c r="AS1191" s="2"/>
    </row>
    <row r="1192" spans="2:45" x14ac:dyDescent="0.25">
      <c r="B1192" s="2"/>
      <c r="C1192" s="2"/>
      <c r="D1192" s="2"/>
      <c r="E1192" s="2"/>
      <c r="G1192" s="42">
        <v>44707</v>
      </c>
      <c r="H1192" s="23"/>
      <c r="I1192" s="23"/>
      <c r="J1192" s="23"/>
      <c r="K1192" s="23"/>
      <c r="L1192" s="23"/>
      <c r="M1192" s="23"/>
      <c r="N1192" s="23"/>
      <c r="O1192" s="23"/>
      <c r="P1192" s="23"/>
      <c r="Q1192" s="23"/>
      <c r="R1192" s="23"/>
      <c r="S1192" s="23"/>
      <c r="T1192" s="23"/>
      <c r="U1192" s="23"/>
      <c r="V1192" s="23"/>
      <c r="W1192" s="23"/>
      <c r="X1192" s="23"/>
      <c r="Y1192" s="23"/>
      <c r="Z1192" s="23"/>
      <c r="AA1192" s="23"/>
      <c r="AB1192" s="23"/>
      <c r="AC1192" s="23"/>
      <c r="AD1192" s="23"/>
      <c r="AE1192" s="23"/>
      <c r="AF1192" s="23"/>
      <c r="AG1192" s="23"/>
      <c r="AH1192" s="23">
        <f t="shared" si="19"/>
        <v>0</v>
      </c>
      <c r="AI1192" s="24" cm="1">
        <f t="array" ref="AI1192">SUM($H$8:$AG$8*H1192:AG1192)</f>
        <v>0</v>
      </c>
      <c r="AJ1192" s="43">
        <f>$AI1192/'Inventory System'!$L$34</f>
        <v>0</v>
      </c>
      <c r="AS1192" s="2"/>
    </row>
    <row r="1193" spans="2:45" x14ac:dyDescent="0.25">
      <c r="B1193" s="2"/>
      <c r="C1193" s="2"/>
      <c r="D1193" s="2"/>
      <c r="E1193" s="2"/>
      <c r="G1193" s="42">
        <v>44708</v>
      </c>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c r="AH1193" s="23">
        <f t="shared" si="19"/>
        <v>0</v>
      </c>
      <c r="AI1193" s="24" cm="1">
        <f t="array" ref="AI1193">SUM($H$8:$AG$8*H1193:AG1193)</f>
        <v>0</v>
      </c>
      <c r="AJ1193" s="43">
        <f>$AI1193/'Inventory System'!$L$34</f>
        <v>0</v>
      </c>
      <c r="AS1193" s="2"/>
    </row>
    <row r="1194" spans="2:45" x14ac:dyDescent="0.25">
      <c r="B1194" s="2"/>
      <c r="C1194" s="2"/>
      <c r="D1194" s="2"/>
      <c r="E1194" s="2"/>
      <c r="G1194" s="42">
        <v>44709</v>
      </c>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f t="shared" si="19"/>
        <v>0</v>
      </c>
      <c r="AI1194" s="24" cm="1">
        <f t="array" ref="AI1194">SUM($H$8:$AG$8*H1194:AG1194)</f>
        <v>0</v>
      </c>
      <c r="AJ1194" s="43">
        <f>$AI1194/'Inventory System'!$L$34</f>
        <v>0</v>
      </c>
      <c r="AS1194" s="2"/>
    </row>
    <row r="1195" spans="2:45" x14ac:dyDescent="0.25">
      <c r="B1195" s="2"/>
      <c r="C1195" s="2"/>
      <c r="D1195" s="2"/>
      <c r="E1195" s="2"/>
      <c r="G1195" s="42">
        <v>44710</v>
      </c>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f t="shared" si="19"/>
        <v>0</v>
      </c>
      <c r="AI1195" s="24" cm="1">
        <f t="array" ref="AI1195">SUM($H$8:$AG$8*H1195:AG1195)</f>
        <v>0</v>
      </c>
      <c r="AJ1195" s="43">
        <f>$AI1195/'Inventory System'!$L$34</f>
        <v>0</v>
      </c>
      <c r="AS1195" s="2"/>
    </row>
    <row r="1196" spans="2:45" x14ac:dyDescent="0.25">
      <c r="B1196" s="2"/>
      <c r="C1196" s="2"/>
      <c r="D1196" s="2"/>
      <c r="E1196" s="2"/>
      <c r="G1196" s="42">
        <v>44711</v>
      </c>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f t="shared" si="19"/>
        <v>0</v>
      </c>
      <c r="AI1196" s="24" cm="1">
        <f t="array" ref="AI1196">SUM($H$8:$AG$8*H1196:AG1196)</f>
        <v>0</v>
      </c>
      <c r="AJ1196" s="43">
        <f>$AI1196/'Inventory System'!$L$34</f>
        <v>0</v>
      </c>
      <c r="AS1196" s="2"/>
    </row>
    <row r="1197" spans="2:45" x14ac:dyDescent="0.25">
      <c r="B1197" s="2"/>
      <c r="C1197" s="2"/>
      <c r="D1197" s="2"/>
      <c r="E1197" s="2"/>
      <c r="G1197" s="42">
        <v>44712</v>
      </c>
      <c r="H1197" s="23"/>
      <c r="I1197" s="23"/>
      <c r="J1197" s="23"/>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f t="shared" si="19"/>
        <v>0</v>
      </c>
      <c r="AI1197" s="24" cm="1">
        <f t="array" ref="AI1197">SUM($H$8:$AG$8*H1197:AG1197)</f>
        <v>0</v>
      </c>
      <c r="AJ1197" s="43">
        <f>$AI1197/'Inventory System'!$L$34</f>
        <v>0</v>
      </c>
      <c r="AS1197" s="2"/>
    </row>
    <row r="1198" spans="2:45" x14ac:dyDescent="0.25">
      <c r="B1198" s="2"/>
      <c r="C1198" s="2"/>
      <c r="D1198" s="2"/>
      <c r="E1198" s="2"/>
      <c r="G1198" s="42">
        <v>44713</v>
      </c>
      <c r="H1198" s="23"/>
      <c r="I1198" s="23"/>
      <c r="J1198" s="23"/>
      <c r="K1198" s="23"/>
      <c r="L1198" s="23"/>
      <c r="M1198" s="23"/>
      <c r="N1198" s="23"/>
      <c r="O1198" s="23"/>
      <c r="P1198" s="23"/>
      <c r="Q1198" s="23"/>
      <c r="R1198" s="23"/>
      <c r="S1198" s="23"/>
      <c r="T1198" s="23"/>
      <c r="U1198" s="23"/>
      <c r="V1198" s="23"/>
      <c r="W1198" s="23"/>
      <c r="X1198" s="23"/>
      <c r="Y1198" s="23"/>
      <c r="Z1198" s="23"/>
      <c r="AA1198" s="23"/>
      <c r="AB1198" s="23"/>
      <c r="AC1198" s="23"/>
      <c r="AD1198" s="23"/>
      <c r="AE1198" s="23"/>
      <c r="AF1198" s="23"/>
      <c r="AG1198" s="23"/>
      <c r="AH1198" s="23">
        <f t="shared" si="19"/>
        <v>0</v>
      </c>
      <c r="AI1198" s="24" cm="1">
        <f t="array" ref="AI1198">SUM($H$8:$AG$8*H1198:AG1198)</f>
        <v>0</v>
      </c>
      <c r="AJ1198" s="43">
        <f>$AI1198/'Inventory System'!$L$34</f>
        <v>0</v>
      </c>
      <c r="AS1198" s="2"/>
    </row>
    <row r="1199" spans="2:45" x14ac:dyDescent="0.25">
      <c r="B1199" s="2"/>
      <c r="C1199" s="2"/>
      <c r="D1199" s="2"/>
      <c r="E1199" s="2"/>
      <c r="G1199" s="42">
        <v>44714</v>
      </c>
      <c r="H1199" s="23"/>
      <c r="I1199" s="23"/>
      <c r="J1199" s="23"/>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f t="shared" si="19"/>
        <v>0</v>
      </c>
      <c r="AI1199" s="24" cm="1">
        <f t="array" ref="AI1199">SUM($H$8:$AG$8*H1199:AG1199)</f>
        <v>0</v>
      </c>
      <c r="AJ1199" s="43">
        <f>$AI1199/'Inventory System'!$L$34</f>
        <v>0</v>
      </c>
      <c r="AS1199" s="2"/>
    </row>
    <row r="1200" spans="2:45" x14ac:dyDescent="0.25">
      <c r="B1200" s="2"/>
      <c r="C1200" s="2"/>
      <c r="D1200" s="2"/>
      <c r="E1200" s="2"/>
      <c r="G1200" s="42">
        <v>44715</v>
      </c>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f t="shared" si="19"/>
        <v>0</v>
      </c>
      <c r="AI1200" s="24" cm="1">
        <f t="array" ref="AI1200">SUM($H$8:$AG$8*H1200:AG1200)</f>
        <v>0</v>
      </c>
      <c r="AJ1200" s="43">
        <f>$AI1200/'Inventory System'!$L$34</f>
        <v>0</v>
      </c>
      <c r="AS1200" s="2"/>
    </row>
    <row r="1201" spans="2:45" x14ac:dyDescent="0.25">
      <c r="B1201" s="2"/>
      <c r="C1201" s="2"/>
      <c r="D1201" s="2"/>
      <c r="E1201" s="2"/>
      <c r="G1201" s="42">
        <v>44716</v>
      </c>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f t="shared" si="19"/>
        <v>0</v>
      </c>
      <c r="AI1201" s="24" cm="1">
        <f t="array" ref="AI1201">SUM($H$8:$AG$8*H1201:AG1201)</f>
        <v>0</v>
      </c>
      <c r="AJ1201" s="43">
        <f>$AI1201/'Inventory System'!$L$34</f>
        <v>0</v>
      </c>
      <c r="AS1201" s="2"/>
    </row>
    <row r="1202" spans="2:45" x14ac:dyDescent="0.25">
      <c r="B1202" s="2"/>
      <c r="C1202" s="2"/>
      <c r="D1202" s="2"/>
      <c r="E1202" s="2"/>
      <c r="G1202" s="42">
        <v>44717</v>
      </c>
      <c r="H1202" s="23"/>
      <c r="I1202" s="23"/>
      <c r="J1202" s="23"/>
      <c r="K1202" s="23"/>
      <c r="L1202" s="23"/>
      <c r="M1202" s="23"/>
      <c r="N1202" s="23"/>
      <c r="O1202" s="23"/>
      <c r="P1202" s="23"/>
      <c r="Q1202" s="23"/>
      <c r="R1202" s="23"/>
      <c r="S1202" s="23"/>
      <c r="T1202" s="23"/>
      <c r="U1202" s="23"/>
      <c r="V1202" s="23"/>
      <c r="W1202" s="23"/>
      <c r="X1202" s="23"/>
      <c r="Y1202" s="23"/>
      <c r="Z1202" s="23"/>
      <c r="AA1202" s="23"/>
      <c r="AB1202" s="23"/>
      <c r="AC1202" s="23"/>
      <c r="AD1202" s="23"/>
      <c r="AE1202" s="23"/>
      <c r="AF1202" s="23"/>
      <c r="AG1202" s="23"/>
      <c r="AH1202" s="23">
        <f t="shared" si="19"/>
        <v>0</v>
      </c>
      <c r="AI1202" s="24" cm="1">
        <f t="array" ref="AI1202">SUM($H$8:$AG$8*H1202:AG1202)</f>
        <v>0</v>
      </c>
      <c r="AJ1202" s="43">
        <f>$AI1202/'Inventory System'!$L$34</f>
        <v>0</v>
      </c>
      <c r="AS1202" s="2"/>
    </row>
    <row r="1203" spans="2:45" x14ac:dyDescent="0.25">
      <c r="B1203" s="2"/>
      <c r="C1203" s="2"/>
      <c r="D1203" s="2"/>
      <c r="E1203" s="2"/>
      <c r="G1203" s="42">
        <v>44718</v>
      </c>
      <c r="H1203" s="23"/>
      <c r="I1203" s="23"/>
      <c r="J1203" s="23"/>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f t="shared" si="19"/>
        <v>0</v>
      </c>
      <c r="AI1203" s="24" cm="1">
        <f t="array" ref="AI1203">SUM($H$8:$AG$8*H1203:AG1203)</f>
        <v>0</v>
      </c>
      <c r="AJ1203" s="43">
        <f>$AI1203/'Inventory System'!$L$34</f>
        <v>0</v>
      </c>
      <c r="AS1203" s="2"/>
    </row>
    <row r="1204" spans="2:45" x14ac:dyDescent="0.25">
      <c r="B1204" s="2"/>
      <c r="C1204" s="2"/>
      <c r="D1204" s="2"/>
      <c r="E1204" s="2"/>
      <c r="G1204" s="42">
        <v>44719</v>
      </c>
      <c r="H1204" s="23"/>
      <c r="I1204" s="23"/>
      <c r="J1204" s="23"/>
      <c r="K1204" s="23"/>
      <c r="L1204" s="23"/>
      <c r="M1204" s="23"/>
      <c r="N1204" s="23"/>
      <c r="O1204" s="23"/>
      <c r="P1204" s="23"/>
      <c r="Q1204" s="23"/>
      <c r="R1204" s="23"/>
      <c r="S1204" s="23"/>
      <c r="T1204" s="23"/>
      <c r="U1204" s="23"/>
      <c r="V1204" s="23"/>
      <c r="W1204" s="23"/>
      <c r="X1204" s="23"/>
      <c r="Y1204" s="23"/>
      <c r="Z1204" s="23"/>
      <c r="AA1204" s="23"/>
      <c r="AB1204" s="23"/>
      <c r="AC1204" s="23"/>
      <c r="AD1204" s="23"/>
      <c r="AE1204" s="23"/>
      <c r="AF1204" s="23"/>
      <c r="AG1204" s="23"/>
      <c r="AH1204" s="23">
        <f t="shared" si="19"/>
        <v>0</v>
      </c>
      <c r="AI1204" s="24" cm="1">
        <f t="array" ref="AI1204">SUM($H$8:$AG$8*H1204:AG1204)</f>
        <v>0</v>
      </c>
      <c r="AJ1204" s="43">
        <f>$AI1204/'Inventory System'!$L$34</f>
        <v>0</v>
      </c>
      <c r="AS1204" s="2"/>
    </row>
    <row r="1205" spans="2:45" x14ac:dyDescent="0.25">
      <c r="B1205" s="2"/>
      <c r="C1205" s="2"/>
      <c r="D1205" s="2"/>
      <c r="E1205" s="2"/>
      <c r="G1205" s="42">
        <v>44720</v>
      </c>
      <c r="H1205" s="23"/>
      <c r="I1205" s="23"/>
      <c r="J1205" s="23"/>
      <c r="K1205" s="23"/>
      <c r="L1205" s="23"/>
      <c r="M1205" s="23"/>
      <c r="N1205" s="23"/>
      <c r="O1205" s="23"/>
      <c r="P1205" s="23"/>
      <c r="Q1205" s="23"/>
      <c r="R1205" s="23"/>
      <c r="S1205" s="23"/>
      <c r="T1205" s="23"/>
      <c r="U1205" s="23"/>
      <c r="V1205" s="23"/>
      <c r="W1205" s="23"/>
      <c r="X1205" s="23"/>
      <c r="Y1205" s="23"/>
      <c r="Z1205" s="23"/>
      <c r="AA1205" s="23"/>
      <c r="AB1205" s="23"/>
      <c r="AC1205" s="23"/>
      <c r="AD1205" s="23"/>
      <c r="AE1205" s="23"/>
      <c r="AF1205" s="23"/>
      <c r="AG1205" s="23"/>
      <c r="AH1205" s="23">
        <f t="shared" si="19"/>
        <v>0</v>
      </c>
      <c r="AI1205" s="24" cm="1">
        <f t="array" ref="AI1205">SUM($H$8:$AG$8*H1205:AG1205)</f>
        <v>0</v>
      </c>
      <c r="AJ1205" s="43">
        <f>$AI1205/'Inventory System'!$L$34</f>
        <v>0</v>
      </c>
      <c r="AS1205" s="2"/>
    </row>
    <row r="1206" spans="2:45" x14ac:dyDescent="0.25">
      <c r="B1206" s="2"/>
      <c r="C1206" s="2"/>
      <c r="D1206" s="2"/>
      <c r="E1206" s="2"/>
      <c r="G1206" s="42">
        <v>44721</v>
      </c>
      <c r="H1206" s="23"/>
      <c r="I1206" s="23"/>
      <c r="J1206" s="23"/>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f t="shared" si="19"/>
        <v>0</v>
      </c>
      <c r="AI1206" s="24" cm="1">
        <f t="array" ref="AI1206">SUM($H$8:$AG$8*H1206:AG1206)</f>
        <v>0</v>
      </c>
      <c r="AJ1206" s="43">
        <f>$AI1206/'Inventory System'!$L$34</f>
        <v>0</v>
      </c>
      <c r="AS1206" s="2"/>
    </row>
    <row r="1207" spans="2:45" x14ac:dyDescent="0.25">
      <c r="B1207" s="2"/>
      <c r="C1207" s="2"/>
      <c r="D1207" s="2"/>
      <c r="E1207" s="2"/>
      <c r="G1207" s="42">
        <v>44722</v>
      </c>
      <c r="H1207" s="23"/>
      <c r="I1207" s="23"/>
      <c r="J1207" s="23"/>
      <c r="K1207" s="23"/>
      <c r="L1207" s="23"/>
      <c r="M1207" s="23"/>
      <c r="N1207" s="23"/>
      <c r="O1207" s="23"/>
      <c r="P1207" s="23"/>
      <c r="Q1207" s="23"/>
      <c r="R1207" s="23"/>
      <c r="S1207" s="23"/>
      <c r="T1207" s="23"/>
      <c r="U1207" s="23"/>
      <c r="V1207" s="23"/>
      <c r="W1207" s="23"/>
      <c r="X1207" s="23"/>
      <c r="Y1207" s="23"/>
      <c r="Z1207" s="23"/>
      <c r="AA1207" s="23"/>
      <c r="AB1207" s="23"/>
      <c r="AC1207" s="23"/>
      <c r="AD1207" s="23"/>
      <c r="AE1207" s="23"/>
      <c r="AF1207" s="23"/>
      <c r="AG1207" s="23"/>
      <c r="AH1207" s="23">
        <f t="shared" si="19"/>
        <v>0</v>
      </c>
      <c r="AI1207" s="24" cm="1">
        <f t="array" ref="AI1207">SUM($H$8:$AG$8*H1207:AG1207)</f>
        <v>0</v>
      </c>
      <c r="AJ1207" s="43">
        <f>$AI1207/'Inventory System'!$L$34</f>
        <v>0</v>
      </c>
      <c r="AS1207" s="2"/>
    </row>
    <row r="1208" spans="2:45" x14ac:dyDescent="0.25">
      <c r="B1208" s="2"/>
      <c r="C1208" s="2"/>
      <c r="D1208" s="2"/>
      <c r="E1208" s="2"/>
      <c r="G1208" s="42">
        <v>44723</v>
      </c>
      <c r="H1208" s="23"/>
      <c r="I1208" s="23"/>
      <c r="J1208" s="23"/>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f t="shared" si="19"/>
        <v>0</v>
      </c>
      <c r="AI1208" s="24" cm="1">
        <f t="array" ref="AI1208">SUM($H$8:$AG$8*H1208:AG1208)</f>
        <v>0</v>
      </c>
      <c r="AJ1208" s="43">
        <f>$AI1208/'Inventory System'!$L$34</f>
        <v>0</v>
      </c>
      <c r="AS1208" s="2"/>
    </row>
    <row r="1209" spans="2:45" x14ac:dyDescent="0.25">
      <c r="B1209" s="2"/>
      <c r="C1209" s="2"/>
      <c r="D1209" s="2"/>
      <c r="E1209" s="2"/>
      <c r="G1209" s="42">
        <v>44724</v>
      </c>
      <c r="H1209" s="23"/>
      <c r="I1209" s="23"/>
      <c r="J1209" s="23"/>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f t="shared" si="19"/>
        <v>0</v>
      </c>
      <c r="AI1209" s="24" cm="1">
        <f t="array" ref="AI1209">SUM($H$8:$AG$8*H1209:AG1209)</f>
        <v>0</v>
      </c>
      <c r="AJ1209" s="43">
        <f>$AI1209/'Inventory System'!$L$34</f>
        <v>0</v>
      </c>
      <c r="AS1209" s="2"/>
    </row>
    <row r="1210" spans="2:45" x14ac:dyDescent="0.25">
      <c r="B1210" s="2"/>
      <c r="C1210" s="2"/>
      <c r="D1210" s="2"/>
      <c r="E1210" s="2"/>
      <c r="G1210" s="42">
        <v>44725</v>
      </c>
      <c r="H1210" s="23"/>
      <c r="I1210" s="23"/>
      <c r="J1210" s="23"/>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f t="shared" si="19"/>
        <v>0</v>
      </c>
      <c r="AI1210" s="24" cm="1">
        <f t="array" ref="AI1210">SUM($H$8:$AG$8*H1210:AG1210)</f>
        <v>0</v>
      </c>
      <c r="AJ1210" s="43">
        <f>$AI1210/'Inventory System'!$L$34</f>
        <v>0</v>
      </c>
      <c r="AS1210" s="2"/>
    </row>
    <row r="1211" spans="2:45" x14ac:dyDescent="0.25">
      <c r="B1211" s="2"/>
      <c r="C1211" s="2"/>
      <c r="D1211" s="2"/>
      <c r="E1211" s="2"/>
      <c r="G1211" s="42">
        <v>44726</v>
      </c>
      <c r="H1211" s="23"/>
      <c r="I1211" s="23"/>
      <c r="J1211" s="23"/>
      <c r="K1211" s="23"/>
      <c r="L1211" s="23"/>
      <c r="M1211" s="23"/>
      <c r="N1211" s="23"/>
      <c r="O1211" s="23"/>
      <c r="P1211" s="23"/>
      <c r="Q1211" s="23"/>
      <c r="R1211" s="23"/>
      <c r="S1211" s="23"/>
      <c r="T1211" s="23"/>
      <c r="U1211" s="23"/>
      <c r="V1211" s="23"/>
      <c r="W1211" s="23"/>
      <c r="X1211" s="23"/>
      <c r="Y1211" s="23"/>
      <c r="Z1211" s="23"/>
      <c r="AA1211" s="23"/>
      <c r="AB1211" s="23"/>
      <c r="AC1211" s="23"/>
      <c r="AD1211" s="23"/>
      <c r="AE1211" s="23"/>
      <c r="AF1211" s="23"/>
      <c r="AG1211" s="23"/>
      <c r="AH1211" s="23">
        <f t="shared" si="19"/>
        <v>0</v>
      </c>
      <c r="AI1211" s="24" cm="1">
        <f t="array" ref="AI1211">SUM($H$8:$AG$8*H1211:AG1211)</f>
        <v>0</v>
      </c>
      <c r="AJ1211" s="43">
        <f>$AI1211/'Inventory System'!$L$34</f>
        <v>0</v>
      </c>
      <c r="AS1211" s="2"/>
    </row>
    <row r="1212" spans="2:45" x14ac:dyDescent="0.25">
      <c r="B1212" s="2"/>
      <c r="C1212" s="2"/>
      <c r="D1212" s="2"/>
      <c r="E1212" s="2"/>
      <c r="G1212" s="42">
        <v>44727</v>
      </c>
      <c r="H1212" s="23"/>
      <c r="I1212" s="23"/>
      <c r="J1212" s="23"/>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f t="shared" si="19"/>
        <v>0</v>
      </c>
      <c r="AI1212" s="24" cm="1">
        <f t="array" ref="AI1212">SUM($H$8:$AG$8*H1212:AG1212)</f>
        <v>0</v>
      </c>
      <c r="AJ1212" s="43">
        <f>$AI1212/'Inventory System'!$L$34</f>
        <v>0</v>
      </c>
      <c r="AS1212" s="2"/>
    </row>
    <row r="1213" spans="2:45" x14ac:dyDescent="0.25">
      <c r="B1213" s="2"/>
      <c r="C1213" s="2"/>
      <c r="D1213" s="2"/>
      <c r="E1213" s="2"/>
      <c r="G1213" s="42">
        <v>44728</v>
      </c>
      <c r="H1213" s="23"/>
      <c r="I1213" s="23"/>
      <c r="J1213" s="23"/>
      <c r="K1213" s="23"/>
      <c r="L1213" s="23"/>
      <c r="M1213" s="23"/>
      <c r="N1213" s="23"/>
      <c r="O1213" s="23"/>
      <c r="P1213" s="23"/>
      <c r="Q1213" s="23"/>
      <c r="R1213" s="23"/>
      <c r="S1213" s="23"/>
      <c r="T1213" s="23"/>
      <c r="U1213" s="23"/>
      <c r="V1213" s="23"/>
      <c r="W1213" s="23"/>
      <c r="X1213" s="23"/>
      <c r="Y1213" s="23"/>
      <c r="Z1213" s="23"/>
      <c r="AA1213" s="23"/>
      <c r="AB1213" s="23"/>
      <c r="AC1213" s="23"/>
      <c r="AD1213" s="23"/>
      <c r="AE1213" s="23"/>
      <c r="AF1213" s="23"/>
      <c r="AG1213" s="23"/>
      <c r="AH1213" s="23">
        <f t="shared" si="19"/>
        <v>0</v>
      </c>
      <c r="AI1213" s="24" cm="1">
        <f t="array" ref="AI1213">SUM($H$8:$AG$8*H1213:AG1213)</f>
        <v>0</v>
      </c>
      <c r="AJ1213" s="43">
        <f>$AI1213/'Inventory System'!$L$34</f>
        <v>0</v>
      </c>
      <c r="AS1213" s="2"/>
    </row>
    <row r="1214" spans="2:45" x14ac:dyDescent="0.25">
      <c r="B1214" s="2"/>
      <c r="C1214" s="2"/>
      <c r="D1214" s="2"/>
      <c r="E1214" s="2"/>
      <c r="G1214" s="42">
        <v>44729</v>
      </c>
      <c r="H1214" s="23"/>
      <c r="I1214" s="23"/>
      <c r="J1214" s="23"/>
      <c r="K1214" s="23"/>
      <c r="L1214" s="23"/>
      <c r="M1214" s="23"/>
      <c r="N1214" s="23"/>
      <c r="O1214" s="23"/>
      <c r="P1214" s="23"/>
      <c r="Q1214" s="23"/>
      <c r="R1214" s="23"/>
      <c r="S1214" s="23"/>
      <c r="T1214" s="23"/>
      <c r="U1214" s="23"/>
      <c r="V1214" s="23"/>
      <c r="W1214" s="23"/>
      <c r="X1214" s="23"/>
      <c r="Y1214" s="23"/>
      <c r="Z1214" s="23"/>
      <c r="AA1214" s="23"/>
      <c r="AB1214" s="23"/>
      <c r="AC1214" s="23"/>
      <c r="AD1214" s="23"/>
      <c r="AE1214" s="23"/>
      <c r="AF1214" s="23"/>
      <c r="AG1214" s="23"/>
      <c r="AH1214" s="23">
        <f t="shared" si="19"/>
        <v>0</v>
      </c>
      <c r="AI1214" s="24" cm="1">
        <f t="array" ref="AI1214">SUM($H$8:$AG$8*H1214:AG1214)</f>
        <v>0</v>
      </c>
      <c r="AJ1214" s="43">
        <f>$AI1214/'Inventory System'!$L$34</f>
        <v>0</v>
      </c>
      <c r="AS1214" s="2"/>
    </row>
    <row r="1215" spans="2:45" x14ac:dyDescent="0.25">
      <c r="B1215" s="2"/>
      <c r="C1215" s="2"/>
      <c r="D1215" s="2"/>
      <c r="E1215" s="2"/>
      <c r="G1215" s="42">
        <v>44730</v>
      </c>
      <c r="H1215" s="23"/>
      <c r="I1215" s="23"/>
      <c r="J1215" s="23"/>
      <c r="K1215" s="23"/>
      <c r="L1215" s="23"/>
      <c r="M1215" s="23"/>
      <c r="N1215" s="23"/>
      <c r="O1215" s="23"/>
      <c r="P1215" s="23"/>
      <c r="Q1215" s="23"/>
      <c r="R1215" s="23"/>
      <c r="S1215" s="23"/>
      <c r="T1215" s="23"/>
      <c r="U1215" s="23"/>
      <c r="V1215" s="23"/>
      <c r="W1215" s="23"/>
      <c r="X1215" s="23"/>
      <c r="Y1215" s="23"/>
      <c r="Z1215" s="23"/>
      <c r="AA1215" s="23"/>
      <c r="AB1215" s="23"/>
      <c r="AC1215" s="23"/>
      <c r="AD1215" s="23"/>
      <c r="AE1215" s="23"/>
      <c r="AF1215" s="23"/>
      <c r="AG1215" s="23"/>
      <c r="AH1215" s="23">
        <f t="shared" si="19"/>
        <v>0</v>
      </c>
      <c r="AI1215" s="24" cm="1">
        <f t="array" ref="AI1215">SUM($H$8:$AG$8*H1215:AG1215)</f>
        <v>0</v>
      </c>
      <c r="AJ1215" s="43">
        <f>$AI1215/'Inventory System'!$L$34</f>
        <v>0</v>
      </c>
      <c r="AS1215" s="2"/>
    </row>
    <row r="1216" spans="2:45" x14ac:dyDescent="0.25">
      <c r="B1216" s="2"/>
      <c r="C1216" s="2"/>
      <c r="D1216" s="2"/>
      <c r="E1216" s="2"/>
      <c r="G1216" s="42">
        <v>44731</v>
      </c>
      <c r="H1216" s="23"/>
      <c r="I1216" s="23"/>
      <c r="J1216" s="23"/>
      <c r="K1216" s="23"/>
      <c r="L1216" s="23"/>
      <c r="M1216" s="23"/>
      <c r="N1216" s="23"/>
      <c r="O1216" s="23"/>
      <c r="P1216" s="23"/>
      <c r="Q1216" s="23"/>
      <c r="R1216" s="23"/>
      <c r="S1216" s="23"/>
      <c r="T1216" s="23"/>
      <c r="U1216" s="23"/>
      <c r="V1216" s="23"/>
      <c r="W1216" s="23"/>
      <c r="X1216" s="23"/>
      <c r="Y1216" s="23"/>
      <c r="Z1216" s="23"/>
      <c r="AA1216" s="23"/>
      <c r="AB1216" s="23"/>
      <c r="AC1216" s="23"/>
      <c r="AD1216" s="23"/>
      <c r="AE1216" s="23"/>
      <c r="AF1216" s="23"/>
      <c r="AG1216" s="23"/>
      <c r="AH1216" s="23">
        <f t="shared" si="19"/>
        <v>0</v>
      </c>
      <c r="AI1216" s="24" cm="1">
        <f t="array" ref="AI1216">SUM($H$8:$AG$8*H1216:AG1216)</f>
        <v>0</v>
      </c>
      <c r="AJ1216" s="43">
        <f>$AI1216/'Inventory System'!$L$34</f>
        <v>0</v>
      </c>
      <c r="AS1216" s="2"/>
    </row>
    <row r="1217" spans="2:45" x14ac:dyDescent="0.25">
      <c r="B1217" s="2"/>
      <c r="C1217" s="2"/>
      <c r="D1217" s="2"/>
      <c r="E1217" s="2"/>
      <c r="G1217" s="42">
        <v>44732</v>
      </c>
      <c r="H1217" s="23"/>
      <c r="I1217" s="23"/>
      <c r="J1217" s="23"/>
      <c r="K1217" s="23"/>
      <c r="L1217" s="23"/>
      <c r="M1217" s="23"/>
      <c r="N1217" s="23"/>
      <c r="O1217" s="23"/>
      <c r="P1217" s="23"/>
      <c r="Q1217" s="23"/>
      <c r="R1217" s="23"/>
      <c r="S1217" s="23"/>
      <c r="T1217" s="23"/>
      <c r="U1217" s="23"/>
      <c r="V1217" s="23"/>
      <c r="W1217" s="23"/>
      <c r="X1217" s="23"/>
      <c r="Y1217" s="23"/>
      <c r="Z1217" s="23"/>
      <c r="AA1217" s="23"/>
      <c r="AB1217" s="23"/>
      <c r="AC1217" s="23"/>
      <c r="AD1217" s="23"/>
      <c r="AE1217" s="23"/>
      <c r="AF1217" s="23"/>
      <c r="AG1217" s="23"/>
      <c r="AH1217" s="23">
        <f t="shared" si="19"/>
        <v>0</v>
      </c>
      <c r="AI1217" s="24" cm="1">
        <f t="array" ref="AI1217">SUM($H$8:$AG$8*H1217:AG1217)</f>
        <v>0</v>
      </c>
      <c r="AJ1217" s="43">
        <f>$AI1217/'Inventory System'!$L$34</f>
        <v>0</v>
      </c>
      <c r="AS1217" s="2"/>
    </row>
    <row r="1218" spans="2:45" x14ac:dyDescent="0.25">
      <c r="B1218" s="2"/>
      <c r="C1218" s="2"/>
      <c r="D1218" s="2"/>
      <c r="E1218" s="2"/>
      <c r="G1218" s="42">
        <v>44733</v>
      </c>
      <c r="H1218" s="23"/>
      <c r="I1218" s="23"/>
      <c r="J1218" s="23"/>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f t="shared" si="19"/>
        <v>0</v>
      </c>
      <c r="AI1218" s="24" cm="1">
        <f t="array" ref="AI1218">SUM($H$8:$AG$8*H1218:AG1218)</f>
        <v>0</v>
      </c>
      <c r="AJ1218" s="43">
        <f>$AI1218/'Inventory System'!$L$34</f>
        <v>0</v>
      </c>
      <c r="AS1218" s="2"/>
    </row>
    <row r="1219" spans="2:45" x14ac:dyDescent="0.25">
      <c r="B1219" s="2"/>
      <c r="C1219" s="2"/>
      <c r="D1219" s="2"/>
      <c r="E1219" s="2"/>
      <c r="G1219" s="42">
        <v>44734</v>
      </c>
      <c r="H1219" s="23"/>
      <c r="I1219" s="23"/>
      <c r="J1219" s="23"/>
      <c r="K1219" s="23"/>
      <c r="L1219" s="23"/>
      <c r="M1219" s="23"/>
      <c r="N1219" s="23"/>
      <c r="O1219" s="23"/>
      <c r="P1219" s="23"/>
      <c r="Q1219" s="23"/>
      <c r="R1219" s="23"/>
      <c r="S1219" s="23"/>
      <c r="T1219" s="23"/>
      <c r="U1219" s="23"/>
      <c r="V1219" s="23"/>
      <c r="W1219" s="23"/>
      <c r="X1219" s="23"/>
      <c r="Y1219" s="23"/>
      <c r="Z1219" s="23"/>
      <c r="AA1219" s="23"/>
      <c r="AB1219" s="23"/>
      <c r="AC1219" s="23"/>
      <c r="AD1219" s="23"/>
      <c r="AE1219" s="23"/>
      <c r="AF1219" s="23"/>
      <c r="AG1219" s="23"/>
      <c r="AH1219" s="23">
        <f t="shared" si="19"/>
        <v>0</v>
      </c>
      <c r="AI1219" s="24" cm="1">
        <f t="array" ref="AI1219">SUM($H$8:$AG$8*H1219:AG1219)</f>
        <v>0</v>
      </c>
      <c r="AJ1219" s="43">
        <f>$AI1219/'Inventory System'!$L$34</f>
        <v>0</v>
      </c>
      <c r="AS1219" s="2"/>
    </row>
    <row r="1220" spans="2:45" x14ac:dyDescent="0.25">
      <c r="B1220" s="2"/>
      <c r="C1220" s="2"/>
      <c r="D1220" s="2"/>
      <c r="E1220" s="2"/>
      <c r="G1220" s="42">
        <v>44735</v>
      </c>
      <c r="H1220" s="23"/>
      <c r="I1220" s="23"/>
      <c r="J1220" s="23"/>
      <c r="K1220" s="23"/>
      <c r="L1220" s="23"/>
      <c r="M1220" s="23"/>
      <c r="N1220" s="23"/>
      <c r="O1220" s="23"/>
      <c r="P1220" s="23"/>
      <c r="Q1220" s="23"/>
      <c r="R1220" s="23"/>
      <c r="S1220" s="23"/>
      <c r="T1220" s="23"/>
      <c r="U1220" s="23"/>
      <c r="V1220" s="23"/>
      <c r="W1220" s="23"/>
      <c r="X1220" s="23"/>
      <c r="Y1220" s="23"/>
      <c r="Z1220" s="23"/>
      <c r="AA1220" s="23"/>
      <c r="AB1220" s="23"/>
      <c r="AC1220" s="23"/>
      <c r="AD1220" s="23"/>
      <c r="AE1220" s="23"/>
      <c r="AF1220" s="23"/>
      <c r="AG1220" s="23"/>
      <c r="AH1220" s="23">
        <f t="shared" si="19"/>
        <v>0</v>
      </c>
      <c r="AI1220" s="24" cm="1">
        <f t="array" ref="AI1220">SUM($H$8:$AG$8*H1220:AG1220)</f>
        <v>0</v>
      </c>
      <c r="AJ1220" s="43">
        <f>$AI1220/'Inventory System'!$L$34</f>
        <v>0</v>
      </c>
      <c r="AS1220" s="2"/>
    </row>
    <row r="1221" spans="2:45" x14ac:dyDescent="0.25">
      <c r="B1221" s="2"/>
      <c r="C1221" s="2"/>
      <c r="D1221" s="2"/>
      <c r="E1221" s="2"/>
      <c r="G1221" s="42">
        <v>44736</v>
      </c>
      <c r="H1221" s="23"/>
      <c r="I1221" s="23"/>
      <c r="J1221" s="23"/>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f t="shared" si="19"/>
        <v>0</v>
      </c>
      <c r="AI1221" s="24" cm="1">
        <f t="array" ref="AI1221">SUM($H$8:$AG$8*H1221:AG1221)</f>
        <v>0</v>
      </c>
      <c r="AJ1221" s="43">
        <f>$AI1221/'Inventory System'!$L$34</f>
        <v>0</v>
      </c>
      <c r="AS1221" s="2"/>
    </row>
    <row r="1222" spans="2:45" x14ac:dyDescent="0.25">
      <c r="B1222" s="2"/>
      <c r="C1222" s="2"/>
      <c r="D1222" s="2"/>
      <c r="E1222" s="2"/>
      <c r="G1222" s="42">
        <v>44737</v>
      </c>
      <c r="H1222" s="23"/>
      <c r="I1222" s="23"/>
      <c r="J1222" s="23"/>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f t="shared" si="19"/>
        <v>0</v>
      </c>
      <c r="AI1222" s="24" cm="1">
        <f t="array" ref="AI1222">SUM($H$8:$AG$8*H1222:AG1222)</f>
        <v>0</v>
      </c>
      <c r="AJ1222" s="43">
        <f>$AI1222/'Inventory System'!$L$34</f>
        <v>0</v>
      </c>
      <c r="AS1222" s="2"/>
    </row>
    <row r="1223" spans="2:45" x14ac:dyDescent="0.25">
      <c r="B1223" s="2"/>
      <c r="C1223" s="2"/>
      <c r="D1223" s="2"/>
      <c r="E1223" s="2"/>
      <c r="G1223" s="42">
        <v>44738</v>
      </c>
      <c r="H1223" s="23"/>
      <c r="I1223" s="23"/>
      <c r="J1223" s="23"/>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f t="shared" si="19"/>
        <v>0</v>
      </c>
      <c r="AI1223" s="24" cm="1">
        <f t="array" ref="AI1223">SUM($H$8:$AG$8*H1223:AG1223)</f>
        <v>0</v>
      </c>
      <c r="AJ1223" s="43">
        <f>$AI1223/'Inventory System'!$L$34</f>
        <v>0</v>
      </c>
      <c r="AS1223" s="2"/>
    </row>
    <row r="1224" spans="2:45" x14ac:dyDescent="0.25">
      <c r="B1224" s="2"/>
      <c r="C1224" s="2"/>
      <c r="D1224" s="2"/>
      <c r="E1224" s="2"/>
      <c r="G1224" s="42">
        <v>44739</v>
      </c>
      <c r="H1224" s="23"/>
      <c r="I1224" s="23"/>
      <c r="J1224" s="23"/>
      <c r="K1224" s="23"/>
      <c r="L1224" s="23"/>
      <c r="M1224" s="23"/>
      <c r="N1224" s="23"/>
      <c r="O1224" s="23"/>
      <c r="P1224" s="23"/>
      <c r="Q1224" s="23"/>
      <c r="R1224" s="23"/>
      <c r="S1224" s="23"/>
      <c r="T1224" s="23"/>
      <c r="U1224" s="23"/>
      <c r="V1224" s="23"/>
      <c r="W1224" s="23"/>
      <c r="X1224" s="23"/>
      <c r="Y1224" s="23"/>
      <c r="Z1224" s="23"/>
      <c r="AA1224" s="23"/>
      <c r="AB1224" s="23"/>
      <c r="AC1224" s="23"/>
      <c r="AD1224" s="23"/>
      <c r="AE1224" s="23"/>
      <c r="AF1224" s="23"/>
      <c r="AG1224" s="23"/>
      <c r="AH1224" s="23">
        <f t="shared" si="19"/>
        <v>0</v>
      </c>
      <c r="AI1224" s="24" cm="1">
        <f t="array" ref="AI1224">SUM($H$8:$AG$8*H1224:AG1224)</f>
        <v>0</v>
      </c>
      <c r="AJ1224" s="43">
        <f>$AI1224/'Inventory System'!$L$34</f>
        <v>0</v>
      </c>
      <c r="AS1224" s="2"/>
    </row>
    <row r="1225" spans="2:45" x14ac:dyDescent="0.25">
      <c r="B1225" s="2"/>
      <c r="C1225" s="2"/>
      <c r="D1225" s="2"/>
      <c r="E1225" s="2"/>
      <c r="G1225" s="42">
        <v>44740</v>
      </c>
      <c r="H1225" s="23"/>
      <c r="I1225" s="23"/>
      <c r="J1225" s="23"/>
      <c r="K1225" s="23"/>
      <c r="L1225" s="23"/>
      <c r="M1225" s="23"/>
      <c r="N1225" s="23"/>
      <c r="O1225" s="23"/>
      <c r="P1225" s="23"/>
      <c r="Q1225" s="23"/>
      <c r="R1225" s="23"/>
      <c r="S1225" s="23"/>
      <c r="T1225" s="23"/>
      <c r="U1225" s="23"/>
      <c r="V1225" s="23"/>
      <c r="W1225" s="23"/>
      <c r="X1225" s="23"/>
      <c r="Y1225" s="23"/>
      <c r="Z1225" s="23"/>
      <c r="AA1225" s="23"/>
      <c r="AB1225" s="23"/>
      <c r="AC1225" s="23"/>
      <c r="AD1225" s="23"/>
      <c r="AE1225" s="23"/>
      <c r="AF1225" s="23"/>
      <c r="AG1225" s="23"/>
      <c r="AH1225" s="23">
        <f t="shared" si="19"/>
        <v>0</v>
      </c>
      <c r="AI1225" s="24" cm="1">
        <f t="array" ref="AI1225">SUM($H$8:$AG$8*H1225:AG1225)</f>
        <v>0</v>
      </c>
      <c r="AJ1225" s="43">
        <f>$AI1225/'Inventory System'!$L$34</f>
        <v>0</v>
      </c>
      <c r="AS1225" s="2"/>
    </row>
    <row r="1226" spans="2:45" x14ac:dyDescent="0.25">
      <c r="B1226" s="2"/>
      <c r="C1226" s="2"/>
      <c r="D1226" s="2"/>
      <c r="E1226" s="2"/>
      <c r="G1226" s="42">
        <v>44741</v>
      </c>
      <c r="H1226" s="23"/>
      <c r="I1226" s="23"/>
      <c r="J1226" s="23"/>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f t="shared" si="19"/>
        <v>0</v>
      </c>
      <c r="AI1226" s="24" cm="1">
        <f t="array" ref="AI1226">SUM($H$8:$AG$8*H1226:AG1226)</f>
        <v>0</v>
      </c>
      <c r="AJ1226" s="43">
        <f>$AI1226/'Inventory System'!$L$34</f>
        <v>0</v>
      </c>
      <c r="AS1226" s="2"/>
    </row>
    <row r="1227" spans="2:45" x14ac:dyDescent="0.25">
      <c r="B1227" s="2"/>
      <c r="C1227" s="2"/>
      <c r="D1227" s="2"/>
      <c r="E1227" s="2"/>
      <c r="G1227" s="42">
        <v>44742</v>
      </c>
      <c r="H1227" s="23"/>
      <c r="I1227" s="23"/>
      <c r="J1227" s="23"/>
      <c r="K1227" s="23"/>
      <c r="L1227" s="23"/>
      <c r="M1227" s="23"/>
      <c r="N1227" s="23"/>
      <c r="O1227" s="23"/>
      <c r="P1227" s="23"/>
      <c r="Q1227" s="23"/>
      <c r="R1227" s="23"/>
      <c r="S1227" s="23"/>
      <c r="T1227" s="23"/>
      <c r="U1227" s="23"/>
      <c r="V1227" s="23"/>
      <c r="W1227" s="23"/>
      <c r="X1227" s="23"/>
      <c r="Y1227" s="23"/>
      <c r="Z1227" s="23"/>
      <c r="AA1227" s="23"/>
      <c r="AB1227" s="23"/>
      <c r="AC1227" s="23"/>
      <c r="AD1227" s="23"/>
      <c r="AE1227" s="23"/>
      <c r="AF1227" s="23"/>
      <c r="AG1227" s="23"/>
      <c r="AH1227" s="23">
        <f t="shared" si="19"/>
        <v>0</v>
      </c>
      <c r="AI1227" s="24" cm="1">
        <f t="array" ref="AI1227">SUM($H$8:$AG$8*H1227:AG1227)</f>
        <v>0</v>
      </c>
      <c r="AJ1227" s="43">
        <f>$AI1227/'Inventory System'!$L$34</f>
        <v>0</v>
      </c>
      <c r="AS1227" s="2"/>
    </row>
    <row r="1228" spans="2:45" x14ac:dyDescent="0.25">
      <c r="B1228" s="2"/>
      <c r="C1228" s="2"/>
      <c r="D1228" s="2"/>
      <c r="E1228" s="2"/>
      <c r="G1228" s="42">
        <v>44743</v>
      </c>
      <c r="H1228" s="23"/>
      <c r="I1228" s="23"/>
      <c r="J1228" s="23"/>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f t="shared" si="19"/>
        <v>0</v>
      </c>
      <c r="AI1228" s="24" cm="1">
        <f t="array" ref="AI1228">SUM($H$8:$AG$8*H1228:AG1228)</f>
        <v>0</v>
      </c>
      <c r="AJ1228" s="43">
        <f>$AI1228/'Inventory System'!$L$34</f>
        <v>0</v>
      </c>
      <c r="AS1228" s="2"/>
    </row>
    <row r="1229" spans="2:45" x14ac:dyDescent="0.25">
      <c r="B1229" s="2"/>
      <c r="C1229" s="2"/>
      <c r="D1229" s="2"/>
      <c r="E1229" s="2"/>
      <c r="G1229" s="42">
        <v>44744</v>
      </c>
      <c r="H1229" s="23"/>
      <c r="I1229" s="23"/>
      <c r="J1229" s="23"/>
      <c r="K1229" s="23"/>
      <c r="L1229" s="23"/>
      <c r="M1229" s="23"/>
      <c r="N1229" s="23"/>
      <c r="O1229" s="23"/>
      <c r="P1229" s="23"/>
      <c r="Q1229" s="23"/>
      <c r="R1229" s="23"/>
      <c r="S1229" s="23"/>
      <c r="T1229" s="23"/>
      <c r="U1229" s="23"/>
      <c r="V1229" s="23"/>
      <c r="W1229" s="23"/>
      <c r="X1229" s="23"/>
      <c r="Y1229" s="23"/>
      <c r="Z1229" s="23"/>
      <c r="AA1229" s="23"/>
      <c r="AB1229" s="23"/>
      <c r="AC1229" s="23"/>
      <c r="AD1229" s="23"/>
      <c r="AE1229" s="23"/>
      <c r="AF1229" s="23"/>
      <c r="AG1229" s="23"/>
      <c r="AH1229" s="23">
        <f t="shared" si="19"/>
        <v>0</v>
      </c>
      <c r="AI1229" s="24" cm="1">
        <f t="array" ref="AI1229">SUM($H$8:$AG$8*H1229:AG1229)</f>
        <v>0</v>
      </c>
      <c r="AJ1229" s="43">
        <f>$AI1229/'Inventory System'!$L$34</f>
        <v>0</v>
      </c>
      <c r="AS1229" s="2"/>
    </row>
    <row r="1230" spans="2:45" x14ac:dyDescent="0.25">
      <c r="B1230" s="2"/>
      <c r="C1230" s="2"/>
      <c r="D1230" s="2"/>
      <c r="E1230" s="2"/>
      <c r="G1230" s="42">
        <v>44745</v>
      </c>
      <c r="H1230" s="23"/>
      <c r="I1230" s="23"/>
      <c r="J1230" s="23"/>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f t="shared" si="19"/>
        <v>0</v>
      </c>
      <c r="AI1230" s="24" cm="1">
        <f t="array" ref="AI1230">SUM($H$8:$AG$8*H1230:AG1230)</f>
        <v>0</v>
      </c>
      <c r="AJ1230" s="43">
        <f>$AI1230/'Inventory System'!$L$34</f>
        <v>0</v>
      </c>
      <c r="AS1230" s="2"/>
    </row>
    <row r="1231" spans="2:45" x14ac:dyDescent="0.25">
      <c r="B1231" s="2"/>
      <c r="C1231" s="2"/>
      <c r="D1231" s="2"/>
      <c r="E1231" s="2"/>
      <c r="G1231" s="42">
        <v>44746</v>
      </c>
      <c r="H1231" s="23"/>
      <c r="I1231" s="23"/>
      <c r="J1231" s="23"/>
      <c r="K1231" s="23"/>
      <c r="L1231" s="23"/>
      <c r="M1231" s="23"/>
      <c r="N1231" s="23"/>
      <c r="O1231" s="23"/>
      <c r="P1231" s="23"/>
      <c r="Q1231" s="23"/>
      <c r="R1231" s="23"/>
      <c r="S1231" s="23"/>
      <c r="T1231" s="23"/>
      <c r="U1231" s="23"/>
      <c r="V1231" s="23"/>
      <c r="W1231" s="23"/>
      <c r="X1231" s="23"/>
      <c r="Y1231" s="23"/>
      <c r="Z1231" s="23"/>
      <c r="AA1231" s="23"/>
      <c r="AB1231" s="23"/>
      <c r="AC1231" s="23"/>
      <c r="AD1231" s="23"/>
      <c r="AE1231" s="23"/>
      <c r="AF1231" s="23"/>
      <c r="AG1231" s="23"/>
      <c r="AH1231" s="23">
        <f t="shared" si="19"/>
        <v>0</v>
      </c>
      <c r="AI1231" s="24" cm="1">
        <f t="array" ref="AI1231">SUM($H$8:$AG$8*H1231:AG1231)</f>
        <v>0</v>
      </c>
      <c r="AJ1231" s="43">
        <f>$AI1231/'Inventory System'!$L$34</f>
        <v>0</v>
      </c>
      <c r="AS1231" s="2"/>
    </row>
    <row r="1232" spans="2:45" x14ac:dyDescent="0.25">
      <c r="B1232" s="2"/>
      <c r="C1232" s="2"/>
      <c r="D1232" s="2"/>
      <c r="E1232" s="2"/>
      <c r="G1232" s="42">
        <v>44747</v>
      </c>
      <c r="H1232" s="23"/>
      <c r="I1232" s="23"/>
      <c r="J1232" s="23"/>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f t="shared" si="19"/>
        <v>0</v>
      </c>
      <c r="AI1232" s="24" cm="1">
        <f t="array" ref="AI1232">SUM($H$8:$AG$8*H1232:AG1232)</f>
        <v>0</v>
      </c>
      <c r="AJ1232" s="43">
        <f>$AI1232/'Inventory System'!$L$34</f>
        <v>0</v>
      </c>
      <c r="AS1232" s="2"/>
    </row>
    <row r="1233" spans="2:45" x14ac:dyDescent="0.25">
      <c r="B1233" s="2"/>
      <c r="C1233" s="2"/>
      <c r="D1233" s="2"/>
      <c r="E1233" s="2"/>
      <c r="G1233" s="42">
        <v>44748</v>
      </c>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f t="shared" si="19"/>
        <v>0</v>
      </c>
      <c r="AI1233" s="24" cm="1">
        <f t="array" ref="AI1233">SUM($H$8:$AG$8*H1233:AG1233)</f>
        <v>0</v>
      </c>
      <c r="AJ1233" s="43">
        <f>$AI1233/'Inventory System'!$L$34</f>
        <v>0</v>
      </c>
      <c r="AS1233" s="2"/>
    </row>
    <row r="1234" spans="2:45" x14ac:dyDescent="0.25">
      <c r="B1234" s="2"/>
      <c r="C1234" s="2"/>
      <c r="D1234" s="2"/>
      <c r="E1234" s="2"/>
      <c r="G1234" s="42">
        <v>44749</v>
      </c>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c r="AH1234" s="23">
        <f t="shared" si="19"/>
        <v>0</v>
      </c>
      <c r="AI1234" s="24" cm="1">
        <f t="array" ref="AI1234">SUM($H$8:$AG$8*H1234:AG1234)</f>
        <v>0</v>
      </c>
      <c r="AJ1234" s="43">
        <f>$AI1234/'Inventory System'!$L$34</f>
        <v>0</v>
      </c>
      <c r="AS1234" s="2"/>
    </row>
    <row r="1235" spans="2:45" x14ac:dyDescent="0.25">
      <c r="B1235" s="2"/>
      <c r="C1235" s="2"/>
      <c r="D1235" s="2"/>
      <c r="E1235" s="2"/>
      <c r="G1235" s="42">
        <v>44750</v>
      </c>
      <c r="H1235" s="23"/>
      <c r="I1235" s="23"/>
      <c r="J1235" s="23"/>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f t="shared" si="19"/>
        <v>0</v>
      </c>
      <c r="AI1235" s="24" cm="1">
        <f t="array" ref="AI1235">SUM($H$8:$AG$8*H1235:AG1235)</f>
        <v>0</v>
      </c>
      <c r="AJ1235" s="43">
        <f>$AI1235/'Inventory System'!$L$34</f>
        <v>0</v>
      </c>
      <c r="AS1235" s="2"/>
    </row>
    <row r="1236" spans="2:45" x14ac:dyDescent="0.25">
      <c r="B1236" s="2"/>
      <c r="C1236" s="2"/>
      <c r="D1236" s="2"/>
      <c r="E1236" s="2"/>
      <c r="G1236" s="42">
        <v>44751</v>
      </c>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f t="shared" si="19"/>
        <v>0</v>
      </c>
      <c r="AI1236" s="24" cm="1">
        <f t="array" ref="AI1236">SUM($H$8:$AG$8*H1236:AG1236)</f>
        <v>0</v>
      </c>
      <c r="AJ1236" s="43">
        <f>$AI1236/'Inventory System'!$L$34</f>
        <v>0</v>
      </c>
      <c r="AS1236" s="2"/>
    </row>
    <row r="1237" spans="2:45" x14ac:dyDescent="0.25">
      <c r="B1237" s="2"/>
      <c r="C1237" s="2"/>
      <c r="D1237" s="2"/>
      <c r="E1237" s="2"/>
      <c r="G1237" s="42">
        <v>44752</v>
      </c>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c r="AH1237" s="23">
        <f t="shared" si="19"/>
        <v>0</v>
      </c>
      <c r="AI1237" s="24" cm="1">
        <f t="array" ref="AI1237">SUM($H$8:$AG$8*H1237:AG1237)</f>
        <v>0</v>
      </c>
      <c r="AJ1237" s="43">
        <f>$AI1237/'Inventory System'!$L$34</f>
        <v>0</v>
      </c>
      <c r="AS1237" s="2"/>
    </row>
    <row r="1238" spans="2:45" x14ac:dyDescent="0.25">
      <c r="B1238" s="2"/>
      <c r="C1238" s="2"/>
      <c r="D1238" s="2"/>
      <c r="E1238" s="2"/>
      <c r="G1238" s="42">
        <v>44753</v>
      </c>
      <c r="H1238" s="23"/>
      <c r="I1238" s="23"/>
      <c r="J1238" s="23"/>
      <c r="K1238" s="23"/>
      <c r="L1238" s="23"/>
      <c r="M1238" s="23"/>
      <c r="N1238" s="23"/>
      <c r="O1238" s="23"/>
      <c r="P1238" s="23"/>
      <c r="Q1238" s="23"/>
      <c r="R1238" s="23"/>
      <c r="S1238" s="23"/>
      <c r="T1238" s="23"/>
      <c r="U1238" s="23"/>
      <c r="V1238" s="23"/>
      <c r="W1238" s="23"/>
      <c r="X1238" s="23"/>
      <c r="Y1238" s="23"/>
      <c r="Z1238" s="23"/>
      <c r="AA1238" s="23"/>
      <c r="AB1238" s="23"/>
      <c r="AC1238" s="23"/>
      <c r="AD1238" s="23"/>
      <c r="AE1238" s="23"/>
      <c r="AF1238" s="23"/>
      <c r="AG1238" s="23"/>
      <c r="AH1238" s="23">
        <f t="shared" si="19"/>
        <v>0</v>
      </c>
      <c r="AI1238" s="24" cm="1">
        <f t="array" ref="AI1238">SUM($H$8:$AG$8*H1238:AG1238)</f>
        <v>0</v>
      </c>
      <c r="AJ1238" s="43">
        <f>$AI1238/'Inventory System'!$L$34</f>
        <v>0</v>
      </c>
      <c r="AS1238" s="2"/>
    </row>
    <row r="1239" spans="2:45" x14ac:dyDescent="0.25">
      <c r="B1239" s="2"/>
      <c r="C1239" s="2"/>
      <c r="D1239" s="2"/>
      <c r="E1239" s="2"/>
      <c r="G1239" s="42">
        <v>44754</v>
      </c>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c r="AH1239" s="23">
        <f t="shared" si="19"/>
        <v>0</v>
      </c>
      <c r="AI1239" s="24" cm="1">
        <f t="array" ref="AI1239">SUM($H$8:$AG$8*H1239:AG1239)</f>
        <v>0</v>
      </c>
      <c r="AJ1239" s="43">
        <f>$AI1239/'Inventory System'!$L$34</f>
        <v>0</v>
      </c>
      <c r="AS1239" s="2"/>
    </row>
    <row r="1240" spans="2:45" x14ac:dyDescent="0.25">
      <c r="B1240" s="2"/>
      <c r="C1240" s="2"/>
      <c r="D1240" s="2"/>
      <c r="E1240" s="2"/>
      <c r="G1240" s="42">
        <v>44755</v>
      </c>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f t="shared" si="19"/>
        <v>0</v>
      </c>
      <c r="AI1240" s="24" cm="1">
        <f t="array" ref="AI1240">SUM($H$8:$AG$8*H1240:AG1240)</f>
        <v>0</v>
      </c>
      <c r="AJ1240" s="43">
        <f>$AI1240/'Inventory System'!$L$34</f>
        <v>0</v>
      </c>
      <c r="AS1240" s="2"/>
    </row>
    <row r="1241" spans="2:45" x14ac:dyDescent="0.25">
      <c r="B1241" s="2"/>
      <c r="C1241" s="2"/>
      <c r="D1241" s="2"/>
      <c r="E1241" s="2"/>
      <c r="G1241" s="42">
        <v>44756</v>
      </c>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f t="shared" ref="AH1241:AH1304" si="20">SUM(H1241:AG1241)</f>
        <v>0</v>
      </c>
      <c r="AI1241" s="24" cm="1">
        <f t="array" ref="AI1241">SUM($H$8:$AG$8*H1241:AG1241)</f>
        <v>0</v>
      </c>
      <c r="AJ1241" s="43">
        <f>$AI1241/'Inventory System'!$L$34</f>
        <v>0</v>
      </c>
      <c r="AS1241" s="2"/>
    </row>
    <row r="1242" spans="2:45" x14ac:dyDescent="0.25">
      <c r="B1242" s="2"/>
      <c r="C1242" s="2"/>
      <c r="D1242" s="2"/>
      <c r="E1242" s="2"/>
      <c r="G1242" s="42">
        <v>44757</v>
      </c>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c r="AH1242" s="23">
        <f t="shared" si="20"/>
        <v>0</v>
      </c>
      <c r="AI1242" s="24" cm="1">
        <f t="array" ref="AI1242">SUM($H$8:$AG$8*H1242:AG1242)</f>
        <v>0</v>
      </c>
      <c r="AJ1242" s="43">
        <f>$AI1242/'Inventory System'!$L$34</f>
        <v>0</v>
      </c>
      <c r="AS1242" s="2"/>
    </row>
    <row r="1243" spans="2:45" x14ac:dyDescent="0.25">
      <c r="B1243" s="2"/>
      <c r="C1243" s="2"/>
      <c r="D1243" s="2"/>
      <c r="E1243" s="2"/>
      <c r="G1243" s="42">
        <v>44758</v>
      </c>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c r="AH1243" s="23">
        <f t="shared" si="20"/>
        <v>0</v>
      </c>
      <c r="AI1243" s="24" cm="1">
        <f t="array" ref="AI1243">SUM($H$8:$AG$8*H1243:AG1243)</f>
        <v>0</v>
      </c>
      <c r="AJ1243" s="43">
        <f>$AI1243/'Inventory System'!$L$34</f>
        <v>0</v>
      </c>
      <c r="AS1243" s="2"/>
    </row>
    <row r="1244" spans="2:45" x14ac:dyDescent="0.25">
      <c r="B1244" s="2"/>
      <c r="C1244" s="2"/>
      <c r="D1244" s="2"/>
      <c r="E1244" s="2"/>
      <c r="G1244" s="42">
        <v>44759</v>
      </c>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c r="AH1244" s="23">
        <f t="shared" si="20"/>
        <v>0</v>
      </c>
      <c r="AI1244" s="24" cm="1">
        <f t="array" ref="AI1244">SUM($H$8:$AG$8*H1244:AG1244)</f>
        <v>0</v>
      </c>
      <c r="AJ1244" s="43">
        <f>$AI1244/'Inventory System'!$L$34</f>
        <v>0</v>
      </c>
      <c r="AS1244" s="2"/>
    </row>
    <row r="1245" spans="2:45" x14ac:dyDescent="0.25">
      <c r="B1245" s="2"/>
      <c r="C1245" s="2"/>
      <c r="D1245" s="2"/>
      <c r="E1245" s="2"/>
      <c r="G1245" s="42">
        <v>44760</v>
      </c>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c r="AH1245" s="23">
        <f t="shared" si="20"/>
        <v>0</v>
      </c>
      <c r="AI1245" s="24" cm="1">
        <f t="array" ref="AI1245">SUM($H$8:$AG$8*H1245:AG1245)</f>
        <v>0</v>
      </c>
      <c r="AJ1245" s="43">
        <f>$AI1245/'Inventory System'!$L$34</f>
        <v>0</v>
      </c>
      <c r="AS1245" s="2"/>
    </row>
    <row r="1246" spans="2:45" x14ac:dyDescent="0.25">
      <c r="B1246" s="2"/>
      <c r="C1246" s="2"/>
      <c r="D1246" s="2"/>
      <c r="E1246" s="2"/>
      <c r="G1246" s="42">
        <v>44761</v>
      </c>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c r="AH1246" s="23">
        <f t="shared" si="20"/>
        <v>0</v>
      </c>
      <c r="AI1246" s="24" cm="1">
        <f t="array" ref="AI1246">SUM($H$8:$AG$8*H1246:AG1246)</f>
        <v>0</v>
      </c>
      <c r="AJ1246" s="43">
        <f>$AI1246/'Inventory System'!$L$34</f>
        <v>0</v>
      </c>
      <c r="AS1246" s="2"/>
    </row>
    <row r="1247" spans="2:45" x14ac:dyDescent="0.25">
      <c r="B1247" s="2"/>
      <c r="C1247" s="2"/>
      <c r="D1247" s="2"/>
      <c r="E1247" s="2"/>
      <c r="G1247" s="42">
        <v>44762</v>
      </c>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c r="AH1247" s="23">
        <f t="shared" si="20"/>
        <v>0</v>
      </c>
      <c r="AI1247" s="24" cm="1">
        <f t="array" ref="AI1247">SUM($H$8:$AG$8*H1247:AG1247)</f>
        <v>0</v>
      </c>
      <c r="AJ1247" s="43">
        <f>$AI1247/'Inventory System'!$L$34</f>
        <v>0</v>
      </c>
      <c r="AS1247" s="2"/>
    </row>
    <row r="1248" spans="2:45" x14ac:dyDescent="0.25">
      <c r="B1248" s="2"/>
      <c r="C1248" s="2"/>
      <c r="D1248" s="2"/>
      <c r="E1248" s="2"/>
      <c r="G1248" s="42">
        <v>44763</v>
      </c>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f t="shared" si="20"/>
        <v>0</v>
      </c>
      <c r="AI1248" s="24" cm="1">
        <f t="array" ref="AI1248">SUM($H$8:$AG$8*H1248:AG1248)</f>
        <v>0</v>
      </c>
      <c r="AJ1248" s="43">
        <f>$AI1248/'Inventory System'!$L$34</f>
        <v>0</v>
      </c>
      <c r="AS1248" s="2"/>
    </row>
    <row r="1249" spans="2:45" x14ac:dyDescent="0.25">
      <c r="B1249" s="2"/>
      <c r="C1249" s="2"/>
      <c r="D1249" s="2"/>
      <c r="E1249" s="2"/>
      <c r="G1249" s="42">
        <v>44764</v>
      </c>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c r="AH1249" s="23">
        <f t="shared" si="20"/>
        <v>0</v>
      </c>
      <c r="AI1249" s="24" cm="1">
        <f t="array" ref="AI1249">SUM($H$8:$AG$8*H1249:AG1249)</f>
        <v>0</v>
      </c>
      <c r="AJ1249" s="43">
        <f>$AI1249/'Inventory System'!$L$34</f>
        <v>0</v>
      </c>
      <c r="AS1249" s="2"/>
    </row>
    <row r="1250" spans="2:45" x14ac:dyDescent="0.25">
      <c r="B1250" s="2"/>
      <c r="C1250" s="2"/>
      <c r="D1250" s="2"/>
      <c r="E1250" s="2"/>
      <c r="G1250" s="42">
        <v>44765</v>
      </c>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c r="AH1250" s="23">
        <f t="shared" si="20"/>
        <v>0</v>
      </c>
      <c r="AI1250" s="24" cm="1">
        <f t="array" ref="AI1250">SUM($H$8:$AG$8*H1250:AG1250)</f>
        <v>0</v>
      </c>
      <c r="AJ1250" s="43">
        <f>$AI1250/'Inventory System'!$L$34</f>
        <v>0</v>
      </c>
      <c r="AS1250" s="2"/>
    </row>
    <row r="1251" spans="2:45" x14ac:dyDescent="0.25">
      <c r="B1251" s="2"/>
      <c r="C1251" s="2"/>
      <c r="D1251" s="2"/>
      <c r="E1251" s="2"/>
      <c r="G1251" s="42">
        <v>44766</v>
      </c>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c r="AH1251" s="23">
        <f t="shared" si="20"/>
        <v>0</v>
      </c>
      <c r="AI1251" s="24" cm="1">
        <f t="array" ref="AI1251">SUM($H$8:$AG$8*H1251:AG1251)</f>
        <v>0</v>
      </c>
      <c r="AJ1251" s="43">
        <f>$AI1251/'Inventory System'!$L$34</f>
        <v>0</v>
      </c>
      <c r="AS1251" s="2"/>
    </row>
    <row r="1252" spans="2:45" x14ac:dyDescent="0.25">
      <c r="B1252" s="2"/>
      <c r="C1252" s="2"/>
      <c r="D1252" s="2"/>
      <c r="E1252" s="2"/>
      <c r="G1252" s="42">
        <v>44767</v>
      </c>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c r="AH1252" s="23">
        <f t="shared" si="20"/>
        <v>0</v>
      </c>
      <c r="AI1252" s="24" cm="1">
        <f t="array" ref="AI1252">SUM($H$8:$AG$8*H1252:AG1252)</f>
        <v>0</v>
      </c>
      <c r="AJ1252" s="43">
        <f>$AI1252/'Inventory System'!$L$34</f>
        <v>0</v>
      </c>
      <c r="AS1252" s="2"/>
    </row>
    <row r="1253" spans="2:45" x14ac:dyDescent="0.25">
      <c r="B1253" s="2"/>
      <c r="C1253" s="2"/>
      <c r="D1253" s="2"/>
      <c r="E1253" s="2"/>
      <c r="G1253" s="42">
        <v>44768</v>
      </c>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c r="AH1253" s="23">
        <f t="shared" si="20"/>
        <v>0</v>
      </c>
      <c r="AI1253" s="24" cm="1">
        <f t="array" ref="AI1253">SUM($H$8:$AG$8*H1253:AG1253)</f>
        <v>0</v>
      </c>
      <c r="AJ1253" s="43">
        <f>$AI1253/'Inventory System'!$L$34</f>
        <v>0</v>
      </c>
      <c r="AS1253" s="2"/>
    </row>
    <row r="1254" spans="2:45" x14ac:dyDescent="0.25">
      <c r="B1254" s="2"/>
      <c r="C1254" s="2"/>
      <c r="D1254" s="2"/>
      <c r="E1254" s="2"/>
      <c r="G1254" s="42">
        <v>44769</v>
      </c>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c r="AH1254" s="23">
        <f t="shared" si="20"/>
        <v>0</v>
      </c>
      <c r="AI1254" s="24" cm="1">
        <f t="array" ref="AI1254">SUM($H$8:$AG$8*H1254:AG1254)</f>
        <v>0</v>
      </c>
      <c r="AJ1254" s="43">
        <f>$AI1254/'Inventory System'!$L$34</f>
        <v>0</v>
      </c>
      <c r="AS1254" s="2"/>
    </row>
    <row r="1255" spans="2:45" x14ac:dyDescent="0.25">
      <c r="B1255" s="2"/>
      <c r="C1255" s="2"/>
      <c r="D1255" s="2"/>
      <c r="E1255" s="2"/>
      <c r="G1255" s="42">
        <v>44770</v>
      </c>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f t="shared" si="20"/>
        <v>0</v>
      </c>
      <c r="AI1255" s="24" cm="1">
        <f t="array" ref="AI1255">SUM($H$8:$AG$8*H1255:AG1255)</f>
        <v>0</v>
      </c>
      <c r="AJ1255" s="43">
        <f>$AI1255/'Inventory System'!$L$34</f>
        <v>0</v>
      </c>
      <c r="AS1255" s="2"/>
    </row>
    <row r="1256" spans="2:45" x14ac:dyDescent="0.25">
      <c r="B1256" s="2"/>
      <c r="C1256" s="2"/>
      <c r="D1256" s="2"/>
      <c r="E1256" s="2"/>
      <c r="G1256" s="42">
        <v>44771</v>
      </c>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f t="shared" si="20"/>
        <v>0</v>
      </c>
      <c r="AI1256" s="24" cm="1">
        <f t="array" ref="AI1256">SUM($H$8:$AG$8*H1256:AG1256)</f>
        <v>0</v>
      </c>
      <c r="AJ1256" s="43">
        <f>$AI1256/'Inventory System'!$L$34</f>
        <v>0</v>
      </c>
      <c r="AS1256" s="2"/>
    </row>
    <row r="1257" spans="2:45" x14ac:dyDescent="0.25">
      <c r="B1257" s="2"/>
      <c r="C1257" s="2"/>
      <c r="D1257" s="2"/>
      <c r="E1257" s="2"/>
      <c r="G1257" s="42">
        <v>44772</v>
      </c>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c r="AH1257" s="23">
        <f t="shared" si="20"/>
        <v>0</v>
      </c>
      <c r="AI1257" s="24" cm="1">
        <f t="array" ref="AI1257">SUM($H$8:$AG$8*H1257:AG1257)</f>
        <v>0</v>
      </c>
      <c r="AJ1257" s="43">
        <f>$AI1257/'Inventory System'!$L$34</f>
        <v>0</v>
      </c>
      <c r="AS1257" s="2"/>
    </row>
    <row r="1258" spans="2:45" x14ac:dyDescent="0.25">
      <c r="B1258" s="2"/>
      <c r="C1258" s="2"/>
      <c r="D1258" s="2"/>
      <c r="E1258" s="2"/>
      <c r="G1258" s="42">
        <v>44773</v>
      </c>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c r="AH1258" s="23">
        <f t="shared" si="20"/>
        <v>0</v>
      </c>
      <c r="AI1258" s="24" cm="1">
        <f t="array" ref="AI1258">SUM($H$8:$AG$8*H1258:AG1258)</f>
        <v>0</v>
      </c>
      <c r="AJ1258" s="43">
        <f>$AI1258/'Inventory System'!$L$34</f>
        <v>0</v>
      </c>
      <c r="AS1258" s="2"/>
    </row>
    <row r="1259" spans="2:45" x14ac:dyDescent="0.25">
      <c r="B1259" s="2"/>
      <c r="C1259" s="2"/>
      <c r="D1259" s="2"/>
      <c r="E1259" s="2"/>
      <c r="G1259" s="42">
        <v>44774</v>
      </c>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c r="AH1259" s="23">
        <f t="shared" si="20"/>
        <v>0</v>
      </c>
      <c r="AI1259" s="24" cm="1">
        <f t="array" ref="AI1259">SUM($H$8:$AG$8*H1259:AG1259)</f>
        <v>0</v>
      </c>
      <c r="AJ1259" s="43">
        <f>$AI1259/'Inventory System'!$L$34</f>
        <v>0</v>
      </c>
      <c r="AS1259" s="2"/>
    </row>
    <row r="1260" spans="2:45" x14ac:dyDescent="0.25">
      <c r="B1260" s="2"/>
      <c r="C1260" s="2"/>
      <c r="D1260" s="2"/>
      <c r="E1260" s="2"/>
      <c r="G1260" s="42">
        <v>44775</v>
      </c>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c r="AH1260" s="23">
        <f t="shared" si="20"/>
        <v>0</v>
      </c>
      <c r="AI1260" s="24" cm="1">
        <f t="array" ref="AI1260">SUM($H$8:$AG$8*H1260:AG1260)</f>
        <v>0</v>
      </c>
      <c r="AJ1260" s="43">
        <f>$AI1260/'Inventory System'!$L$34</f>
        <v>0</v>
      </c>
      <c r="AS1260" s="2"/>
    </row>
    <row r="1261" spans="2:45" x14ac:dyDescent="0.25">
      <c r="B1261" s="2"/>
      <c r="C1261" s="2"/>
      <c r="D1261" s="2"/>
      <c r="E1261" s="2"/>
      <c r="G1261" s="42">
        <v>44776</v>
      </c>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c r="AH1261" s="23">
        <f t="shared" si="20"/>
        <v>0</v>
      </c>
      <c r="AI1261" s="24" cm="1">
        <f t="array" ref="AI1261">SUM($H$8:$AG$8*H1261:AG1261)</f>
        <v>0</v>
      </c>
      <c r="AJ1261" s="43">
        <f>$AI1261/'Inventory System'!$L$34</f>
        <v>0</v>
      </c>
      <c r="AS1261" s="2"/>
    </row>
    <row r="1262" spans="2:45" x14ac:dyDescent="0.25">
      <c r="B1262" s="2"/>
      <c r="C1262" s="2"/>
      <c r="D1262" s="2"/>
      <c r="E1262" s="2"/>
      <c r="G1262" s="42">
        <v>44777</v>
      </c>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c r="AH1262" s="23">
        <f t="shared" si="20"/>
        <v>0</v>
      </c>
      <c r="AI1262" s="24" cm="1">
        <f t="array" ref="AI1262">SUM($H$8:$AG$8*H1262:AG1262)</f>
        <v>0</v>
      </c>
      <c r="AJ1262" s="43">
        <f>$AI1262/'Inventory System'!$L$34</f>
        <v>0</v>
      </c>
      <c r="AS1262" s="2"/>
    </row>
    <row r="1263" spans="2:45" x14ac:dyDescent="0.25">
      <c r="B1263" s="2"/>
      <c r="C1263" s="2"/>
      <c r="D1263" s="2"/>
      <c r="E1263" s="2"/>
      <c r="G1263" s="42">
        <v>44778</v>
      </c>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f t="shared" si="20"/>
        <v>0</v>
      </c>
      <c r="AI1263" s="24" cm="1">
        <f t="array" ref="AI1263">SUM($H$8:$AG$8*H1263:AG1263)</f>
        <v>0</v>
      </c>
      <c r="AJ1263" s="43">
        <f>$AI1263/'Inventory System'!$L$34</f>
        <v>0</v>
      </c>
      <c r="AS1263" s="2"/>
    </row>
    <row r="1264" spans="2:45" x14ac:dyDescent="0.25">
      <c r="B1264" s="2"/>
      <c r="C1264" s="2"/>
      <c r="D1264" s="2"/>
      <c r="E1264" s="2"/>
      <c r="G1264" s="42">
        <v>44779</v>
      </c>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c r="AH1264" s="23">
        <f t="shared" si="20"/>
        <v>0</v>
      </c>
      <c r="AI1264" s="24" cm="1">
        <f t="array" ref="AI1264">SUM($H$8:$AG$8*H1264:AG1264)</f>
        <v>0</v>
      </c>
      <c r="AJ1264" s="43">
        <f>$AI1264/'Inventory System'!$L$34</f>
        <v>0</v>
      </c>
      <c r="AS1264" s="2"/>
    </row>
    <row r="1265" spans="2:45" x14ac:dyDescent="0.25">
      <c r="B1265" s="2"/>
      <c r="C1265" s="2"/>
      <c r="D1265" s="2"/>
      <c r="E1265" s="2"/>
      <c r="G1265" s="42">
        <v>44780</v>
      </c>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c r="AH1265" s="23">
        <f t="shared" si="20"/>
        <v>0</v>
      </c>
      <c r="AI1265" s="24" cm="1">
        <f t="array" ref="AI1265">SUM($H$8:$AG$8*H1265:AG1265)</f>
        <v>0</v>
      </c>
      <c r="AJ1265" s="43">
        <f>$AI1265/'Inventory System'!$L$34</f>
        <v>0</v>
      </c>
      <c r="AS1265" s="2"/>
    </row>
    <row r="1266" spans="2:45" x14ac:dyDescent="0.25">
      <c r="B1266" s="2"/>
      <c r="C1266" s="2"/>
      <c r="D1266" s="2"/>
      <c r="E1266" s="2"/>
      <c r="G1266" s="42">
        <v>44781</v>
      </c>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c r="AH1266" s="23">
        <f t="shared" si="20"/>
        <v>0</v>
      </c>
      <c r="AI1266" s="24" cm="1">
        <f t="array" ref="AI1266">SUM($H$8:$AG$8*H1266:AG1266)</f>
        <v>0</v>
      </c>
      <c r="AJ1266" s="43">
        <f>$AI1266/'Inventory System'!$L$34</f>
        <v>0</v>
      </c>
      <c r="AS1266" s="2"/>
    </row>
    <row r="1267" spans="2:45" x14ac:dyDescent="0.25">
      <c r="B1267" s="2"/>
      <c r="C1267" s="2"/>
      <c r="D1267" s="2"/>
      <c r="E1267" s="2"/>
      <c r="G1267" s="42">
        <v>44782</v>
      </c>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f t="shared" si="20"/>
        <v>0</v>
      </c>
      <c r="AI1267" s="24" cm="1">
        <f t="array" ref="AI1267">SUM($H$8:$AG$8*H1267:AG1267)</f>
        <v>0</v>
      </c>
      <c r="AJ1267" s="43">
        <f>$AI1267/'Inventory System'!$L$34</f>
        <v>0</v>
      </c>
      <c r="AS1267" s="2"/>
    </row>
    <row r="1268" spans="2:45" x14ac:dyDescent="0.25">
      <c r="B1268" s="2"/>
      <c r="C1268" s="2"/>
      <c r="D1268" s="2"/>
      <c r="E1268" s="2"/>
      <c r="G1268" s="42">
        <v>44783</v>
      </c>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c r="AH1268" s="23">
        <f t="shared" si="20"/>
        <v>0</v>
      </c>
      <c r="AI1268" s="24" cm="1">
        <f t="array" ref="AI1268">SUM($H$8:$AG$8*H1268:AG1268)</f>
        <v>0</v>
      </c>
      <c r="AJ1268" s="43">
        <f>$AI1268/'Inventory System'!$L$34</f>
        <v>0</v>
      </c>
      <c r="AS1268" s="2"/>
    </row>
    <row r="1269" spans="2:45" x14ac:dyDescent="0.25">
      <c r="B1269" s="2"/>
      <c r="C1269" s="2"/>
      <c r="D1269" s="2"/>
      <c r="E1269" s="2"/>
      <c r="G1269" s="42">
        <v>44784</v>
      </c>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c r="AH1269" s="23">
        <f t="shared" si="20"/>
        <v>0</v>
      </c>
      <c r="AI1269" s="24" cm="1">
        <f t="array" ref="AI1269">SUM($H$8:$AG$8*H1269:AG1269)</f>
        <v>0</v>
      </c>
      <c r="AJ1269" s="43">
        <f>$AI1269/'Inventory System'!$L$34</f>
        <v>0</v>
      </c>
      <c r="AS1269" s="2"/>
    </row>
    <row r="1270" spans="2:45" x14ac:dyDescent="0.25">
      <c r="B1270" s="2"/>
      <c r="C1270" s="2"/>
      <c r="D1270" s="2"/>
      <c r="E1270" s="2"/>
      <c r="G1270" s="42">
        <v>44785</v>
      </c>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f t="shared" si="20"/>
        <v>0</v>
      </c>
      <c r="AI1270" s="24" cm="1">
        <f t="array" ref="AI1270">SUM($H$8:$AG$8*H1270:AG1270)</f>
        <v>0</v>
      </c>
      <c r="AJ1270" s="43">
        <f>$AI1270/'Inventory System'!$L$34</f>
        <v>0</v>
      </c>
      <c r="AS1270" s="2"/>
    </row>
    <row r="1271" spans="2:45" x14ac:dyDescent="0.25">
      <c r="B1271" s="2"/>
      <c r="C1271" s="2"/>
      <c r="D1271" s="2"/>
      <c r="E1271" s="2"/>
      <c r="G1271" s="42">
        <v>44786</v>
      </c>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c r="AH1271" s="23">
        <f t="shared" si="20"/>
        <v>0</v>
      </c>
      <c r="AI1271" s="24" cm="1">
        <f t="array" ref="AI1271">SUM($H$8:$AG$8*H1271:AG1271)</f>
        <v>0</v>
      </c>
      <c r="AJ1271" s="43">
        <f>$AI1271/'Inventory System'!$L$34</f>
        <v>0</v>
      </c>
      <c r="AS1271" s="2"/>
    </row>
    <row r="1272" spans="2:45" x14ac:dyDescent="0.25">
      <c r="B1272" s="2"/>
      <c r="C1272" s="2"/>
      <c r="D1272" s="2"/>
      <c r="E1272" s="2"/>
      <c r="G1272" s="42">
        <v>44787</v>
      </c>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c r="AH1272" s="23">
        <f t="shared" si="20"/>
        <v>0</v>
      </c>
      <c r="AI1272" s="24" cm="1">
        <f t="array" ref="AI1272">SUM($H$8:$AG$8*H1272:AG1272)</f>
        <v>0</v>
      </c>
      <c r="AJ1272" s="43">
        <f>$AI1272/'Inventory System'!$L$34</f>
        <v>0</v>
      </c>
      <c r="AS1272" s="2"/>
    </row>
    <row r="1273" spans="2:45" x14ac:dyDescent="0.25">
      <c r="B1273" s="2"/>
      <c r="C1273" s="2"/>
      <c r="D1273" s="2"/>
      <c r="E1273" s="2"/>
      <c r="G1273" s="42">
        <v>44788</v>
      </c>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f t="shared" si="20"/>
        <v>0</v>
      </c>
      <c r="AI1273" s="24" cm="1">
        <f t="array" ref="AI1273">SUM($H$8:$AG$8*H1273:AG1273)</f>
        <v>0</v>
      </c>
      <c r="AJ1273" s="43">
        <f>$AI1273/'Inventory System'!$L$34</f>
        <v>0</v>
      </c>
      <c r="AS1273" s="2"/>
    </row>
    <row r="1274" spans="2:45" x14ac:dyDescent="0.25">
      <c r="B1274" s="2"/>
      <c r="C1274" s="2"/>
      <c r="D1274" s="2"/>
      <c r="E1274" s="2"/>
      <c r="G1274" s="42">
        <v>44789</v>
      </c>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f t="shared" si="20"/>
        <v>0</v>
      </c>
      <c r="AI1274" s="24" cm="1">
        <f t="array" ref="AI1274">SUM($H$8:$AG$8*H1274:AG1274)</f>
        <v>0</v>
      </c>
      <c r="AJ1274" s="43">
        <f>$AI1274/'Inventory System'!$L$34</f>
        <v>0</v>
      </c>
      <c r="AS1274" s="2"/>
    </row>
    <row r="1275" spans="2:45" x14ac:dyDescent="0.25">
      <c r="B1275" s="2"/>
      <c r="C1275" s="2"/>
      <c r="D1275" s="2"/>
      <c r="E1275" s="2"/>
      <c r="G1275" s="42">
        <v>44790</v>
      </c>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c r="AH1275" s="23">
        <f t="shared" si="20"/>
        <v>0</v>
      </c>
      <c r="AI1275" s="24" cm="1">
        <f t="array" ref="AI1275">SUM($H$8:$AG$8*H1275:AG1275)</f>
        <v>0</v>
      </c>
      <c r="AJ1275" s="43">
        <f>$AI1275/'Inventory System'!$L$34</f>
        <v>0</v>
      </c>
      <c r="AS1275" s="2"/>
    </row>
    <row r="1276" spans="2:45" x14ac:dyDescent="0.25">
      <c r="B1276" s="2"/>
      <c r="C1276" s="2"/>
      <c r="D1276" s="2"/>
      <c r="E1276" s="2"/>
      <c r="G1276" s="42">
        <v>44791</v>
      </c>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c r="AH1276" s="23">
        <f t="shared" si="20"/>
        <v>0</v>
      </c>
      <c r="AI1276" s="24" cm="1">
        <f t="array" ref="AI1276">SUM($H$8:$AG$8*H1276:AG1276)</f>
        <v>0</v>
      </c>
      <c r="AJ1276" s="43">
        <f>$AI1276/'Inventory System'!$L$34</f>
        <v>0</v>
      </c>
      <c r="AS1276" s="2"/>
    </row>
    <row r="1277" spans="2:45" x14ac:dyDescent="0.25">
      <c r="B1277" s="2"/>
      <c r="C1277" s="2"/>
      <c r="D1277" s="2"/>
      <c r="E1277" s="2"/>
      <c r="G1277" s="42">
        <v>44792</v>
      </c>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f t="shared" si="20"/>
        <v>0</v>
      </c>
      <c r="AI1277" s="24" cm="1">
        <f t="array" ref="AI1277">SUM($H$8:$AG$8*H1277:AG1277)</f>
        <v>0</v>
      </c>
      <c r="AJ1277" s="43">
        <f>$AI1277/'Inventory System'!$L$34</f>
        <v>0</v>
      </c>
      <c r="AS1277" s="2"/>
    </row>
    <row r="1278" spans="2:45" x14ac:dyDescent="0.25">
      <c r="B1278" s="2"/>
      <c r="C1278" s="2"/>
      <c r="D1278" s="2"/>
      <c r="E1278" s="2"/>
      <c r="G1278" s="42">
        <v>44793</v>
      </c>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f t="shared" si="20"/>
        <v>0</v>
      </c>
      <c r="AI1278" s="24" cm="1">
        <f t="array" ref="AI1278">SUM($H$8:$AG$8*H1278:AG1278)</f>
        <v>0</v>
      </c>
      <c r="AJ1278" s="43">
        <f>$AI1278/'Inventory System'!$L$34</f>
        <v>0</v>
      </c>
      <c r="AS1278" s="2"/>
    </row>
    <row r="1279" spans="2:45" x14ac:dyDescent="0.25">
      <c r="B1279" s="2"/>
      <c r="C1279" s="2"/>
      <c r="D1279" s="2"/>
      <c r="E1279" s="2"/>
      <c r="G1279" s="42">
        <v>44794</v>
      </c>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c r="AH1279" s="23">
        <f t="shared" si="20"/>
        <v>0</v>
      </c>
      <c r="AI1279" s="24" cm="1">
        <f t="array" ref="AI1279">SUM($H$8:$AG$8*H1279:AG1279)</f>
        <v>0</v>
      </c>
      <c r="AJ1279" s="43">
        <f>$AI1279/'Inventory System'!$L$34</f>
        <v>0</v>
      </c>
      <c r="AS1279" s="2"/>
    </row>
    <row r="1280" spans="2:45" x14ac:dyDescent="0.25">
      <c r="B1280" s="2"/>
      <c r="C1280" s="2"/>
      <c r="D1280" s="2"/>
      <c r="E1280" s="2"/>
      <c r="G1280" s="42">
        <v>44795</v>
      </c>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c r="AH1280" s="23">
        <f t="shared" si="20"/>
        <v>0</v>
      </c>
      <c r="AI1280" s="24" cm="1">
        <f t="array" ref="AI1280">SUM($H$8:$AG$8*H1280:AG1280)</f>
        <v>0</v>
      </c>
      <c r="AJ1280" s="43">
        <f>$AI1280/'Inventory System'!$L$34</f>
        <v>0</v>
      </c>
      <c r="AS1280" s="2"/>
    </row>
    <row r="1281" spans="2:45" x14ac:dyDescent="0.25">
      <c r="B1281" s="2"/>
      <c r="C1281" s="2"/>
      <c r="D1281" s="2"/>
      <c r="E1281" s="2"/>
      <c r="G1281" s="42">
        <v>44796</v>
      </c>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c r="AH1281" s="23">
        <f t="shared" si="20"/>
        <v>0</v>
      </c>
      <c r="AI1281" s="24" cm="1">
        <f t="array" ref="AI1281">SUM($H$8:$AG$8*H1281:AG1281)</f>
        <v>0</v>
      </c>
      <c r="AJ1281" s="43">
        <f>$AI1281/'Inventory System'!$L$34</f>
        <v>0</v>
      </c>
      <c r="AS1281" s="2"/>
    </row>
    <row r="1282" spans="2:45" x14ac:dyDescent="0.25">
      <c r="B1282" s="2"/>
      <c r="C1282" s="2"/>
      <c r="D1282" s="2"/>
      <c r="E1282" s="2"/>
      <c r="G1282" s="42">
        <v>44797</v>
      </c>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c r="AH1282" s="23">
        <f t="shared" si="20"/>
        <v>0</v>
      </c>
      <c r="AI1282" s="24" cm="1">
        <f t="array" ref="AI1282">SUM($H$8:$AG$8*H1282:AG1282)</f>
        <v>0</v>
      </c>
      <c r="AJ1282" s="43">
        <f>$AI1282/'Inventory System'!$L$34</f>
        <v>0</v>
      </c>
      <c r="AS1282" s="2"/>
    </row>
    <row r="1283" spans="2:45" x14ac:dyDescent="0.25">
      <c r="B1283" s="2"/>
      <c r="C1283" s="2"/>
      <c r="D1283" s="2"/>
      <c r="E1283" s="2"/>
      <c r="G1283" s="42">
        <v>44798</v>
      </c>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f t="shared" si="20"/>
        <v>0</v>
      </c>
      <c r="AI1283" s="24" cm="1">
        <f t="array" ref="AI1283">SUM($H$8:$AG$8*H1283:AG1283)</f>
        <v>0</v>
      </c>
      <c r="AJ1283" s="43">
        <f>$AI1283/'Inventory System'!$L$34</f>
        <v>0</v>
      </c>
      <c r="AS1283" s="2"/>
    </row>
    <row r="1284" spans="2:45" x14ac:dyDescent="0.25">
      <c r="B1284" s="2"/>
      <c r="C1284" s="2"/>
      <c r="D1284" s="2"/>
      <c r="E1284" s="2"/>
      <c r="G1284" s="42">
        <v>44799</v>
      </c>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c r="AH1284" s="23">
        <f t="shared" si="20"/>
        <v>0</v>
      </c>
      <c r="AI1284" s="24" cm="1">
        <f t="array" ref="AI1284">SUM($H$8:$AG$8*H1284:AG1284)</f>
        <v>0</v>
      </c>
      <c r="AJ1284" s="43">
        <f>$AI1284/'Inventory System'!$L$34</f>
        <v>0</v>
      </c>
      <c r="AS1284" s="2"/>
    </row>
    <row r="1285" spans="2:45" x14ac:dyDescent="0.25">
      <c r="B1285" s="2"/>
      <c r="C1285" s="2"/>
      <c r="D1285" s="2"/>
      <c r="E1285" s="2"/>
      <c r="G1285" s="42">
        <v>44800</v>
      </c>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c r="AH1285" s="23">
        <f t="shared" si="20"/>
        <v>0</v>
      </c>
      <c r="AI1285" s="24" cm="1">
        <f t="array" ref="AI1285">SUM($H$8:$AG$8*H1285:AG1285)</f>
        <v>0</v>
      </c>
      <c r="AJ1285" s="43">
        <f>$AI1285/'Inventory System'!$L$34</f>
        <v>0</v>
      </c>
      <c r="AS1285" s="2"/>
    </row>
    <row r="1286" spans="2:45" x14ac:dyDescent="0.25">
      <c r="B1286" s="2"/>
      <c r="C1286" s="2"/>
      <c r="D1286" s="2"/>
      <c r="E1286" s="2"/>
      <c r="G1286" s="42">
        <v>44801</v>
      </c>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f t="shared" si="20"/>
        <v>0</v>
      </c>
      <c r="AI1286" s="24" cm="1">
        <f t="array" ref="AI1286">SUM($H$8:$AG$8*H1286:AG1286)</f>
        <v>0</v>
      </c>
      <c r="AJ1286" s="43">
        <f>$AI1286/'Inventory System'!$L$34</f>
        <v>0</v>
      </c>
      <c r="AS1286" s="2"/>
    </row>
    <row r="1287" spans="2:45" x14ac:dyDescent="0.25">
      <c r="B1287" s="2"/>
      <c r="C1287" s="2"/>
      <c r="D1287" s="2"/>
      <c r="E1287" s="2"/>
      <c r="G1287" s="42">
        <v>44802</v>
      </c>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f t="shared" si="20"/>
        <v>0</v>
      </c>
      <c r="AI1287" s="24" cm="1">
        <f t="array" ref="AI1287">SUM($H$8:$AG$8*H1287:AG1287)</f>
        <v>0</v>
      </c>
      <c r="AJ1287" s="43">
        <f>$AI1287/'Inventory System'!$L$34</f>
        <v>0</v>
      </c>
      <c r="AS1287" s="2"/>
    </row>
    <row r="1288" spans="2:45" x14ac:dyDescent="0.25">
      <c r="B1288" s="2"/>
      <c r="C1288" s="2"/>
      <c r="D1288" s="2"/>
      <c r="E1288" s="2"/>
      <c r="G1288" s="42">
        <v>44803</v>
      </c>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c r="AH1288" s="23">
        <f t="shared" si="20"/>
        <v>0</v>
      </c>
      <c r="AI1288" s="24" cm="1">
        <f t="array" ref="AI1288">SUM($H$8:$AG$8*H1288:AG1288)</f>
        <v>0</v>
      </c>
      <c r="AJ1288" s="43">
        <f>$AI1288/'Inventory System'!$L$34</f>
        <v>0</v>
      </c>
      <c r="AS1288" s="2"/>
    </row>
    <row r="1289" spans="2:45" x14ac:dyDescent="0.25">
      <c r="B1289" s="2"/>
      <c r="C1289" s="2"/>
      <c r="D1289" s="2"/>
      <c r="E1289" s="2"/>
      <c r="G1289" s="42">
        <v>44804</v>
      </c>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f t="shared" si="20"/>
        <v>0</v>
      </c>
      <c r="AI1289" s="24" cm="1">
        <f t="array" ref="AI1289">SUM($H$8:$AG$8*H1289:AG1289)</f>
        <v>0</v>
      </c>
      <c r="AJ1289" s="43">
        <f>$AI1289/'Inventory System'!$L$34</f>
        <v>0</v>
      </c>
      <c r="AS1289" s="2"/>
    </row>
    <row r="1290" spans="2:45" x14ac:dyDescent="0.25">
      <c r="B1290" s="2"/>
      <c r="C1290" s="2"/>
      <c r="D1290" s="2"/>
      <c r="E1290" s="2"/>
      <c r="G1290" s="42">
        <v>44805</v>
      </c>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f t="shared" si="20"/>
        <v>0</v>
      </c>
      <c r="AI1290" s="24" cm="1">
        <f t="array" ref="AI1290">SUM($H$8:$AG$8*H1290:AG1290)</f>
        <v>0</v>
      </c>
      <c r="AJ1290" s="43">
        <f>$AI1290/'Inventory System'!$L$34</f>
        <v>0</v>
      </c>
      <c r="AS1290" s="2"/>
    </row>
    <row r="1291" spans="2:45" x14ac:dyDescent="0.25">
      <c r="B1291" s="2"/>
      <c r="C1291" s="2"/>
      <c r="D1291" s="2"/>
      <c r="E1291" s="2"/>
      <c r="G1291" s="42">
        <v>44806</v>
      </c>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f t="shared" si="20"/>
        <v>0</v>
      </c>
      <c r="AI1291" s="24" cm="1">
        <f t="array" ref="AI1291">SUM($H$8:$AG$8*H1291:AG1291)</f>
        <v>0</v>
      </c>
      <c r="AJ1291" s="43">
        <f>$AI1291/'Inventory System'!$L$34</f>
        <v>0</v>
      </c>
      <c r="AS1291" s="2"/>
    </row>
    <row r="1292" spans="2:45" x14ac:dyDescent="0.25">
      <c r="B1292" s="2"/>
      <c r="C1292" s="2"/>
      <c r="D1292" s="2"/>
      <c r="E1292" s="2"/>
      <c r="G1292" s="42">
        <v>44807</v>
      </c>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c r="AH1292" s="23">
        <f t="shared" si="20"/>
        <v>0</v>
      </c>
      <c r="AI1292" s="24" cm="1">
        <f t="array" ref="AI1292">SUM($H$8:$AG$8*H1292:AG1292)</f>
        <v>0</v>
      </c>
      <c r="AJ1292" s="43">
        <f>$AI1292/'Inventory System'!$L$34</f>
        <v>0</v>
      </c>
      <c r="AS1292" s="2"/>
    </row>
    <row r="1293" spans="2:45" x14ac:dyDescent="0.25">
      <c r="B1293" s="2"/>
      <c r="C1293" s="2"/>
      <c r="D1293" s="2"/>
      <c r="E1293" s="2"/>
      <c r="G1293" s="42">
        <v>44808</v>
      </c>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c r="AH1293" s="23">
        <f t="shared" si="20"/>
        <v>0</v>
      </c>
      <c r="AI1293" s="24" cm="1">
        <f t="array" ref="AI1293">SUM($H$8:$AG$8*H1293:AG1293)</f>
        <v>0</v>
      </c>
      <c r="AJ1293" s="43">
        <f>$AI1293/'Inventory System'!$L$34</f>
        <v>0</v>
      </c>
      <c r="AS1293" s="2"/>
    </row>
    <row r="1294" spans="2:45" x14ac:dyDescent="0.25">
      <c r="B1294" s="2"/>
      <c r="C1294" s="2"/>
      <c r="D1294" s="2"/>
      <c r="E1294" s="2"/>
      <c r="G1294" s="42">
        <v>44809</v>
      </c>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c r="AH1294" s="23">
        <f t="shared" si="20"/>
        <v>0</v>
      </c>
      <c r="AI1294" s="24" cm="1">
        <f t="array" ref="AI1294">SUM($H$8:$AG$8*H1294:AG1294)</f>
        <v>0</v>
      </c>
      <c r="AJ1294" s="43">
        <f>$AI1294/'Inventory System'!$L$34</f>
        <v>0</v>
      </c>
      <c r="AS1294" s="2"/>
    </row>
    <row r="1295" spans="2:45" x14ac:dyDescent="0.25">
      <c r="B1295" s="2"/>
      <c r="C1295" s="2"/>
      <c r="D1295" s="2"/>
      <c r="E1295" s="2"/>
      <c r="G1295" s="42">
        <v>44810</v>
      </c>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c r="AH1295" s="23">
        <f t="shared" si="20"/>
        <v>0</v>
      </c>
      <c r="AI1295" s="24" cm="1">
        <f t="array" ref="AI1295">SUM($H$8:$AG$8*H1295:AG1295)</f>
        <v>0</v>
      </c>
      <c r="AJ1295" s="43">
        <f>$AI1295/'Inventory System'!$L$34</f>
        <v>0</v>
      </c>
      <c r="AS1295" s="2"/>
    </row>
    <row r="1296" spans="2:45" x14ac:dyDescent="0.25">
      <c r="B1296" s="2"/>
      <c r="C1296" s="2"/>
      <c r="D1296" s="2"/>
      <c r="E1296" s="2"/>
      <c r="G1296" s="42">
        <v>44811</v>
      </c>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c r="AH1296" s="23">
        <f t="shared" si="20"/>
        <v>0</v>
      </c>
      <c r="AI1296" s="24" cm="1">
        <f t="array" ref="AI1296">SUM($H$8:$AG$8*H1296:AG1296)</f>
        <v>0</v>
      </c>
      <c r="AJ1296" s="43">
        <f>$AI1296/'Inventory System'!$L$34</f>
        <v>0</v>
      </c>
      <c r="AS1296" s="2"/>
    </row>
    <row r="1297" spans="2:45" x14ac:dyDescent="0.25">
      <c r="B1297" s="2"/>
      <c r="C1297" s="2"/>
      <c r="D1297" s="2"/>
      <c r="E1297" s="2"/>
      <c r="G1297" s="42">
        <v>44812</v>
      </c>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c r="AH1297" s="23">
        <f t="shared" si="20"/>
        <v>0</v>
      </c>
      <c r="AI1297" s="24" cm="1">
        <f t="array" ref="AI1297">SUM($H$8:$AG$8*H1297:AG1297)</f>
        <v>0</v>
      </c>
      <c r="AJ1297" s="43">
        <f>$AI1297/'Inventory System'!$L$34</f>
        <v>0</v>
      </c>
      <c r="AS1297" s="2"/>
    </row>
    <row r="1298" spans="2:45" x14ac:dyDescent="0.25">
      <c r="B1298" s="2"/>
      <c r="C1298" s="2"/>
      <c r="D1298" s="2"/>
      <c r="E1298" s="2"/>
      <c r="G1298" s="42">
        <v>44813</v>
      </c>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f t="shared" si="20"/>
        <v>0</v>
      </c>
      <c r="AI1298" s="24" cm="1">
        <f t="array" ref="AI1298">SUM($H$8:$AG$8*H1298:AG1298)</f>
        <v>0</v>
      </c>
      <c r="AJ1298" s="43">
        <f>$AI1298/'Inventory System'!$L$34</f>
        <v>0</v>
      </c>
      <c r="AS1298" s="2"/>
    </row>
    <row r="1299" spans="2:45" x14ac:dyDescent="0.25">
      <c r="B1299" s="2"/>
      <c r="C1299" s="2"/>
      <c r="D1299" s="2"/>
      <c r="E1299" s="2"/>
      <c r="G1299" s="42">
        <v>44814</v>
      </c>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c r="AH1299" s="23">
        <f t="shared" si="20"/>
        <v>0</v>
      </c>
      <c r="AI1299" s="24" cm="1">
        <f t="array" ref="AI1299">SUM($H$8:$AG$8*H1299:AG1299)</f>
        <v>0</v>
      </c>
      <c r="AJ1299" s="43">
        <f>$AI1299/'Inventory System'!$L$34</f>
        <v>0</v>
      </c>
      <c r="AS1299" s="2"/>
    </row>
    <row r="1300" spans="2:45" x14ac:dyDescent="0.25">
      <c r="B1300" s="2"/>
      <c r="C1300" s="2"/>
      <c r="D1300" s="2"/>
      <c r="E1300" s="2"/>
      <c r="G1300" s="42">
        <v>44815</v>
      </c>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f t="shared" si="20"/>
        <v>0</v>
      </c>
      <c r="AI1300" s="24" cm="1">
        <f t="array" ref="AI1300">SUM($H$8:$AG$8*H1300:AG1300)</f>
        <v>0</v>
      </c>
      <c r="AJ1300" s="43">
        <f>$AI1300/'Inventory System'!$L$34</f>
        <v>0</v>
      </c>
      <c r="AS1300" s="2"/>
    </row>
    <row r="1301" spans="2:45" x14ac:dyDescent="0.25">
      <c r="B1301" s="2"/>
      <c r="C1301" s="2"/>
      <c r="D1301" s="2"/>
      <c r="E1301" s="2"/>
      <c r="G1301" s="42">
        <v>44816</v>
      </c>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c r="AH1301" s="23">
        <f t="shared" si="20"/>
        <v>0</v>
      </c>
      <c r="AI1301" s="24" cm="1">
        <f t="array" ref="AI1301">SUM($H$8:$AG$8*H1301:AG1301)</f>
        <v>0</v>
      </c>
      <c r="AJ1301" s="43">
        <f>$AI1301/'Inventory System'!$L$34</f>
        <v>0</v>
      </c>
      <c r="AS1301" s="2"/>
    </row>
    <row r="1302" spans="2:45" x14ac:dyDescent="0.25">
      <c r="B1302" s="2"/>
      <c r="C1302" s="2"/>
      <c r="D1302" s="2"/>
      <c r="E1302" s="2"/>
      <c r="G1302" s="42">
        <v>44817</v>
      </c>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c r="AH1302" s="23">
        <f t="shared" si="20"/>
        <v>0</v>
      </c>
      <c r="AI1302" s="24" cm="1">
        <f t="array" ref="AI1302">SUM($H$8:$AG$8*H1302:AG1302)</f>
        <v>0</v>
      </c>
      <c r="AJ1302" s="43">
        <f>$AI1302/'Inventory System'!$L$34</f>
        <v>0</v>
      </c>
      <c r="AS1302" s="2"/>
    </row>
    <row r="1303" spans="2:45" x14ac:dyDescent="0.25">
      <c r="B1303" s="2"/>
      <c r="C1303" s="2"/>
      <c r="D1303" s="2"/>
      <c r="E1303" s="2"/>
      <c r="G1303" s="42">
        <v>44818</v>
      </c>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c r="AH1303" s="23">
        <f t="shared" si="20"/>
        <v>0</v>
      </c>
      <c r="AI1303" s="24" cm="1">
        <f t="array" ref="AI1303">SUM($H$8:$AG$8*H1303:AG1303)</f>
        <v>0</v>
      </c>
      <c r="AJ1303" s="43">
        <f>$AI1303/'Inventory System'!$L$34</f>
        <v>0</v>
      </c>
      <c r="AS1303" s="2"/>
    </row>
    <row r="1304" spans="2:45" x14ac:dyDescent="0.25">
      <c r="B1304" s="2"/>
      <c r="C1304" s="2"/>
      <c r="D1304" s="2"/>
      <c r="E1304" s="2"/>
      <c r="G1304" s="42">
        <v>44819</v>
      </c>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c r="AH1304" s="23">
        <f t="shared" si="20"/>
        <v>0</v>
      </c>
      <c r="AI1304" s="24" cm="1">
        <f t="array" ref="AI1304">SUM($H$8:$AG$8*H1304:AG1304)</f>
        <v>0</v>
      </c>
      <c r="AJ1304" s="43">
        <f>$AI1304/'Inventory System'!$L$34</f>
        <v>0</v>
      </c>
      <c r="AS1304" s="2"/>
    </row>
    <row r="1305" spans="2:45" x14ac:dyDescent="0.25">
      <c r="B1305" s="2"/>
      <c r="C1305" s="2"/>
      <c r="D1305" s="2"/>
      <c r="E1305" s="2"/>
      <c r="G1305" s="42">
        <v>44820</v>
      </c>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f t="shared" ref="AH1305:AH1368" si="21">SUM(H1305:AG1305)</f>
        <v>0</v>
      </c>
      <c r="AI1305" s="24" cm="1">
        <f t="array" ref="AI1305">SUM($H$8:$AG$8*H1305:AG1305)</f>
        <v>0</v>
      </c>
      <c r="AJ1305" s="43">
        <f>$AI1305/'Inventory System'!$L$34</f>
        <v>0</v>
      </c>
      <c r="AS1305" s="2"/>
    </row>
    <row r="1306" spans="2:45" x14ac:dyDescent="0.25">
      <c r="B1306" s="2"/>
      <c r="C1306" s="2"/>
      <c r="D1306" s="2"/>
      <c r="E1306" s="2"/>
      <c r="G1306" s="42">
        <v>44821</v>
      </c>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f t="shared" si="21"/>
        <v>0</v>
      </c>
      <c r="AI1306" s="24" cm="1">
        <f t="array" ref="AI1306">SUM($H$8:$AG$8*H1306:AG1306)</f>
        <v>0</v>
      </c>
      <c r="AJ1306" s="43">
        <f>$AI1306/'Inventory System'!$L$34</f>
        <v>0</v>
      </c>
      <c r="AS1306" s="2"/>
    </row>
    <row r="1307" spans="2:45" x14ac:dyDescent="0.25">
      <c r="B1307" s="2"/>
      <c r="C1307" s="2"/>
      <c r="D1307" s="2"/>
      <c r="E1307" s="2"/>
      <c r="G1307" s="42">
        <v>44822</v>
      </c>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c r="AH1307" s="23">
        <f t="shared" si="21"/>
        <v>0</v>
      </c>
      <c r="AI1307" s="24" cm="1">
        <f t="array" ref="AI1307">SUM($H$8:$AG$8*H1307:AG1307)</f>
        <v>0</v>
      </c>
      <c r="AJ1307" s="43">
        <f>$AI1307/'Inventory System'!$L$34</f>
        <v>0</v>
      </c>
      <c r="AS1307" s="2"/>
    </row>
    <row r="1308" spans="2:45" x14ac:dyDescent="0.25">
      <c r="B1308" s="2"/>
      <c r="C1308" s="2"/>
      <c r="D1308" s="2"/>
      <c r="E1308" s="2"/>
      <c r="G1308" s="42">
        <v>44823</v>
      </c>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f t="shared" si="21"/>
        <v>0</v>
      </c>
      <c r="AI1308" s="24" cm="1">
        <f t="array" ref="AI1308">SUM($H$8:$AG$8*H1308:AG1308)</f>
        <v>0</v>
      </c>
      <c r="AJ1308" s="43">
        <f>$AI1308/'Inventory System'!$L$34</f>
        <v>0</v>
      </c>
      <c r="AS1308" s="2"/>
    </row>
    <row r="1309" spans="2:45" x14ac:dyDescent="0.25">
      <c r="B1309" s="2"/>
      <c r="C1309" s="2"/>
      <c r="D1309" s="2"/>
      <c r="E1309" s="2"/>
      <c r="G1309" s="42">
        <v>44824</v>
      </c>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f t="shared" si="21"/>
        <v>0</v>
      </c>
      <c r="AI1309" s="24" cm="1">
        <f t="array" ref="AI1309">SUM($H$8:$AG$8*H1309:AG1309)</f>
        <v>0</v>
      </c>
      <c r="AJ1309" s="43">
        <f>$AI1309/'Inventory System'!$L$34</f>
        <v>0</v>
      </c>
      <c r="AS1309" s="2"/>
    </row>
    <row r="1310" spans="2:45" x14ac:dyDescent="0.25">
      <c r="B1310" s="2"/>
      <c r="C1310" s="2"/>
      <c r="D1310" s="2"/>
      <c r="E1310" s="2"/>
      <c r="G1310" s="42">
        <v>44825</v>
      </c>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c r="AH1310" s="23">
        <f t="shared" si="21"/>
        <v>0</v>
      </c>
      <c r="AI1310" s="24" cm="1">
        <f t="array" ref="AI1310">SUM($H$8:$AG$8*H1310:AG1310)</f>
        <v>0</v>
      </c>
      <c r="AJ1310" s="43">
        <f>$AI1310/'Inventory System'!$L$34</f>
        <v>0</v>
      </c>
      <c r="AS1310" s="2"/>
    </row>
    <row r="1311" spans="2:45" x14ac:dyDescent="0.25">
      <c r="B1311" s="2"/>
      <c r="C1311" s="2"/>
      <c r="D1311" s="2"/>
      <c r="E1311" s="2"/>
      <c r="G1311" s="42">
        <v>44826</v>
      </c>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c r="AH1311" s="23">
        <f t="shared" si="21"/>
        <v>0</v>
      </c>
      <c r="AI1311" s="24" cm="1">
        <f t="array" ref="AI1311">SUM($H$8:$AG$8*H1311:AG1311)</f>
        <v>0</v>
      </c>
      <c r="AJ1311" s="43">
        <f>$AI1311/'Inventory System'!$L$34</f>
        <v>0</v>
      </c>
      <c r="AS1311" s="2"/>
    </row>
    <row r="1312" spans="2:45" x14ac:dyDescent="0.25">
      <c r="B1312" s="2"/>
      <c r="C1312" s="2"/>
      <c r="D1312" s="2"/>
      <c r="E1312" s="2"/>
      <c r="G1312" s="42">
        <v>44827</v>
      </c>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c r="AH1312" s="23">
        <f t="shared" si="21"/>
        <v>0</v>
      </c>
      <c r="AI1312" s="24" cm="1">
        <f t="array" ref="AI1312">SUM($H$8:$AG$8*H1312:AG1312)</f>
        <v>0</v>
      </c>
      <c r="AJ1312" s="43">
        <f>$AI1312/'Inventory System'!$L$34</f>
        <v>0</v>
      </c>
      <c r="AS1312" s="2"/>
    </row>
    <row r="1313" spans="2:45" x14ac:dyDescent="0.25">
      <c r="B1313" s="2"/>
      <c r="C1313" s="2"/>
      <c r="D1313" s="2"/>
      <c r="E1313" s="2"/>
      <c r="G1313" s="42">
        <v>44828</v>
      </c>
      <c r="H1313" s="23"/>
      <c r="I1313" s="23"/>
      <c r="J1313" s="23"/>
      <c r="K1313" s="23"/>
      <c r="L1313" s="23"/>
      <c r="M1313" s="23"/>
      <c r="N1313" s="23"/>
      <c r="O1313" s="23"/>
      <c r="P1313" s="23"/>
      <c r="Q1313" s="23"/>
      <c r="R1313" s="23"/>
      <c r="S1313" s="23"/>
      <c r="T1313" s="23"/>
      <c r="U1313" s="23"/>
      <c r="V1313" s="23"/>
      <c r="W1313" s="23"/>
      <c r="X1313" s="23"/>
      <c r="Y1313" s="23"/>
      <c r="Z1313" s="23"/>
      <c r="AA1313" s="23"/>
      <c r="AB1313" s="23"/>
      <c r="AC1313" s="23"/>
      <c r="AD1313" s="23"/>
      <c r="AE1313" s="23"/>
      <c r="AF1313" s="23"/>
      <c r="AG1313" s="23"/>
      <c r="AH1313" s="23">
        <f t="shared" si="21"/>
        <v>0</v>
      </c>
      <c r="AI1313" s="24" cm="1">
        <f t="array" ref="AI1313">SUM($H$8:$AG$8*H1313:AG1313)</f>
        <v>0</v>
      </c>
      <c r="AJ1313" s="43">
        <f>$AI1313/'Inventory System'!$L$34</f>
        <v>0</v>
      </c>
      <c r="AS1313" s="2"/>
    </row>
    <row r="1314" spans="2:45" x14ac:dyDescent="0.25">
      <c r="B1314" s="2"/>
      <c r="C1314" s="2"/>
      <c r="D1314" s="2"/>
      <c r="E1314" s="2"/>
      <c r="G1314" s="42">
        <v>44829</v>
      </c>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f t="shared" si="21"/>
        <v>0</v>
      </c>
      <c r="AI1314" s="24" cm="1">
        <f t="array" ref="AI1314">SUM($H$8:$AG$8*H1314:AG1314)</f>
        <v>0</v>
      </c>
      <c r="AJ1314" s="43">
        <f>$AI1314/'Inventory System'!$L$34</f>
        <v>0</v>
      </c>
      <c r="AS1314" s="2"/>
    </row>
    <row r="1315" spans="2:45" x14ac:dyDescent="0.25">
      <c r="B1315" s="2"/>
      <c r="C1315" s="2"/>
      <c r="D1315" s="2"/>
      <c r="E1315" s="2"/>
      <c r="G1315" s="42">
        <v>44830</v>
      </c>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c r="AH1315" s="23">
        <f t="shared" si="21"/>
        <v>0</v>
      </c>
      <c r="AI1315" s="24" cm="1">
        <f t="array" ref="AI1315">SUM($H$8:$AG$8*H1315:AG1315)</f>
        <v>0</v>
      </c>
      <c r="AJ1315" s="43">
        <f>$AI1315/'Inventory System'!$L$34</f>
        <v>0</v>
      </c>
      <c r="AS1315" s="2"/>
    </row>
    <row r="1316" spans="2:45" x14ac:dyDescent="0.25">
      <c r="B1316" s="2"/>
      <c r="C1316" s="2"/>
      <c r="D1316" s="2"/>
      <c r="E1316" s="2"/>
      <c r="G1316" s="42">
        <v>44831</v>
      </c>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c r="AH1316" s="23">
        <f t="shared" si="21"/>
        <v>0</v>
      </c>
      <c r="AI1316" s="24" cm="1">
        <f t="array" ref="AI1316">SUM($H$8:$AG$8*H1316:AG1316)</f>
        <v>0</v>
      </c>
      <c r="AJ1316" s="43">
        <f>$AI1316/'Inventory System'!$L$34</f>
        <v>0</v>
      </c>
      <c r="AS1316" s="2"/>
    </row>
    <row r="1317" spans="2:45" x14ac:dyDescent="0.25">
      <c r="B1317" s="2"/>
      <c r="C1317" s="2"/>
      <c r="D1317" s="2"/>
      <c r="E1317" s="2"/>
      <c r="G1317" s="42">
        <v>44832</v>
      </c>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c r="AH1317" s="23">
        <f t="shared" si="21"/>
        <v>0</v>
      </c>
      <c r="AI1317" s="24" cm="1">
        <f t="array" ref="AI1317">SUM($H$8:$AG$8*H1317:AG1317)</f>
        <v>0</v>
      </c>
      <c r="AJ1317" s="43">
        <f>$AI1317/'Inventory System'!$L$34</f>
        <v>0</v>
      </c>
      <c r="AS1317" s="2"/>
    </row>
    <row r="1318" spans="2:45" x14ac:dyDescent="0.25">
      <c r="B1318" s="2"/>
      <c r="C1318" s="2"/>
      <c r="D1318" s="2"/>
      <c r="E1318" s="2"/>
      <c r="G1318" s="42">
        <v>44833</v>
      </c>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c r="AH1318" s="23">
        <f t="shared" si="21"/>
        <v>0</v>
      </c>
      <c r="AI1318" s="24" cm="1">
        <f t="array" ref="AI1318">SUM($H$8:$AG$8*H1318:AG1318)</f>
        <v>0</v>
      </c>
      <c r="AJ1318" s="43">
        <f>$AI1318/'Inventory System'!$L$34</f>
        <v>0</v>
      </c>
      <c r="AS1318" s="2"/>
    </row>
    <row r="1319" spans="2:45" x14ac:dyDescent="0.25">
      <c r="B1319" s="2"/>
      <c r="C1319" s="2"/>
      <c r="D1319" s="2"/>
      <c r="E1319" s="2"/>
      <c r="G1319" s="42">
        <v>44834</v>
      </c>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f t="shared" si="21"/>
        <v>0</v>
      </c>
      <c r="AI1319" s="24" cm="1">
        <f t="array" ref="AI1319">SUM($H$8:$AG$8*H1319:AG1319)</f>
        <v>0</v>
      </c>
      <c r="AJ1319" s="43">
        <f>$AI1319/'Inventory System'!$L$34</f>
        <v>0</v>
      </c>
      <c r="AS1319" s="2"/>
    </row>
    <row r="1320" spans="2:45" x14ac:dyDescent="0.25">
      <c r="B1320" s="2"/>
      <c r="C1320" s="2"/>
      <c r="D1320" s="2"/>
      <c r="E1320" s="2"/>
      <c r="G1320" s="42">
        <v>44835</v>
      </c>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f t="shared" si="21"/>
        <v>0</v>
      </c>
      <c r="AI1320" s="24" cm="1">
        <f t="array" ref="AI1320">SUM($H$8:$AG$8*H1320:AG1320)</f>
        <v>0</v>
      </c>
      <c r="AJ1320" s="43">
        <f>$AI1320/'Inventory System'!$L$34</f>
        <v>0</v>
      </c>
      <c r="AS1320" s="2"/>
    </row>
    <row r="1321" spans="2:45" x14ac:dyDescent="0.25">
      <c r="B1321" s="2"/>
      <c r="C1321" s="2"/>
      <c r="D1321" s="2"/>
      <c r="E1321" s="2"/>
      <c r="G1321" s="42">
        <v>44836</v>
      </c>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c r="AH1321" s="23">
        <f t="shared" si="21"/>
        <v>0</v>
      </c>
      <c r="AI1321" s="24" cm="1">
        <f t="array" ref="AI1321">SUM($H$8:$AG$8*H1321:AG1321)</f>
        <v>0</v>
      </c>
      <c r="AJ1321" s="43">
        <f>$AI1321/'Inventory System'!$L$34</f>
        <v>0</v>
      </c>
      <c r="AS1321" s="2"/>
    </row>
    <row r="1322" spans="2:45" x14ac:dyDescent="0.25">
      <c r="B1322" s="2"/>
      <c r="C1322" s="2"/>
      <c r="D1322" s="2"/>
      <c r="E1322" s="2"/>
      <c r="G1322" s="42">
        <v>44837</v>
      </c>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f t="shared" si="21"/>
        <v>0</v>
      </c>
      <c r="AI1322" s="24" cm="1">
        <f t="array" ref="AI1322">SUM($H$8:$AG$8*H1322:AG1322)</f>
        <v>0</v>
      </c>
      <c r="AJ1322" s="43">
        <f>$AI1322/'Inventory System'!$L$34</f>
        <v>0</v>
      </c>
      <c r="AS1322" s="2"/>
    </row>
    <row r="1323" spans="2:45" x14ac:dyDescent="0.25">
      <c r="B1323" s="2"/>
      <c r="C1323" s="2"/>
      <c r="D1323" s="2"/>
      <c r="E1323" s="2"/>
      <c r="G1323" s="42">
        <v>44838</v>
      </c>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f t="shared" si="21"/>
        <v>0</v>
      </c>
      <c r="AI1323" s="24" cm="1">
        <f t="array" ref="AI1323">SUM($H$8:$AG$8*H1323:AG1323)</f>
        <v>0</v>
      </c>
      <c r="AJ1323" s="43">
        <f>$AI1323/'Inventory System'!$L$34</f>
        <v>0</v>
      </c>
      <c r="AS1323" s="2"/>
    </row>
    <row r="1324" spans="2:45" x14ac:dyDescent="0.25">
      <c r="B1324" s="2"/>
      <c r="C1324" s="2"/>
      <c r="D1324" s="2"/>
      <c r="E1324" s="2"/>
      <c r="G1324" s="42">
        <v>44839</v>
      </c>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f t="shared" si="21"/>
        <v>0</v>
      </c>
      <c r="AI1324" s="24" cm="1">
        <f t="array" ref="AI1324">SUM($H$8:$AG$8*H1324:AG1324)</f>
        <v>0</v>
      </c>
      <c r="AJ1324" s="43">
        <f>$AI1324/'Inventory System'!$L$34</f>
        <v>0</v>
      </c>
      <c r="AS1324" s="2"/>
    </row>
    <row r="1325" spans="2:45" x14ac:dyDescent="0.25">
      <c r="B1325" s="2"/>
      <c r="C1325" s="2"/>
      <c r="D1325" s="2"/>
      <c r="E1325" s="2"/>
      <c r="G1325" s="42">
        <v>44840</v>
      </c>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f t="shared" si="21"/>
        <v>0</v>
      </c>
      <c r="AI1325" s="24" cm="1">
        <f t="array" ref="AI1325">SUM($H$8:$AG$8*H1325:AG1325)</f>
        <v>0</v>
      </c>
      <c r="AJ1325" s="43">
        <f>$AI1325/'Inventory System'!$L$34</f>
        <v>0</v>
      </c>
      <c r="AS1325" s="2"/>
    </row>
    <row r="1326" spans="2:45" x14ac:dyDescent="0.25">
      <c r="B1326" s="2"/>
      <c r="C1326" s="2"/>
      <c r="D1326" s="2"/>
      <c r="E1326" s="2"/>
      <c r="G1326" s="42">
        <v>44841</v>
      </c>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c r="AH1326" s="23">
        <f t="shared" si="21"/>
        <v>0</v>
      </c>
      <c r="AI1326" s="24" cm="1">
        <f t="array" ref="AI1326">SUM($H$8:$AG$8*H1326:AG1326)</f>
        <v>0</v>
      </c>
      <c r="AJ1326" s="43">
        <f>$AI1326/'Inventory System'!$L$34</f>
        <v>0</v>
      </c>
      <c r="AS1326" s="2"/>
    </row>
    <row r="1327" spans="2:45" x14ac:dyDescent="0.25">
      <c r="B1327" s="2"/>
      <c r="C1327" s="2"/>
      <c r="D1327" s="2"/>
      <c r="E1327" s="2"/>
      <c r="G1327" s="42">
        <v>44842</v>
      </c>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f t="shared" si="21"/>
        <v>0</v>
      </c>
      <c r="AI1327" s="24" cm="1">
        <f t="array" ref="AI1327">SUM($H$8:$AG$8*H1327:AG1327)</f>
        <v>0</v>
      </c>
      <c r="AJ1327" s="43">
        <f>$AI1327/'Inventory System'!$L$34</f>
        <v>0</v>
      </c>
      <c r="AS1327" s="2"/>
    </row>
    <row r="1328" spans="2:45" x14ac:dyDescent="0.25">
      <c r="B1328" s="2"/>
      <c r="C1328" s="2"/>
      <c r="D1328" s="2"/>
      <c r="E1328" s="2"/>
      <c r="G1328" s="42">
        <v>44843</v>
      </c>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f t="shared" si="21"/>
        <v>0</v>
      </c>
      <c r="AI1328" s="24" cm="1">
        <f t="array" ref="AI1328">SUM($H$8:$AG$8*H1328:AG1328)</f>
        <v>0</v>
      </c>
      <c r="AJ1328" s="43">
        <f>$AI1328/'Inventory System'!$L$34</f>
        <v>0</v>
      </c>
      <c r="AS1328" s="2"/>
    </row>
    <row r="1329" spans="2:45" x14ac:dyDescent="0.25">
      <c r="B1329" s="2"/>
      <c r="C1329" s="2"/>
      <c r="D1329" s="2"/>
      <c r="E1329" s="2"/>
      <c r="G1329" s="42">
        <v>44844</v>
      </c>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c r="AH1329" s="23">
        <f t="shared" si="21"/>
        <v>0</v>
      </c>
      <c r="AI1329" s="24" cm="1">
        <f t="array" ref="AI1329">SUM($H$8:$AG$8*H1329:AG1329)</f>
        <v>0</v>
      </c>
      <c r="AJ1329" s="43">
        <f>$AI1329/'Inventory System'!$L$34</f>
        <v>0</v>
      </c>
      <c r="AS1329" s="2"/>
    </row>
    <row r="1330" spans="2:45" x14ac:dyDescent="0.25">
      <c r="B1330" s="2"/>
      <c r="C1330" s="2"/>
      <c r="D1330" s="2"/>
      <c r="E1330" s="2"/>
      <c r="G1330" s="42">
        <v>44845</v>
      </c>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f t="shared" si="21"/>
        <v>0</v>
      </c>
      <c r="AI1330" s="24" cm="1">
        <f t="array" ref="AI1330">SUM($H$8:$AG$8*H1330:AG1330)</f>
        <v>0</v>
      </c>
      <c r="AJ1330" s="43">
        <f>$AI1330/'Inventory System'!$L$34</f>
        <v>0</v>
      </c>
      <c r="AS1330" s="2"/>
    </row>
    <row r="1331" spans="2:45" x14ac:dyDescent="0.25">
      <c r="B1331" s="2"/>
      <c r="C1331" s="2"/>
      <c r="D1331" s="2"/>
      <c r="E1331" s="2"/>
      <c r="G1331" s="42">
        <v>44846</v>
      </c>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f t="shared" si="21"/>
        <v>0</v>
      </c>
      <c r="AI1331" s="24" cm="1">
        <f t="array" ref="AI1331">SUM($H$8:$AG$8*H1331:AG1331)</f>
        <v>0</v>
      </c>
      <c r="AJ1331" s="43">
        <f>$AI1331/'Inventory System'!$L$34</f>
        <v>0</v>
      </c>
      <c r="AS1331" s="2"/>
    </row>
    <row r="1332" spans="2:45" x14ac:dyDescent="0.25">
      <c r="B1332" s="2"/>
      <c r="C1332" s="2"/>
      <c r="D1332" s="2"/>
      <c r="E1332" s="2"/>
      <c r="G1332" s="42">
        <v>44847</v>
      </c>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c r="AH1332" s="23">
        <f t="shared" si="21"/>
        <v>0</v>
      </c>
      <c r="AI1332" s="24" cm="1">
        <f t="array" ref="AI1332">SUM($H$8:$AG$8*H1332:AG1332)</f>
        <v>0</v>
      </c>
      <c r="AJ1332" s="43">
        <f>$AI1332/'Inventory System'!$L$34</f>
        <v>0</v>
      </c>
      <c r="AS1332" s="2"/>
    </row>
    <row r="1333" spans="2:45" x14ac:dyDescent="0.25">
      <c r="B1333" s="2"/>
      <c r="C1333" s="2"/>
      <c r="D1333" s="2"/>
      <c r="E1333" s="2"/>
      <c r="G1333" s="42">
        <v>44848</v>
      </c>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f t="shared" si="21"/>
        <v>0</v>
      </c>
      <c r="AI1333" s="24" cm="1">
        <f t="array" ref="AI1333">SUM($H$8:$AG$8*H1333:AG1333)</f>
        <v>0</v>
      </c>
      <c r="AJ1333" s="43">
        <f>$AI1333/'Inventory System'!$L$34</f>
        <v>0</v>
      </c>
      <c r="AS1333" s="2"/>
    </row>
    <row r="1334" spans="2:45" x14ac:dyDescent="0.25">
      <c r="B1334" s="2"/>
      <c r="C1334" s="2"/>
      <c r="D1334" s="2"/>
      <c r="E1334" s="2"/>
      <c r="G1334" s="42">
        <v>44849</v>
      </c>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f t="shared" si="21"/>
        <v>0</v>
      </c>
      <c r="AI1334" s="24" cm="1">
        <f t="array" ref="AI1334">SUM($H$8:$AG$8*H1334:AG1334)</f>
        <v>0</v>
      </c>
      <c r="AJ1334" s="43">
        <f>$AI1334/'Inventory System'!$L$34</f>
        <v>0</v>
      </c>
      <c r="AS1334" s="2"/>
    </row>
    <row r="1335" spans="2:45" x14ac:dyDescent="0.25">
      <c r="B1335" s="2"/>
      <c r="C1335" s="2"/>
      <c r="D1335" s="2"/>
      <c r="E1335" s="2"/>
      <c r="G1335" s="42">
        <v>44850</v>
      </c>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23"/>
      <c r="AG1335" s="23"/>
      <c r="AH1335" s="23">
        <f t="shared" si="21"/>
        <v>0</v>
      </c>
      <c r="AI1335" s="24" cm="1">
        <f t="array" ref="AI1335">SUM($H$8:$AG$8*H1335:AG1335)</f>
        <v>0</v>
      </c>
      <c r="AJ1335" s="43">
        <f>$AI1335/'Inventory System'!$L$34</f>
        <v>0</v>
      </c>
      <c r="AS1335" s="2"/>
    </row>
    <row r="1336" spans="2:45" x14ac:dyDescent="0.25">
      <c r="B1336" s="2"/>
      <c r="C1336" s="2"/>
      <c r="D1336" s="2"/>
      <c r="E1336" s="2"/>
      <c r="G1336" s="42">
        <v>44851</v>
      </c>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f t="shared" si="21"/>
        <v>0</v>
      </c>
      <c r="AI1336" s="24" cm="1">
        <f t="array" ref="AI1336">SUM($H$8:$AG$8*H1336:AG1336)</f>
        <v>0</v>
      </c>
      <c r="AJ1336" s="43">
        <f>$AI1336/'Inventory System'!$L$34</f>
        <v>0</v>
      </c>
      <c r="AS1336" s="2"/>
    </row>
    <row r="1337" spans="2:45" x14ac:dyDescent="0.25">
      <c r="B1337" s="2"/>
      <c r="C1337" s="2"/>
      <c r="D1337" s="2"/>
      <c r="E1337" s="2"/>
      <c r="G1337" s="42">
        <v>44852</v>
      </c>
      <c r="H1337" s="23"/>
      <c r="I1337" s="23"/>
      <c r="J1337" s="23"/>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f t="shared" si="21"/>
        <v>0</v>
      </c>
      <c r="AI1337" s="24" cm="1">
        <f t="array" ref="AI1337">SUM($H$8:$AG$8*H1337:AG1337)</f>
        <v>0</v>
      </c>
      <c r="AJ1337" s="43">
        <f>$AI1337/'Inventory System'!$L$34</f>
        <v>0</v>
      </c>
      <c r="AS1337" s="2"/>
    </row>
    <row r="1338" spans="2:45" x14ac:dyDescent="0.25">
      <c r="B1338" s="2"/>
      <c r="C1338" s="2"/>
      <c r="D1338" s="2"/>
      <c r="E1338" s="2"/>
      <c r="G1338" s="42">
        <v>44853</v>
      </c>
      <c r="H1338" s="23"/>
      <c r="I1338" s="23"/>
      <c r="J1338" s="23"/>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f t="shared" si="21"/>
        <v>0</v>
      </c>
      <c r="AI1338" s="24" cm="1">
        <f t="array" ref="AI1338">SUM($H$8:$AG$8*H1338:AG1338)</f>
        <v>0</v>
      </c>
      <c r="AJ1338" s="43">
        <f>$AI1338/'Inventory System'!$L$34</f>
        <v>0</v>
      </c>
      <c r="AS1338" s="2"/>
    </row>
    <row r="1339" spans="2:45" x14ac:dyDescent="0.25">
      <c r="B1339" s="2"/>
      <c r="C1339" s="2"/>
      <c r="D1339" s="2"/>
      <c r="E1339" s="2"/>
      <c r="G1339" s="42">
        <v>44854</v>
      </c>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f t="shared" si="21"/>
        <v>0</v>
      </c>
      <c r="AI1339" s="24" cm="1">
        <f t="array" ref="AI1339">SUM($H$8:$AG$8*H1339:AG1339)</f>
        <v>0</v>
      </c>
      <c r="AJ1339" s="43">
        <f>$AI1339/'Inventory System'!$L$34</f>
        <v>0</v>
      </c>
      <c r="AS1339" s="2"/>
    </row>
    <row r="1340" spans="2:45" x14ac:dyDescent="0.25">
      <c r="B1340" s="2"/>
      <c r="C1340" s="2"/>
      <c r="D1340" s="2"/>
      <c r="E1340" s="2"/>
      <c r="G1340" s="42">
        <v>44855</v>
      </c>
      <c r="H1340" s="23"/>
      <c r="I1340" s="23"/>
      <c r="J1340" s="23"/>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f t="shared" si="21"/>
        <v>0</v>
      </c>
      <c r="AI1340" s="24" cm="1">
        <f t="array" ref="AI1340">SUM($H$8:$AG$8*H1340:AG1340)</f>
        <v>0</v>
      </c>
      <c r="AJ1340" s="43">
        <f>$AI1340/'Inventory System'!$L$34</f>
        <v>0</v>
      </c>
      <c r="AS1340" s="2"/>
    </row>
    <row r="1341" spans="2:45" x14ac:dyDescent="0.25">
      <c r="B1341" s="2"/>
      <c r="C1341" s="2"/>
      <c r="D1341" s="2"/>
      <c r="E1341" s="2"/>
      <c r="G1341" s="42">
        <v>44856</v>
      </c>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f t="shared" si="21"/>
        <v>0</v>
      </c>
      <c r="AI1341" s="24" cm="1">
        <f t="array" ref="AI1341">SUM($H$8:$AG$8*H1341:AG1341)</f>
        <v>0</v>
      </c>
      <c r="AJ1341" s="43">
        <f>$AI1341/'Inventory System'!$L$34</f>
        <v>0</v>
      </c>
      <c r="AS1341" s="2"/>
    </row>
    <row r="1342" spans="2:45" x14ac:dyDescent="0.25">
      <c r="B1342" s="2"/>
      <c r="C1342" s="2"/>
      <c r="D1342" s="2"/>
      <c r="E1342" s="2"/>
      <c r="G1342" s="42">
        <v>44857</v>
      </c>
      <c r="H1342" s="23"/>
      <c r="I1342" s="23"/>
      <c r="J1342" s="23"/>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f t="shared" si="21"/>
        <v>0</v>
      </c>
      <c r="AI1342" s="24" cm="1">
        <f t="array" ref="AI1342">SUM($H$8:$AG$8*H1342:AG1342)</f>
        <v>0</v>
      </c>
      <c r="AJ1342" s="43">
        <f>$AI1342/'Inventory System'!$L$34</f>
        <v>0</v>
      </c>
      <c r="AS1342" s="2"/>
    </row>
    <row r="1343" spans="2:45" x14ac:dyDescent="0.25">
      <c r="B1343" s="2"/>
      <c r="C1343" s="2"/>
      <c r="D1343" s="2"/>
      <c r="E1343" s="2"/>
      <c r="G1343" s="42">
        <v>44858</v>
      </c>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f t="shared" si="21"/>
        <v>0</v>
      </c>
      <c r="AI1343" s="24" cm="1">
        <f t="array" ref="AI1343">SUM($H$8:$AG$8*H1343:AG1343)</f>
        <v>0</v>
      </c>
      <c r="AJ1343" s="43">
        <f>$AI1343/'Inventory System'!$L$34</f>
        <v>0</v>
      </c>
      <c r="AS1343" s="2"/>
    </row>
    <row r="1344" spans="2:45" x14ac:dyDescent="0.25">
      <c r="B1344" s="2"/>
      <c r="C1344" s="2"/>
      <c r="D1344" s="2"/>
      <c r="E1344" s="2"/>
      <c r="G1344" s="42">
        <v>44859</v>
      </c>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f t="shared" si="21"/>
        <v>0</v>
      </c>
      <c r="AI1344" s="24" cm="1">
        <f t="array" ref="AI1344">SUM($H$8:$AG$8*H1344:AG1344)</f>
        <v>0</v>
      </c>
      <c r="AJ1344" s="43">
        <f>$AI1344/'Inventory System'!$L$34</f>
        <v>0</v>
      </c>
      <c r="AS1344" s="2"/>
    </row>
    <row r="1345" spans="2:45" x14ac:dyDescent="0.25">
      <c r="B1345" s="2"/>
      <c r="C1345" s="2"/>
      <c r="D1345" s="2"/>
      <c r="E1345" s="2"/>
      <c r="G1345" s="42">
        <v>44860</v>
      </c>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f t="shared" si="21"/>
        <v>0</v>
      </c>
      <c r="AI1345" s="24" cm="1">
        <f t="array" ref="AI1345">SUM($H$8:$AG$8*H1345:AG1345)</f>
        <v>0</v>
      </c>
      <c r="AJ1345" s="43">
        <f>$AI1345/'Inventory System'!$L$34</f>
        <v>0</v>
      </c>
      <c r="AS1345" s="2"/>
    </row>
    <row r="1346" spans="2:45" x14ac:dyDescent="0.25">
      <c r="B1346" s="2"/>
      <c r="C1346" s="2"/>
      <c r="D1346" s="2"/>
      <c r="E1346" s="2"/>
      <c r="G1346" s="42">
        <v>44861</v>
      </c>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f t="shared" si="21"/>
        <v>0</v>
      </c>
      <c r="AI1346" s="24" cm="1">
        <f t="array" ref="AI1346">SUM($H$8:$AG$8*H1346:AG1346)</f>
        <v>0</v>
      </c>
      <c r="AJ1346" s="43">
        <f>$AI1346/'Inventory System'!$L$34</f>
        <v>0</v>
      </c>
      <c r="AS1346" s="2"/>
    </row>
    <row r="1347" spans="2:45" x14ac:dyDescent="0.25">
      <c r="B1347" s="2"/>
      <c r="C1347" s="2"/>
      <c r="D1347" s="2"/>
      <c r="E1347" s="2"/>
      <c r="G1347" s="42">
        <v>44862</v>
      </c>
      <c r="H1347" s="23"/>
      <c r="I1347" s="23"/>
      <c r="J1347" s="23"/>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f t="shared" si="21"/>
        <v>0</v>
      </c>
      <c r="AI1347" s="24" cm="1">
        <f t="array" ref="AI1347">SUM($H$8:$AG$8*H1347:AG1347)</f>
        <v>0</v>
      </c>
      <c r="AJ1347" s="43">
        <f>$AI1347/'Inventory System'!$L$34</f>
        <v>0</v>
      </c>
      <c r="AS1347" s="2"/>
    </row>
    <row r="1348" spans="2:45" x14ac:dyDescent="0.25">
      <c r="B1348" s="2"/>
      <c r="C1348" s="2"/>
      <c r="D1348" s="2"/>
      <c r="E1348" s="2"/>
      <c r="G1348" s="42">
        <v>44863</v>
      </c>
      <c r="H1348" s="23"/>
      <c r="I1348" s="23"/>
      <c r="J1348" s="23"/>
      <c r="K1348" s="23"/>
      <c r="L1348" s="23"/>
      <c r="M1348" s="23"/>
      <c r="N1348" s="23"/>
      <c r="O1348" s="23"/>
      <c r="P1348" s="23"/>
      <c r="Q1348" s="23"/>
      <c r="R1348" s="23"/>
      <c r="S1348" s="23"/>
      <c r="T1348" s="23"/>
      <c r="U1348" s="23"/>
      <c r="V1348" s="23"/>
      <c r="W1348" s="23"/>
      <c r="X1348" s="23"/>
      <c r="Y1348" s="23"/>
      <c r="Z1348" s="23"/>
      <c r="AA1348" s="23"/>
      <c r="AB1348" s="23"/>
      <c r="AC1348" s="23"/>
      <c r="AD1348" s="23"/>
      <c r="AE1348" s="23"/>
      <c r="AF1348" s="23"/>
      <c r="AG1348" s="23"/>
      <c r="AH1348" s="23">
        <f t="shared" si="21"/>
        <v>0</v>
      </c>
      <c r="AI1348" s="24" cm="1">
        <f t="array" ref="AI1348">SUM($H$8:$AG$8*H1348:AG1348)</f>
        <v>0</v>
      </c>
      <c r="AJ1348" s="43">
        <f>$AI1348/'Inventory System'!$L$34</f>
        <v>0</v>
      </c>
      <c r="AS1348" s="2"/>
    </row>
    <row r="1349" spans="2:45" x14ac:dyDescent="0.25">
      <c r="B1349" s="2"/>
      <c r="C1349" s="2"/>
      <c r="D1349" s="2"/>
      <c r="E1349" s="2"/>
      <c r="G1349" s="42">
        <v>44864</v>
      </c>
      <c r="H1349" s="23"/>
      <c r="I1349" s="23"/>
      <c r="J1349" s="23"/>
      <c r="K1349" s="23"/>
      <c r="L1349" s="23"/>
      <c r="M1349" s="23"/>
      <c r="N1349" s="23"/>
      <c r="O1349" s="23"/>
      <c r="P1349" s="23"/>
      <c r="Q1349" s="23"/>
      <c r="R1349" s="23"/>
      <c r="S1349" s="23"/>
      <c r="T1349" s="23"/>
      <c r="U1349" s="23"/>
      <c r="V1349" s="23"/>
      <c r="W1349" s="23"/>
      <c r="X1349" s="23"/>
      <c r="Y1349" s="23"/>
      <c r="Z1349" s="23"/>
      <c r="AA1349" s="23"/>
      <c r="AB1349" s="23"/>
      <c r="AC1349" s="23"/>
      <c r="AD1349" s="23"/>
      <c r="AE1349" s="23"/>
      <c r="AF1349" s="23"/>
      <c r="AG1349" s="23"/>
      <c r="AH1349" s="23">
        <f t="shared" si="21"/>
        <v>0</v>
      </c>
      <c r="AI1349" s="24" cm="1">
        <f t="array" ref="AI1349">SUM($H$8:$AG$8*H1349:AG1349)</f>
        <v>0</v>
      </c>
      <c r="AJ1349" s="43">
        <f>$AI1349/'Inventory System'!$L$34</f>
        <v>0</v>
      </c>
      <c r="AS1349" s="2"/>
    </row>
    <row r="1350" spans="2:45" x14ac:dyDescent="0.25">
      <c r="B1350" s="2"/>
      <c r="C1350" s="2"/>
      <c r="D1350" s="2"/>
      <c r="E1350" s="2"/>
      <c r="G1350" s="42">
        <v>44865</v>
      </c>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c r="AH1350" s="23">
        <f t="shared" si="21"/>
        <v>0</v>
      </c>
      <c r="AI1350" s="24" cm="1">
        <f t="array" ref="AI1350">SUM($H$8:$AG$8*H1350:AG1350)</f>
        <v>0</v>
      </c>
      <c r="AJ1350" s="43">
        <f>$AI1350/'Inventory System'!$L$34</f>
        <v>0</v>
      </c>
      <c r="AS1350" s="2"/>
    </row>
    <row r="1351" spans="2:45" x14ac:dyDescent="0.25">
      <c r="B1351" s="2"/>
      <c r="C1351" s="2"/>
      <c r="D1351" s="2"/>
      <c r="E1351" s="2"/>
      <c r="G1351" s="42">
        <v>44866</v>
      </c>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f t="shared" si="21"/>
        <v>0</v>
      </c>
      <c r="AI1351" s="24" cm="1">
        <f t="array" ref="AI1351">SUM($H$8:$AG$8*H1351:AG1351)</f>
        <v>0</v>
      </c>
      <c r="AJ1351" s="43">
        <f>$AI1351/'Inventory System'!$L$34</f>
        <v>0</v>
      </c>
      <c r="AS1351" s="2"/>
    </row>
    <row r="1352" spans="2:45" x14ac:dyDescent="0.25">
      <c r="B1352" s="2"/>
      <c r="C1352" s="2"/>
      <c r="D1352" s="2"/>
      <c r="E1352" s="2"/>
      <c r="G1352" s="42">
        <v>44867</v>
      </c>
      <c r="H1352" s="23"/>
      <c r="I1352" s="23"/>
      <c r="J1352" s="23"/>
      <c r="K1352" s="23"/>
      <c r="L1352" s="23"/>
      <c r="M1352" s="23"/>
      <c r="N1352" s="23"/>
      <c r="O1352" s="23"/>
      <c r="P1352" s="23"/>
      <c r="Q1352" s="23"/>
      <c r="R1352" s="23"/>
      <c r="S1352" s="23"/>
      <c r="T1352" s="23"/>
      <c r="U1352" s="23"/>
      <c r="V1352" s="23"/>
      <c r="W1352" s="23"/>
      <c r="X1352" s="23"/>
      <c r="Y1352" s="23"/>
      <c r="Z1352" s="23"/>
      <c r="AA1352" s="23"/>
      <c r="AB1352" s="23"/>
      <c r="AC1352" s="23"/>
      <c r="AD1352" s="23"/>
      <c r="AE1352" s="23"/>
      <c r="AF1352" s="23"/>
      <c r="AG1352" s="23"/>
      <c r="AH1352" s="23">
        <f t="shared" si="21"/>
        <v>0</v>
      </c>
      <c r="AI1352" s="24" cm="1">
        <f t="array" ref="AI1352">SUM($H$8:$AG$8*H1352:AG1352)</f>
        <v>0</v>
      </c>
      <c r="AJ1352" s="43">
        <f>$AI1352/'Inventory System'!$L$34</f>
        <v>0</v>
      </c>
      <c r="AS1352" s="2"/>
    </row>
    <row r="1353" spans="2:45" x14ac:dyDescent="0.25">
      <c r="B1353" s="2"/>
      <c r="C1353" s="2"/>
      <c r="D1353" s="2"/>
      <c r="E1353" s="2"/>
      <c r="G1353" s="42">
        <v>44868</v>
      </c>
      <c r="H1353" s="23"/>
      <c r="I1353" s="23"/>
      <c r="J1353" s="23"/>
      <c r="K1353" s="23"/>
      <c r="L1353" s="23"/>
      <c r="M1353" s="23"/>
      <c r="N1353" s="23"/>
      <c r="O1353" s="23"/>
      <c r="P1353" s="23"/>
      <c r="Q1353" s="23"/>
      <c r="R1353" s="23"/>
      <c r="S1353" s="23"/>
      <c r="T1353" s="23"/>
      <c r="U1353" s="23"/>
      <c r="V1353" s="23"/>
      <c r="W1353" s="23"/>
      <c r="X1353" s="23"/>
      <c r="Y1353" s="23"/>
      <c r="Z1353" s="23"/>
      <c r="AA1353" s="23"/>
      <c r="AB1353" s="23"/>
      <c r="AC1353" s="23"/>
      <c r="AD1353" s="23"/>
      <c r="AE1353" s="23"/>
      <c r="AF1353" s="23"/>
      <c r="AG1353" s="23"/>
      <c r="AH1353" s="23">
        <f t="shared" si="21"/>
        <v>0</v>
      </c>
      <c r="AI1353" s="24" cm="1">
        <f t="array" ref="AI1353">SUM($H$8:$AG$8*H1353:AG1353)</f>
        <v>0</v>
      </c>
      <c r="AJ1353" s="43">
        <f>$AI1353/'Inventory System'!$L$34</f>
        <v>0</v>
      </c>
      <c r="AS1353" s="2"/>
    </row>
    <row r="1354" spans="2:45" x14ac:dyDescent="0.25">
      <c r="B1354" s="2"/>
      <c r="C1354" s="2"/>
      <c r="D1354" s="2"/>
      <c r="E1354" s="2"/>
      <c r="G1354" s="42">
        <v>44869</v>
      </c>
      <c r="H1354" s="23"/>
      <c r="I1354" s="23"/>
      <c r="J1354" s="23"/>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f t="shared" si="21"/>
        <v>0</v>
      </c>
      <c r="AI1354" s="24" cm="1">
        <f t="array" ref="AI1354">SUM($H$8:$AG$8*H1354:AG1354)</f>
        <v>0</v>
      </c>
      <c r="AJ1354" s="43">
        <f>$AI1354/'Inventory System'!$L$34</f>
        <v>0</v>
      </c>
      <c r="AS1354" s="2"/>
    </row>
    <row r="1355" spans="2:45" x14ac:dyDescent="0.25">
      <c r="B1355" s="2"/>
      <c r="C1355" s="2"/>
      <c r="D1355" s="2"/>
      <c r="E1355" s="2"/>
      <c r="G1355" s="42">
        <v>44870</v>
      </c>
      <c r="H1355" s="23"/>
      <c r="I1355" s="23"/>
      <c r="J1355" s="23"/>
      <c r="K1355" s="23"/>
      <c r="L1355" s="23"/>
      <c r="M1355" s="23"/>
      <c r="N1355" s="23"/>
      <c r="O1355" s="23"/>
      <c r="P1355" s="23"/>
      <c r="Q1355" s="23"/>
      <c r="R1355" s="23"/>
      <c r="S1355" s="23"/>
      <c r="T1355" s="23"/>
      <c r="U1355" s="23"/>
      <c r="V1355" s="23"/>
      <c r="W1355" s="23"/>
      <c r="X1355" s="23"/>
      <c r="Y1355" s="23"/>
      <c r="Z1355" s="23"/>
      <c r="AA1355" s="23"/>
      <c r="AB1355" s="23"/>
      <c r="AC1355" s="23"/>
      <c r="AD1355" s="23"/>
      <c r="AE1355" s="23"/>
      <c r="AF1355" s="23"/>
      <c r="AG1355" s="23"/>
      <c r="AH1355" s="23">
        <f t="shared" si="21"/>
        <v>0</v>
      </c>
      <c r="AI1355" s="24" cm="1">
        <f t="array" ref="AI1355">SUM($H$8:$AG$8*H1355:AG1355)</f>
        <v>0</v>
      </c>
      <c r="AJ1355" s="43">
        <f>$AI1355/'Inventory System'!$L$34</f>
        <v>0</v>
      </c>
      <c r="AS1355" s="2"/>
    </row>
    <row r="1356" spans="2:45" x14ac:dyDescent="0.25">
      <c r="B1356" s="2"/>
      <c r="C1356" s="2"/>
      <c r="D1356" s="2"/>
      <c r="E1356" s="2"/>
      <c r="G1356" s="42">
        <v>44871</v>
      </c>
      <c r="H1356" s="23"/>
      <c r="I1356" s="23"/>
      <c r="J1356" s="23"/>
      <c r="K1356" s="23"/>
      <c r="L1356" s="23"/>
      <c r="M1356" s="23"/>
      <c r="N1356" s="23"/>
      <c r="O1356" s="23"/>
      <c r="P1356" s="23"/>
      <c r="Q1356" s="23"/>
      <c r="R1356" s="23"/>
      <c r="S1356" s="23"/>
      <c r="T1356" s="23"/>
      <c r="U1356" s="23"/>
      <c r="V1356" s="23"/>
      <c r="W1356" s="23"/>
      <c r="X1356" s="23"/>
      <c r="Y1356" s="23"/>
      <c r="Z1356" s="23"/>
      <c r="AA1356" s="23"/>
      <c r="AB1356" s="23"/>
      <c r="AC1356" s="23"/>
      <c r="AD1356" s="23"/>
      <c r="AE1356" s="23"/>
      <c r="AF1356" s="23"/>
      <c r="AG1356" s="23"/>
      <c r="AH1356" s="23">
        <f t="shared" si="21"/>
        <v>0</v>
      </c>
      <c r="AI1356" s="24" cm="1">
        <f t="array" ref="AI1356">SUM($H$8:$AG$8*H1356:AG1356)</f>
        <v>0</v>
      </c>
      <c r="AJ1356" s="43">
        <f>$AI1356/'Inventory System'!$L$34</f>
        <v>0</v>
      </c>
      <c r="AS1356" s="2"/>
    </row>
    <row r="1357" spans="2:45" x14ac:dyDescent="0.25">
      <c r="B1357" s="2"/>
      <c r="C1357" s="2"/>
      <c r="D1357" s="2"/>
      <c r="E1357" s="2"/>
      <c r="G1357" s="42">
        <v>44872</v>
      </c>
      <c r="H1357" s="23"/>
      <c r="I1357" s="23"/>
      <c r="J1357" s="23"/>
      <c r="K1357" s="23"/>
      <c r="L1357" s="23"/>
      <c r="M1357" s="23"/>
      <c r="N1357" s="23"/>
      <c r="O1357" s="23"/>
      <c r="P1357" s="23"/>
      <c r="Q1357" s="23"/>
      <c r="R1357" s="23"/>
      <c r="S1357" s="23"/>
      <c r="T1357" s="23"/>
      <c r="U1357" s="23"/>
      <c r="V1357" s="23"/>
      <c r="W1357" s="23"/>
      <c r="X1357" s="23"/>
      <c r="Y1357" s="23"/>
      <c r="Z1357" s="23"/>
      <c r="AA1357" s="23"/>
      <c r="AB1357" s="23"/>
      <c r="AC1357" s="23"/>
      <c r="AD1357" s="23"/>
      <c r="AE1357" s="23"/>
      <c r="AF1357" s="23"/>
      <c r="AG1357" s="23"/>
      <c r="AH1357" s="23">
        <f t="shared" si="21"/>
        <v>0</v>
      </c>
      <c r="AI1357" s="24" cm="1">
        <f t="array" ref="AI1357">SUM($H$8:$AG$8*H1357:AG1357)</f>
        <v>0</v>
      </c>
      <c r="AJ1357" s="43">
        <f>$AI1357/'Inventory System'!$L$34</f>
        <v>0</v>
      </c>
      <c r="AS1357" s="2"/>
    </row>
    <row r="1358" spans="2:45" x14ac:dyDescent="0.25">
      <c r="B1358" s="2"/>
      <c r="C1358" s="2"/>
      <c r="D1358" s="2"/>
      <c r="E1358" s="2"/>
      <c r="G1358" s="42">
        <v>44873</v>
      </c>
      <c r="H1358" s="23"/>
      <c r="I1358" s="23"/>
      <c r="J1358" s="23"/>
      <c r="K1358" s="23"/>
      <c r="L1358" s="23"/>
      <c r="M1358" s="23"/>
      <c r="N1358" s="23"/>
      <c r="O1358" s="23"/>
      <c r="P1358" s="23"/>
      <c r="Q1358" s="23"/>
      <c r="R1358" s="23"/>
      <c r="S1358" s="23"/>
      <c r="T1358" s="23"/>
      <c r="U1358" s="23"/>
      <c r="V1358" s="23"/>
      <c r="W1358" s="23"/>
      <c r="X1358" s="23"/>
      <c r="Y1358" s="23"/>
      <c r="Z1358" s="23"/>
      <c r="AA1358" s="23"/>
      <c r="AB1358" s="23"/>
      <c r="AC1358" s="23"/>
      <c r="AD1358" s="23"/>
      <c r="AE1358" s="23"/>
      <c r="AF1358" s="23"/>
      <c r="AG1358" s="23"/>
      <c r="AH1358" s="23">
        <f t="shared" si="21"/>
        <v>0</v>
      </c>
      <c r="AI1358" s="24" cm="1">
        <f t="array" ref="AI1358">SUM($H$8:$AG$8*H1358:AG1358)</f>
        <v>0</v>
      </c>
      <c r="AJ1358" s="43">
        <f>$AI1358/'Inventory System'!$L$34</f>
        <v>0</v>
      </c>
      <c r="AS1358" s="2"/>
    </row>
    <row r="1359" spans="2:45" x14ac:dyDescent="0.25">
      <c r="B1359" s="2"/>
      <c r="C1359" s="2"/>
      <c r="D1359" s="2"/>
      <c r="E1359" s="2"/>
      <c r="G1359" s="42">
        <v>44874</v>
      </c>
      <c r="H1359" s="23"/>
      <c r="I1359" s="23"/>
      <c r="J1359" s="23"/>
      <c r="K1359" s="23"/>
      <c r="L1359" s="23"/>
      <c r="M1359" s="23"/>
      <c r="N1359" s="23"/>
      <c r="O1359" s="23"/>
      <c r="P1359" s="23"/>
      <c r="Q1359" s="23"/>
      <c r="R1359" s="23"/>
      <c r="S1359" s="23"/>
      <c r="T1359" s="23"/>
      <c r="U1359" s="23"/>
      <c r="V1359" s="23"/>
      <c r="W1359" s="23"/>
      <c r="X1359" s="23"/>
      <c r="Y1359" s="23"/>
      <c r="Z1359" s="23"/>
      <c r="AA1359" s="23"/>
      <c r="AB1359" s="23"/>
      <c r="AC1359" s="23"/>
      <c r="AD1359" s="23"/>
      <c r="AE1359" s="23"/>
      <c r="AF1359" s="23"/>
      <c r="AG1359" s="23"/>
      <c r="AH1359" s="23">
        <f t="shared" si="21"/>
        <v>0</v>
      </c>
      <c r="AI1359" s="24" cm="1">
        <f t="array" ref="AI1359">SUM($H$8:$AG$8*H1359:AG1359)</f>
        <v>0</v>
      </c>
      <c r="AJ1359" s="43">
        <f>$AI1359/'Inventory System'!$L$34</f>
        <v>0</v>
      </c>
      <c r="AS1359" s="2"/>
    </row>
    <row r="1360" spans="2:45" x14ac:dyDescent="0.25">
      <c r="B1360" s="2"/>
      <c r="C1360" s="2"/>
      <c r="D1360" s="2"/>
      <c r="E1360" s="2"/>
      <c r="G1360" s="42">
        <v>44875</v>
      </c>
      <c r="H1360" s="23"/>
      <c r="I1360" s="23"/>
      <c r="J1360" s="23"/>
      <c r="K1360" s="23"/>
      <c r="L1360" s="23"/>
      <c r="M1360" s="23"/>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f t="shared" si="21"/>
        <v>0</v>
      </c>
      <c r="AI1360" s="24" cm="1">
        <f t="array" ref="AI1360">SUM($H$8:$AG$8*H1360:AG1360)</f>
        <v>0</v>
      </c>
      <c r="AJ1360" s="43">
        <f>$AI1360/'Inventory System'!$L$34</f>
        <v>0</v>
      </c>
      <c r="AS1360" s="2"/>
    </row>
    <row r="1361" spans="2:45" x14ac:dyDescent="0.25">
      <c r="B1361" s="2"/>
      <c r="C1361" s="2"/>
      <c r="D1361" s="2"/>
      <c r="E1361" s="2"/>
      <c r="G1361" s="42">
        <v>44876</v>
      </c>
      <c r="H1361" s="23"/>
      <c r="I1361" s="23"/>
      <c r="J1361" s="23"/>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f t="shared" si="21"/>
        <v>0</v>
      </c>
      <c r="AI1361" s="24" cm="1">
        <f t="array" ref="AI1361">SUM($H$8:$AG$8*H1361:AG1361)</f>
        <v>0</v>
      </c>
      <c r="AJ1361" s="43">
        <f>$AI1361/'Inventory System'!$L$34</f>
        <v>0</v>
      </c>
      <c r="AS1361" s="2"/>
    </row>
    <row r="1362" spans="2:45" x14ac:dyDescent="0.25">
      <c r="B1362" s="2"/>
      <c r="C1362" s="2"/>
      <c r="D1362" s="2"/>
      <c r="E1362" s="2"/>
      <c r="G1362" s="42">
        <v>44877</v>
      </c>
      <c r="H1362" s="23"/>
      <c r="I1362" s="23"/>
      <c r="J1362" s="23"/>
      <c r="K1362" s="23"/>
      <c r="L1362" s="23"/>
      <c r="M1362" s="23"/>
      <c r="N1362" s="23"/>
      <c r="O1362" s="23"/>
      <c r="P1362" s="23"/>
      <c r="Q1362" s="23"/>
      <c r="R1362" s="23"/>
      <c r="S1362" s="23"/>
      <c r="T1362" s="23"/>
      <c r="U1362" s="23"/>
      <c r="V1362" s="23"/>
      <c r="W1362" s="23"/>
      <c r="X1362" s="23"/>
      <c r="Y1362" s="23"/>
      <c r="Z1362" s="23"/>
      <c r="AA1362" s="23"/>
      <c r="AB1362" s="23"/>
      <c r="AC1362" s="23"/>
      <c r="AD1362" s="23"/>
      <c r="AE1362" s="23"/>
      <c r="AF1362" s="23"/>
      <c r="AG1362" s="23"/>
      <c r="AH1362" s="23">
        <f t="shared" si="21"/>
        <v>0</v>
      </c>
      <c r="AI1362" s="24" cm="1">
        <f t="array" ref="AI1362">SUM($H$8:$AG$8*H1362:AG1362)</f>
        <v>0</v>
      </c>
      <c r="AJ1362" s="43">
        <f>$AI1362/'Inventory System'!$L$34</f>
        <v>0</v>
      </c>
      <c r="AS1362" s="2"/>
    </row>
    <row r="1363" spans="2:45" x14ac:dyDescent="0.25">
      <c r="B1363" s="2"/>
      <c r="C1363" s="2"/>
      <c r="D1363" s="2"/>
      <c r="E1363" s="2"/>
      <c r="G1363" s="42">
        <v>44878</v>
      </c>
      <c r="H1363" s="23"/>
      <c r="I1363" s="23"/>
      <c r="J1363" s="23"/>
      <c r="K1363" s="23"/>
      <c r="L1363" s="23"/>
      <c r="M1363" s="23"/>
      <c r="N1363" s="23"/>
      <c r="O1363" s="23"/>
      <c r="P1363" s="23"/>
      <c r="Q1363" s="23"/>
      <c r="R1363" s="23"/>
      <c r="S1363" s="23"/>
      <c r="T1363" s="23"/>
      <c r="U1363" s="23"/>
      <c r="V1363" s="23"/>
      <c r="W1363" s="23"/>
      <c r="X1363" s="23"/>
      <c r="Y1363" s="23"/>
      <c r="Z1363" s="23"/>
      <c r="AA1363" s="23"/>
      <c r="AB1363" s="23"/>
      <c r="AC1363" s="23"/>
      <c r="AD1363" s="23"/>
      <c r="AE1363" s="23"/>
      <c r="AF1363" s="23"/>
      <c r="AG1363" s="23"/>
      <c r="AH1363" s="23">
        <f t="shared" si="21"/>
        <v>0</v>
      </c>
      <c r="AI1363" s="24" cm="1">
        <f t="array" ref="AI1363">SUM($H$8:$AG$8*H1363:AG1363)</f>
        <v>0</v>
      </c>
      <c r="AJ1363" s="43">
        <f>$AI1363/'Inventory System'!$L$34</f>
        <v>0</v>
      </c>
      <c r="AS1363" s="2"/>
    </row>
    <row r="1364" spans="2:45" x14ac:dyDescent="0.25">
      <c r="B1364" s="2"/>
      <c r="C1364" s="2"/>
      <c r="D1364" s="2"/>
      <c r="E1364" s="2"/>
      <c r="G1364" s="42">
        <v>44879</v>
      </c>
      <c r="H1364" s="23"/>
      <c r="I1364" s="23"/>
      <c r="J1364" s="23"/>
      <c r="K1364" s="23"/>
      <c r="L1364" s="23"/>
      <c r="M1364" s="23"/>
      <c r="N1364" s="23"/>
      <c r="O1364" s="23"/>
      <c r="P1364" s="23"/>
      <c r="Q1364" s="23"/>
      <c r="R1364" s="23"/>
      <c r="S1364" s="23"/>
      <c r="T1364" s="23"/>
      <c r="U1364" s="23"/>
      <c r="V1364" s="23"/>
      <c r="W1364" s="23"/>
      <c r="X1364" s="23"/>
      <c r="Y1364" s="23"/>
      <c r="Z1364" s="23"/>
      <c r="AA1364" s="23"/>
      <c r="AB1364" s="23"/>
      <c r="AC1364" s="23"/>
      <c r="AD1364" s="23"/>
      <c r="AE1364" s="23"/>
      <c r="AF1364" s="23"/>
      <c r="AG1364" s="23"/>
      <c r="AH1364" s="23">
        <f t="shared" si="21"/>
        <v>0</v>
      </c>
      <c r="AI1364" s="24" cm="1">
        <f t="array" ref="AI1364">SUM($H$8:$AG$8*H1364:AG1364)</f>
        <v>0</v>
      </c>
      <c r="AJ1364" s="43">
        <f>$AI1364/'Inventory System'!$L$34</f>
        <v>0</v>
      </c>
      <c r="AS1364" s="2"/>
    </row>
    <row r="1365" spans="2:45" x14ac:dyDescent="0.25">
      <c r="B1365" s="2"/>
      <c r="C1365" s="2"/>
      <c r="D1365" s="2"/>
      <c r="E1365" s="2"/>
      <c r="G1365" s="42">
        <v>44880</v>
      </c>
      <c r="H1365" s="23"/>
      <c r="I1365" s="23"/>
      <c r="J1365" s="23"/>
      <c r="K1365" s="23"/>
      <c r="L1365" s="23"/>
      <c r="M1365" s="23"/>
      <c r="N1365" s="23"/>
      <c r="O1365" s="23"/>
      <c r="P1365" s="23"/>
      <c r="Q1365" s="23"/>
      <c r="R1365" s="23"/>
      <c r="S1365" s="23"/>
      <c r="T1365" s="23"/>
      <c r="U1365" s="23"/>
      <c r="V1365" s="23"/>
      <c r="W1365" s="23"/>
      <c r="X1365" s="23"/>
      <c r="Y1365" s="23"/>
      <c r="Z1365" s="23"/>
      <c r="AA1365" s="23"/>
      <c r="AB1365" s="23"/>
      <c r="AC1365" s="23"/>
      <c r="AD1365" s="23"/>
      <c r="AE1365" s="23"/>
      <c r="AF1365" s="23"/>
      <c r="AG1365" s="23"/>
      <c r="AH1365" s="23">
        <f t="shared" si="21"/>
        <v>0</v>
      </c>
      <c r="AI1365" s="24" cm="1">
        <f t="array" ref="AI1365">SUM($H$8:$AG$8*H1365:AG1365)</f>
        <v>0</v>
      </c>
      <c r="AJ1365" s="43">
        <f>$AI1365/'Inventory System'!$L$34</f>
        <v>0</v>
      </c>
      <c r="AS1365" s="2"/>
    </row>
    <row r="1366" spans="2:45" x14ac:dyDescent="0.25">
      <c r="B1366" s="2"/>
      <c r="C1366" s="2"/>
      <c r="D1366" s="2"/>
      <c r="E1366" s="2"/>
      <c r="G1366" s="42">
        <v>44881</v>
      </c>
      <c r="H1366" s="23"/>
      <c r="I1366" s="23"/>
      <c r="J1366" s="23"/>
      <c r="K1366" s="23"/>
      <c r="L1366" s="23"/>
      <c r="M1366" s="23"/>
      <c r="N1366" s="23"/>
      <c r="O1366" s="23"/>
      <c r="P1366" s="23"/>
      <c r="Q1366" s="23"/>
      <c r="R1366" s="23"/>
      <c r="S1366" s="23"/>
      <c r="T1366" s="23"/>
      <c r="U1366" s="23"/>
      <c r="V1366" s="23"/>
      <c r="W1366" s="23"/>
      <c r="X1366" s="23"/>
      <c r="Y1366" s="23"/>
      <c r="Z1366" s="23"/>
      <c r="AA1366" s="23"/>
      <c r="AB1366" s="23"/>
      <c r="AC1366" s="23"/>
      <c r="AD1366" s="23"/>
      <c r="AE1366" s="23"/>
      <c r="AF1366" s="23"/>
      <c r="AG1366" s="23"/>
      <c r="AH1366" s="23">
        <f t="shared" si="21"/>
        <v>0</v>
      </c>
      <c r="AI1366" s="24" cm="1">
        <f t="array" ref="AI1366">SUM($H$8:$AG$8*H1366:AG1366)</f>
        <v>0</v>
      </c>
      <c r="AJ1366" s="43">
        <f>$AI1366/'Inventory System'!$L$34</f>
        <v>0</v>
      </c>
      <c r="AS1366" s="2"/>
    </row>
    <row r="1367" spans="2:45" x14ac:dyDescent="0.25">
      <c r="B1367" s="2"/>
      <c r="C1367" s="2"/>
      <c r="D1367" s="2"/>
      <c r="E1367" s="2"/>
      <c r="G1367" s="42">
        <v>44882</v>
      </c>
      <c r="H1367" s="23"/>
      <c r="I1367" s="23"/>
      <c r="J1367" s="23"/>
      <c r="K1367" s="23"/>
      <c r="L1367" s="23"/>
      <c r="M1367" s="23"/>
      <c r="N1367" s="23"/>
      <c r="O1367" s="23"/>
      <c r="P1367" s="23"/>
      <c r="Q1367" s="23"/>
      <c r="R1367" s="23"/>
      <c r="S1367" s="23"/>
      <c r="T1367" s="23"/>
      <c r="U1367" s="23"/>
      <c r="V1367" s="23"/>
      <c r="W1367" s="23"/>
      <c r="X1367" s="23"/>
      <c r="Y1367" s="23"/>
      <c r="Z1367" s="23"/>
      <c r="AA1367" s="23"/>
      <c r="AB1367" s="23"/>
      <c r="AC1367" s="23"/>
      <c r="AD1367" s="23"/>
      <c r="AE1367" s="23"/>
      <c r="AF1367" s="23"/>
      <c r="AG1367" s="23"/>
      <c r="AH1367" s="23">
        <f t="shared" si="21"/>
        <v>0</v>
      </c>
      <c r="AI1367" s="24" cm="1">
        <f t="array" ref="AI1367">SUM($H$8:$AG$8*H1367:AG1367)</f>
        <v>0</v>
      </c>
      <c r="AJ1367" s="43">
        <f>$AI1367/'Inventory System'!$L$34</f>
        <v>0</v>
      </c>
      <c r="AS1367" s="2"/>
    </row>
    <row r="1368" spans="2:45" x14ac:dyDescent="0.25">
      <c r="B1368" s="2"/>
      <c r="C1368" s="2"/>
      <c r="D1368" s="2"/>
      <c r="E1368" s="2"/>
      <c r="G1368" s="42">
        <v>44883</v>
      </c>
      <c r="H1368" s="23"/>
      <c r="I1368" s="23"/>
      <c r="J1368" s="23"/>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f t="shared" si="21"/>
        <v>0</v>
      </c>
      <c r="AI1368" s="24" cm="1">
        <f t="array" ref="AI1368">SUM($H$8:$AG$8*H1368:AG1368)</f>
        <v>0</v>
      </c>
      <c r="AJ1368" s="43">
        <f>$AI1368/'Inventory System'!$L$34</f>
        <v>0</v>
      </c>
      <c r="AS1368" s="2"/>
    </row>
    <row r="1369" spans="2:45" x14ac:dyDescent="0.25">
      <c r="B1369" s="2"/>
      <c r="C1369" s="2"/>
      <c r="D1369" s="2"/>
      <c r="E1369" s="2"/>
      <c r="G1369" s="42">
        <v>44884</v>
      </c>
      <c r="H1369" s="23"/>
      <c r="I1369" s="23"/>
      <c r="J1369" s="23"/>
      <c r="K1369" s="23"/>
      <c r="L1369" s="23"/>
      <c r="M1369" s="23"/>
      <c r="N1369" s="23"/>
      <c r="O1369" s="23"/>
      <c r="P1369" s="23"/>
      <c r="Q1369" s="23"/>
      <c r="R1369" s="23"/>
      <c r="S1369" s="23"/>
      <c r="T1369" s="23"/>
      <c r="U1369" s="23"/>
      <c r="V1369" s="23"/>
      <c r="W1369" s="23"/>
      <c r="X1369" s="23"/>
      <c r="Y1369" s="23"/>
      <c r="Z1369" s="23"/>
      <c r="AA1369" s="23"/>
      <c r="AB1369" s="23"/>
      <c r="AC1369" s="23"/>
      <c r="AD1369" s="23"/>
      <c r="AE1369" s="23"/>
      <c r="AF1369" s="23"/>
      <c r="AG1369" s="23"/>
      <c r="AH1369" s="23">
        <f t="shared" ref="AH1369:AH1411" si="22">SUM(H1369:AG1369)</f>
        <v>0</v>
      </c>
      <c r="AI1369" s="24" cm="1">
        <f t="array" ref="AI1369">SUM($H$8:$AG$8*H1369:AG1369)</f>
        <v>0</v>
      </c>
      <c r="AJ1369" s="43">
        <f>$AI1369/'Inventory System'!$L$34</f>
        <v>0</v>
      </c>
      <c r="AS1369" s="2"/>
    </row>
    <row r="1370" spans="2:45" x14ac:dyDescent="0.25">
      <c r="B1370" s="2"/>
      <c r="C1370" s="2"/>
      <c r="D1370" s="2"/>
      <c r="E1370" s="2"/>
      <c r="G1370" s="42">
        <v>44885</v>
      </c>
      <c r="H1370" s="23"/>
      <c r="I1370" s="23"/>
      <c r="J1370" s="23"/>
      <c r="K1370" s="23"/>
      <c r="L1370" s="23"/>
      <c r="M1370" s="23"/>
      <c r="N1370" s="23"/>
      <c r="O1370" s="23"/>
      <c r="P1370" s="23"/>
      <c r="Q1370" s="23"/>
      <c r="R1370" s="23"/>
      <c r="S1370" s="23"/>
      <c r="T1370" s="23"/>
      <c r="U1370" s="23"/>
      <c r="V1370" s="23"/>
      <c r="W1370" s="23"/>
      <c r="X1370" s="23"/>
      <c r="Y1370" s="23"/>
      <c r="Z1370" s="23"/>
      <c r="AA1370" s="23"/>
      <c r="AB1370" s="23"/>
      <c r="AC1370" s="23"/>
      <c r="AD1370" s="23"/>
      <c r="AE1370" s="23"/>
      <c r="AF1370" s="23"/>
      <c r="AG1370" s="23"/>
      <c r="AH1370" s="23">
        <f t="shared" si="22"/>
        <v>0</v>
      </c>
      <c r="AI1370" s="24" cm="1">
        <f t="array" ref="AI1370">SUM($H$8:$AG$8*H1370:AG1370)</f>
        <v>0</v>
      </c>
      <c r="AJ1370" s="43">
        <f>$AI1370/'Inventory System'!$L$34</f>
        <v>0</v>
      </c>
      <c r="AS1370" s="2"/>
    </row>
    <row r="1371" spans="2:45" x14ac:dyDescent="0.25">
      <c r="B1371" s="2"/>
      <c r="C1371" s="2"/>
      <c r="D1371" s="2"/>
      <c r="E1371" s="2"/>
      <c r="G1371" s="42">
        <v>44886</v>
      </c>
      <c r="H1371" s="23"/>
      <c r="I1371" s="23"/>
      <c r="J1371" s="23"/>
      <c r="K1371" s="23"/>
      <c r="L1371" s="23"/>
      <c r="M1371" s="23"/>
      <c r="N1371" s="23"/>
      <c r="O1371" s="23"/>
      <c r="P1371" s="23"/>
      <c r="Q1371" s="23"/>
      <c r="R1371" s="23"/>
      <c r="S1371" s="23"/>
      <c r="T1371" s="23"/>
      <c r="U1371" s="23"/>
      <c r="V1371" s="23"/>
      <c r="W1371" s="23"/>
      <c r="X1371" s="23"/>
      <c r="Y1371" s="23"/>
      <c r="Z1371" s="23"/>
      <c r="AA1371" s="23"/>
      <c r="AB1371" s="23"/>
      <c r="AC1371" s="23"/>
      <c r="AD1371" s="23"/>
      <c r="AE1371" s="23"/>
      <c r="AF1371" s="23"/>
      <c r="AG1371" s="23"/>
      <c r="AH1371" s="23">
        <f t="shared" si="22"/>
        <v>0</v>
      </c>
      <c r="AI1371" s="24" cm="1">
        <f t="array" ref="AI1371">SUM($H$8:$AG$8*H1371:AG1371)</f>
        <v>0</v>
      </c>
      <c r="AJ1371" s="43">
        <f>$AI1371/'Inventory System'!$L$34</f>
        <v>0</v>
      </c>
      <c r="AS1371" s="2"/>
    </row>
    <row r="1372" spans="2:45" x14ac:dyDescent="0.25">
      <c r="B1372" s="2"/>
      <c r="C1372" s="2"/>
      <c r="D1372" s="2"/>
      <c r="E1372" s="2"/>
      <c r="G1372" s="42">
        <v>44887</v>
      </c>
      <c r="H1372" s="23"/>
      <c r="I1372" s="23"/>
      <c r="J1372" s="23"/>
      <c r="K1372" s="23"/>
      <c r="L1372" s="23"/>
      <c r="M1372" s="23"/>
      <c r="N1372" s="23"/>
      <c r="O1372" s="23"/>
      <c r="P1372" s="23"/>
      <c r="Q1372" s="23"/>
      <c r="R1372" s="23"/>
      <c r="S1372" s="23"/>
      <c r="T1372" s="23"/>
      <c r="U1372" s="23"/>
      <c r="V1372" s="23"/>
      <c r="W1372" s="23"/>
      <c r="X1372" s="23"/>
      <c r="Y1372" s="23"/>
      <c r="Z1372" s="23"/>
      <c r="AA1372" s="23"/>
      <c r="AB1372" s="23"/>
      <c r="AC1372" s="23"/>
      <c r="AD1372" s="23"/>
      <c r="AE1372" s="23"/>
      <c r="AF1372" s="23"/>
      <c r="AG1372" s="23"/>
      <c r="AH1372" s="23">
        <f t="shared" si="22"/>
        <v>0</v>
      </c>
      <c r="AI1372" s="24" cm="1">
        <f t="array" ref="AI1372">SUM($H$8:$AG$8*H1372:AG1372)</f>
        <v>0</v>
      </c>
      <c r="AJ1372" s="43">
        <f>$AI1372/'Inventory System'!$L$34</f>
        <v>0</v>
      </c>
      <c r="AS1372" s="2"/>
    </row>
    <row r="1373" spans="2:45" x14ac:dyDescent="0.25">
      <c r="B1373" s="2"/>
      <c r="C1373" s="2"/>
      <c r="D1373" s="2"/>
      <c r="E1373" s="2"/>
      <c r="G1373" s="42">
        <v>44888</v>
      </c>
      <c r="H1373" s="23"/>
      <c r="I1373" s="23"/>
      <c r="J1373" s="23"/>
      <c r="K1373" s="23"/>
      <c r="L1373" s="23"/>
      <c r="M1373" s="23"/>
      <c r="N1373" s="23"/>
      <c r="O1373" s="23"/>
      <c r="P1373" s="23"/>
      <c r="Q1373" s="23"/>
      <c r="R1373" s="23"/>
      <c r="S1373" s="23"/>
      <c r="T1373" s="23"/>
      <c r="U1373" s="23"/>
      <c r="V1373" s="23"/>
      <c r="W1373" s="23"/>
      <c r="X1373" s="23"/>
      <c r="Y1373" s="23"/>
      <c r="Z1373" s="23"/>
      <c r="AA1373" s="23"/>
      <c r="AB1373" s="23"/>
      <c r="AC1373" s="23"/>
      <c r="AD1373" s="23"/>
      <c r="AE1373" s="23"/>
      <c r="AF1373" s="23"/>
      <c r="AG1373" s="23"/>
      <c r="AH1373" s="23">
        <f t="shared" si="22"/>
        <v>0</v>
      </c>
      <c r="AI1373" s="24" cm="1">
        <f t="array" ref="AI1373">SUM($H$8:$AG$8*H1373:AG1373)</f>
        <v>0</v>
      </c>
      <c r="AJ1373" s="43">
        <f>$AI1373/'Inventory System'!$L$34</f>
        <v>0</v>
      </c>
      <c r="AS1373" s="2"/>
    </row>
    <row r="1374" spans="2:45" x14ac:dyDescent="0.25">
      <c r="B1374" s="2"/>
      <c r="C1374" s="2"/>
      <c r="D1374" s="2"/>
      <c r="E1374" s="2"/>
      <c r="G1374" s="42">
        <v>44889</v>
      </c>
      <c r="H1374" s="23"/>
      <c r="I1374" s="23"/>
      <c r="J1374" s="23"/>
      <c r="K1374" s="23"/>
      <c r="L1374" s="23"/>
      <c r="M1374" s="23"/>
      <c r="N1374" s="23"/>
      <c r="O1374" s="23"/>
      <c r="P1374" s="23"/>
      <c r="Q1374" s="23"/>
      <c r="R1374" s="23"/>
      <c r="S1374" s="23"/>
      <c r="T1374" s="23"/>
      <c r="U1374" s="23"/>
      <c r="V1374" s="23"/>
      <c r="W1374" s="23"/>
      <c r="X1374" s="23"/>
      <c r="Y1374" s="23"/>
      <c r="Z1374" s="23"/>
      <c r="AA1374" s="23"/>
      <c r="AB1374" s="23"/>
      <c r="AC1374" s="23"/>
      <c r="AD1374" s="23"/>
      <c r="AE1374" s="23"/>
      <c r="AF1374" s="23"/>
      <c r="AG1374" s="23"/>
      <c r="AH1374" s="23">
        <f t="shared" si="22"/>
        <v>0</v>
      </c>
      <c r="AI1374" s="24" cm="1">
        <f t="array" ref="AI1374">SUM($H$8:$AG$8*H1374:AG1374)</f>
        <v>0</v>
      </c>
      <c r="AJ1374" s="43">
        <f>$AI1374/'Inventory System'!$L$34</f>
        <v>0</v>
      </c>
      <c r="AS1374" s="2"/>
    </row>
    <row r="1375" spans="2:45" x14ac:dyDescent="0.25">
      <c r="B1375" s="2"/>
      <c r="C1375" s="2"/>
      <c r="D1375" s="2"/>
      <c r="E1375" s="2"/>
      <c r="G1375" s="42">
        <v>44890</v>
      </c>
      <c r="H1375" s="23"/>
      <c r="I1375" s="23"/>
      <c r="J1375" s="23"/>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f t="shared" si="22"/>
        <v>0</v>
      </c>
      <c r="AI1375" s="24" cm="1">
        <f t="array" ref="AI1375">SUM($H$8:$AG$8*H1375:AG1375)</f>
        <v>0</v>
      </c>
      <c r="AJ1375" s="43">
        <f>$AI1375/'Inventory System'!$L$34</f>
        <v>0</v>
      </c>
      <c r="AS1375" s="2"/>
    </row>
    <row r="1376" spans="2:45" x14ac:dyDescent="0.25">
      <c r="B1376" s="2"/>
      <c r="C1376" s="2"/>
      <c r="D1376" s="2"/>
      <c r="E1376" s="2"/>
      <c r="G1376" s="42">
        <v>44891</v>
      </c>
      <c r="H1376" s="23"/>
      <c r="I1376" s="23"/>
      <c r="J1376" s="23"/>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f t="shared" si="22"/>
        <v>0</v>
      </c>
      <c r="AI1376" s="24" cm="1">
        <f t="array" ref="AI1376">SUM($H$8:$AG$8*H1376:AG1376)</f>
        <v>0</v>
      </c>
      <c r="AJ1376" s="43">
        <f>$AI1376/'Inventory System'!$L$34</f>
        <v>0</v>
      </c>
      <c r="AS1376" s="2"/>
    </row>
    <row r="1377" spans="2:45" x14ac:dyDescent="0.25">
      <c r="B1377" s="2"/>
      <c r="C1377" s="2"/>
      <c r="D1377" s="2"/>
      <c r="E1377" s="2"/>
      <c r="G1377" s="42">
        <v>44892</v>
      </c>
      <c r="H1377" s="23"/>
      <c r="I1377" s="23"/>
      <c r="J1377" s="23"/>
      <c r="K1377" s="23"/>
      <c r="L1377" s="23"/>
      <c r="M1377" s="23"/>
      <c r="N1377" s="23"/>
      <c r="O1377" s="23"/>
      <c r="P1377" s="23"/>
      <c r="Q1377" s="23"/>
      <c r="R1377" s="23"/>
      <c r="S1377" s="23"/>
      <c r="T1377" s="23"/>
      <c r="U1377" s="23"/>
      <c r="V1377" s="23"/>
      <c r="W1377" s="23"/>
      <c r="X1377" s="23"/>
      <c r="Y1377" s="23"/>
      <c r="Z1377" s="23"/>
      <c r="AA1377" s="23"/>
      <c r="AB1377" s="23"/>
      <c r="AC1377" s="23"/>
      <c r="AD1377" s="23"/>
      <c r="AE1377" s="23"/>
      <c r="AF1377" s="23"/>
      <c r="AG1377" s="23"/>
      <c r="AH1377" s="23">
        <f t="shared" si="22"/>
        <v>0</v>
      </c>
      <c r="AI1377" s="24" cm="1">
        <f t="array" ref="AI1377">SUM($H$8:$AG$8*H1377:AG1377)</f>
        <v>0</v>
      </c>
      <c r="AJ1377" s="43">
        <f>$AI1377/'Inventory System'!$L$34</f>
        <v>0</v>
      </c>
      <c r="AS1377" s="2"/>
    </row>
    <row r="1378" spans="2:45" x14ac:dyDescent="0.25">
      <c r="B1378" s="2"/>
      <c r="C1378" s="2"/>
      <c r="D1378" s="2"/>
      <c r="E1378" s="2"/>
      <c r="G1378" s="42">
        <v>44893</v>
      </c>
      <c r="H1378" s="23"/>
      <c r="I1378" s="23"/>
      <c r="J1378" s="23"/>
      <c r="K1378" s="23"/>
      <c r="L1378" s="23"/>
      <c r="M1378" s="23"/>
      <c r="N1378" s="23"/>
      <c r="O1378" s="23"/>
      <c r="P1378" s="23"/>
      <c r="Q1378" s="23"/>
      <c r="R1378" s="23"/>
      <c r="S1378" s="23"/>
      <c r="T1378" s="23"/>
      <c r="U1378" s="23"/>
      <c r="V1378" s="23"/>
      <c r="W1378" s="23"/>
      <c r="X1378" s="23"/>
      <c r="Y1378" s="23"/>
      <c r="Z1378" s="23"/>
      <c r="AA1378" s="23"/>
      <c r="AB1378" s="23"/>
      <c r="AC1378" s="23"/>
      <c r="AD1378" s="23"/>
      <c r="AE1378" s="23"/>
      <c r="AF1378" s="23"/>
      <c r="AG1378" s="23"/>
      <c r="AH1378" s="23">
        <f t="shared" si="22"/>
        <v>0</v>
      </c>
      <c r="AI1378" s="24" cm="1">
        <f t="array" ref="AI1378">SUM($H$8:$AG$8*H1378:AG1378)</f>
        <v>0</v>
      </c>
      <c r="AJ1378" s="43">
        <f>$AI1378/'Inventory System'!$L$34</f>
        <v>0</v>
      </c>
      <c r="AS1378" s="2"/>
    </row>
    <row r="1379" spans="2:45" x14ac:dyDescent="0.25">
      <c r="B1379" s="2"/>
      <c r="C1379" s="2"/>
      <c r="D1379" s="2"/>
      <c r="E1379" s="2"/>
      <c r="G1379" s="42">
        <v>44894</v>
      </c>
      <c r="H1379" s="23"/>
      <c r="I1379" s="23"/>
      <c r="J1379" s="23"/>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f t="shared" si="22"/>
        <v>0</v>
      </c>
      <c r="AI1379" s="24" cm="1">
        <f t="array" ref="AI1379">SUM($H$8:$AG$8*H1379:AG1379)</f>
        <v>0</v>
      </c>
      <c r="AJ1379" s="43">
        <f>$AI1379/'Inventory System'!$L$34</f>
        <v>0</v>
      </c>
      <c r="AS1379" s="2"/>
    </row>
    <row r="1380" spans="2:45" x14ac:dyDescent="0.25">
      <c r="B1380" s="2"/>
      <c r="C1380" s="2"/>
      <c r="D1380" s="2"/>
      <c r="E1380" s="2"/>
      <c r="G1380" s="42">
        <v>44895</v>
      </c>
      <c r="H1380" s="23"/>
      <c r="I1380" s="23"/>
      <c r="J1380" s="23"/>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f t="shared" si="22"/>
        <v>0</v>
      </c>
      <c r="AI1380" s="24" cm="1">
        <f t="array" ref="AI1380">SUM($H$8:$AG$8*H1380:AG1380)</f>
        <v>0</v>
      </c>
      <c r="AJ1380" s="43">
        <f>$AI1380/'Inventory System'!$L$34</f>
        <v>0</v>
      </c>
      <c r="AS1380" s="2"/>
    </row>
    <row r="1381" spans="2:45" x14ac:dyDescent="0.25">
      <c r="B1381" s="2"/>
      <c r="C1381" s="2"/>
      <c r="D1381" s="2"/>
      <c r="E1381" s="2"/>
      <c r="G1381" s="42">
        <v>44896</v>
      </c>
      <c r="H1381" s="23"/>
      <c r="I1381" s="23"/>
      <c r="J1381" s="23"/>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f t="shared" si="22"/>
        <v>0</v>
      </c>
      <c r="AI1381" s="24" cm="1">
        <f t="array" ref="AI1381">SUM($H$8:$AG$8*H1381:AG1381)</f>
        <v>0</v>
      </c>
      <c r="AJ1381" s="43">
        <f>$AI1381/'Inventory System'!$L$34</f>
        <v>0</v>
      </c>
      <c r="AS1381" s="2"/>
    </row>
    <row r="1382" spans="2:45" x14ac:dyDescent="0.25">
      <c r="B1382" s="2"/>
      <c r="C1382" s="2"/>
      <c r="D1382" s="2"/>
      <c r="E1382" s="2"/>
      <c r="G1382" s="42">
        <v>44897</v>
      </c>
      <c r="H1382" s="23"/>
      <c r="I1382" s="23"/>
      <c r="J1382" s="23"/>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f t="shared" si="22"/>
        <v>0</v>
      </c>
      <c r="AI1382" s="24" cm="1">
        <f t="array" ref="AI1382">SUM($H$8:$AG$8*H1382:AG1382)</f>
        <v>0</v>
      </c>
      <c r="AJ1382" s="43">
        <f>$AI1382/'Inventory System'!$L$34</f>
        <v>0</v>
      </c>
      <c r="AS1382" s="2"/>
    </row>
    <row r="1383" spans="2:45" x14ac:dyDescent="0.25">
      <c r="B1383" s="2"/>
      <c r="C1383" s="2"/>
      <c r="D1383" s="2"/>
      <c r="E1383" s="2"/>
      <c r="G1383" s="42">
        <v>44898</v>
      </c>
      <c r="H1383" s="23"/>
      <c r="I1383" s="23"/>
      <c r="J1383" s="23"/>
      <c r="K1383" s="23"/>
      <c r="L1383" s="23"/>
      <c r="M1383" s="23"/>
      <c r="N1383" s="23"/>
      <c r="O1383" s="23"/>
      <c r="P1383" s="23"/>
      <c r="Q1383" s="23"/>
      <c r="R1383" s="23"/>
      <c r="S1383" s="23"/>
      <c r="T1383" s="23"/>
      <c r="U1383" s="23"/>
      <c r="V1383" s="23"/>
      <c r="W1383" s="23"/>
      <c r="X1383" s="23"/>
      <c r="Y1383" s="23"/>
      <c r="Z1383" s="23"/>
      <c r="AA1383" s="23"/>
      <c r="AB1383" s="23"/>
      <c r="AC1383" s="23"/>
      <c r="AD1383" s="23"/>
      <c r="AE1383" s="23"/>
      <c r="AF1383" s="23"/>
      <c r="AG1383" s="23"/>
      <c r="AH1383" s="23">
        <f t="shared" si="22"/>
        <v>0</v>
      </c>
      <c r="AI1383" s="24" cm="1">
        <f t="array" ref="AI1383">SUM($H$8:$AG$8*H1383:AG1383)</f>
        <v>0</v>
      </c>
      <c r="AJ1383" s="43">
        <f>$AI1383/'Inventory System'!$L$34</f>
        <v>0</v>
      </c>
      <c r="AS1383" s="2"/>
    </row>
    <row r="1384" spans="2:45" x14ac:dyDescent="0.25">
      <c r="B1384" s="2"/>
      <c r="C1384" s="2"/>
      <c r="D1384" s="2"/>
      <c r="E1384" s="2"/>
      <c r="G1384" s="42">
        <v>44899</v>
      </c>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c r="AH1384" s="23">
        <f t="shared" si="22"/>
        <v>0</v>
      </c>
      <c r="AI1384" s="24" cm="1">
        <f t="array" ref="AI1384">SUM($H$8:$AG$8*H1384:AG1384)</f>
        <v>0</v>
      </c>
      <c r="AJ1384" s="43">
        <f>$AI1384/'Inventory System'!$L$34</f>
        <v>0</v>
      </c>
      <c r="AS1384" s="2"/>
    </row>
    <row r="1385" spans="2:45" x14ac:dyDescent="0.25">
      <c r="B1385" s="2"/>
      <c r="C1385" s="2"/>
      <c r="D1385" s="2"/>
      <c r="E1385" s="2"/>
      <c r="G1385" s="42">
        <v>44900</v>
      </c>
      <c r="H1385" s="23"/>
      <c r="I1385" s="23"/>
      <c r="J1385" s="23"/>
      <c r="K1385" s="23"/>
      <c r="L1385" s="23"/>
      <c r="M1385" s="23"/>
      <c r="N1385" s="23"/>
      <c r="O1385" s="23"/>
      <c r="P1385" s="23"/>
      <c r="Q1385" s="23"/>
      <c r="R1385" s="23"/>
      <c r="S1385" s="23"/>
      <c r="T1385" s="23"/>
      <c r="U1385" s="23"/>
      <c r="V1385" s="23"/>
      <c r="W1385" s="23"/>
      <c r="X1385" s="23"/>
      <c r="Y1385" s="23"/>
      <c r="Z1385" s="23"/>
      <c r="AA1385" s="23"/>
      <c r="AB1385" s="23"/>
      <c r="AC1385" s="23"/>
      <c r="AD1385" s="23"/>
      <c r="AE1385" s="23"/>
      <c r="AF1385" s="23"/>
      <c r="AG1385" s="23"/>
      <c r="AH1385" s="23">
        <f t="shared" si="22"/>
        <v>0</v>
      </c>
      <c r="AI1385" s="24" cm="1">
        <f t="array" ref="AI1385">SUM($H$8:$AG$8*H1385:AG1385)</f>
        <v>0</v>
      </c>
      <c r="AJ1385" s="43">
        <f>$AI1385/'Inventory System'!$L$34</f>
        <v>0</v>
      </c>
      <c r="AS1385" s="2"/>
    </row>
    <row r="1386" spans="2:45" x14ac:dyDescent="0.25">
      <c r="B1386" s="2"/>
      <c r="C1386" s="2"/>
      <c r="D1386" s="2"/>
      <c r="E1386" s="2"/>
      <c r="G1386" s="42">
        <v>44901</v>
      </c>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c r="AH1386" s="23">
        <f t="shared" si="22"/>
        <v>0</v>
      </c>
      <c r="AI1386" s="24" cm="1">
        <f t="array" ref="AI1386">SUM($H$8:$AG$8*H1386:AG1386)</f>
        <v>0</v>
      </c>
      <c r="AJ1386" s="43">
        <f>$AI1386/'Inventory System'!$L$34</f>
        <v>0</v>
      </c>
      <c r="AS1386" s="2"/>
    </row>
    <row r="1387" spans="2:45" x14ac:dyDescent="0.25">
      <c r="B1387" s="2"/>
      <c r="C1387" s="2"/>
      <c r="D1387" s="2"/>
      <c r="E1387" s="2"/>
      <c r="G1387" s="42">
        <v>44902</v>
      </c>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c r="AH1387" s="23">
        <f t="shared" si="22"/>
        <v>0</v>
      </c>
      <c r="AI1387" s="24" cm="1">
        <f t="array" ref="AI1387">SUM($H$8:$AG$8*H1387:AG1387)</f>
        <v>0</v>
      </c>
      <c r="AJ1387" s="43">
        <f>$AI1387/'Inventory System'!$L$34</f>
        <v>0</v>
      </c>
      <c r="AS1387" s="2"/>
    </row>
    <row r="1388" spans="2:45" x14ac:dyDescent="0.25">
      <c r="B1388" s="2"/>
      <c r="C1388" s="2"/>
      <c r="D1388" s="2"/>
      <c r="E1388" s="2"/>
      <c r="G1388" s="42">
        <v>44903</v>
      </c>
      <c r="H1388" s="23"/>
      <c r="I1388" s="23"/>
      <c r="J1388" s="23"/>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f t="shared" si="22"/>
        <v>0</v>
      </c>
      <c r="AI1388" s="24" cm="1">
        <f t="array" ref="AI1388">SUM($H$8:$AG$8*H1388:AG1388)</f>
        <v>0</v>
      </c>
      <c r="AJ1388" s="43">
        <f>$AI1388/'Inventory System'!$L$34</f>
        <v>0</v>
      </c>
      <c r="AS1388" s="2"/>
    </row>
    <row r="1389" spans="2:45" x14ac:dyDescent="0.25">
      <c r="B1389" s="2"/>
      <c r="C1389" s="2"/>
      <c r="D1389" s="2"/>
      <c r="E1389" s="2"/>
      <c r="G1389" s="42">
        <v>44904</v>
      </c>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c r="AH1389" s="23">
        <f t="shared" si="22"/>
        <v>0</v>
      </c>
      <c r="AI1389" s="24" cm="1">
        <f t="array" ref="AI1389">SUM($H$8:$AG$8*H1389:AG1389)</f>
        <v>0</v>
      </c>
      <c r="AJ1389" s="43">
        <f>$AI1389/'Inventory System'!$L$34</f>
        <v>0</v>
      </c>
      <c r="AS1389" s="2"/>
    </row>
    <row r="1390" spans="2:45" x14ac:dyDescent="0.25">
      <c r="B1390" s="2"/>
      <c r="C1390" s="2"/>
      <c r="D1390" s="2"/>
      <c r="E1390" s="2"/>
      <c r="G1390" s="42">
        <v>44905</v>
      </c>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f t="shared" si="22"/>
        <v>0</v>
      </c>
      <c r="AI1390" s="24" cm="1">
        <f t="array" ref="AI1390">SUM($H$8:$AG$8*H1390:AG1390)</f>
        <v>0</v>
      </c>
      <c r="AJ1390" s="43">
        <f>$AI1390/'Inventory System'!$L$34</f>
        <v>0</v>
      </c>
      <c r="AS1390" s="2"/>
    </row>
    <row r="1391" spans="2:45" x14ac:dyDescent="0.25">
      <c r="B1391" s="2"/>
      <c r="C1391" s="2"/>
      <c r="D1391" s="2"/>
      <c r="E1391" s="2"/>
      <c r="G1391" s="42">
        <v>44906</v>
      </c>
      <c r="H1391" s="23"/>
      <c r="I1391" s="23"/>
      <c r="J1391" s="23"/>
      <c r="K1391" s="23"/>
      <c r="L1391" s="23"/>
      <c r="M1391" s="23"/>
      <c r="N1391" s="23"/>
      <c r="O1391" s="23"/>
      <c r="P1391" s="23"/>
      <c r="Q1391" s="23"/>
      <c r="R1391" s="23"/>
      <c r="S1391" s="23"/>
      <c r="T1391" s="23"/>
      <c r="U1391" s="23"/>
      <c r="V1391" s="23"/>
      <c r="W1391" s="23"/>
      <c r="X1391" s="23"/>
      <c r="Y1391" s="23"/>
      <c r="Z1391" s="23"/>
      <c r="AA1391" s="23"/>
      <c r="AB1391" s="23"/>
      <c r="AC1391" s="23"/>
      <c r="AD1391" s="23"/>
      <c r="AE1391" s="23"/>
      <c r="AF1391" s="23"/>
      <c r="AG1391" s="23"/>
      <c r="AH1391" s="23">
        <f t="shared" si="22"/>
        <v>0</v>
      </c>
      <c r="AI1391" s="24" cm="1">
        <f t="array" ref="AI1391">SUM($H$8:$AG$8*H1391:AG1391)</f>
        <v>0</v>
      </c>
      <c r="AJ1391" s="43">
        <f>$AI1391/'Inventory System'!$L$34</f>
        <v>0</v>
      </c>
      <c r="AS1391" s="2"/>
    </row>
    <row r="1392" spans="2:45" x14ac:dyDescent="0.25">
      <c r="B1392" s="2"/>
      <c r="C1392" s="2"/>
      <c r="D1392" s="2"/>
      <c r="E1392" s="2"/>
      <c r="G1392" s="42">
        <v>44907</v>
      </c>
      <c r="H1392" s="23"/>
      <c r="I1392" s="23"/>
      <c r="J1392" s="23"/>
      <c r="K1392" s="23"/>
      <c r="L1392" s="23"/>
      <c r="M1392" s="23"/>
      <c r="N1392" s="23"/>
      <c r="O1392" s="23"/>
      <c r="P1392" s="23"/>
      <c r="Q1392" s="23"/>
      <c r="R1392" s="23"/>
      <c r="S1392" s="23"/>
      <c r="T1392" s="23"/>
      <c r="U1392" s="23"/>
      <c r="V1392" s="23"/>
      <c r="W1392" s="23"/>
      <c r="X1392" s="23"/>
      <c r="Y1392" s="23"/>
      <c r="Z1392" s="23"/>
      <c r="AA1392" s="23"/>
      <c r="AB1392" s="23"/>
      <c r="AC1392" s="23"/>
      <c r="AD1392" s="23"/>
      <c r="AE1392" s="23"/>
      <c r="AF1392" s="23"/>
      <c r="AG1392" s="23"/>
      <c r="AH1392" s="23">
        <f t="shared" si="22"/>
        <v>0</v>
      </c>
      <c r="AI1392" s="24" cm="1">
        <f t="array" ref="AI1392">SUM($H$8:$AG$8*H1392:AG1392)</f>
        <v>0</v>
      </c>
      <c r="AJ1392" s="43">
        <f>$AI1392/'Inventory System'!$L$34</f>
        <v>0</v>
      </c>
      <c r="AS1392" s="2"/>
    </row>
    <row r="1393" spans="2:45" x14ac:dyDescent="0.25">
      <c r="B1393" s="2"/>
      <c r="C1393" s="2"/>
      <c r="D1393" s="2"/>
      <c r="E1393" s="2"/>
      <c r="G1393" s="42">
        <v>44908</v>
      </c>
      <c r="H1393" s="23"/>
      <c r="I1393" s="23"/>
      <c r="J1393" s="23"/>
      <c r="K1393" s="23"/>
      <c r="L1393" s="23"/>
      <c r="M1393" s="23"/>
      <c r="N1393" s="23"/>
      <c r="O1393" s="23"/>
      <c r="P1393" s="23"/>
      <c r="Q1393" s="23"/>
      <c r="R1393" s="23"/>
      <c r="S1393" s="23"/>
      <c r="T1393" s="23"/>
      <c r="U1393" s="23"/>
      <c r="V1393" s="23"/>
      <c r="W1393" s="23"/>
      <c r="X1393" s="23"/>
      <c r="Y1393" s="23"/>
      <c r="Z1393" s="23"/>
      <c r="AA1393" s="23"/>
      <c r="AB1393" s="23"/>
      <c r="AC1393" s="23"/>
      <c r="AD1393" s="23"/>
      <c r="AE1393" s="23"/>
      <c r="AF1393" s="23"/>
      <c r="AG1393" s="23"/>
      <c r="AH1393" s="23">
        <f t="shared" si="22"/>
        <v>0</v>
      </c>
      <c r="AI1393" s="24" cm="1">
        <f t="array" ref="AI1393">SUM($H$8:$AG$8*H1393:AG1393)</f>
        <v>0</v>
      </c>
      <c r="AJ1393" s="43">
        <f>$AI1393/'Inventory System'!$L$34</f>
        <v>0</v>
      </c>
      <c r="AS1393" s="2"/>
    </row>
    <row r="1394" spans="2:45" x14ac:dyDescent="0.25">
      <c r="B1394" s="2"/>
      <c r="C1394" s="2"/>
      <c r="D1394" s="2"/>
      <c r="E1394" s="2"/>
      <c r="G1394" s="42">
        <v>44909</v>
      </c>
      <c r="H1394" s="23"/>
      <c r="I1394" s="23"/>
      <c r="J1394" s="23"/>
      <c r="K1394" s="23"/>
      <c r="L1394" s="23"/>
      <c r="M1394" s="23"/>
      <c r="N1394" s="23"/>
      <c r="O1394" s="23"/>
      <c r="P1394" s="23"/>
      <c r="Q1394" s="23"/>
      <c r="R1394" s="23"/>
      <c r="S1394" s="23"/>
      <c r="T1394" s="23"/>
      <c r="U1394" s="23"/>
      <c r="V1394" s="23"/>
      <c r="W1394" s="23"/>
      <c r="X1394" s="23"/>
      <c r="Y1394" s="23"/>
      <c r="Z1394" s="23"/>
      <c r="AA1394" s="23"/>
      <c r="AB1394" s="23"/>
      <c r="AC1394" s="23"/>
      <c r="AD1394" s="23"/>
      <c r="AE1394" s="23"/>
      <c r="AF1394" s="23"/>
      <c r="AG1394" s="23"/>
      <c r="AH1394" s="23">
        <f t="shared" si="22"/>
        <v>0</v>
      </c>
      <c r="AI1394" s="24" cm="1">
        <f t="array" ref="AI1394">SUM($H$8:$AG$8*H1394:AG1394)</f>
        <v>0</v>
      </c>
      <c r="AJ1394" s="43">
        <f>$AI1394/'Inventory System'!$L$34</f>
        <v>0</v>
      </c>
      <c r="AS1394" s="2"/>
    </row>
    <row r="1395" spans="2:45" x14ac:dyDescent="0.25">
      <c r="B1395" s="2"/>
      <c r="C1395" s="2"/>
      <c r="D1395" s="2"/>
      <c r="E1395" s="2"/>
      <c r="G1395" s="42">
        <v>44910</v>
      </c>
      <c r="H1395" s="23"/>
      <c r="I1395" s="23"/>
      <c r="J1395" s="23"/>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f t="shared" si="22"/>
        <v>0</v>
      </c>
      <c r="AI1395" s="24" cm="1">
        <f t="array" ref="AI1395">SUM($H$8:$AG$8*H1395:AG1395)</f>
        <v>0</v>
      </c>
      <c r="AJ1395" s="43">
        <f>$AI1395/'Inventory System'!$L$34</f>
        <v>0</v>
      </c>
      <c r="AS1395" s="2"/>
    </row>
    <row r="1396" spans="2:45" x14ac:dyDescent="0.25">
      <c r="B1396" s="2"/>
      <c r="C1396" s="2"/>
      <c r="D1396" s="2"/>
      <c r="E1396" s="2"/>
      <c r="G1396" s="42">
        <v>44911</v>
      </c>
      <c r="H1396" s="23"/>
      <c r="I1396" s="23"/>
      <c r="J1396" s="23"/>
      <c r="K1396" s="23"/>
      <c r="L1396" s="23"/>
      <c r="M1396" s="23"/>
      <c r="N1396" s="23"/>
      <c r="O1396" s="23"/>
      <c r="P1396" s="23"/>
      <c r="Q1396" s="23"/>
      <c r="R1396" s="23"/>
      <c r="S1396" s="23"/>
      <c r="T1396" s="23"/>
      <c r="U1396" s="23"/>
      <c r="V1396" s="23"/>
      <c r="W1396" s="23"/>
      <c r="X1396" s="23"/>
      <c r="Y1396" s="23"/>
      <c r="Z1396" s="23"/>
      <c r="AA1396" s="23"/>
      <c r="AB1396" s="23"/>
      <c r="AC1396" s="23"/>
      <c r="AD1396" s="23"/>
      <c r="AE1396" s="23"/>
      <c r="AF1396" s="23"/>
      <c r="AG1396" s="23"/>
      <c r="AH1396" s="23">
        <f t="shared" si="22"/>
        <v>0</v>
      </c>
      <c r="AI1396" s="24" cm="1">
        <f t="array" ref="AI1396">SUM($H$8:$AG$8*H1396:AG1396)</f>
        <v>0</v>
      </c>
      <c r="AJ1396" s="43">
        <f>$AI1396/'Inventory System'!$L$34</f>
        <v>0</v>
      </c>
      <c r="AS1396" s="2"/>
    </row>
    <row r="1397" spans="2:45" x14ac:dyDescent="0.25">
      <c r="B1397" s="2"/>
      <c r="C1397" s="2"/>
      <c r="D1397" s="2"/>
      <c r="E1397" s="2"/>
      <c r="G1397" s="42">
        <v>44912</v>
      </c>
      <c r="H1397" s="23"/>
      <c r="I1397" s="23"/>
      <c r="J1397" s="23"/>
      <c r="K1397" s="23"/>
      <c r="L1397" s="23"/>
      <c r="M1397" s="23"/>
      <c r="N1397" s="23"/>
      <c r="O1397" s="23"/>
      <c r="P1397" s="23"/>
      <c r="Q1397" s="23"/>
      <c r="R1397" s="23"/>
      <c r="S1397" s="23"/>
      <c r="T1397" s="23"/>
      <c r="U1397" s="23"/>
      <c r="V1397" s="23"/>
      <c r="W1397" s="23"/>
      <c r="X1397" s="23"/>
      <c r="Y1397" s="23"/>
      <c r="Z1397" s="23"/>
      <c r="AA1397" s="23"/>
      <c r="AB1397" s="23"/>
      <c r="AC1397" s="23"/>
      <c r="AD1397" s="23"/>
      <c r="AE1397" s="23"/>
      <c r="AF1397" s="23"/>
      <c r="AG1397" s="23"/>
      <c r="AH1397" s="23">
        <f t="shared" si="22"/>
        <v>0</v>
      </c>
      <c r="AI1397" s="24" cm="1">
        <f t="array" ref="AI1397">SUM($H$8:$AG$8*H1397:AG1397)</f>
        <v>0</v>
      </c>
      <c r="AJ1397" s="43">
        <f>$AI1397/'Inventory System'!$L$34</f>
        <v>0</v>
      </c>
      <c r="AS1397" s="2"/>
    </row>
    <row r="1398" spans="2:45" x14ac:dyDescent="0.25">
      <c r="B1398" s="2"/>
      <c r="C1398" s="2"/>
      <c r="D1398" s="2"/>
      <c r="E1398" s="2"/>
      <c r="G1398" s="42">
        <v>44913</v>
      </c>
      <c r="H1398" s="23"/>
      <c r="I1398" s="23"/>
      <c r="J1398" s="23"/>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f t="shared" si="22"/>
        <v>0</v>
      </c>
      <c r="AI1398" s="24" cm="1">
        <f t="array" ref="AI1398">SUM($H$8:$AG$8*H1398:AG1398)</f>
        <v>0</v>
      </c>
      <c r="AJ1398" s="43">
        <f>$AI1398/'Inventory System'!$L$34</f>
        <v>0</v>
      </c>
      <c r="AS1398" s="2"/>
    </row>
    <row r="1399" spans="2:45" x14ac:dyDescent="0.25">
      <c r="B1399" s="2"/>
      <c r="C1399" s="2"/>
      <c r="D1399" s="2"/>
      <c r="E1399" s="2"/>
      <c r="G1399" s="42">
        <v>44914</v>
      </c>
      <c r="H1399" s="23"/>
      <c r="I1399" s="23"/>
      <c r="J1399" s="23"/>
      <c r="K1399" s="23"/>
      <c r="L1399" s="23"/>
      <c r="M1399" s="23"/>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f t="shared" si="22"/>
        <v>0</v>
      </c>
      <c r="AI1399" s="24" cm="1">
        <f t="array" ref="AI1399">SUM($H$8:$AG$8*H1399:AG1399)</f>
        <v>0</v>
      </c>
      <c r="AJ1399" s="43">
        <f>$AI1399/'Inventory System'!$L$34</f>
        <v>0</v>
      </c>
      <c r="AS1399" s="2"/>
    </row>
    <row r="1400" spans="2:45" x14ac:dyDescent="0.25">
      <c r="B1400" s="2"/>
      <c r="C1400" s="2"/>
      <c r="D1400" s="2"/>
      <c r="E1400" s="2"/>
      <c r="G1400" s="42">
        <v>44915</v>
      </c>
      <c r="H1400" s="23"/>
      <c r="I1400" s="23"/>
      <c r="J1400" s="23"/>
      <c r="K1400" s="23"/>
      <c r="L1400" s="23"/>
      <c r="M1400" s="23"/>
      <c r="N1400" s="23"/>
      <c r="O1400" s="23"/>
      <c r="P1400" s="23"/>
      <c r="Q1400" s="23"/>
      <c r="R1400" s="23"/>
      <c r="S1400" s="23"/>
      <c r="T1400" s="23"/>
      <c r="U1400" s="23"/>
      <c r="V1400" s="23"/>
      <c r="W1400" s="23"/>
      <c r="X1400" s="23"/>
      <c r="Y1400" s="23"/>
      <c r="Z1400" s="23"/>
      <c r="AA1400" s="23"/>
      <c r="AB1400" s="23"/>
      <c r="AC1400" s="23"/>
      <c r="AD1400" s="23"/>
      <c r="AE1400" s="23"/>
      <c r="AF1400" s="23"/>
      <c r="AG1400" s="23"/>
      <c r="AH1400" s="23">
        <f t="shared" si="22"/>
        <v>0</v>
      </c>
      <c r="AI1400" s="24" cm="1">
        <f t="array" ref="AI1400">SUM($H$8:$AG$8*H1400:AG1400)</f>
        <v>0</v>
      </c>
      <c r="AJ1400" s="43">
        <f>$AI1400/'Inventory System'!$L$34</f>
        <v>0</v>
      </c>
      <c r="AS1400" s="2"/>
    </row>
    <row r="1401" spans="2:45" x14ac:dyDescent="0.25">
      <c r="B1401" s="2"/>
      <c r="C1401" s="2"/>
      <c r="D1401" s="2"/>
      <c r="E1401" s="2"/>
      <c r="G1401" s="42">
        <v>44916</v>
      </c>
      <c r="H1401" s="23"/>
      <c r="I1401" s="23"/>
      <c r="J1401" s="23"/>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f t="shared" si="22"/>
        <v>0</v>
      </c>
      <c r="AI1401" s="24" cm="1">
        <f t="array" ref="AI1401">SUM($H$8:$AG$8*H1401:AG1401)</f>
        <v>0</v>
      </c>
      <c r="AJ1401" s="43">
        <f>$AI1401/'Inventory System'!$L$34</f>
        <v>0</v>
      </c>
      <c r="AS1401" s="2"/>
    </row>
    <row r="1402" spans="2:45" x14ac:dyDescent="0.25">
      <c r="B1402" s="2"/>
      <c r="C1402" s="2"/>
      <c r="D1402" s="2"/>
      <c r="E1402" s="2"/>
      <c r="G1402" s="42">
        <v>44917</v>
      </c>
      <c r="H1402" s="23"/>
      <c r="I1402" s="23"/>
      <c r="J1402" s="23"/>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f t="shared" si="22"/>
        <v>0</v>
      </c>
      <c r="AI1402" s="24" cm="1">
        <f t="array" ref="AI1402">SUM($H$8:$AG$8*H1402:AG1402)</f>
        <v>0</v>
      </c>
      <c r="AJ1402" s="43">
        <f>$AI1402/'Inventory System'!$L$34</f>
        <v>0</v>
      </c>
      <c r="AS1402" s="2"/>
    </row>
    <row r="1403" spans="2:45" x14ac:dyDescent="0.25">
      <c r="B1403" s="2"/>
      <c r="C1403" s="2"/>
      <c r="D1403" s="2"/>
      <c r="E1403" s="2"/>
      <c r="G1403" s="42">
        <v>44918</v>
      </c>
      <c r="H1403" s="23"/>
      <c r="I1403" s="23"/>
      <c r="J1403" s="23"/>
      <c r="K1403" s="23"/>
      <c r="L1403" s="23"/>
      <c r="M1403" s="23"/>
      <c r="N1403" s="23"/>
      <c r="O1403" s="23"/>
      <c r="P1403" s="23"/>
      <c r="Q1403" s="23"/>
      <c r="R1403" s="23"/>
      <c r="S1403" s="23"/>
      <c r="T1403" s="23"/>
      <c r="U1403" s="23"/>
      <c r="V1403" s="23"/>
      <c r="W1403" s="23"/>
      <c r="X1403" s="23"/>
      <c r="Y1403" s="23"/>
      <c r="Z1403" s="23"/>
      <c r="AA1403" s="23"/>
      <c r="AB1403" s="23"/>
      <c r="AC1403" s="23"/>
      <c r="AD1403" s="23"/>
      <c r="AE1403" s="23"/>
      <c r="AF1403" s="23"/>
      <c r="AG1403" s="23"/>
      <c r="AH1403" s="23">
        <f t="shared" si="22"/>
        <v>0</v>
      </c>
      <c r="AI1403" s="24" cm="1">
        <f t="array" ref="AI1403">SUM($H$8:$AG$8*H1403:AG1403)</f>
        <v>0</v>
      </c>
      <c r="AJ1403" s="43">
        <f>$AI1403/'Inventory System'!$L$34</f>
        <v>0</v>
      </c>
      <c r="AS1403" s="2"/>
    </row>
    <row r="1404" spans="2:45" x14ac:dyDescent="0.25">
      <c r="B1404" s="2"/>
      <c r="C1404" s="2"/>
      <c r="D1404" s="2"/>
      <c r="E1404" s="2"/>
      <c r="G1404" s="42">
        <v>44919</v>
      </c>
      <c r="H1404" s="23"/>
      <c r="I1404" s="23"/>
      <c r="J1404" s="23"/>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f t="shared" si="22"/>
        <v>0</v>
      </c>
      <c r="AI1404" s="24" cm="1">
        <f t="array" ref="AI1404">SUM($H$8:$AG$8*H1404:AG1404)</f>
        <v>0</v>
      </c>
      <c r="AJ1404" s="43">
        <f>$AI1404/'Inventory System'!$L$34</f>
        <v>0</v>
      </c>
      <c r="AS1404" s="2"/>
    </row>
    <row r="1405" spans="2:45" x14ac:dyDescent="0.25">
      <c r="B1405" s="2"/>
      <c r="C1405" s="2"/>
      <c r="D1405" s="2"/>
      <c r="E1405" s="2"/>
      <c r="G1405" s="42">
        <v>44920</v>
      </c>
      <c r="H1405" s="23"/>
      <c r="I1405" s="23"/>
      <c r="J1405" s="23"/>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f t="shared" si="22"/>
        <v>0</v>
      </c>
      <c r="AI1405" s="24" cm="1">
        <f t="array" ref="AI1405">SUM($H$8:$AG$8*H1405:AG1405)</f>
        <v>0</v>
      </c>
      <c r="AJ1405" s="43">
        <f>$AI1405/'Inventory System'!$L$34</f>
        <v>0</v>
      </c>
      <c r="AS1405" s="2"/>
    </row>
    <row r="1406" spans="2:45" x14ac:dyDescent="0.25">
      <c r="B1406" s="2"/>
      <c r="C1406" s="2"/>
      <c r="D1406" s="2"/>
      <c r="E1406" s="2"/>
      <c r="G1406" s="42">
        <v>44921</v>
      </c>
      <c r="H1406" s="23"/>
      <c r="I1406" s="23"/>
      <c r="J1406" s="23"/>
      <c r="K1406" s="23"/>
      <c r="L1406" s="23"/>
      <c r="M1406" s="23"/>
      <c r="N1406" s="23"/>
      <c r="O1406" s="23"/>
      <c r="P1406" s="23"/>
      <c r="Q1406" s="23"/>
      <c r="R1406" s="23"/>
      <c r="S1406" s="23"/>
      <c r="T1406" s="23"/>
      <c r="U1406" s="23"/>
      <c r="V1406" s="23"/>
      <c r="W1406" s="23"/>
      <c r="X1406" s="23"/>
      <c r="Y1406" s="23"/>
      <c r="Z1406" s="23"/>
      <c r="AA1406" s="23"/>
      <c r="AB1406" s="23"/>
      <c r="AC1406" s="23"/>
      <c r="AD1406" s="23"/>
      <c r="AE1406" s="23"/>
      <c r="AF1406" s="23"/>
      <c r="AG1406" s="23"/>
      <c r="AH1406" s="23">
        <f t="shared" si="22"/>
        <v>0</v>
      </c>
      <c r="AI1406" s="24" cm="1">
        <f t="array" ref="AI1406">SUM($H$8:$AG$8*H1406:AG1406)</f>
        <v>0</v>
      </c>
      <c r="AJ1406" s="43">
        <f>$AI1406/'Inventory System'!$L$34</f>
        <v>0</v>
      </c>
      <c r="AS1406" s="2"/>
    </row>
    <row r="1407" spans="2:45" x14ac:dyDescent="0.25">
      <c r="B1407" s="2"/>
      <c r="C1407" s="2"/>
      <c r="D1407" s="2"/>
      <c r="E1407" s="2"/>
      <c r="G1407" s="42">
        <v>44922</v>
      </c>
      <c r="H1407" s="23"/>
      <c r="I1407" s="23"/>
      <c r="J1407" s="23"/>
      <c r="K1407" s="23"/>
      <c r="L1407" s="23"/>
      <c r="M1407" s="23"/>
      <c r="N1407" s="23"/>
      <c r="O1407" s="23"/>
      <c r="P1407" s="23"/>
      <c r="Q1407" s="23"/>
      <c r="R1407" s="23"/>
      <c r="S1407" s="23"/>
      <c r="T1407" s="23"/>
      <c r="U1407" s="23"/>
      <c r="V1407" s="23"/>
      <c r="W1407" s="23"/>
      <c r="X1407" s="23"/>
      <c r="Y1407" s="23"/>
      <c r="Z1407" s="23"/>
      <c r="AA1407" s="23"/>
      <c r="AB1407" s="23"/>
      <c r="AC1407" s="23"/>
      <c r="AD1407" s="23"/>
      <c r="AE1407" s="23"/>
      <c r="AF1407" s="23"/>
      <c r="AG1407" s="23"/>
      <c r="AH1407" s="23">
        <f t="shared" si="22"/>
        <v>0</v>
      </c>
      <c r="AI1407" s="24" cm="1">
        <f t="array" ref="AI1407">SUM($H$8:$AG$8*H1407:AG1407)</f>
        <v>0</v>
      </c>
      <c r="AJ1407" s="43">
        <f>$AI1407/'Inventory System'!$L$34</f>
        <v>0</v>
      </c>
      <c r="AS1407" s="2"/>
    </row>
    <row r="1408" spans="2:45" x14ac:dyDescent="0.25">
      <c r="B1408" s="2"/>
      <c r="C1408" s="2"/>
      <c r="D1408" s="2"/>
      <c r="E1408" s="2"/>
      <c r="G1408" s="42">
        <v>44923</v>
      </c>
      <c r="H1408" s="23"/>
      <c r="I1408" s="23"/>
      <c r="J1408" s="23"/>
      <c r="K1408" s="23"/>
      <c r="L1408" s="23"/>
      <c r="M1408" s="23"/>
      <c r="N1408" s="23"/>
      <c r="O1408" s="23"/>
      <c r="P1408" s="23"/>
      <c r="Q1408" s="23"/>
      <c r="R1408" s="23"/>
      <c r="S1408" s="23"/>
      <c r="T1408" s="23"/>
      <c r="U1408" s="23"/>
      <c r="V1408" s="23"/>
      <c r="W1408" s="23"/>
      <c r="X1408" s="23"/>
      <c r="Y1408" s="23"/>
      <c r="Z1408" s="23"/>
      <c r="AA1408" s="23"/>
      <c r="AB1408" s="23"/>
      <c r="AC1408" s="23"/>
      <c r="AD1408" s="23"/>
      <c r="AE1408" s="23"/>
      <c r="AF1408" s="23"/>
      <c r="AG1408" s="23"/>
      <c r="AH1408" s="23">
        <f t="shared" si="22"/>
        <v>0</v>
      </c>
      <c r="AI1408" s="24" cm="1">
        <f t="array" ref="AI1408">SUM($H$8:$AG$8*H1408:AG1408)</f>
        <v>0</v>
      </c>
      <c r="AJ1408" s="43">
        <f>$AI1408/'Inventory System'!$L$34</f>
        <v>0</v>
      </c>
      <c r="AS1408" s="2"/>
    </row>
    <row r="1409" spans="2:45" x14ac:dyDescent="0.25">
      <c r="B1409" s="2"/>
      <c r="C1409" s="2"/>
      <c r="D1409" s="2"/>
      <c r="E1409" s="2"/>
      <c r="G1409" s="42">
        <v>44924</v>
      </c>
      <c r="H1409" s="23"/>
      <c r="I1409" s="23"/>
      <c r="J1409" s="23"/>
      <c r="K1409" s="23"/>
      <c r="L1409" s="23"/>
      <c r="M1409" s="23"/>
      <c r="N1409" s="23"/>
      <c r="O1409" s="23"/>
      <c r="P1409" s="23"/>
      <c r="Q1409" s="23"/>
      <c r="R1409" s="23"/>
      <c r="S1409" s="23"/>
      <c r="T1409" s="23"/>
      <c r="U1409" s="23"/>
      <c r="V1409" s="23"/>
      <c r="W1409" s="23"/>
      <c r="X1409" s="23"/>
      <c r="Y1409" s="23"/>
      <c r="Z1409" s="23"/>
      <c r="AA1409" s="23"/>
      <c r="AB1409" s="23"/>
      <c r="AC1409" s="23"/>
      <c r="AD1409" s="23"/>
      <c r="AE1409" s="23"/>
      <c r="AF1409" s="23"/>
      <c r="AG1409" s="23"/>
      <c r="AH1409" s="23">
        <f t="shared" si="22"/>
        <v>0</v>
      </c>
      <c r="AI1409" s="24" cm="1">
        <f t="array" ref="AI1409">SUM($H$8:$AG$8*H1409:AG1409)</f>
        <v>0</v>
      </c>
      <c r="AJ1409" s="43">
        <f>$AI1409/'Inventory System'!$L$34</f>
        <v>0</v>
      </c>
      <c r="AS1409" s="2"/>
    </row>
    <row r="1410" spans="2:45" x14ac:dyDescent="0.25">
      <c r="B1410" s="2"/>
      <c r="C1410" s="2"/>
      <c r="D1410" s="2"/>
      <c r="E1410" s="2"/>
      <c r="G1410" s="42">
        <v>44925</v>
      </c>
      <c r="H1410" s="23"/>
      <c r="I1410" s="23"/>
      <c r="J1410" s="23"/>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f t="shared" si="22"/>
        <v>0</v>
      </c>
      <c r="AI1410" s="24" cm="1">
        <f t="array" ref="AI1410">SUM($H$8:$AG$8*H1410:AG1410)</f>
        <v>0</v>
      </c>
      <c r="AJ1410" s="43">
        <f>$AI1410/'Inventory System'!$L$34</f>
        <v>0</v>
      </c>
      <c r="AS1410" s="2"/>
    </row>
    <row r="1411" spans="2:45" ht="15.75" thickBot="1" x14ac:dyDescent="0.3">
      <c r="B1411" s="2"/>
      <c r="C1411" s="2"/>
      <c r="D1411" s="2"/>
      <c r="E1411" s="2"/>
      <c r="G1411" s="44">
        <v>44926</v>
      </c>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c r="AE1411" s="45"/>
      <c r="AF1411" s="45"/>
      <c r="AG1411" s="45"/>
      <c r="AH1411" s="45">
        <f t="shared" si="22"/>
        <v>0</v>
      </c>
      <c r="AI1411" s="24" cm="1">
        <f t="array" ref="AI1411">SUM($H$8:$AG$8*H1411:AG1411)</f>
        <v>0</v>
      </c>
      <c r="AJ1411" s="46">
        <f>$AI1411/'Inventory System'!$L$34</f>
        <v>0</v>
      </c>
      <c r="AS1411" s="2"/>
    </row>
    <row r="1412" spans="2:45" x14ac:dyDescent="0.25">
      <c r="B1412" s="2"/>
      <c r="C1412" s="2"/>
      <c r="D1412" s="2"/>
      <c r="E1412" s="2"/>
      <c r="AS1412" s="2"/>
    </row>
    <row r="1413" spans="2:45" x14ac:dyDescent="0.25">
      <c r="B1413" s="2"/>
      <c r="C1413" s="2"/>
      <c r="D1413" s="2"/>
      <c r="E1413" s="2"/>
      <c r="AS1413" s="2"/>
    </row>
    <row r="1414" spans="2:45" x14ac:dyDescent="0.25">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row>
    <row r="1415" spans="2:45" x14ac:dyDescent="0.25">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row>
  </sheetData>
  <mergeCells count="22">
    <mergeCell ref="AM356:AM358"/>
    <mergeCell ref="AN356:AN358"/>
    <mergeCell ref="AO356:AO358"/>
    <mergeCell ref="AP356:AP358"/>
    <mergeCell ref="G7:AJ7"/>
    <mergeCell ref="AH8:AJ8"/>
    <mergeCell ref="AM14:AM15"/>
    <mergeCell ref="AN14:AN15"/>
    <mergeCell ref="AO14:AO15"/>
    <mergeCell ref="AP14:AP15"/>
    <mergeCell ref="AO20:AO22"/>
    <mergeCell ref="AP20:AP22"/>
    <mergeCell ref="AN24:AN27"/>
    <mergeCell ref="AM24:AM27"/>
    <mergeCell ref="AM16:AM19"/>
    <mergeCell ref="AN16:AN19"/>
    <mergeCell ref="AO16:AO19"/>
    <mergeCell ref="AP16:AP19"/>
    <mergeCell ref="AM20:AM22"/>
    <mergeCell ref="AN20:AN22"/>
    <mergeCell ref="AO24:AO27"/>
    <mergeCell ref="AP24:AP2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59988-6493-448D-BFD2-E099BC791EAA}">
  <dimension ref="B3:Z157"/>
  <sheetViews>
    <sheetView zoomScaleNormal="100" workbookViewId="0"/>
  </sheetViews>
  <sheetFormatPr defaultRowHeight="15" x14ac:dyDescent="0.25"/>
  <cols>
    <col min="1" max="6" width="9.140625" style="3"/>
    <col min="7" max="7" width="11.28515625" style="3" bestFit="1" customWidth="1"/>
    <col min="8" max="8" width="9.140625" style="3"/>
    <col min="9" max="9" width="22.28515625" style="3" bestFit="1" customWidth="1"/>
    <col min="10" max="16" width="9.140625" style="3"/>
    <col min="17" max="18" width="4.28515625" style="3" customWidth="1"/>
    <col min="19" max="19" width="12.85546875" style="3" customWidth="1"/>
    <col min="20" max="20" width="20.140625" style="3" customWidth="1"/>
    <col min="21" max="21" width="12.5703125" style="3" customWidth="1"/>
    <col min="22" max="22" width="21" style="3" hidden="1" customWidth="1"/>
    <col min="23" max="23" width="19.28515625" style="3" bestFit="1" customWidth="1"/>
    <col min="24" max="24" width="4.85546875" style="3" customWidth="1"/>
    <col min="25" max="25" width="4.28515625" style="3" customWidth="1"/>
    <col min="26" max="27" width="9.140625" style="3"/>
    <col min="28" max="28" width="36.85546875" style="3" customWidth="1"/>
    <col min="29" max="29" width="7.5703125" style="3" bestFit="1" customWidth="1"/>
    <col min="30" max="30" width="11.85546875" style="3" bestFit="1" customWidth="1"/>
    <col min="31" max="16384" width="9.140625" style="3"/>
  </cols>
  <sheetData>
    <row r="3" spans="2:26" x14ac:dyDescent="0.25">
      <c r="B3" s="2"/>
      <c r="C3" s="2"/>
      <c r="D3" s="2"/>
      <c r="E3" s="2"/>
      <c r="F3" s="2"/>
      <c r="G3" s="2"/>
      <c r="H3" s="2"/>
      <c r="I3" s="2"/>
      <c r="J3" s="2"/>
      <c r="K3" s="2"/>
      <c r="L3" s="2"/>
      <c r="M3" s="2"/>
      <c r="N3" s="2"/>
      <c r="O3" s="2"/>
      <c r="P3" s="2"/>
      <c r="Q3" s="2"/>
      <c r="R3" s="2"/>
      <c r="S3" s="2"/>
      <c r="T3" s="2"/>
      <c r="U3" s="2"/>
      <c r="V3" s="2"/>
      <c r="W3" s="2"/>
      <c r="X3" s="2"/>
      <c r="Y3" s="2"/>
      <c r="Z3" s="2"/>
    </row>
    <row r="4" spans="2:26" x14ac:dyDescent="0.25">
      <c r="B4" s="2"/>
      <c r="C4" s="2"/>
      <c r="D4" s="2"/>
      <c r="E4" s="2"/>
      <c r="F4" s="2"/>
      <c r="G4" s="2"/>
      <c r="H4" s="2"/>
      <c r="I4" s="2"/>
      <c r="J4" s="2"/>
      <c r="K4" s="2"/>
      <c r="L4" s="2"/>
      <c r="M4" s="2"/>
      <c r="N4" s="2"/>
      <c r="O4" s="2"/>
      <c r="P4" s="2"/>
      <c r="Q4" s="2"/>
      <c r="R4" s="2"/>
      <c r="S4" s="2"/>
      <c r="T4" s="2"/>
      <c r="U4" s="2"/>
      <c r="V4" s="2"/>
      <c r="W4" s="2"/>
      <c r="X4" s="2"/>
      <c r="Y4" s="2"/>
      <c r="Z4" s="2"/>
    </row>
    <row r="5" spans="2:26" x14ac:dyDescent="0.25">
      <c r="B5" s="2"/>
      <c r="C5" s="2"/>
      <c r="D5" s="2"/>
      <c r="E5" s="2"/>
      <c r="Z5" s="2"/>
    </row>
    <row r="6" spans="2:26" x14ac:dyDescent="0.25">
      <c r="B6" s="2"/>
      <c r="C6" s="2"/>
      <c r="D6" s="2"/>
      <c r="E6" s="2"/>
      <c r="Z6" s="2"/>
    </row>
    <row r="7" spans="2:26" x14ac:dyDescent="0.25">
      <c r="B7" s="2"/>
      <c r="C7" s="2"/>
      <c r="D7" s="2"/>
      <c r="E7" s="2"/>
      <c r="Z7" s="2"/>
    </row>
    <row r="8" spans="2:26" x14ac:dyDescent="0.25">
      <c r="B8" s="2"/>
      <c r="C8" s="2"/>
      <c r="D8" s="2"/>
      <c r="E8" s="2"/>
      <c r="Z8" s="2"/>
    </row>
    <row r="9" spans="2:26" x14ac:dyDescent="0.25">
      <c r="B9" s="2"/>
      <c r="C9" s="2"/>
      <c r="D9" s="2"/>
      <c r="E9" s="2"/>
      <c r="Z9" s="2"/>
    </row>
    <row r="10" spans="2:26" x14ac:dyDescent="0.25">
      <c r="B10" s="2"/>
      <c r="C10" s="2"/>
      <c r="D10" s="2"/>
      <c r="E10" s="2"/>
      <c r="Z10" s="2"/>
    </row>
    <row r="11" spans="2:26" x14ac:dyDescent="0.25">
      <c r="B11" s="2"/>
      <c r="C11" s="2"/>
      <c r="D11" s="2"/>
      <c r="E11" s="2"/>
      <c r="Z11" s="2"/>
    </row>
    <row r="12" spans="2:26" ht="15" customHeight="1" x14ac:dyDescent="0.25">
      <c r="B12" s="2"/>
      <c r="C12" s="2"/>
      <c r="D12" s="2"/>
      <c r="E12" s="2"/>
      <c r="I12" s="145"/>
      <c r="P12" s="108"/>
      <c r="Q12" s="35"/>
      <c r="R12" s="35"/>
      <c r="S12" s="35"/>
      <c r="T12" s="35"/>
      <c r="U12" s="35"/>
      <c r="V12" s="35"/>
      <c r="W12" s="35"/>
      <c r="X12" s="35"/>
      <c r="Z12" s="2"/>
    </row>
    <row r="13" spans="2:26" ht="15.75" thickBot="1" x14ac:dyDescent="0.3">
      <c r="B13" s="2"/>
      <c r="C13" s="2"/>
      <c r="D13" s="2"/>
      <c r="E13" s="2"/>
      <c r="I13" s="146"/>
      <c r="P13" s="76"/>
      <c r="Q13" s="35"/>
      <c r="R13" s="73"/>
      <c r="V13" s="67"/>
      <c r="W13" s="67"/>
      <c r="X13" s="35"/>
      <c r="Z13" s="2"/>
    </row>
    <row r="14" spans="2:26" ht="21.75" thickBot="1" x14ac:dyDescent="0.4">
      <c r="B14" s="2"/>
      <c r="C14" s="2"/>
      <c r="D14" s="2"/>
      <c r="E14" s="2"/>
      <c r="G14" s="157" t="s">
        <v>93</v>
      </c>
      <c r="H14" s="158"/>
      <c r="I14" s="104">
        <v>43831</v>
      </c>
      <c r="M14" s="147" t="str">
        <f ca="1">T15</f>
        <v>Kaya</v>
      </c>
      <c r="N14" s="147"/>
      <c r="O14" s="147"/>
      <c r="P14" s="147"/>
      <c r="R14" s="73"/>
      <c r="S14" s="81" t="s">
        <v>64</v>
      </c>
      <c r="T14" s="82" t="s">
        <v>65</v>
      </c>
      <c r="U14" s="82" t="s">
        <v>63</v>
      </c>
      <c r="V14" s="15" t="s">
        <v>75</v>
      </c>
      <c r="W14" s="105" t="s">
        <v>101</v>
      </c>
      <c r="X14" s="35"/>
      <c r="Z14" s="2"/>
    </row>
    <row r="15" spans="2:26" ht="15" customHeight="1" x14ac:dyDescent="0.25">
      <c r="B15" s="2"/>
      <c r="C15" s="2"/>
      <c r="D15" s="2"/>
      <c r="E15" s="2"/>
      <c r="G15" s="75"/>
      <c r="H15" s="75"/>
      <c r="M15" s="147"/>
      <c r="N15" s="147"/>
      <c r="O15" s="147"/>
      <c r="P15" s="147"/>
      <c r="R15" s="73"/>
      <c r="S15" s="100">
        <v>1</v>
      </c>
      <c r="T15" s="101" t="str">
        <f ca="1">INDEX('Inventory System'!$I$8:$I$33,MATCH('Operation Analysis'!$V15,'Inventory System'!$N$8:$N$33,0),1)</f>
        <v>Kaya</v>
      </c>
      <c r="U15" s="102">
        <f>LARGE('Inventory System'!$M$8:$M$33,'Operation Analysis'!S15)</f>
        <v>0.95000000000000007</v>
      </c>
      <c r="V15" s="84">
        <f ca="1">LARGE('Inventory System'!$N$8:$N$33,'Operation Analysis'!S15)</f>
        <v>9500000.5719232038</v>
      </c>
      <c r="W15" s="109" cm="1">
        <f t="array" ref="W15:W40">ROUNDDOWN(U15:U40*'Inventory System'!J8:J33,0)</f>
        <v>7</v>
      </c>
      <c r="X15" s="35"/>
      <c r="Z15" s="2"/>
    </row>
    <row r="16" spans="2:26" ht="15.75" thickBot="1" x14ac:dyDescent="0.3">
      <c r="B16" s="2"/>
      <c r="C16" s="2"/>
      <c r="D16" s="2"/>
      <c r="E16" s="2"/>
      <c r="G16" s="35"/>
      <c r="H16" s="35"/>
      <c r="I16" s="35"/>
      <c r="M16" s="147"/>
      <c r="N16" s="147"/>
      <c r="O16" s="147"/>
      <c r="P16" s="147"/>
      <c r="R16" s="73"/>
      <c r="S16" s="100">
        <v>2</v>
      </c>
      <c r="T16" s="101" t="str">
        <f ca="1">INDEX('Inventory System'!$I$8:$I$33,MATCH('Operation Analysis'!$V16,'Inventory System'!$N$8:$N$33,0),1)</f>
        <v>Japanese Red Bean</v>
      </c>
      <c r="U16" s="102">
        <f>LARGE('Inventory System'!$M$8:$M$33,'Operation Analysis'!S16)</f>
        <v>0.9458333333333333</v>
      </c>
      <c r="V16" s="84">
        <f ca="1">LARGE('Inventory System'!$N$8:$N$33,'Operation Analysis'!S16)</f>
        <v>9458334.1424918715</v>
      </c>
      <c r="W16" s="109">
        <v>5</v>
      </c>
      <c r="X16" s="35"/>
      <c r="Z16" s="2"/>
    </row>
    <row r="17" spans="2:26" ht="22.5" customHeight="1" thickBot="1" x14ac:dyDescent="0.4">
      <c r="B17" s="2"/>
      <c r="C17" s="2"/>
      <c r="D17" s="2"/>
      <c r="E17" s="2"/>
      <c r="G17" s="157" t="s">
        <v>94</v>
      </c>
      <c r="H17" s="158"/>
      <c r="I17" s="104">
        <v>43890</v>
      </c>
      <c r="M17" s="147"/>
      <c r="N17" s="147"/>
      <c r="O17" s="147"/>
      <c r="P17" s="147"/>
      <c r="R17" s="73"/>
      <c r="S17" s="100">
        <v>3</v>
      </c>
      <c r="T17" s="101" t="str">
        <f ca="1">INDEX('Inventory System'!$I$8:$I$33,MATCH('Operation Analysis'!$V17,'Inventory System'!$N$8:$N$33,0),1)</f>
        <v>Raisin</v>
      </c>
      <c r="U17" s="102">
        <f>LARGE('Inventory System'!$M$8:$M$33,'Operation Analysis'!S17)</f>
        <v>0.9458333333333333</v>
      </c>
      <c r="V17" s="84">
        <f ca="1">LARGE('Inventory System'!$N$8:$N$33,'Operation Analysis'!S17)</f>
        <v>9458333.8886445127</v>
      </c>
      <c r="W17" s="109">
        <v>5</v>
      </c>
      <c r="X17" s="35"/>
      <c r="Z17" s="2"/>
    </row>
    <row r="18" spans="2:26" ht="15" customHeight="1" x14ac:dyDescent="0.25">
      <c r="B18" s="2"/>
      <c r="C18" s="2"/>
      <c r="D18" s="2"/>
      <c r="E18" s="2"/>
      <c r="G18" s="75"/>
      <c r="H18" s="75"/>
      <c r="M18" s="147"/>
      <c r="N18" s="147"/>
      <c r="O18" s="147"/>
      <c r="P18" s="147"/>
      <c r="R18" s="73"/>
      <c r="S18" s="100">
        <v>4</v>
      </c>
      <c r="T18" s="101" t="str">
        <f ca="1">INDEX('Inventory System'!$I$8:$I$33,MATCH('Operation Analysis'!$V18,'Inventory System'!$N$8:$N$33,0),1)</f>
        <v>Coconut</v>
      </c>
      <c r="U18" s="102">
        <f>LARGE('Inventory System'!$M$8:$M$33,'Operation Analysis'!S18)</f>
        <v>0.94166666666666665</v>
      </c>
      <c r="V18" s="84">
        <f ca="1">LARGE('Inventory System'!$N$8:$N$33,'Operation Analysis'!S18)</f>
        <v>9416667.3680552691</v>
      </c>
      <c r="W18" s="109">
        <v>3</v>
      </c>
      <c r="X18" s="35"/>
      <c r="Z18" s="2"/>
    </row>
    <row r="19" spans="2:26" x14ac:dyDescent="0.25">
      <c r="B19" s="2"/>
      <c r="C19" s="2"/>
      <c r="D19" s="2"/>
      <c r="E19" s="2"/>
      <c r="Q19" s="35"/>
      <c r="R19" s="73"/>
      <c r="S19" s="100">
        <v>5</v>
      </c>
      <c r="T19" s="101" t="str">
        <f ca="1">INDEX('Inventory System'!$I$8:$I$33,MATCH('Operation Analysis'!$V19,'Inventory System'!$N$8:$N$33,0),1)</f>
        <v>Cheese Bread</v>
      </c>
      <c r="U19" s="102">
        <f>LARGE('Inventory System'!$M$8:$M$33,'Operation Analysis'!S19)</f>
        <v>0.94166666666666665</v>
      </c>
      <c r="V19" s="84">
        <f ca="1">LARGE('Inventory System'!$N$8:$N$33,'Operation Analysis'!S19)</f>
        <v>9416666.9921152424</v>
      </c>
      <c r="W19" s="109">
        <v>3</v>
      </c>
      <c r="X19" s="35"/>
      <c r="Z19" s="2"/>
    </row>
    <row r="20" spans="2:26" x14ac:dyDescent="0.25">
      <c r="B20" s="2"/>
      <c r="C20" s="2"/>
      <c r="D20" s="2"/>
      <c r="E20" s="2"/>
      <c r="Q20" s="35"/>
      <c r="R20" s="73"/>
      <c r="S20" s="100">
        <v>6</v>
      </c>
      <c r="T20" s="101" t="str">
        <f ca="1">INDEX('Inventory System'!$I$8:$I$33,MATCH('Operation Analysis'!$V20,'Inventory System'!$N$8:$N$33,0),1)</f>
        <v>BBQ Chicken</v>
      </c>
      <c r="U20" s="102">
        <f>LARGE('Inventory System'!$M$8:$M$33,'Operation Analysis'!S20)</f>
        <v>0.93611111111111112</v>
      </c>
      <c r="V20" s="84">
        <f ca="1">LARGE('Inventory System'!$N$8:$N$33,'Operation Analysis'!S20)</f>
        <v>9361112.0092153065</v>
      </c>
      <c r="W20" s="109">
        <v>5</v>
      </c>
      <c r="X20" s="35"/>
      <c r="Z20" s="2"/>
    </row>
    <row r="21" spans="2:26" x14ac:dyDescent="0.25">
      <c r="B21" s="2"/>
      <c r="C21" s="2"/>
      <c r="D21" s="2"/>
      <c r="E21" s="2"/>
      <c r="G21" s="159" t="s">
        <v>13</v>
      </c>
      <c r="H21" s="159"/>
      <c r="Q21" s="35"/>
      <c r="R21" s="73"/>
      <c r="S21" s="100">
        <v>7</v>
      </c>
      <c r="T21" s="101" t="str">
        <f ca="1">INDEX('Inventory System'!$I$8:$I$33,MATCH('Operation Analysis'!$V21,'Inventory System'!$N$8:$N$33,0),1)</f>
        <v>Sardine</v>
      </c>
      <c r="U21" s="102">
        <f>LARGE('Inventory System'!$M$8:$M$33,'Operation Analysis'!S21)</f>
        <v>0.93611111111111112</v>
      </c>
      <c r="V21" s="84">
        <f ca="1">LARGE('Inventory System'!$N$8:$N$33,'Operation Analysis'!S21)</f>
        <v>9361111.1261162348</v>
      </c>
      <c r="W21" s="109">
        <v>3</v>
      </c>
      <c r="X21" s="35"/>
      <c r="Z21" s="2"/>
    </row>
    <row r="22" spans="2:26" ht="15" customHeight="1" x14ac:dyDescent="0.25">
      <c r="B22" s="2"/>
      <c r="C22" s="2"/>
      <c r="D22" s="2"/>
      <c r="E22" s="2"/>
      <c r="G22" s="160"/>
      <c r="H22" s="160"/>
      <c r="Q22" s="35"/>
      <c r="R22" s="73"/>
      <c r="S22" s="100">
        <v>8</v>
      </c>
      <c r="T22" s="101" t="str">
        <f ca="1">INDEX('Inventory System'!$I$8:$I$33,MATCH('Operation Analysis'!$V22,'Inventory System'!$N$8:$N$33,0),1)</f>
        <v>Otah</v>
      </c>
      <c r="U22" s="102">
        <f>LARGE('Inventory System'!$M$8:$M$33,'Operation Analysis'!S22)</f>
        <v>0.93333333333333335</v>
      </c>
      <c r="V22" s="84">
        <f ca="1">LARGE('Inventory System'!$N$8:$N$33,'Operation Analysis'!S22)</f>
        <v>9333333.9364875574</v>
      </c>
      <c r="W22" s="109">
        <v>3</v>
      </c>
      <c r="X22" s="35"/>
      <c r="Z22" s="2"/>
    </row>
    <row r="23" spans="2:26" ht="15" customHeight="1" x14ac:dyDescent="0.25">
      <c r="B23" s="2"/>
      <c r="C23" s="2"/>
      <c r="D23" s="2"/>
      <c r="E23" s="2"/>
      <c r="G23" s="163" t="s">
        <v>79</v>
      </c>
      <c r="H23" s="163"/>
      <c r="I23" s="163"/>
      <c r="J23" s="94"/>
      <c r="Q23" s="35"/>
      <c r="R23" s="73"/>
      <c r="S23" s="100">
        <v>9</v>
      </c>
      <c r="T23" s="101" t="str">
        <f ca="1">INDEX('Inventory System'!$I$8:$I$33,MATCH('Operation Analysis'!$V23,'Inventory System'!$N$8:$N$33,0),1)</f>
        <v>Sugar Roll</v>
      </c>
      <c r="U23" s="102">
        <f>LARGE('Inventory System'!$M$8:$M$33,'Operation Analysis'!S23)</f>
        <v>0.93333333333333335</v>
      </c>
      <c r="V23" s="84">
        <f ca="1">LARGE('Inventory System'!$N$8:$N$33,'Operation Analysis'!S23)</f>
        <v>9333333.9069555104</v>
      </c>
      <c r="W23" s="109">
        <v>3</v>
      </c>
      <c r="X23" s="35"/>
      <c r="Z23" s="2"/>
    </row>
    <row r="24" spans="2:26" ht="15" customHeight="1" x14ac:dyDescent="0.25">
      <c r="B24" s="2"/>
      <c r="C24" s="2"/>
      <c r="D24" s="2"/>
      <c r="E24" s="2"/>
      <c r="G24" s="163"/>
      <c r="H24" s="163"/>
      <c r="I24" s="163"/>
      <c r="J24" s="94"/>
      <c r="M24" s="147" t="str">
        <f ca="1">T16</f>
        <v>Japanese Red Bean</v>
      </c>
      <c r="N24" s="147"/>
      <c r="O24" s="147"/>
      <c r="P24" s="147"/>
      <c r="R24" s="73"/>
      <c r="S24" s="100">
        <v>10</v>
      </c>
      <c r="T24" s="101" t="str">
        <f ca="1">INDEX('Inventory System'!$I$8:$I$33,MATCH('Operation Analysis'!$V24,'Inventory System'!$N$8:$N$33,0),1)</f>
        <v>Custard Puff</v>
      </c>
      <c r="U24" s="102">
        <f>LARGE('Inventory System'!$M$8:$M$33,'Operation Analysis'!S24)</f>
        <v>0.93055555555555558</v>
      </c>
      <c r="V24" s="84">
        <f ca="1">LARGE('Inventory System'!$N$8:$N$33,'Operation Analysis'!S24)</f>
        <v>9305556.4379345551</v>
      </c>
      <c r="W24" s="109">
        <v>3</v>
      </c>
      <c r="X24" s="35"/>
      <c r="Z24" s="2"/>
    </row>
    <row r="25" spans="2:26" ht="15" customHeight="1" x14ac:dyDescent="0.25">
      <c r="B25" s="2"/>
      <c r="C25" s="2"/>
      <c r="D25" s="2"/>
      <c r="E25" s="2"/>
      <c r="G25" s="163"/>
      <c r="H25" s="163"/>
      <c r="I25" s="163"/>
      <c r="J25" s="94"/>
      <c r="M25" s="147"/>
      <c r="N25" s="147"/>
      <c r="O25" s="147"/>
      <c r="P25" s="147"/>
      <c r="R25" s="73"/>
      <c r="S25" s="74">
        <v>11</v>
      </c>
      <c r="T25" s="14" t="str">
        <f ca="1">INDEX('Inventory System'!$I$8:$I$33,MATCH('Operation Analysis'!$V25,'Inventory System'!$N$8:$N$33,0),1)</f>
        <v>Tuna Puff</v>
      </c>
      <c r="U25" s="93">
        <f>LARGE('Inventory System'!$M$8:$M$33,'Operation Analysis'!S25)</f>
        <v>0.93055555555555558</v>
      </c>
      <c r="V25" s="84">
        <f ca="1">LARGE('Inventory System'!$N$8:$N$33,'Operation Analysis'!S25)</f>
        <v>9305555.6727366783</v>
      </c>
      <c r="W25" s="106">
        <v>5</v>
      </c>
      <c r="X25" s="35"/>
      <c r="Z25" s="2"/>
    </row>
    <row r="26" spans="2:26" ht="15" customHeight="1" x14ac:dyDescent="0.25">
      <c r="B26" s="2"/>
      <c r="C26" s="2"/>
      <c r="D26" s="2"/>
      <c r="E26" s="2"/>
      <c r="G26" s="163"/>
      <c r="H26" s="163"/>
      <c r="I26" s="163"/>
      <c r="J26" s="94"/>
      <c r="M26" s="147"/>
      <c r="N26" s="147"/>
      <c r="O26" s="147"/>
      <c r="P26" s="147"/>
      <c r="R26" s="73"/>
      <c r="S26" s="74">
        <v>12</v>
      </c>
      <c r="T26" s="14" t="str">
        <f ca="1">INDEX('Inventory System'!$I$8:$I$33,MATCH('Operation Analysis'!$V26,'Inventory System'!$N$8:$N$33,0),1)</f>
        <v>Garlic Bread</v>
      </c>
      <c r="U26" s="93">
        <f>LARGE('Inventory System'!$M$8:$M$33,'Operation Analysis'!S26)</f>
        <v>0.92500000000000004</v>
      </c>
      <c r="V26" s="84">
        <f ca="1">LARGE('Inventory System'!$N$8:$N$33,'Operation Analysis'!S26)</f>
        <v>9250000.9972218834</v>
      </c>
      <c r="W26" s="106">
        <v>5</v>
      </c>
      <c r="X26" s="35"/>
      <c r="Z26" s="2"/>
    </row>
    <row r="27" spans="2:26" ht="15" customHeight="1" x14ac:dyDescent="0.25">
      <c r="B27" s="2"/>
      <c r="C27" s="2"/>
      <c r="D27" s="2"/>
      <c r="E27" s="2"/>
      <c r="G27" s="163"/>
      <c r="H27" s="163"/>
      <c r="I27" s="163"/>
      <c r="J27" s="94"/>
      <c r="M27" s="147"/>
      <c r="N27" s="147"/>
      <c r="O27" s="147"/>
      <c r="P27" s="147"/>
      <c r="R27" s="73"/>
      <c r="S27" s="74">
        <v>13</v>
      </c>
      <c r="T27" s="14" t="str">
        <f ca="1">INDEX('Inventory System'!$I$8:$I$33,MATCH('Operation Analysis'!$V27,'Inventory System'!$N$8:$N$33,0),1)</f>
        <v>Butter Sugar (single)</v>
      </c>
      <c r="U27" s="93">
        <f>LARGE('Inventory System'!$M$8:$M$33,'Operation Analysis'!S27)</f>
        <v>0.92500000000000004</v>
      </c>
      <c r="V27" s="84">
        <f ca="1">LARGE('Inventory System'!$N$8:$N$33,'Operation Analysis'!S27)</f>
        <v>9250000.3674395476</v>
      </c>
      <c r="W27" s="106">
        <v>5</v>
      </c>
      <c r="X27" s="35"/>
      <c r="Z27" s="2"/>
    </row>
    <row r="28" spans="2:26" ht="15" customHeight="1" x14ac:dyDescent="0.25">
      <c r="B28" s="2"/>
      <c r="C28" s="2"/>
      <c r="D28" s="2"/>
      <c r="E28" s="2"/>
      <c r="G28" s="163"/>
      <c r="H28" s="163"/>
      <c r="I28" s="163"/>
      <c r="J28" s="94"/>
      <c r="M28" s="147"/>
      <c r="N28" s="147"/>
      <c r="O28" s="147"/>
      <c r="P28" s="147"/>
      <c r="R28" s="73"/>
      <c r="S28" s="74">
        <v>14</v>
      </c>
      <c r="T28" s="14" t="str">
        <f ca="1">INDEX('Inventory System'!$I$8:$I$33,MATCH('Operation Analysis'!$V28,'Inventory System'!$N$8:$N$33,0),1)</f>
        <v>Ham &amp; Cheese</v>
      </c>
      <c r="U28" s="93">
        <f>LARGE('Inventory System'!$M$8:$M$33,'Operation Analysis'!S28)</f>
        <v>0.92083333333333339</v>
      </c>
      <c r="V28" s="84">
        <f ca="1">LARGE('Inventory System'!$N$8:$N$33,'Operation Analysis'!S28)</f>
        <v>9208333.7742003705</v>
      </c>
      <c r="W28" s="106">
        <v>3</v>
      </c>
      <c r="X28" s="35"/>
      <c r="Z28" s="2"/>
    </row>
    <row r="29" spans="2:26" ht="15" customHeight="1" x14ac:dyDescent="0.25">
      <c r="B29" s="2"/>
      <c r="C29" s="2"/>
      <c r="D29" s="2"/>
      <c r="E29" s="2"/>
      <c r="G29" s="163"/>
      <c r="H29" s="163"/>
      <c r="I29" s="163"/>
      <c r="J29" s="94"/>
      <c r="M29" s="147"/>
      <c r="N29" s="147"/>
      <c r="O29" s="147"/>
      <c r="P29" s="147"/>
      <c r="Q29" s="35"/>
      <c r="R29" s="73"/>
      <c r="S29" s="74">
        <v>15</v>
      </c>
      <c r="T29" s="14" t="str">
        <f ca="1">INDEX('Inventory System'!$I$8:$I$33,MATCH('Operation Analysis'!$V29,'Inventory System'!$N$8:$N$33,0),1)</f>
        <v>Cranberry Cheese</v>
      </c>
      <c r="U29" s="93">
        <f>LARGE('Inventory System'!$M$8:$M$33,'Operation Analysis'!S29)</f>
        <v>0.92083333333333339</v>
      </c>
      <c r="V29" s="84">
        <f ca="1">LARGE('Inventory System'!$N$8:$N$33,'Operation Analysis'!S29)</f>
        <v>9208333.4353262074</v>
      </c>
      <c r="W29" s="106">
        <v>3</v>
      </c>
      <c r="X29" s="35"/>
      <c r="Z29" s="2"/>
    </row>
    <row r="30" spans="2:26" ht="15" customHeight="1" x14ac:dyDescent="0.25">
      <c r="B30" s="2"/>
      <c r="C30" s="2"/>
      <c r="D30" s="2"/>
      <c r="E30" s="2"/>
      <c r="G30" s="163"/>
      <c r="H30" s="163"/>
      <c r="I30" s="163"/>
      <c r="J30" s="94"/>
      <c r="Q30" s="35"/>
      <c r="R30" s="73"/>
      <c r="S30" s="74">
        <v>16</v>
      </c>
      <c r="T30" s="14" t="str">
        <f ca="1">INDEX('Inventory System'!$I$8:$I$33,MATCH('Operation Analysis'!$V30,'Inventory System'!$N$8:$N$33,0),1)</f>
        <v>Chicken Curry Puff</v>
      </c>
      <c r="U30" s="93">
        <f>LARGE('Inventory System'!$M$8:$M$33,'Operation Analysis'!S30)</f>
        <v>0.91874999999999996</v>
      </c>
      <c r="V30" s="84">
        <f ca="1">LARGE('Inventory System'!$N$8:$N$33,'Operation Analysis'!S30)</f>
        <v>9187500.0645071939</v>
      </c>
      <c r="W30" s="106">
        <v>3</v>
      </c>
      <c r="X30" s="35"/>
      <c r="Z30" s="2"/>
    </row>
    <row r="31" spans="2:26" ht="15" customHeight="1" x14ac:dyDescent="0.25">
      <c r="B31" s="2"/>
      <c r="C31" s="2"/>
      <c r="D31" s="2"/>
      <c r="E31" s="2"/>
      <c r="G31" s="163"/>
      <c r="H31" s="163"/>
      <c r="I31" s="163"/>
      <c r="J31" s="94"/>
      <c r="Q31" s="35"/>
      <c r="R31" s="73"/>
      <c r="S31" s="74">
        <v>17</v>
      </c>
      <c r="T31" s="14" t="str">
        <f ca="1">INDEX('Inventory System'!$I$8:$I$33,MATCH('Operation Analysis'!$V31,'Inventory System'!$N$8:$N$33,0),1)</f>
        <v>Black Bean</v>
      </c>
      <c r="U31" s="93">
        <f>LARGE('Inventory System'!$M$8:$M$33,'Operation Analysis'!S31)</f>
        <v>0.91666666666666663</v>
      </c>
      <c r="V31" s="84">
        <f ca="1">LARGE('Inventory System'!$N$8:$N$33,'Operation Analysis'!S31)</f>
        <v>9166667.6396242585</v>
      </c>
      <c r="W31" s="106">
        <v>3</v>
      </c>
      <c r="X31" s="35"/>
      <c r="Z31" s="2"/>
    </row>
    <row r="32" spans="2:26" ht="15" customHeight="1" x14ac:dyDescent="0.25">
      <c r="B32" s="2"/>
      <c r="C32" s="2"/>
      <c r="D32" s="2"/>
      <c r="E32" s="2"/>
      <c r="G32" s="163"/>
      <c r="H32" s="163"/>
      <c r="I32" s="163"/>
      <c r="J32" s="94"/>
      <c r="Q32" s="35"/>
      <c r="R32" s="73"/>
      <c r="S32" s="74">
        <v>18</v>
      </c>
      <c r="T32" s="14" t="str">
        <f ca="1">INDEX('Inventory System'!$I$8:$I$33,MATCH('Operation Analysis'!$V32,'Inventory System'!$N$8:$N$33,0),1)</f>
        <v>Tuna Fish</v>
      </c>
      <c r="U32" s="93">
        <f>LARGE('Inventory System'!$M$8:$M$33,'Operation Analysis'!S32)</f>
        <v>0.91388888888888886</v>
      </c>
      <c r="V32" s="84">
        <f ca="1">LARGE('Inventory System'!$N$8:$N$33,'Operation Analysis'!S32)</f>
        <v>9138889.4619854745</v>
      </c>
      <c r="W32" s="106">
        <v>3</v>
      </c>
      <c r="X32" s="35"/>
      <c r="Z32" s="2"/>
    </row>
    <row r="33" spans="2:26" ht="15" customHeight="1" x14ac:dyDescent="0.25">
      <c r="B33" s="2"/>
      <c r="C33" s="2"/>
      <c r="D33" s="2"/>
      <c r="E33" s="2"/>
      <c r="G33" s="163"/>
      <c r="H33" s="163"/>
      <c r="I33" s="163"/>
      <c r="J33" s="94"/>
      <c r="Q33" s="35"/>
      <c r="R33" s="73"/>
      <c r="S33" s="74">
        <v>19</v>
      </c>
      <c r="T33" s="14" t="str">
        <f ca="1">INDEX('Inventory System'!$I$8:$I$33,MATCH('Operation Analysis'!$V33,'Inventory System'!$N$8:$N$33,0),1)</f>
        <v>Butter Sugar</v>
      </c>
      <c r="U33" s="93">
        <f>LARGE('Inventory System'!$M$8:$M$33,'Operation Analysis'!S33)</f>
        <v>0.91249999999999998</v>
      </c>
      <c r="V33" s="84">
        <f ca="1">LARGE('Inventory System'!$N$8:$N$33,'Operation Analysis'!S33)</f>
        <v>9125000.1276091486</v>
      </c>
      <c r="W33" s="106">
        <v>3</v>
      </c>
      <c r="X33" s="35"/>
      <c r="Z33" s="2"/>
    </row>
    <row r="34" spans="2:26" ht="15" customHeight="1" x14ac:dyDescent="0.25">
      <c r="B34" s="2"/>
      <c r="C34" s="2"/>
      <c r="D34" s="2"/>
      <c r="E34" s="2"/>
      <c r="G34" s="163"/>
      <c r="H34" s="163"/>
      <c r="I34" s="163"/>
      <c r="J34" s="94"/>
      <c r="R34" s="73"/>
      <c r="S34" s="74">
        <v>20</v>
      </c>
      <c r="T34" s="14" t="str">
        <f ca="1">INDEX('Inventory System'!$I$8:$I$33,MATCH('Operation Analysis'!$V34,'Inventory System'!$N$8:$N$33,0),1)</f>
        <v xml:space="preserve">Coffee </v>
      </c>
      <c r="U34" s="93">
        <f>LARGE('Inventory System'!$M$8:$M$33,'Operation Analysis'!S34)</f>
        <v>0.90833333333333333</v>
      </c>
      <c r="V34" s="84">
        <f ca="1">LARGE('Inventory System'!$N$8:$N$33,'Operation Analysis'!S34)</f>
        <v>9083334.2629872039</v>
      </c>
      <c r="W34" s="106">
        <v>3</v>
      </c>
      <c r="X34" s="35"/>
      <c r="Z34" s="2"/>
    </row>
    <row r="35" spans="2:26" ht="15" customHeight="1" x14ac:dyDescent="0.25">
      <c r="B35" s="2"/>
      <c r="C35" s="2"/>
      <c r="D35" s="2"/>
      <c r="E35" s="2"/>
      <c r="G35" s="163"/>
      <c r="H35" s="163"/>
      <c r="I35" s="163"/>
      <c r="J35" s="94"/>
      <c r="M35" s="147" t="str">
        <f ca="1">T17</f>
        <v>Raisin</v>
      </c>
      <c r="N35" s="147"/>
      <c r="O35" s="147"/>
      <c r="P35" s="147"/>
      <c r="R35" s="73"/>
      <c r="S35" s="74">
        <v>21</v>
      </c>
      <c r="T35" s="14" t="str">
        <f ca="1">INDEX('Inventory System'!$I$8:$I$33,MATCH('Operation Analysis'!$V35,'Inventory System'!$N$8:$N$33,0),1)</f>
        <v>Chicken Floss Cheese</v>
      </c>
      <c r="U35" s="93">
        <f>LARGE('Inventory System'!$M$8:$M$33,'Operation Analysis'!S35)</f>
        <v>0.90833333333333333</v>
      </c>
      <c r="V35" s="84">
        <f ca="1">LARGE('Inventory System'!$N$8:$N$33,'Operation Analysis'!S35)</f>
        <v>9083333.4932892751</v>
      </c>
      <c r="W35" s="106">
        <v>3</v>
      </c>
      <c r="X35" s="35"/>
      <c r="Z35" s="2"/>
    </row>
    <row r="36" spans="2:26" ht="15" customHeight="1" x14ac:dyDescent="0.25">
      <c r="B36" s="2"/>
      <c r="C36" s="2"/>
      <c r="D36" s="2"/>
      <c r="E36" s="2"/>
      <c r="G36" s="163"/>
      <c r="H36" s="163"/>
      <c r="I36" s="163"/>
      <c r="J36" s="94"/>
      <c r="M36" s="147"/>
      <c r="N36" s="147"/>
      <c r="O36" s="147"/>
      <c r="P36" s="147"/>
      <c r="R36" s="73"/>
      <c r="S36" s="74">
        <v>22</v>
      </c>
      <c r="T36" s="14" t="str">
        <f ca="1">INDEX('Inventory System'!$I$8:$I$33,MATCH('Operation Analysis'!$V36,'Inventory System'!$N$8:$N$33,0),1)</f>
        <v>Sausage Bun</v>
      </c>
      <c r="U36" s="93">
        <f>LARGE('Inventory System'!$M$8:$M$33,'Operation Analysis'!S36)</f>
        <v>0.90416666666666667</v>
      </c>
      <c r="V36" s="84">
        <f ca="1">LARGE('Inventory System'!$N$8:$N$33,'Operation Analysis'!S36)</f>
        <v>9041667.0116490908</v>
      </c>
      <c r="W36" s="106">
        <v>7</v>
      </c>
      <c r="X36" s="35"/>
      <c r="Z36" s="2"/>
    </row>
    <row r="37" spans="2:26" ht="15" customHeight="1" x14ac:dyDescent="0.25">
      <c r="B37" s="2"/>
      <c r="C37" s="2"/>
      <c r="D37" s="2"/>
      <c r="E37" s="2"/>
      <c r="G37" s="163"/>
      <c r="H37" s="163"/>
      <c r="I37" s="163"/>
      <c r="J37" s="94"/>
      <c r="M37" s="147"/>
      <c r="N37" s="147"/>
      <c r="O37" s="147"/>
      <c r="P37" s="147"/>
      <c r="R37" s="73"/>
      <c r="S37" s="74">
        <v>23</v>
      </c>
      <c r="T37" s="14" t="str">
        <f ca="1">INDEX('Inventory System'!$I$8:$I$33,MATCH('Operation Analysis'!$V37,'Inventory System'!$N$8:$N$33,0),1)</f>
        <v>Nyonya Chicken</v>
      </c>
      <c r="U37" s="93">
        <f>LARGE('Inventory System'!$M$8:$M$33,'Operation Analysis'!S37)</f>
        <v>0.9</v>
      </c>
      <c r="V37" s="84">
        <f ca="1">LARGE('Inventory System'!$N$8:$N$33,'Operation Analysis'!S37)</f>
        <v>9000000.3313184492</v>
      </c>
      <c r="W37" s="106">
        <v>5</v>
      </c>
      <c r="X37" s="35"/>
      <c r="Z37" s="2"/>
    </row>
    <row r="38" spans="2:26" ht="15" customHeight="1" x14ac:dyDescent="0.25">
      <c r="B38" s="2"/>
      <c r="C38" s="2"/>
      <c r="D38" s="2"/>
      <c r="E38" s="2"/>
      <c r="G38" s="163"/>
      <c r="H38" s="163"/>
      <c r="I38" s="163"/>
      <c r="J38" s="94"/>
      <c r="M38" s="147"/>
      <c r="N38" s="147"/>
      <c r="O38" s="147"/>
      <c r="P38" s="147"/>
      <c r="R38" s="73"/>
      <c r="S38" s="74">
        <v>24</v>
      </c>
      <c r="T38" s="14" t="str">
        <f ca="1">INDEX('Inventory System'!$I$8:$I$33,MATCH('Operation Analysis'!$V38,'Inventory System'!$N$8:$N$33,0),1)</f>
        <v>Yam Bun</v>
      </c>
      <c r="U38" s="93">
        <f>LARGE('Inventory System'!$M$8:$M$33,'Operation Analysis'!S38)</f>
        <v>0.89166666666666672</v>
      </c>
      <c r="V38" s="84">
        <f ca="1">LARGE('Inventory System'!$N$8:$N$33,'Operation Analysis'!S38)</f>
        <v>8916667.2325263526</v>
      </c>
      <c r="W38" s="106">
        <v>5</v>
      </c>
      <c r="X38" s="35"/>
      <c r="Z38" s="2"/>
    </row>
    <row r="39" spans="2:26" ht="15" customHeight="1" x14ac:dyDescent="0.25">
      <c r="B39" s="2"/>
      <c r="C39" s="2"/>
      <c r="D39" s="2"/>
      <c r="E39" s="2"/>
      <c r="G39" s="163"/>
      <c r="H39" s="163"/>
      <c r="I39" s="163"/>
      <c r="J39" s="94"/>
      <c r="M39" s="147"/>
      <c r="N39" s="147"/>
      <c r="O39" s="147"/>
      <c r="P39" s="147"/>
      <c r="Q39" s="35"/>
      <c r="R39" s="73"/>
      <c r="S39" s="74">
        <v>25</v>
      </c>
      <c r="T39" s="14" t="str">
        <f ca="1">INDEX('Inventory System'!$I$8:$I$33,MATCH('Operation Analysis'!$V39,'Inventory System'!$N$8:$N$33,0),1)</f>
        <v>Chicken Puff</v>
      </c>
      <c r="U39" s="93">
        <f>LARGE('Inventory System'!$M$8:$M$33,'Operation Analysis'!S39)</f>
        <v>0.875</v>
      </c>
      <c r="V39" s="84">
        <f ca="1">LARGE('Inventory System'!$N$8:$N$33,'Operation Analysis'!S39)</f>
        <v>8750000.4384783935</v>
      </c>
      <c r="W39" s="106">
        <v>10</v>
      </c>
      <c r="X39" s="35"/>
      <c r="Z39" s="2"/>
    </row>
    <row r="40" spans="2:26" ht="15" customHeight="1" x14ac:dyDescent="0.25">
      <c r="B40" s="2"/>
      <c r="C40" s="2"/>
      <c r="D40" s="2"/>
      <c r="E40" s="2"/>
      <c r="G40" s="163"/>
      <c r="H40" s="163"/>
      <c r="I40" s="163"/>
      <c r="J40" s="94"/>
      <c r="M40" s="147"/>
      <c r="N40" s="147"/>
      <c r="O40" s="147"/>
      <c r="P40" s="147"/>
      <c r="Q40" s="35"/>
      <c r="R40" s="73"/>
      <c r="S40" s="74">
        <v>26</v>
      </c>
      <c r="T40" s="14" t="str">
        <f ca="1">INDEX('Inventory System'!$I$8:$I$33,MATCH('Operation Analysis'!$V40,'Inventory System'!$N$8:$N$33,0),1)</f>
        <v>Durian Puff</v>
      </c>
      <c r="U40" s="93">
        <f>LARGE('Inventory System'!$M$8:$M$33,'Operation Analysis'!S40)</f>
        <v>0.8600000000000001</v>
      </c>
      <c r="V40" s="84">
        <f ca="1">LARGE('Inventory System'!$N$8:$N$33,'Operation Analysis'!S40)</f>
        <v>8600000.3050245252</v>
      </c>
      <c r="W40" s="106">
        <v>4</v>
      </c>
      <c r="X40" s="35"/>
      <c r="Z40" s="2"/>
    </row>
    <row r="41" spans="2:26" x14ac:dyDescent="0.25">
      <c r="B41" s="2"/>
      <c r="C41" s="2"/>
      <c r="D41" s="2"/>
      <c r="E41" s="2"/>
      <c r="Q41" s="35"/>
      <c r="R41" s="73"/>
      <c r="S41" s="166" t="s">
        <v>105</v>
      </c>
      <c r="T41" s="167"/>
      <c r="U41" s="167"/>
      <c r="V41" s="35"/>
      <c r="W41" s="110">
        <f>SUM(W15:W40)</f>
        <v>110</v>
      </c>
      <c r="X41" s="35"/>
      <c r="Z41" s="2"/>
    </row>
    <row r="42" spans="2:26" x14ac:dyDescent="0.25">
      <c r="B42" s="2"/>
      <c r="C42" s="2"/>
      <c r="D42" s="2"/>
      <c r="E42" s="2"/>
      <c r="Q42" s="35"/>
      <c r="R42" s="35"/>
      <c r="S42" s="168" t="s">
        <v>111</v>
      </c>
      <c r="T42" s="168"/>
      <c r="U42" s="168"/>
      <c r="V42" s="14"/>
      <c r="W42" s="14">
        <f>'Inventory System'!J34</f>
        <v>137</v>
      </c>
      <c r="X42" s="35"/>
      <c r="Z42" s="2"/>
    </row>
    <row r="43" spans="2:26" x14ac:dyDescent="0.25">
      <c r="B43" s="2"/>
      <c r="C43" s="2"/>
      <c r="D43" s="2"/>
      <c r="E43" s="2"/>
      <c r="Z43" s="2"/>
    </row>
    <row r="44" spans="2:26" x14ac:dyDescent="0.25">
      <c r="B44" s="2"/>
      <c r="C44" s="2"/>
      <c r="D44" s="2"/>
      <c r="E44" s="2"/>
      <c r="Z44" s="2"/>
    </row>
    <row r="45" spans="2:26" x14ac:dyDescent="0.25">
      <c r="B45" s="2"/>
      <c r="C45" s="2"/>
      <c r="D45" s="2"/>
      <c r="E45" s="2"/>
      <c r="Z45" s="2"/>
    </row>
    <row r="46" spans="2:26" x14ac:dyDescent="0.25">
      <c r="B46" s="2"/>
      <c r="C46" s="2"/>
      <c r="D46" s="2"/>
      <c r="E46" s="2"/>
      <c r="Z46" s="2"/>
    </row>
    <row r="47" spans="2:26" x14ac:dyDescent="0.25">
      <c r="B47" s="2"/>
      <c r="C47" s="2"/>
      <c r="D47" s="2"/>
      <c r="E47" s="2"/>
      <c r="Z47" s="2"/>
    </row>
    <row r="48" spans="2:26" x14ac:dyDescent="0.25">
      <c r="B48" s="2"/>
      <c r="C48" s="2"/>
      <c r="D48" s="2"/>
      <c r="E48" s="2"/>
      <c r="Z48" s="2"/>
    </row>
    <row r="49" spans="2:26" x14ac:dyDescent="0.25">
      <c r="B49" s="2"/>
      <c r="C49" s="2"/>
      <c r="D49" s="2"/>
      <c r="E49" s="2"/>
      <c r="Z49" s="2"/>
    </row>
    <row r="50" spans="2:26" ht="24" thickBot="1" x14ac:dyDescent="0.4">
      <c r="B50" s="2"/>
      <c r="C50" s="2"/>
      <c r="D50" s="2"/>
      <c r="E50" s="2"/>
      <c r="G50" s="34"/>
      <c r="H50" s="34"/>
      <c r="I50" s="37"/>
      <c r="J50" s="38"/>
      <c r="Z50" s="2"/>
    </row>
    <row r="51" spans="2:26" ht="24" thickBot="1" x14ac:dyDescent="0.3">
      <c r="B51" s="2"/>
      <c r="C51" s="2"/>
      <c r="D51" s="2"/>
      <c r="E51" s="2"/>
      <c r="G51" s="164" t="s">
        <v>93</v>
      </c>
      <c r="H51" s="165"/>
      <c r="I51" s="103">
        <v>43845</v>
      </c>
      <c r="Z51" s="2"/>
    </row>
    <row r="52" spans="2:26" ht="23.25" x14ac:dyDescent="0.25">
      <c r="B52" s="2"/>
      <c r="C52" s="2"/>
      <c r="D52" s="2"/>
      <c r="E52" s="2"/>
      <c r="G52" s="107"/>
      <c r="H52" s="107"/>
      <c r="Z52" s="2"/>
    </row>
    <row r="53" spans="2:26" ht="15" customHeight="1" thickBot="1" x14ac:dyDescent="0.3">
      <c r="B53" s="2"/>
      <c r="C53" s="2"/>
      <c r="D53" s="2"/>
      <c r="E53" s="2"/>
      <c r="G53" s="34"/>
      <c r="H53" s="34"/>
      <c r="J53" s="33"/>
      <c r="Z53" s="2"/>
    </row>
    <row r="54" spans="2:26" ht="24" thickBot="1" x14ac:dyDescent="0.3">
      <c r="B54" s="2"/>
      <c r="C54" s="2"/>
      <c r="D54" s="2"/>
      <c r="E54" s="2"/>
      <c r="F54" s="35"/>
      <c r="G54" s="164" t="s">
        <v>94</v>
      </c>
      <c r="H54" s="165"/>
      <c r="I54" s="103">
        <v>43890</v>
      </c>
      <c r="J54" s="33"/>
      <c r="Z54" s="2"/>
    </row>
    <row r="55" spans="2:26" x14ac:dyDescent="0.25">
      <c r="B55" s="2"/>
      <c r="C55" s="2"/>
      <c r="D55" s="2"/>
      <c r="E55" s="2"/>
      <c r="Z55" s="2"/>
    </row>
    <row r="56" spans="2:26" ht="15" customHeight="1" x14ac:dyDescent="0.25">
      <c r="B56" s="2"/>
      <c r="C56" s="2"/>
      <c r="D56" s="2"/>
      <c r="E56" s="2"/>
      <c r="G56" s="36"/>
      <c r="H56" s="36"/>
      <c r="J56" s="33"/>
      <c r="Z56" s="2"/>
    </row>
    <row r="57" spans="2:26" ht="15" customHeight="1" x14ac:dyDescent="0.25">
      <c r="B57" s="2"/>
      <c r="C57" s="2"/>
      <c r="D57" s="2"/>
      <c r="E57" s="2"/>
      <c r="G57" s="159" t="s">
        <v>13</v>
      </c>
      <c r="H57" s="159"/>
      <c r="J57" s="33"/>
      <c r="Z57" s="2"/>
    </row>
    <row r="58" spans="2:26" x14ac:dyDescent="0.25">
      <c r="B58" s="2"/>
      <c r="C58" s="2"/>
      <c r="D58" s="2"/>
      <c r="E58" s="2"/>
      <c r="G58" s="162"/>
      <c r="H58" s="162"/>
      <c r="Z58" s="2"/>
    </row>
    <row r="59" spans="2:26" ht="15" customHeight="1" x14ac:dyDescent="0.25">
      <c r="B59" s="2"/>
      <c r="C59" s="2"/>
      <c r="D59" s="2"/>
      <c r="E59" s="2"/>
      <c r="G59" s="163" t="s">
        <v>110</v>
      </c>
      <c r="H59" s="163"/>
      <c r="I59" s="163"/>
      <c r="Z59" s="2"/>
    </row>
    <row r="60" spans="2:26" ht="15" customHeight="1" x14ac:dyDescent="0.25">
      <c r="B60" s="2"/>
      <c r="C60" s="2"/>
      <c r="D60" s="2"/>
      <c r="E60" s="2"/>
      <c r="G60" s="163"/>
      <c r="H60" s="163"/>
      <c r="I60" s="163"/>
      <c r="Z60" s="2"/>
    </row>
    <row r="61" spans="2:26" ht="15" customHeight="1" x14ac:dyDescent="0.25">
      <c r="B61" s="2"/>
      <c r="C61" s="2"/>
      <c r="D61" s="2"/>
      <c r="E61" s="2"/>
      <c r="G61" s="163"/>
      <c r="H61" s="163"/>
      <c r="I61" s="163"/>
      <c r="Z61" s="2"/>
    </row>
    <row r="62" spans="2:26" ht="15" customHeight="1" x14ac:dyDescent="0.25">
      <c r="B62" s="2"/>
      <c r="C62" s="2"/>
      <c r="D62" s="2"/>
      <c r="E62" s="2"/>
      <c r="G62" s="163"/>
      <c r="H62" s="163"/>
      <c r="I62" s="163"/>
      <c r="Z62" s="2"/>
    </row>
    <row r="63" spans="2:26" ht="15" customHeight="1" x14ac:dyDescent="0.25">
      <c r="B63" s="2"/>
      <c r="C63" s="2"/>
      <c r="D63" s="2"/>
      <c r="E63" s="2"/>
      <c r="G63" s="163"/>
      <c r="H63" s="163"/>
      <c r="I63" s="163"/>
      <c r="Z63" s="2"/>
    </row>
    <row r="64" spans="2:26" ht="15" customHeight="1" x14ac:dyDescent="0.25">
      <c r="B64" s="2"/>
      <c r="C64" s="2"/>
      <c r="D64" s="2"/>
      <c r="E64" s="2"/>
      <c r="G64" s="163"/>
      <c r="H64" s="163"/>
      <c r="I64" s="163"/>
      <c r="Z64" s="2"/>
    </row>
    <row r="65" spans="2:26" ht="15" customHeight="1" x14ac:dyDescent="0.25">
      <c r="B65" s="2"/>
      <c r="C65" s="2"/>
      <c r="D65" s="2"/>
      <c r="E65" s="2"/>
      <c r="G65" s="163"/>
      <c r="H65" s="163"/>
      <c r="I65" s="163"/>
      <c r="Z65" s="2"/>
    </row>
    <row r="66" spans="2:26" ht="15" customHeight="1" x14ac:dyDescent="0.25">
      <c r="B66" s="2"/>
      <c r="C66" s="2"/>
      <c r="D66" s="2"/>
      <c r="E66" s="2"/>
      <c r="G66" s="163"/>
      <c r="H66" s="163"/>
      <c r="I66" s="163"/>
      <c r="Z66" s="2"/>
    </row>
    <row r="67" spans="2:26" ht="15" customHeight="1" x14ac:dyDescent="0.25">
      <c r="B67" s="2"/>
      <c r="C67" s="2"/>
      <c r="D67" s="2"/>
      <c r="E67" s="2"/>
      <c r="G67" s="163"/>
      <c r="H67" s="163"/>
      <c r="I67" s="163"/>
      <c r="Z67" s="2"/>
    </row>
    <row r="68" spans="2:26" ht="15" customHeight="1" x14ac:dyDescent="0.25">
      <c r="B68" s="2"/>
      <c r="C68" s="2"/>
      <c r="D68" s="2"/>
      <c r="E68" s="2"/>
      <c r="G68" s="163"/>
      <c r="H68" s="163"/>
      <c r="I68" s="163"/>
      <c r="Z68" s="2"/>
    </row>
    <row r="69" spans="2:26" ht="15" customHeight="1" x14ac:dyDescent="0.25">
      <c r="B69" s="2"/>
      <c r="C69" s="2"/>
      <c r="D69" s="2"/>
      <c r="E69" s="2"/>
      <c r="G69" s="163"/>
      <c r="H69" s="163"/>
      <c r="I69" s="163"/>
      <c r="Z69" s="2"/>
    </row>
    <row r="70" spans="2:26" ht="15" customHeight="1" x14ac:dyDescent="0.25">
      <c r="B70" s="2"/>
      <c r="C70" s="2"/>
      <c r="D70" s="2"/>
      <c r="E70" s="2"/>
      <c r="G70" s="163"/>
      <c r="H70" s="163"/>
      <c r="I70" s="163"/>
      <c r="Z70" s="2"/>
    </row>
    <row r="71" spans="2:26" ht="15" customHeight="1" x14ac:dyDescent="0.25">
      <c r="B71" s="2"/>
      <c r="C71" s="2"/>
      <c r="D71" s="2"/>
      <c r="E71" s="2"/>
      <c r="G71" s="163"/>
      <c r="H71" s="163"/>
      <c r="I71" s="163"/>
      <c r="Z71" s="2"/>
    </row>
    <row r="72" spans="2:26" ht="15" customHeight="1" x14ac:dyDescent="0.25">
      <c r="B72" s="2"/>
      <c r="C72" s="2"/>
      <c r="D72" s="2"/>
      <c r="E72" s="2"/>
      <c r="G72" s="163"/>
      <c r="H72" s="163"/>
      <c r="I72" s="163"/>
      <c r="Z72" s="2"/>
    </row>
    <row r="73" spans="2:26" ht="15" customHeight="1" x14ac:dyDescent="0.25">
      <c r="B73" s="2"/>
      <c r="C73" s="2"/>
      <c r="D73" s="2"/>
      <c r="E73" s="2"/>
      <c r="G73" s="163"/>
      <c r="H73" s="163"/>
      <c r="I73" s="163"/>
      <c r="Z73" s="2"/>
    </row>
    <row r="74" spans="2:26" ht="15" customHeight="1" x14ac:dyDescent="0.25">
      <c r="B74" s="2"/>
      <c r="C74" s="2"/>
      <c r="D74" s="2"/>
      <c r="E74" s="2"/>
      <c r="G74" s="163"/>
      <c r="H74" s="163"/>
      <c r="I74" s="163"/>
      <c r="Z74" s="2"/>
    </row>
    <row r="75" spans="2:26" ht="15" customHeight="1" x14ac:dyDescent="0.25">
      <c r="B75" s="2"/>
      <c r="C75" s="2"/>
      <c r="D75" s="2"/>
      <c r="E75" s="2"/>
      <c r="G75" s="163"/>
      <c r="H75" s="163"/>
      <c r="I75" s="163"/>
      <c r="Z75" s="2"/>
    </row>
    <row r="76" spans="2:26" x14ac:dyDescent="0.25">
      <c r="B76" s="2"/>
      <c r="C76" s="2"/>
      <c r="D76" s="2"/>
      <c r="E76" s="2"/>
      <c r="G76" s="163"/>
      <c r="H76" s="163"/>
      <c r="I76" s="163"/>
      <c r="Z76" s="2"/>
    </row>
    <row r="77" spans="2:26" x14ac:dyDescent="0.25">
      <c r="B77" s="2"/>
      <c r="C77" s="2"/>
      <c r="D77" s="2"/>
      <c r="E77" s="2"/>
      <c r="Z77" s="2"/>
    </row>
    <row r="78" spans="2:26" x14ac:dyDescent="0.25">
      <c r="B78" s="2"/>
      <c r="C78" s="2"/>
      <c r="D78" s="2"/>
      <c r="E78" s="2"/>
      <c r="Z78" s="2"/>
    </row>
    <row r="79" spans="2:26" ht="15.75" thickBot="1" x14ac:dyDescent="0.3">
      <c r="B79" s="2"/>
      <c r="C79" s="2"/>
      <c r="D79" s="2"/>
      <c r="E79" s="2"/>
      <c r="Z79" s="2"/>
    </row>
    <row r="80" spans="2:26" x14ac:dyDescent="0.25">
      <c r="B80" s="2"/>
      <c r="C80" s="2"/>
      <c r="D80" s="2"/>
      <c r="E80" s="2"/>
      <c r="G80" s="47"/>
      <c r="H80" s="49"/>
      <c r="I80" s="49"/>
      <c r="J80" s="49"/>
      <c r="K80" s="49"/>
      <c r="L80" s="49"/>
      <c r="M80" s="49"/>
      <c r="N80" s="49"/>
      <c r="O80" s="49"/>
      <c r="P80" s="49"/>
      <c r="Q80" s="49"/>
      <c r="R80" s="49"/>
      <c r="S80" s="49"/>
      <c r="T80" s="49"/>
      <c r="U80" s="49"/>
      <c r="V80" s="49"/>
      <c r="W80" s="50"/>
      <c r="Z80" s="2"/>
    </row>
    <row r="81" spans="2:26" x14ac:dyDescent="0.25">
      <c r="B81" s="2"/>
      <c r="C81" s="2"/>
      <c r="D81" s="2"/>
      <c r="E81" s="2"/>
      <c r="G81" s="51"/>
      <c r="H81" s="35"/>
      <c r="I81" s="29" t="s">
        <v>6</v>
      </c>
      <c r="J81" s="35"/>
      <c r="K81" s="35"/>
      <c r="L81" s="35"/>
      <c r="M81" s="35"/>
      <c r="N81" s="35"/>
      <c r="O81" s="35"/>
      <c r="P81" s="35"/>
      <c r="Q81" s="35"/>
      <c r="R81" s="35"/>
      <c r="S81" s="35"/>
      <c r="T81" s="35"/>
      <c r="U81" s="35"/>
      <c r="V81" s="35"/>
      <c r="W81" s="53"/>
      <c r="Z81" s="2"/>
    </row>
    <row r="82" spans="2:26" x14ac:dyDescent="0.25">
      <c r="B82" s="2"/>
      <c r="C82" s="2"/>
      <c r="D82" s="2"/>
      <c r="E82" s="2"/>
      <c r="G82" s="51"/>
      <c r="H82" s="35"/>
      <c r="I82" s="79"/>
      <c r="J82" s="78" t="s">
        <v>99</v>
      </c>
      <c r="K82" s="78"/>
      <c r="L82" s="35"/>
      <c r="M82" s="35"/>
      <c r="N82" s="35"/>
      <c r="O82" s="35"/>
      <c r="P82" s="35"/>
      <c r="Q82" s="35"/>
      <c r="R82" s="35"/>
      <c r="S82" s="35"/>
      <c r="T82" s="35"/>
      <c r="U82" s="35"/>
      <c r="V82" s="35"/>
      <c r="W82" s="53"/>
      <c r="Z82" s="2"/>
    </row>
    <row r="83" spans="2:26" x14ac:dyDescent="0.25">
      <c r="B83" s="2"/>
      <c r="C83" s="2"/>
      <c r="D83" s="2"/>
      <c r="E83" s="2"/>
      <c r="G83" s="51"/>
      <c r="H83" s="35"/>
      <c r="I83" s="80"/>
      <c r="J83" s="78"/>
      <c r="K83" s="78"/>
      <c r="L83" s="35"/>
      <c r="M83" s="35"/>
      <c r="N83" s="35"/>
      <c r="O83" s="35"/>
      <c r="P83" s="35"/>
      <c r="Q83" s="35"/>
      <c r="R83" s="35"/>
      <c r="S83" s="35"/>
      <c r="T83" s="35"/>
      <c r="U83" s="35"/>
      <c r="V83" s="35"/>
      <c r="W83" s="53"/>
      <c r="Z83" s="2"/>
    </row>
    <row r="84" spans="2:26" x14ac:dyDescent="0.25">
      <c r="B84" s="2"/>
      <c r="C84" s="2"/>
      <c r="D84" s="2"/>
      <c r="E84" s="2"/>
      <c r="G84" s="51"/>
      <c r="H84" s="35"/>
      <c r="I84" s="35"/>
      <c r="J84" s="35"/>
      <c r="K84" s="35"/>
      <c r="L84" s="35"/>
      <c r="M84" s="35"/>
      <c r="N84" s="35"/>
      <c r="O84" s="35"/>
      <c r="P84" s="35"/>
      <c r="Q84" s="35"/>
      <c r="R84" s="35"/>
      <c r="S84" s="35"/>
      <c r="T84" s="35"/>
      <c r="U84" s="35"/>
      <c r="V84" s="35"/>
      <c r="W84" s="53"/>
      <c r="Z84" s="2"/>
    </row>
    <row r="85" spans="2:26" ht="18.75" x14ac:dyDescent="0.25">
      <c r="B85" s="2"/>
      <c r="C85" s="2"/>
      <c r="D85" s="2"/>
      <c r="E85" s="2"/>
      <c r="G85" s="51"/>
      <c r="H85" s="35"/>
      <c r="I85" s="154" t="s">
        <v>31</v>
      </c>
      <c r="J85" s="154"/>
      <c r="K85" s="35"/>
      <c r="L85" s="35"/>
      <c r="M85" s="35"/>
      <c r="N85" s="35"/>
      <c r="O85" s="35"/>
      <c r="P85" s="35"/>
      <c r="Q85" s="35"/>
      <c r="R85" s="35"/>
      <c r="S85" s="35"/>
      <c r="T85" s="35"/>
      <c r="U85" s="35"/>
      <c r="V85" s="35"/>
      <c r="W85" s="53"/>
      <c r="Z85" s="2"/>
    </row>
    <row r="86" spans="2:26" ht="18.75" x14ac:dyDescent="0.3">
      <c r="B86" s="2"/>
      <c r="C86" s="2"/>
      <c r="D86" s="2"/>
      <c r="E86" s="2"/>
      <c r="G86" s="51"/>
      <c r="H86" s="98"/>
      <c r="I86" s="161" t="s">
        <v>33</v>
      </c>
      <c r="J86" s="161"/>
      <c r="K86" s="148" t="s">
        <v>34</v>
      </c>
      <c r="L86" s="148"/>
      <c r="M86" s="148" t="s">
        <v>35</v>
      </c>
      <c r="N86" s="148"/>
      <c r="O86" s="148"/>
      <c r="P86" s="148"/>
      <c r="Q86" s="148" t="s">
        <v>13</v>
      </c>
      <c r="R86" s="148"/>
      <c r="S86" s="148"/>
      <c r="T86" s="148"/>
      <c r="U86" s="148"/>
      <c r="V86" s="35"/>
      <c r="W86" s="53"/>
      <c r="Z86" s="2"/>
    </row>
    <row r="87" spans="2:26" ht="18.75" customHeight="1" x14ac:dyDescent="0.25">
      <c r="B87" s="2"/>
      <c r="C87" s="2"/>
      <c r="D87" s="2"/>
      <c r="E87" s="2"/>
      <c r="G87" s="51"/>
      <c r="H87" s="97"/>
      <c r="I87" s="115" t="s">
        <v>81</v>
      </c>
      <c r="J87" s="115"/>
      <c r="K87" s="121" t="s">
        <v>80</v>
      </c>
      <c r="L87" s="121"/>
      <c r="M87" s="115" t="s">
        <v>97</v>
      </c>
      <c r="N87" s="115"/>
      <c r="O87" s="115"/>
      <c r="P87" s="115"/>
      <c r="Q87" s="115" t="s">
        <v>95</v>
      </c>
      <c r="R87" s="115"/>
      <c r="S87" s="115"/>
      <c r="T87" s="115"/>
      <c r="U87" s="115"/>
      <c r="V87" s="35"/>
      <c r="W87" s="53"/>
      <c r="Z87" s="2"/>
    </row>
    <row r="88" spans="2:26" ht="15" customHeight="1" x14ac:dyDescent="0.25">
      <c r="B88" s="2"/>
      <c r="C88" s="2"/>
      <c r="D88" s="2"/>
      <c r="E88" s="2"/>
      <c r="G88" s="99"/>
      <c r="H88" s="97"/>
      <c r="I88" s="115"/>
      <c r="J88" s="115"/>
      <c r="K88" s="121"/>
      <c r="L88" s="121"/>
      <c r="M88" s="115"/>
      <c r="N88" s="115"/>
      <c r="O88" s="115"/>
      <c r="P88" s="115"/>
      <c r="Q88" s="115"/>
      <c r="R88" s="115"/>
      <c r="S88" s="115"/>
      <c r="T88" s="115"/>
      <c r="U88" s="115"/>
      <c r="V88" s="35"/>
      <c r="W88" s="53"/>
      <c r="Z88" s="2"/>
    </row>
    <row r="89" spans="2:26" ht="15" customHeight="1" x14ac:dyDescent="0.25">
      <c r="B89" s="2"/>
      <c r="C89" s="2"/>
      <c r="D89" s="2"/>
      <c r="E89" s="2"/>
      <c r="G89" s="155"/>
      <c r="H89" s="156"/>
      <c r="I89" s="115"/>
      <c r="J89" s="115"/>
      <c r="K89" s="121"/>
      <c r="L89" s="121"/>
      <c r="M89" s="115"/>
      <c r="N89" s="115"/>
      <c r="O89" s="115"/>
      <c r="P89" s="115"/>
      <c r="Q89" s="115"/>
      <c r="R89" s="115"/>
      <c r="S89" s="115"/>
      <c r="T89" s="115"/>
      <c r="U89" s="115"/>
      <c r="V89" s="35"/>
      <c r="W89" s="53"/>
      <c r="Z89" s="2"/>
    </row>
    <row r="90" spans="2:26" ht="15" customHeight="1" x14ac:dyDescent="0.25">
      <c r="B90" s="2"/>
      <c r="C90" s="2"/>
      <c r="D90" s="2"/>
      <c r="E90" s="2"/>
      <c r="G90" s="152"/>
      <c r="H90" s="153"/>
      <c r="I90" s="115"/>
      <c r="J90" s="115"/>
      <c r="K90" s="121"/>
      <c r="L90" s="121"/>
      <c r="M90" s="115"/>
      <c r="N90" s="115"/>
      <c r="O90" s="115"/>
      <c r="P90" s="115"/>
      <c r="Q90" s="115"/>
      <c r="R90" s="115"/>
      <c r="S90" s="115"/>
      <c r="T90" s="115"/>
      <c r="U90" s="115"/>
      <c r="V90" s="35"/>
      <c r="W90" s="53"/>
      <c r="Z90" s="2"/>
    </row>
    <row r="91" spans="2:26" ht="15" customHeight="1" x14ac:dyDescent="0.25">
      <c r="B91" s="2"/>
      <c r="C91" s="2"/>
      <c r="D91" s="2"/>
      <c r="E91" s="2"/>
      <c r="G91" s="96"/>
      <c r="H91" s="95"/>
      <c r="I91" s="115"/>
      <c r="J91" s="115"/>
      <c r="K91" s="121"/>
      <c r="L91" s="121"/>
      <c r="M91" s="115"/>
      <c r="N91" s="115"/>
      <c r="O91" s="115"/>
      <c r="P91" s="115"/>
      <c r="Q91" s="115"/>
      <c r="R91" s="115"/>
      <c r="S91" s="115"/>
      <c r="T91" s="115"/>
      <c r="U91" s="115"/>
      <c r="V91" s="35"/>
      <c r="W91" s="53"/>
      <c r="Z91" s="2"/>
    </row>
    <row r="92" spans="2:26" ht="15" customHeight="1" x14ac:dyDescent="0.25">
      <c r="B92" s="2"/>
      <c r="C92" s="2"/>
      <c r="D92" s="2"/>
      <c r="E92" s="2"/>
      <c r="G92" s="96"/>
      <c r="H92" s="58"/>
      <c r="I92" s="115"/>
      <c r="J92" s="115"/>
      <c r="K92" s="121"/>
      <c r="L92" s="121"/>
      <c r="M92" s="115"/>
      <c r="N92" s="115"/>
      <c r="O92" s="115"/>
      <c r="P92" s="115"/>
      <c r="Q92" s="115"/>
      <c r="R92" s="115"/>
      <c r="S92" s="115"/>
      <c r="T92" s="115"/>
      <c r="U92" s="115"/>
      <c r="V92" s="35"/>
      <c r="W92" s="53"/>
      <c r="Z92" s="2"/>
    </row>
    <row r="93" spans="2:26" ht="15" customHeight="1" x14ac:dyDescent="0.25">
      <c r="B93" s="2"/>
      <c r="C93" s="2"/>
      <c r="D93" s="2"/>
      <c r="E93" s="2"/>
      <c r="G93" s="96"/>
      <c r="H93" s="95"/>
      <c r="I93" s="115"/>
      <c r="J93" s="115"/>
      <c r="K93" s="121"/>
      <c r="L93" s="121"/>
      <c r="M93" s="115"/>
      <c r="N93" s="115"/>
      <c r="O93" s="115"/>
      <c r="P93" s="115"/>
      <c r="Q93" s="115"/>
      <c r="R93" s="115"/>
      <c r="S93" s="115"/>
      <c r="T93" s="115"/>
      <c r="U93" s="115"/>
      <c r="V93" s="35"/>
      <c r="W93" s="53"/>
      <c r="Z93" s="2"/>
    </row>
    <row r="94" spans="2:26" ht="15" customHeight="1" x14ac:dyDescent="0.25">
      <c r="B94" s="2"/>
      <c r="C94" s="2"/>
      <c r="D94" s="2"/>
      <c r="E94" s="2"/>
      <c r="G94" s="51"/>
      <c r="H94" s="35"/>
      <c r="I94" s="115"/>
      <c r="J94" s="115"/>
      <c r="K94" s="121"/>
      <c r="L94" s="121"/>
      <c r="M94" s="115"/>
      <c r="N94" s="115"/>
      <c r="O94" s="115"/>
      <c r="P94" s="115"/>
      <c r="Q94" s="115"/>
      <c r="R94" s="115"/>
      <c r="S94" s="115"/>
      <c r="T94" s="115"/>
      <c r="U94" s="115"/>
      <c r="V94" s="35"/>
      <c r="W94" s="53"/>
      <c r="Z94" s="2"/>
    </row>
    <row r="95" spans="2:26" ht="15" customHeight="1" x14ac:dyDescent="0.25">
      <c r="B95" s="2"/>
      <c r="C95" s="2"/>
      <c r="D95" s="2"/>
      <c r="E95" s="2"/>
      <c r="G95" s="51"/>
      <c r="H95" s="35"/>
      <c r="I95" s="115"/>
      <c r="J95" s="115"/>
      <c r="K95" s="121"/>
      <c r="L95" s="121"/>
      <c r="M95" s="115"/>
      <c r="N95" s="115"/>
      <c r="O95" s="115"/>
      <c r="P95" s="115"/>
      <c r="Q95" s="115"/>
      <c r="R95" s="115"/>
      <c r="S95" s="115"/>
      <c r="T95" s="115"/>
      <c r="U95" s="115"/>
      <c r="V95" s="35"/>
      <c r="W95" s="53"/>
      <c r="Z95" s="2"/>
    </row>
    <row r="96" spans="2:26" ht="15" customHeight="1" x14ac:dyDescent="0.25">
      <c r="B96" s="2"/>
      <c r="C96" s="2"/>
      <c r="D96" s="2"/>
      <c r="E96" s="2"/>
      <c r="G96" s="51"/>
      <c r="H96" s="35"/>
      <c r="I96" s="115"/>
      <c r="J96" s="115"/>
      <c r="K96" s="121"/>
      <c r="L96" s="121"/>
      <c r="M96" s="115"/>
      <c r="N96" s="115"/>
      <c r="O96" s="115"/>
      <c r="P96" s="115"/>
      <c r="Q96" s="115"/>
      <c r="R96" s="115"/>
      <c r="S96" s="115"/>
      <c r="T96" s="115"/>
      <c r="U96" s="115"/>
      <c r="V96" s="35"/>
      <c r="W96" s="53"/>
      <c r="Z96" s="2"/>
    </row>
    <row r="97" spans="2:26" ht="15" customHeight="1" x14ac:dyDescent="0.25">
      <c r="B97" s="2"/>
      <c r="C97" s="2"/>
      <c r="D97" s="2"/>
      <c r="E97" s="2"/>
      <c r="G97" s="51"/>
      <c r="H97" s="35"/>
      <c r="I97" s="115"/>
      <c r="J97" s="115"/>
      <c r="K97" s="121"/>
      <c r="L97" s="121"/>
      <c r="M97" s="115"/>
      <c r="N97" s="115"/>
      <c r="O97" s="115"/>
      <c r="P97" s="115"/>
      <c r="Q97" s="115"/>
      <c r="R97" s="115"/>
      <c r="S97" s="115"/>
      <c r="T97" s="115"/>
      <c r="U97" s="115"/>
      <c r="V97" s="35"/>
      <c r="W97" s="53"/>
      <c r="Z97" s="2"/>
    </row>
    <row r="98" spans="2:26" ht="15" customHeight="1" x14ac:dyDescent="0.25">
      <c r="B98" s="2"/>
      <c r="C98" s="2"/>
      <c r="D98" s="2"/>
      <c r="E98" s="2"/>
      <c r="G98" s="51"/>
      <c r="H98" s="35"/>
      <c r="I98" s="115"/>
      <c r="J98" s="115"/>
      <c r="K98" s="121"/>
      <c r="L98" s="121"/>
      <c r="M98" s="115"/>
      <c r="N98" s="115"/>
      <c r="O98" s="115"/>
      <c r="P98" s="115"/>
      <c r="Q98" s="115"/>
      <c r="R98" s="115"/>
      <c r="S98" s="115"/>
      <c r="T98" s="115"/>
      <c r="U98" s="115"/>
      <c r="V98" s="35"/>
      <c r="W98" s="53"/>
      <c r="Z98" s="2"/>
    </row>
    <row r="99" spans="2:26" ht="15" customHeight="1" x14ac:dyDescent="0.25">
      <c r="B99" s="2"/>
      <c r="C99" s="2"/>
      <c r="D99" s="2"/>
      <c r="E99" s="2"/>
      <c r="G99" s="51"/>
      <c r="H99" s="35"/>
      <c r="I99" s="115"/>
      <c r="J99" s="115"/>
      <c r="K99" s="121"/>
      <c r="L99" s="121"/>
      <c r="M99" s="115"/>
      <c r="N99" s="115"/>
      <c r="O99" s="115"/>
      <c r="P99" s="115"/>
      <c r="Q99" s="115"/>
      <c r="R99" s="115"/>
      <c r="S99" s="115"/>
      <c r="T99" s="115"/>
      <c r="U99" s="115"/>
      <c r="V99" s="35"/>
      <c r="W99" s="53"/>
      <c r="Z99" s="2"/>
    </row>
    <row r="100" spans="2:26" ht="15.75" customHeight="1" x14ac:dyDescent="0.25">
      <c r="B100" s="2"/>
      <c r="C100" s="2"/>
      <c r="D100" s="2"/>
      <c r="E100" s="2"/>
      <c r="G100" s="51"/>
      <c r="H100" s="35"/>
      <c r="I100" s="115"/>
      <c r="J100" s="115"/>
      <c r="K100" s="121"/>
      <c r="L100" s="121"/>
      <c r="M100" s="115"/>
      <c r="N100" s="115"/>
      <c r="O100" s="115"/>
      <c r="P100" s="115"/>
      <c r="Q100" s="115"/>
      <c r="R100" s="115"/>
      <c r="S100" s="115"/>
      <c r="T100" s="115"/>
      <c r="U100" s="115"/>
      <c r="V100" s="35"/>
      <c r="W100" s="53"/>
      <c r="Z100" s="2"/>
    </row>
    <row r="101" spans="2:26" ht="15.75" customHeight="1" x14ac:dyDescent="0.25">
      <c r="B101" s="2"/>
      <c r="C101" s="2"/>
      <c r="D101" s="2"/>
      <c r="E101" s="2"/>
      <c r="G101" s="51"/>
      <c r="H101" s="35"/>
      <c r="I101" s="115"/>
      <c r="J101" s="115"/>
      <c r="K101" s="121"/>
      <c r="L101" s="121"/>
      <c r="M101" s="115"/>
      <c r="N101" s="115"/>
      <c r="O101" s="115"/>
      <c r="P101" s="115"/>
      <c r="Q101" s="115"/>
      <c r="R101" s="115"/>
      <c r="S101" s="115"/>
      <c r="T101" s="115"/>
      <c r="U101" s="115"/>
      <c r="V101" s="35"/>
      <c r="W101" s="53"/>
      <c r="Z101" s="2"/>
    </row>
    <row r="102" spans="2:26" ht="15.75" customHeight="1" x14ac:dyDescent="0.25">
      <c r="B102" s="2"/>
      <c r="C102" s="2"/>
      <c r="D102" s="2"/>
      <c r="E102" s="2"/>
      <c r="G102" s="51"/>
      <c r="H102" s="35"/>
      <c r="I102" s="115"/>
      <c r="J102" s="115"/>
      <c r="K102" s="121"/>
      <c r="L102" s="121"/>
      <c r="M102" s="115"/>
      <c r="N102" s="115"/>
      <c r="O102" s="115"/>
      <c r="P102" s="115"/>
      <c r="Q102" s="115"/>
      <c r="R102" s="115"/>
      <c r="S102" s="115"/>
      <c r="T102" s="115"/>
      <c r="U102" s="115"/>
      <c r="V102" s="35"/>
      <c r="W102" s="53"/>
      <c r="Z102" s="2"/>
    </row>
    <row r="103" spans="2:26" ht="15" customHeight="1" x14ac:dyDescent="0.25">
      <c r="B103" s="2"/>
      <c r="C103" s="2"/>
      <c r="D103" s="2"/>
      <c r="E103" s="2"/>
      <c r="G103" s="51"/>
      <c r="H103" s="35"/>
      <c r="I103" s="151" t="s">
        <v>83</v>
      </c>
      <c r="J103" s="151"/>
      <c r="K103" s="151" t="s">
        <v>87</v>
      </c>
      <c r="L103" s="151"/>
      <c r="M103" s="150" t="s">
        <v>84</v>
      </c>
      <c r="N103" s="150"/>
      <c r="O103" s="150"/>
      <c r="P103" s="150"/>
      <c r="Q103" s="150" t="s">
        <v>85</v>
      </c>
      <c r="R103" s="150"/>
      <c r="S103" s="150"/>
      <c r="T103" s="150"/>
      <c r="U103" s="150"/>
      <c r="V103" s="35"/>
      <c r="W103" s="53"/>
      <c r="Z103" s="2"/>
    </row>
    <row r="104" spans="2:26" x14ac:dyDescent="0.25">
      <c r="B104" s="2"/>
      <c r="C104" s="2"/>
      <c r="D104" s="2"/>
      <c r="E104" s="2"/>
      <c r="G104" s="51"/>
      <c r="H104" s="35"/>
      <c r="I104" s="151"/>
      <c r="J104" s="151"/>
      <c r="K104" s="151"/>
      <c r="L104" s="151"/>
      <c r="M104" s="150"/>
      <c r="N104" s="150"/>
      <c r="O104" s="150"/>
      <c r="P104" s="150"/>
      <c r="Q104" s="150"/>
      <c r="R104" s="150"/>
      <c r="S104" s="150"/>
      <c r="T104" s="150"/>
      <c r="U104" s="150"/>
      <c r="V104" s="35"/>
      <c r="W104" s="53"/>
      <c r="Z104" s="2"/>
    </row>
    <row r="105" spans="2:26" x14ac:dyDescent="0.25">
      <c r="B105" s="2"/>
      <c r="C105" s="2"/>
      <c r="D105" s="2"/>
      <c r="E105" s="2"/>
      <c r="G105" s="51"/>
      <c r="H105" s="35"/>
      <c r="I105" s="151"/>
      <c r="J105" s="151"/>
      <c r="K105" s="151"/>
      <c r="L105" s="151"/>
      <c r="M105" s="150"/>
      <c r="N105" s="150"/>
      <c r="O105" s="150"/>
      <c r="P105" s="150"/>
      <c r="Q105" s="150"/>
      <c r="R105" s="150"/>
      <c r="S105" s="150"/>
      <c r="T105" s="150"/>
      <c r="U105" s="150"/>
      <c r="V105" s="35"/>
      <c r="W105" s="53"/>
      <c r="Z105" s="2"/>
    </row>
    <row r="106" spans="2:26" x14ac:dyDescent="0.25">
      <c r="B106" s="2"/>
      <c r="C106" s="2"/>
      <c r="D106" s="2"/>
      <c r="E106" s="2"/>
      <c r="G106" s="51"/>
      <c r="H106" s="35"/>
      <c r="I106" s="151"/>
      <c r="J106" s="151"/>
      <c r="K106" s="151"/>
      <c r="L106" s="151"/>
      <c r="M106" s="150"/>
      <c r="N106" s="150"/>
      <c r="O106" s="150"/>
      <c r="P106" s="150"/>
      <c r="Q106" s="150"/>
      <c r="R106" s="150"/>
      <c r="S106" s="150"/>
      <c r="T106" s="150"/>
      <c r="U106" s="150"/>
      <c r="V106" s="35"/>
      <c r="W106" s="53"/>
      <c r="Z106" s="2"/>
    </row>
    <row r="107" spans="2:26" x14ac:dyDescent="0.25">
      <c r="B107" s="2"/>
      <c r="C107" s="2"/>
      <c r="D107" s="2"/>
      <c r="E107" s="2"/>
      <c r="G107" s="51"/>
      <c r="H107" s="35"/>
      <c r="I107" s="151"/>
      <c r="J107" s="151"/>
      <c r="K107" s="151"/>
      <c r="L107" s="151"/>
      <c r="M107" s="150"/>
      <c r="N107" s="150"/>
      <c r="O107" s="150"/>
      <c r="P107" s="150"/>
      <c r="Q107" s="150"/>
      <c r="R107" s="150"/>
      <c r="S107" s="150"/>
      <c r="T107" s="150"/>
      <c r="U107" s="150"/>
      <c r="V107" s="35"/>
      <c r="W107" s="53"/>
      <c r="Z107" s="2"/>
    </row>
    <row r="108" spans="2:26" ht="15" customHeight="1" x14ac:dyDescent="0.25">
      <c r="B108" s="2"/>
      <c r="C108" s="2"/>
      <c r="D108" s="2"/>
      <c r="E108" s="2"/>
      <c r="G108" s="51"/>
      <c r="H108" s="35"/>
      <c r="I108" s="117" t="s">
        <v>86</v>
      </c>
      <c r="J108" s="117"/>
      <c r="K108" s="117" t="s">
        <v>89</v>
      </c>
      <c r="L108" s="117"/>
      <c r="M108" s="117" t="s">
        <v>88</v>
      </c>
      <c r="N108" s="117"/>
      <c r="O108" s="117"/>
      <c r="P108" s="117"/>
      <c r="Q108" s="117" t="s">
        <v>90</v>
      </c>
      <c r="R108" s="117"/>
      <c r="S108" s="117"/>
      <c r="T108" s="117"/>
      <c r="U108" s="117"/>
      <c r="V108" s="35"/>
      <c r="W108" s="53"/>
      <c r="Z108" s="2"/>
    </row>
    <row r="109" spans="2:26" x14ac:dyDescent="0.25">
      <c r="B109" s="2"/>
      <c r="C109" s="2"/>
      <c r="D109" s="2"/>
      <c r="E109" s="2"/>
      <c r="G109" s="51"/>
      <c r="H109" s="35"/>
      <c r="I109" s="117"/>
      <c r="J109" s="117"/>
      <c r="K109" s="117"/>
      <c r="L109" s="117"/>
      <c r="M109" s="117"/>
      <c r="N109" s="117"/>
      <c r="O109" s="117"/>
      <c r="P109" s="117"/>
      <c r="Q109" s="117"/>
      <c r="R109" s="117"/>
      <c r="S109" s="117"/>
      <c r="T109" s="117"/>
      <c r="U109" s="117"/>
      <c r="V109" s="35"/>
      <c r="W109" s="53"/>
      <c r="Z109" s="2"/>
    </row>
    <row r="110" spans="2:26" x14ac:dyDescent="0.25">
      <c r="B110" s="2"/>
      <c r="C110" s="2"/>
      <c r="D110" s="2"/>
      <c r="E110" s="2"/>
      <c r="G110" s="51"/>
      <c r="H110" s="35"/>
      <c r="I110" s="117"/>
      <c r="J110" s="117"/>
      <c r="K110" s="117"/>
      <c r="L110" s="117"/>
      <c r="M110" s="117"/>
      <c r="N110" s="117"/>
      <c r="O110" s="117"/>
      <c r="P110" s="117"/>
      <c r="Q110" s="117"/>
      <c r="R110" s="117"/>
      <c r="S110" s="117"/>
      <c r="T110" s="117"/>
      <c r="U110" s="117"/>
      <c r="V110" s="35"/>
      <c r="W110" s="53"/>
      <c r="Z110" s="2"/>
    </row>
    <row r="111" spans="2:26" x14ac:dyDescent="0.25">
      <c r="B111" s="2"/>
      <c r="C111" s="2"/>
      <c r="D111" s="2"/>
      <c r="E111" s="2"/>
      <c r="G111" s="51"/>
      <c r="H111" s="35"/>
      <c r="I111" s="117"/>
      <c r="J111" s="117"/>
      <c r="K111" s="117"/>
      <c r="L111" s="117"/>
      <c r="M111" s="117"/>
      <c r="N111" s="117"/>
      <c r="O111" s="117"/>
      <c r="P111" s="117"/>
      <c r="Q111" s="117"/>
      <c r="R111" s="117"/>
      <c r="S111" s="117"/>
      <c r="T111" s="117"/>
      <c r="U111" s="117"/>
      <c r="V111" s="35"/>
      <c r="W111" s="53"/>
      <c r="Z111" s="2"/>
    </row>
    <row r="112" spans="2:26" x14ac:dyDescent="0.25">
      <c r="B112" s="2"/>
      <c r="C112" s="2"/>
      <c r="D112" s="2"/>
      <c r="E112" s="2"/>
      <c r="G112" s="51"/>
      <c r="H112" s="35"/>
      <c r="I112" s="117"/>
      <c r="J112" s="117"/>
      <c r="K112" s="117"/>
      <c r="L112" s="117"/>
      <c r="M112" s="117"/>
      <c r="N112" s="117"/>
      <c r="O112" s="117"/>
      <c r="P112" s="117"/>
      <c r="Q112" s="117"/>
      <c r="R112" s="117"/>
      <c r="S112" s="117"/>
      <c r="T112" s="117"/>
      <c r="U112" s="117"/>
      <c r="V112" s="35"/>
      <c r="W112" s="53"/>
      <c r="Z112" s="2"/>
    </row>
    <row r="113" spans="2:26" x14ac:dyDescent="0.25">
      <c r="B113" s="2"/>
      <c r="C113" s="2"/>
      <c r="D113" s="2"/>
      <c r="E113" s="2"/>
      <c r="G113" s="51"/>
      <c r="H113" s="35"/>
      <c r="I113" s="117"/>
      <c r="J113" s="117"/>
      <c r="K113" s="117"/>
      <c r="L113" s="117"/>
      <c r="M113" s="117"/>
      <c r="N113" s="117"/>
      <c r="O113" s="117"/>
      <c r="P113" s="117"/>
      <c r="Q113" s="117"/>
      <c r="R113" s="117"/>
      <c r="S113" s="117"/>
      <c r="T113" s="117"/>
      <c r="U113" s="117"/>
      <c r="V113" s="35"/>
      <c r="W113" s="53"/>
      <c r="Z113" s="2"/>
    </row>
    <row r="114" spans="2:26" x14ac:dyDescent="0.25">
      <c r="B114" s="2"/>
      <c r="C114" s="2"/>
      <c r="D114" s="2"/>
      <c r="E114" s="2"/>
      <c r="G114" s="51"/>
      <c r="H114" s="35"/>
      <c r="I114" s="117"/>
      <c r="J114" s="117"/>
      <c r="K114" s="117"/>
      <c r="L114" s="117"/>
      <c r="M114" s="117"/>
      <c r="N114" s="117"/>
      <c r="O114" s="117"/>
      <c r="P114" s="117"/>
      <c r="Q114" s="117"/>
      <c r="R114" s="117"/>
      <c r="S114" s="117"/>
      <c r="T114" s="117"/>
      <c r="U114" s="117"/>
      <c r="V114" s="35"/>
      <c r="W114" s="53"/>
      <c r="Z114" s="2"/>
    </row>
    <row r="115" spans="2:26" x14ac:dyDescent="0.25">
      <c r="B115" s="2"/>
      <c r="C115" s="2"/>
      <c r="D115" s="2"/>
      <c r="E115" s="2"/>
      <c r="G115" s="51"/>
      <c r="H115" s="35"/>
      <c r="I115" s="117"/>
      <c r="J115" s="117"/>
      <c r="K115" s="117"/>
      <c r="L115" s="117"/>
      <c r="M115" s="117"/>
      <c r="N115" s="117"/>
      <c r="O115" s="117"/>
      <c r="P115" s="117"/>
      <c r="Q115" s="117"/>
      <c r="R115" s="117"/>
      <c r="S115" s="117"/>
      <c r="T115" s="117"/>
      <c r="U115" s="117"/>
      <c r="V115" s="35"/>
      <c r="W115" s="53"/>
      <c r="Z115" s="2"/>
    </row>
    <row r="116" spans="2:26" x14ac:dyDescent="0.25">
      <c r="B116" s="2"/>
      <c r="C116" s="2"/>
      <c r="D116" s="2"/>
      <c r="E116" s="2"/>
      <c r="G116" s="51"/>
      <c r="H116" s="35"/>
      <c r="I116" s="117"/>
      <c r="J116" s="117"/>
      <c r="K116" s="117"/>
      <c r="L116" s="117"/>
      <c r="M116" s="117"/>
      <c r="N116" s="117"/>
      <c r="O116" s="117"/>
      <c r="P116" s="117"/>
      <c r="Q116" s="117"/>
      <c r="R116" s="117"/>
      <c r="S116" s="117"/>
      <c r="T116" s="117"/>
      <c r="U116" s="117"/>
      <c r="V116" s="35"/>
      <c r="W116" s="53"/>
      <c r="Z116" s="2"/>
    </row>
    <row r="117" spans="2:26" x14ac:dyDescent="0.25">
      <c r="B117" s="2"/>
      <c r="C117" s="2"/>
      <c r="D117" s="2"/>
      <c r="E117" s="2"/>
      <c r="G117" s="51"/>
      <c r="H117" s="35"/>
      <c r="I117" s="117"/>
      <c r="J117" s="117"/>
      <c r="K117" s="117"/>
      <c r="L117" s="117"/>
      <c r="M117" s="117"/>
      <c r="N117" s="117"/>
      <c r="O117" s="117"/>
      <c r="P117" s="117"/>
      <c r="Q117" s="117"/>
      <c r="R117" s="117"/>
      <c r="S117" s="117"/>
      <c r="T117" s="117"/>
      <c r="U117" s="117"/>
      <c r="V117" s="35"/>
      <c r="W117" s="53"/>
      <c r="Z117" s="2"/>
    </row>
    <row r="118" spans="2:26" x14ac:dyDescent="0.25">
      <c r="B118" s="2"/>
      <c r="C118" s="2"/>
      <c r="D118" s="2"/>
      <c r="E118" s="2"/>
      <c r="G118" s="51"/>
      <c r="H118" s="35"/>
      <c r="I118" s="117"/>
      <c r="J118" s="117"/>
      <c r="K118" s="117"/>
      <c r="L118" s="117"/>
      <c r="M118" s="117"/>
      <c r="N118" s="117"/>
      <c r="O118" s="117"/>
      <c r="P118" s="117"/>
      <c r="Q118" s="117"/>
      <c r="R118" s="117"/>
      <c r="S118" s="117"/>
      <c r="T118" s="117"/>
      <c r="U118" s="117"/>
      <c r="V118" s="35"/>
      <c r="W118" s="53"/>
      <c r="Z118" s="2"/>
    </row>
    <row r="119" spans="2:26" x14ac:dyDescent="0.25">
      <c r="B119" s="2"/>
      <c r="C119" s="2"/>
      <c r="D119" s="2"/>
      <c r="E119" s="2"/>
      <c r="G119" s="51"/>
      <c r="H119" s="35"/>
      <c r="I119" s="117"/>
      <c r="J119" s="117"/>
      <c r="K119" s="117"/>
      <c r="L119" s="117"/>
      <c r="M119" s="117"/>
      <c r="N119" s="117"/>
      <c r="O119" s="117"/>
      <c r="P119" s="117"/>
      <c r="Q119" s="117"/>
      <c r="R119" s="117"/>
      <c r="S119" s="117"/>
      <c r="T119" s="117"/>
      <c r="U119" s="117"/>
      <c r="V119" s="35"/>
      <c r="W119" s="53"/>
      <c r="Z119" s="2"/>
    </row>
    <row r="120" spans="2:26" ht="15" customHeight="1" x14ac:dyDescent="0.25">
      <c r="B120" s="2"/>
      <c r="C120" s="2"/>
      <c r="D120" s="2"/>
      <c r="E120" s="2"/>
      <c r="G120" s="51"/>
      <c r="H120" s="35"/>
      <c r="I120" s="135" t="s">
        <v>91</v>
      </c>
      <c r="J120" s="135"/>
      <c r="K120" s="149" t="s">
        <v>92</v>
      </c>
      <c r="L120" s="149"/>
      <c r="M120" s="135" t="s">
        <v>96</v>
      </c>
      <c r="N120" s="135"/>
      <c r="O120" s="135"/>
      <c r="P120" s="135"/>
      <c r="Q120" s="135" t="s">
        <v>98</v>
      </c>
      <c r="R120" s="135"/>
      <c r="S120" s="135"/>
      <c r="T120" s="135"/>
      <c r="U120" s="135"/>
      <c r="V120" s="35"/>
      <c r="W120" s="53"/>
      <c r="Z120" s="2"/>
    </row>
    <row r="121" spans="2:26" ht="15" customHeight="1" x14ac:dyDescent="0.25">
      <c r="B121" s="2"/>
      <c r="C121" s="2"/>
      <c r="D121" s="2"/>
      <c r="E121" s="2"/>
      <c r="G121" s="51"/>
      <c r="H121" s="35"/>
      <c r="I121" s="135"/>
      <c r="J121" s="135"/>
      <c r="K121" s="149"/>
      <c r="L121" s="149"/>
      <c r="M121" s="135"/>
      <c r="N121" s="135"/>
      <c r="O121" s="135"/>
      <c r="P121" s="135"/>
      <c r="Q121" s="135"/>
      <c r="R121" s="135"/>
      <c r="S121" s="135"/>
      <c r="T121" s="135"/>
      <c r="U121" s="135"/>
      <c r="V121" s="35"/>
      <c r="W121" s="53"/>
      <c r="Z121" s="2"/>
    </row>
    <row r="122" spans="2:26" ht="15" customHeight="1" x14ac:dyDescent="0.25">
      <c r="B122" s="2"/>
      <c r="C122" s="2"/>
      <c r="D122" s="2"/>
      <c r="E122" s="2"/>
      <c r="G122" s="51"/>
      <c r="H122" s="35"/>
      <c r="I122" s="135"/>
      <c r="J122" s="135"/>
      <c r="K122" s="149"/>
      <c r="L122" s="149"/>
      <c r="M122" s="135"/>
      <c r="N122" s="135"/>
      <c r="O122" s="135"/>
      <c r="P122" s="135"/>
      <c r="Q122" s="135"/>
      <c r="R122" s="135"/>
      <c r="S122" s="135"/>
      <c r="T122" s="135"/>
      <c r="U122" s="135"/>
      <c r="V122" s="35"/>
      <c r="W122" s="53"/>
      <c r="Z122" s="2"/>
    </row>
    <row r="123" spans="2:26" ht="15" customHeight="1" x14ac:dyDescent="0.25">
      <c r="B123" s="2"/>
      <c r="C123" s="2"/>
      <c r="D123" s="2"/>
      <c r="E123" s="2"/>
      <c r="G123" s="51"/>
      <c r="H123" s="35"/>
      <c r="I123" s="135"/>
      <c r="J123" s="135"/>
      <c r="K123" s="149"/>
      <c r="L123" s="149"/>
      <c r="M123" s="135"/>
      <c r="N123" s="135"/>
      <c r="O123" s="135"/>
      <c r="P123" s="135"/>
      <c r="Q123" s="135"/>
      <c r="R123" s="135"/>
      <c r="S123" s="135"/>
      <c r="T123" s="135"/>
      <c r="U123" s="135"/>
      <c r="V123" s="35"/>
      <c r="W123" s="53"/>
      <c r="Z123" s="2"/>
    </row>
    <row r="124" spans="2:26" ht="15" customHeight="1" x14ac:dyDescent="0.25">
      <c r="B124" s="2"/>
      <c r="C124" s="2"/>
      <c r="D124" s="2"/>
      <c r="E124" s="2"/>
      <c r="G124" s="51"/>
      <c r="H124" s="35"/>
      <c r="I124" s="135"/>
      <c r="J124" s="135"/>
      <c r="K124" s="149"/>
      <c r="L124" s="149"/>
      <c r="M124" s="135"/>
      <c r="N124" s="135"/>
      <c r="O124" s="135"/>
      <c r="P124" s="135"/>
      <c r="Q124" s="135"/>
      <c r="R124" s="135"/>
      <c r="S124" s="135"/>
      <c r="T124" s="135"/>
      <c r="U124" s="135"/>
      <c r="V124" s="35"/>
      <c r="W124" s="53"/>
      <c r="Z124" s="2"/>
    </row>
    <row r="125" spans="2:26" ht="15" customHeight="1" x14ac:dyDescent="0.25">
      <c r="B125" s="2"/>
      <c r="C125" s="2"/>
      <c r="D125" s="2"/>
      <c r="E125" s="2"/>
      <c r="G125" s="51"/>
      <c r="H125" s="35"/>
      <c r="I125" s="135"/>
      <c r="J125" s="135"/>
      <c r="K125" s="149"/>
      <c r="L125" s="149"/>
      <c r="M125" s="135"/>
      <c r="N125" s="135"/>
      <c r="O125" s="135"/>
      <c r="P125" s="135"/>
      <c r="Q125" s="135"/>
      <c r="R125" s="135"/>
      <c r="S125" s="135"/>
      <c r="T125" s="135"/>
      <c r="U125" s="135"/>
      <c r="V125" s="35"/>
      <c r="W125" s="53"/>
      <c r="Z125" s="2"/>
    </row>
    <row r="126" spans="2:26" ht="15" customHeight="1" x14ac:dyDescent="0.25">
      <c r="B126" s="2"/>
      <c r="C126" s="2"/>
      <c r="D126" s="2"/>
      <c r="E126" s="2"/>
      <c r="G126" s="51"/>
      <c r="H126" s="35"/>
      <c r="I126" s="135"/>
      <c r="J126" s="135"/>
      <c r="K126" s="149"/>
      <c r="L126" s="149"/>
      <c r="M126" s="135"/>
      <c r="N126" s="135"/>
      <c r="O126" s="135"/>
      <c r="P126" s="135"/>
      <c r="Q126" s="135"/>
      <c r="R126" s="135"/>
      <c r="S126" s="135"/>
      <c r="T126" s="135"/>
      <c r="U126" s="135"/>
      <c r="V126" s="35"/>
      <c r="W126" s="53"/>
      <c r="Z126" s="2"/>
    </row>
    <row r="127" spans="2:26" ht="15" customHeight="1" x14ac:dyDescent="0.25">
      <c r="B127" s="2"/>
      <c r="C127" s="2"/>
      <c r="D127" s="2"/>
      <c r="E127" s="2"/>
      <c r="G127" s="51"/>
      <c r="H127" s="35"/>
      <c r="I127" s="135"/>
      <c r="J127" s="135"/>
      <c r="K127" s="149"/>
      <c r="L127" s="149"/>
      <c r="M127" s="135"/>
      <c r="N127" s="135"/>
      <c r="O127" s="135"/>
      <c r="P127" s="135"/>
      <c r="Q127" s="135"/>
      <c r="R127" s="135"/>
      <c r="S127" s="135"/>
      <c r="T127" s="135"/>
      <c r="U127" s="135"/>
      <c r="V127" s="35"/>
      <c r="W127" s="53"/>
      <c r="Z127" s="2"/>
    </row>
    <row r="128" spans="2:26" ht="15" customHeight="1" x14ac:dyDescent="0.25">
      <c r="B128" s="2"/>
      <c r="C128" s="2"/>
      <c r="D128" s="2"/>
      <c r="E128" s="2"/>
      <c r="G128" s="51"/>
      <c r="H128" s="35"/>
      <c r="I128" s="135"/>
      <c r="J128" s="135"/>
      <c r="K128" s="149"/>
      <c r="L128" s="149"/>
      <c r="M128" s="135"/>
      <c r="N128" s="135"/>
      <c r="O128" s="135"/>
      <c r="P128" s="135"/>
      <c r="Q128" s="135"/>
      <c r="R128" s="135"/>
      <c r="S128" s="135"/>
      <c r="T128" s="135"/>
      <c r="U128" s="135"/>
      <c r="V128" s="35"/>
      <c r="W128" s="53"/>
      <c r="Z128" s="2"/>
    </row>
    <row r="129" spans="2:26" ht="15" customHeight="1" x14ac:dyDescent="0.25">
      <c r="B129" s="2"/>
      <c r="C129" s="2"/>
      <c r="D129" s="2"/>
      <c r="E129" s="2"/>
      <c r="G129" s="51"/>
      <c r="H129" s="35"/>
      <c r="I129" s="135"/>
      <c r="J129" s="135"/>
      <c r="K129" s="149"/>
      <c r="L129" s="149"/>
      <c r="M129" s="135"/>
      <c r="N129" s="135"/>
      <c r="O129" s="135"/>
      <c r="P129" s="135"/>
      <c r="Q129" s="135"/>
      <c r="R129" s="135"/>
      <c r="S129" s="135"/>
      <c r="T129" s="135"/>
      <c r="U129" s="135"/>
      <c r="V129" s="35"/>
      <c r="W129" s="53"/>
      <c r="Z129" s="2"/>
    </row>
    <row r="130" spans="2:26" ht="15" customHeight="1" x14ac:dyDescent="0.25">
      <c r="B130" s="2"/>
      <c r="C130" s="2"/>
      <c r="D130" s="2"/>
      <c r="E130" s="2"/>
      <c r="G130" s="51"/>
      <c r="H130" s="35"/>
      <c r="I130" s="135"/>
      <c r="J130" s="135"/>
      <c r="K130" s="149"/>
      <c r="L130" s="149"/>
      <c r="M130" s="135"/>
      <c r="N130" s="135"/>
      <c r="O130" s="135"/>
      <c r="P130" s="135"/>
      <c r="Q130" s="135"/>
      <c r="R130" s="135"/>
      <c r="S130" s="135"/>
      <c r="T130" s="135"/>
      <c r="U130" s="135"/>
      <c r="V130" s="35"/>
      <c r="W130" s="53"/>
      <c r="Z130" s="2"/>
    </row>
    <row r="131" spans="2:26" ht="15" customHeight="1" x14ac:dyDescent="0.25">
      <c r="B131" s="2"/>
      <c r="C131" s="2"/>
      <c r="D131" s="2"/>
      <c r="E131" s="2"/>
      <c r="G131" s="51"/>
      <c r="H131" s="35"/>
      <c r="I131" s="135"/>
      <c r="J131" s="135"/>
      <c r="K131" s="149"/>
      <c r="L131" s="149"/>
      <c r="M131" s="135"/>
      <c r="N131" s="135"/>
      <c r="O131" s="135"/>
      <c r="P131" s="135"/>
      <c r="Q131" s="135"/>
      <c r="R131" s="135"/>
      <c r="S131" s="135"/>
      <c r="T131" s="135"/>
      <c r="U131" s="135"/>
      <c r="V131" s="35"/>
      <c r="W131" s="53"/>
      <c r="Z131" s="2"/>
    </row>
    <row r="132" spans="2:26" ht="15" customHeight="1" x14ac:dyDescent="0.25">
      <c r="B132" s="2"/>
      <c r="C132" s="2"/>
      <c r="D132" s="2"/>
      <c r="E132" s="2"/>
      <c r="G132" s="51"/>
      <c r="H132" s="35"/>
      <c r="I132" s="135"/>
      <c r="J132" s="135"/>
      <c r="K132" s="149"/>
      <c r="L132" s="149"/>
      <c r="M132" s="135"/>
      <c r="N132" s="135"/>
      <c r="O132" s="135"/>
      <c r="P132" s="135"/>
      <c r="Q132" s="135"/>
      <c r="R132" s="135"/>
      <c r="S132" s="135"/>
      <c r="T132" s="135"/>
      <c r="U132" s="135"/>
      <c r="V132" s="35"/>
      <c r="W132" s="53"/>
      <c r="Z132" s="2"/>
    </row>
    <row r="133" spans="2:26" x14ac:dyDescent="0.25">
      <c r="B133" s="2"/>
      <c r="C133" s="2"/>
      <c r="D133" s="2"/>
      <c r="E133" s="2"/>
      <c r="G133" s="51"/>
      <c r="H133" s="35"/>
      <c r="I133" s="135"/>
      <c r="J133" s="135"/>
      <c r="K133" s="149"/>
      <c r="L133" s="149"/>
      <c r="M133" s="135"/>
      <c r="N133" s="135"/>
      <c r="O133" s="135"/>
      <c r="P133" s="135"/>
      <c r="Q133" s="135"/>
      <c r="R133" s="135"/>
      <c r="S133" s="135"/>
      <c r="T133" s="135"/>
      <c r="U133" s="135"/>
      <c r="V133" s="35"/>
      <c r="W133" s="53"/>
      <c r="Z133" s="2"/>
    </row>
    <row r="134" spans="2:26" x14ac:dyDescent="0.25">
      <c r="B134" s="2"/>
      <c r="C134" s="2"/>
      <c r="D134" s="2"/>
      <c r="E134" s="2"/>
      <c r="G134" s="51"/>
      <c r="H134" s="35"/>
      <c r="I134" s="135"/>
      <c r="J134" s="135"/>
      <c r="K134" s="149"/>
      <c r="L134" s="149"/>
      <c r="M134" s="135"/>
      <c r="N134" s="135"/>
      <c r="O134" s="135"/>
      <c r="P134" s="135"/>
      <c r="Q134" s="135"/>
      <c r="R134" s="135"/>
      <c r="S134" s="135"/>
      <c r="T134" s="135"/>
      <c r="U134" s="135"/>
      <c r="V134" s="35"/>
      <c r="W134" s="53"/>
      <c r="Z134" s="2"/>
    </row>
    <row r="135" spans="2:26" x14ac:dyDescent="0.25">
      <c r="B135" s="2"/>
      <c r="C135" s="2"/>
      <c r="D135" s="2"/>
      <c r="E135" s="2"/>
      <c r="G135" s="51"/>
      <c r="H135" s="35"/>
      <c r="I135" s="135"/>
      <c r="J135" s="135"/>
      <c r="K135" s="149"/>
      <c r="L135" s="149"/>
      <c r="M135" s="135"/>
      <c r="N135" s="135"/>
      <c r="O135" s="135"/>
      <c r="P135" s="135"/>
      <c r="Q135" s="135"/>
      <c r="R135" s="135"/>
      <c r="S135" s="135"/>
      <c r="T135" s="135"/>
      <c r="U135" s="135"/>
      <c r="V135" s="35"/>
      <c r="W135" s="53"/>
      <c r="Z135" s="2"/>
    </row>
    <row r="136" spans="2:26" x14ac:dyDescent="0.25">
      <c r="B136" s="2"/>
      <c r="C136" s="2"/>
      <c r="D136" s="2"/>
      <c r="E136" s="2"/>
      <c r="G136" s="51"/>
      <c r="H136" s="35"/>
      <c r="I136" s="135"/>
      <c r="J136" s="135"/>
      <c r="K136" s="149"/>
      <c r="L136" s="149"/>
      <c r="M136" s="135"/>
      <c r="N136" s="135"/>
      <c r="O136" s="135"/>
      <c r="P136" s="135"/>
      <c r="Q136" s="135"/>
      <c r="R136" s="135"/>
      <c r="S136" s="135"/>
      <c r="T136" s="135"/>
      <c r="U136" s="135"/>
      <c r="V136" s="35"/>
      <c r="W136" s="53"/>
      <c r="Z136" s="2"/>
    </row>
    <row r="137" spans="2:26" x14ac:dyDescent="0.25">
      <c r="B137" s="2"/>
      <c r="C137" s="2"/>
      <c r="D137" s="2"/>
      <c r="E137" s="2"/>
      <c r="G137" s="51"/>
      <c r="H137" s="35"/>
      <c r="I137" s="135"/>
      <c r="J137" s="135"/>
      <c r="K137" s="149"/>
      <c r="L137" s="149"/>
      <c r="M137" s="135"/>
      <c r="N137" s="135"/>
      <c r="O137" s="135"/>
      <c r="P137" s="135"/>
      <c r="Q137" s="135"/>
      <c r="R137" s="135"/>
      <c r="S137" s="135"/>
      <c r="T137" s="135"/>
      <c r="U137" s="135"/>
      <c r="V137" s="35"/>
      <c r="W137" s="53"/>
      <c r="Z137" s="2"/>
    </row>
    <row r="138" spans="2:26" x14ac:dyDescent="0.25">
      <c r="B138" s="2"/>
      <c r="C138" s="2"/>
      <c r="D138" s="2"/>
      <c r="E138" s="2"/>
      <c r="G138" s="51"/>
      <c r="H138" s="35"/>
      <c r="I138" s="135"/>
      <c r="J138" s="135"/>
      <c r="K138" s="149"/>
      <c r="L138" s="149"/>
      <c r="M138" s="135"/>
      <c r="N138" s="135"/>
      <c r="O138" s="135"/>
      <c r="P138" s="135"/>
      <c r="Q138" s="135"/>
      <c r="R138" s="135"/>
      <c r="S138" s="135"/>
      <c r="T138" s="135"/>
      <c r="U138" s="135"/>
      <c r="V138" s="35"/>
      <c r="W138" s="53"/>
      <c r="Z138" s="2"/>
    </row>
    <row r="139" spans="2:26" x14ac:dyDescent="0.25">
      <c r="B139" s="2"/>
      <c r="C139" s="2"/>
      <c r="D139" s="2"/>
      <c r="E139" s="2"/>
      <c r="G139" s="51"/>
      <c r="H139" s="35"/>
      <c r="I139" s="135"/>
      <c r="J139" s="135"/>
      <c r="K139" s="149"/>
      <c r="L139" s="149"/>
      <c r="M139" s="135"/>
      <c r="N139" s="135"/>
      <c r="O139" s="135"/>
      <c r="P139" s="135"/>
      <c r="Q139" s="135"/>
      <c r="R139" s="135"/>
      <c r="S139" s="135"/>
      <c r="T139" s="135"/>
      <c r="U139" s="135"/>
      <c r="V139" s="35"/>
      <c r="W139" s="53"/>
      <c r="Z139" s="2"/>
    </row>
    <row r="140" spans="2:26" x14ac:dyDescent="0.25">
      <c r="B140" s="2"/>
      <c r="C140" s="2"/>
      <c r="D140" s="2"/>
      <c r="E140" s="2"/>
      <c r="G140" s="51"/>
      <c r="H140" s="35"/>
      <c r="I140" s="135"/>
      <c r="J140" s="135"/>
      <c r="K140" s="149"/>
      <c r="L140" s="149"/>
      <c r="M140" s="135"/>
      <c r="N140" s="135"/>
      <c r="O140" s="135"/>
      <c r="P140" s="135"/>
      <c r="Q140" s="135"/>
      <c r="R140" s="135"/>
      <c r="S140" s="135"/>
      <c r="T140" s="135"/>
      <c r="U140" s="135"/>
      <c r="V140" s="35"/>
      <c r="W140" s="53"/>
      <c r="Z140" s="2"/>
    </row>
    <row r="141" spans="2:26" x14ac:dyDescent="0.25">
      <c r="B141" s="2"/>
      <c r="C141" s="2"/>
      <c r="D141" s="2"/>
      <c r="E141" s="2"/>
      <c r="G141" s="51"/>
      <c r="H141" s="35"/>
      <c r="I141" s="135"/>
      <c r="J141" s="135"/>
      <c r="K141" s="149"/>
      <c r="L141" s="149"/>
      <c r="M141" s="135"/>
      <c r="N141" s="135"/>
      <c r="O141" s="135"/>
      <c r="P141" s="135"/>
      <c r="Q141" s="135"/>
      <c r="R141" s="135"/>
      <c r="S141" s="135"/>
      <c r="T141" s="135"/>
      <c r="U141" s="135"/>
      <c r="V141" s="35"/>
      <c r="W141" s="53"/>
      <c r="Z141" s="2"/>
    </row>
    <row r="142" spans="2:26" x14ac:dyDescent="0.25">
      <c r="B142" s="2"/>
      <c r="C142" s="2"/>
      <c r="D142" s="2"/>
      <c r="E142" s="2"/>
      <c r="G142" s="51"/>
      <c r="H142" s="35"/>
      <c r="I142" s="136" t="s">
        <v>101</v>
      </c>
      <c r="J142" s="138"/>
      <c r="K142" s="136" t="s">
        <v>103</v>
      </c>
      <c r="L142" s="138"/>
      <c r="M142" s="136" t="s">
        <v>102</v>
      </c>
      <c r="N142" s="137"/>
      <c r="O142" s="137"/>
      <c r="P142" s="138"/>
      <c r="Q142" s="136" t="s">
        <v>104</v>
      </c>
      <c r="R142" s="137"/>
      <c r="S142" s="137"/>
      <c r="T142" s="137"/>
      <c r="U142" s="138"/>
      <c r="V142" s="35"/>
      <c r="W142" s="53"/>
      <c r="Z142" s="2"/>
    </row>
    <row r="143" spans="2:26" x14ac:dyDescent="0.25">
      <c r="B143" s="2"/>
      <c r="C143" s="2"/>
      <c r="D143" s="2"/>
      <c r="E143" s="2"/>
      <c r="G143" s="51"/>
      <c r="H143" s="35"/>
      <c r="I143" s="139"/>
      <c r="J143" s="141"/>
      <c r="K143" s="139"/>
      <c r="L143" s="141"/>
      <c r="M143" s="139"/>
      <c r="N143" s="140"/>
      <c r="O143" s="140"/>
      <c r="P143" s="141"/>
      <c r="Q143" s="139"/>
      <c r="R143" s="140"/>
      <c r="S143" s="140"/>
      <c r="T143" s="140"/>
      <c r="U143" s="141"/>
      <c r="V143" s="35"/>
      <c r="W143" s="53"/>
      <c r="Z143" s="2"/>
    </row>
    <row r="144" spans="2:26" x14ac:dyDescent="0.25">
      <c r="B144" s="2"/>
      <c r="C144" s="2"/>
      <c r="D144" s="2"/>
      <c r="E144" s="2"/>
      <c r="G144" s="51"/>
      <c r="H144" s="35"/>
      <c r="I144" s="139"/>
      <c r="J144" s="141"/>
      <c r="K144" s="139"/>
      <c r="L144" s="141"/>
      <c r="M144" s="139"/>
      <c r="N144" s="140"/>
      <c r="O144" s="140"/>
      <c r="P144" s="141"/>
      <c r="Q144" s="139"/>
      <c r="R144" s="140"/>
      <c r="S144" s="140"/>
      <c r="T144" s="140"/>
      <c r="U144" s="141"/>
      <c r="V144" s="35"/>
      <c r="W144" s="53"/>
      <c r="Z144" s="2"/>
    </row>
    <row r="145" spans="2:26" x14ac:dyDescent="0.25">
      <c r="B145" s="2"/>
      <c r="C145" s="2"/>
      <c r="D145" s="2"/>
      <c r="E145" s="2"/>
      <c r="G145" s="51"/>
      <c r="H145" s="35"/>
      <c r="I145" s="139"/>
      <c r="J145" s="141"/>
      <c r="K145" s="139"/>
      <c r="L145" s="141"/>
      <c r="M145" s="139"/>
      <c r="N145" s="140"/>
      <c r="O145" s="140"/>
      <c r="P145" s="141"/>
      <c r="Q145" s="139"/>
      <c r="R145" s="140"/>
      <c r="S145" s="140"/>
      <c r="T145" s="140"/>
      <c r="U145" s="141"/>
      <c r="V145" s="35"/>
      <c r="W145" s="53"/>
      <c r="Z145" s="2"/>
    </row>
    <row r="146" spans="2:26" x14ac:dyDescent="0.25">
      <c r="B146" s="2"/>
      <c r="C146" s="2"/>
      <c r="D146" s="2"/>
      <c r="E146" s="2"/>
      <c r="G146" s="51"/>
      <c r="H146" s="35"/>
      <c r="I146" s="139"/>
      <c r="J146" s="141"/>
      <c r="K146" s="139"/>
      <c r="L146" s="141"/>
      <c r="M146" s="139"/>
      <c r="N146" s="140"/>
      <c r="O146" s="140"/>
      <c r="P146" s="141"/>
      <c r="Q146" s="139"/>
      <c r="R146" s="140"/>
      <c r="S146" s="140"/>
      <c r="T146" s="140"/>
      <c r="U146" s="141"/>
      <c r="V146" s="35"/>
      <c r="W146" s="53"/>
      <c r="Z146" s="2"/>
    </row>
    <row r="147" spans="2:26" x14ac:dyDescent="0.25">
      <c r="B147" s="2"/>
      <c r="C147" s="2"/>
      <c r="D147" s="2"/>
      <c r="E147" s="2"/>
      <c r="G147" s="51"/>
      <c r="H147" s="35"/>
      <c r="I147" s="142"/>
      <c r="J147" s="144"/>
      <c r="K147" s="142"/>
      <c r="L147" s="144"/>
      <c r="M147" s="142"/>
      <c r="N147" s="143"/>
      <c r="O147" s="143"/>
      <c r="P147" s="144"/>
      <c r="Q147" s="142"/>
      <c r="R147" s="143"/>
      <c r="S147" s="143"/>
      <c r="T147" s="143"/>
      <c r="U147" s="144"/>
      <c r="V147" s="35"/>
      <c r="W147" s="53"/>
      <c r="Z147" s="2"/>
    </row>
    <row r="148" spans="2:26" ht="30" customHeight="1" x14ac:dyDescent="0.25">
      <c r="B148" s="2"/>
      <c r="C148" s="2"/>
      <c r="D148" s="2"/>
      <c r="E148" s="2"/>
      <c r="G148" s="51"/>
      <c r="H148" s="35"/>
      <c r="I148" s="135" t="s">
        <v>108</v>
      </c>
      <c r="J148" s="135"/>
      <c r="K148" s="135" t="s">
        <v>107</v>
      </c>
      <c r="L148" s="135"/>
      <c r="M148" s="135" t="s">
        <v>106</v>
      </c>
      <c r="N148" s="135"/>
      <c r="O148" s="135"/>
      <c r="P148" s="135"/>
      <c r="Q148" s="135" t="s">
        <v>109</v>
      </c>
      <c r="R148" s="135"/>
      <c r="S148" s="135"/>
      <c r="T148" s="135"/>
      <c r="U148" s="135"/>
      <c r="V148" s="35"/>
      <c r="W148" s="53"/>
      <c r="Z148" s="2"/>
    </row>
    <row r="149" spans="2:26" x14ac:dyDescent="0.25">
      <c r="B149" s="2"/>
      <c r="C149" s="2"/>
      <c r="D149" s="2"/>
      <c r="E149" s="2"/>
      <c r="G149" s="51"/>
      <c r="H149" s="35"/>
      <c r="I149" s="135"/>
      <c r="J149" s="135"/>
      <c r="K149" s="135"/>
      <c r="L149" s="135"/>
      <c r="M149" s="135"/>
      <c r="N149" s="135"/>
      <c r="O149" s="135"/>
      <c r="P149" s="135"/>
      <c r="Q149" s="135"/>
      <c r="R149" s="135"/>
      <c r="S149" s="135"/>
      <c r="T149" s="135"/>
      <c r="U149" s="135"/>
      <c r="V149" s="35"/>
      <c r="W149" s="53"/>
      <c r="Z149" s="2"/>
    </row>
    <row r="150" spans="2:26" x14ac:dyDescent="0.25">
      <c r="B150" s="2"/>
      <c r="C150" s="2"/>
      <c r="D150" s="2"/>
      <c r="E150" s="2"/>
      <c r="G150" s="51"/>
      <c r="H150" s="35"/>
      <c r="I150" s="35"/>
      <c r="J150" s="35"/>
      <c r="K150" s="35"/>
      <c r="L150" s="35"/>
      <c r="M150" s="35"/>
      <c r="N150" s="35"/>
      <c r="O150" s="35"/>
      <c r="P150" s="35"/>
      <c r="Q150" s="35"/>
      <c r="R150" s="35"/>
      <c r="S150" s="35"/>
      <c r="T150" s="35"/>
      <c r="U150" s="35"/>
      <c r="V150" s="35"/>
      <c r="W150" s="53"/>
      <c r="Z150" s="2"/>
    </row>
    <row r="151" spans="2:26" x14ac:dyDescent="0.25">
      <c r="B151" s="2"/>
      <c r="C151" s="2"/>
      <c r="D151" s="2"/>
      <c r="E151" s="2"/>
      <c r="G151" s="51"/>
      <c r="H151" s="35"/>
      <c r="I151" s="35"/>
      <c r="J151" s="35"/>
      <c r="K151" s="35"/>
      <c r="L151" s="35"/>
      <c r="M151" s="35"/>
      <c r="N151" s="35"/>
      <c r="O151" s="35"/>
      <c r="P151" s="35"/>
      <c r="Q151" s="35"/>
      <c r="R151" s="35"/>
      <c r="S151" s="35"/>
      <c r="T151" s="35"/>
      <c r="U151" s="35"/>
      <c r="V151" s="35"/>
      <c r="W151" s="53"/>
      <c r="Z151" s="2"/>
    </row>
    <row r="152" spans="2:26" ht="15.75" thickBot="1" x14ac:dyDescent="0.3">
      <c r="B152" s="2"/>
      <c r="C152" s="2"/>
      <c r="D152" s="2"/>
      <c r="E152" s="2"/>
      <c r="G152" s="62"/>
      <c r="H152" s="63"/>
      <c r="I152" s="63"/>
      <c r="J152" s="63"/>
      <c r="K152" s="63"/>
      <c r="L152" s="63"/>
      <c r="M152" s="63"/>
      <c r="N152" s="63"/>
      <c r="O152" s="63"/>
      <c r="P152" s="63"/>
      <c r="Q152" s="63"/>
      <c r="R152" s="63"/>
      <c r="S152" s="63"/>
      <c r="T152" s="63"/>
      <c r="U152" s="63"/>
      <c r="V152" s="63"/>
      <c r="W152" s="64"/>
      <c r="Z152" s="2"/>
    </row>
    <row r="153" spans="2:26" x14ac:dyDescent="0.25">
      <c r="B153" s="2"/>
      <c r="C153" s="2"/>
      <c r="D153" s="2"/>
      <c r="E153" s="2"/>
      <c r="Z153" s="2"/>
    </row>
    <row r="154" spans="2:26" x14ac:dyDescent="0.25">
      <c r="B154" s="2"/>
      <c r="C154" s="2"/>
      <c r="D154" s="2"/>
      <c r="E154" s="2"/>
      <c r="Z154" s="2"/>
    </row>
    <row r="155" spans="2:26" x14ac:dyDescent="0.25">
      <c r="B155" s="2"/>
      <c r="C155" s="2"/>
      <c r="D155" s="2"/>
      <c r="E155" s="2"/>
      <c r="Z155" s="2"/>
    </row>
    <row r="156" spans="2:26" x14ac:dyDescent="0.25">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2:26" x14ac:dyDescent="0.25">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sheetData>
  <mergeCells count="45">
    <mergeCell ref="S42:U42"/>
    <mergeCell ref="I103:J107"/>
    <mergeCell ref="M108:P119"/>
    <mergeCell ref="K108:L119"/>
    <mergeCell ref="I108:J119"/>
    <mergeCell ref="Q108:U119"/>
    <mergeCell ref="G14:H14"/>
    <mergeCell ref="G17:H17"/>
    <mergeCell ref="G21:H22"/>
    <mergeCell ref="M24:P29"/>
    <mergeCell ref="I86:J86"/>
    <mergeCell ref="M86:P86"/>
    <mergeCell ref="G57:H58"/>
    <mergeCell ref="M35:P40"/>
    <mergeCell ref="G59:I76"/>
    <mergeCell ref="G54:H54"/>
    <mergeCell ref="G51:H51"/>
    <mergeCell ref="G23:I40"/>
    <mergeCell ref="G90:H90"/>
    <mergeCell ref="I85:J85"/>
    <mergeCell ref="G89:H89"/>
    <mergeCell ref="I87:J102"/>
    <mergeCell ref="K86:L86"/>
    <mergeCell ref="K87:L102"/>
    <mergeCell ref="I12:I13"/>
    <mergeCell ref="M14:P18"/>
    <mergeCell ref="Q120:U141"/>
    <mergeCell ref="Q86:U86"/>
    <mergeCell ref="I142:J147"/>
    <mergeCell ref="K142:L147"/>
    <mergeCell ref="M142:P147"/>
    <mergeCell ref="M120:P141"/>
    <mergeCell ref="K120:L141"/>
    <mergeCell ref="I120:J141"/>
    <mergeCell ref="M87:P102"/>
    <mergeCell ref="M103:P107"/>
    <mergeCell ref="K103:L107"/>
    <mergeCell ref="Q87:U102"/>
    <mergeCell ref="Q103:U107"/>
    <mergeCell ref="S41:U41"/>
    <mergeCell ref="I148:J149"/>
    <mergeCell ref="K148:L149"/>
    <mergeCell ref="M148:P149"/>
    <mergeCell ref="Q148:U149"/>
    <mergeCell ref="Q142:U14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B6DE7A9F-0B96-42F9-AB47-260F0CE2A763}">
          <x14:formula1>
            <xm:f>'Pastry Leftovers'!$G$10:$G$1411</xm:f>
          </x14:formula1>
          <xm:sqref>I54 I14 J53:J54 I17 I51 J56:J57</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 Page</vt:lpstr>
      <vt:lpstr>Inventory System</vt:lpstr>
      <vt:lpstr>Pastry Leftovers</vt:lpstr>
      <vt:lpstr>Operation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 Yang</dc:creator>
  <cp:lastModifiedBy>Hong Yang</cp:lastModifiedBy>
  <dcterms:created xsi:type="dcterms:W3CDTF">2015-06-05T18:17:20Z</dcterms:created>
  <dcterms:modified xsi:type="dcterms:W3CDTF">2020-03-30T09:47:36Z</dcterms:modified>
</cp:coreProperties>
</file>