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est\Dropbox\Seagrass-Restoration-Trade-offs-Analysis\publication_plots\"/>
    </mc:Choice>
  </mc:AlternateContent>
  <xr:revisionPtr revIDLastSave="0" documentId="13_ncr:1_{23F1ACF9-7B05-4491-B600-E0ACB64D24B8}" xr6:coauthVersionLast="47" xr6:coauthVersionMax="47" xr10:uidLastSave="{00000000-0000-0000-0000-000000000000}"/>
  <bookViews>
    <workbookView xWindow="38290" yWindow="-110" windowWidth="38620" windowHeight="21220" activeTab="2" xr2:uid="{00000000-000D-0000-FFFF-FFFF00000000}"/>
  </bookViews>
  <sheets>
    <sheet name="1-hectare (50th Percentile)" sheetId="3" r:id="rId1"/>
    <sheet name="5 x 5 km (50th Percentile)" sheetId="1" r:id="rId2"/>
    <sheet name="1-hectare (75th Percentile)" sheetId="6" r:id="rId3"/>
    <sheet name="5 x 5 km (75th Percentile)" sheetId="7" r:id="rId4"/>
    <sheet name="1-hectare (90th Percentile)" sheetId="4" r:id="rId5"/>
    <sheet name="5 x 5 km (90th Percentile)" sheetId="2" r:id="rId6"/>
    <sheet name="Note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" i="6" l="1"/>
  <c r="AA15" i="6"/>
  <c r="T16" i="6"/>
  <c r="T15" i="6"/>
  <c r="AB17" i="7"/>
  <c r="AB16" i="7"/>
  <c r="U17" i="7"/>
  <c r="U16" i="7"/>
  <c r="X13" i="4"/>
  <c r="Q13" i="4"/>
  <c r="B2" i="6"/>
  <c r="B2" i="3"/>
  <c r="B2" i="2"/>
  <c r="B2" i="4"/>
  <c r="B2" i="7"/>
  <c r="B2" i="1"/>
</calcChain>
</file>

<file path=xl/sharedStrings.xml><?xml version="1.0" encoding="utf-8"?>
<sst xmlns="http://schemas.openxmlformats.org/spreadsheetml/2006/main" count="482" uniqueCount="48">
  <si>
    <t xml:space="preserve">Trade-off Severity </t>
  </si>
  <si>
    <t>Biodiversity</t>
  </si>
  <si>
    <t>Nursery Habitat</t>
  </si>
  <si>
    <t>Blue Carbon</t>
  </si>
  <si>
    <t>Recreation</t>
  </si>
  <si>
    <t>Coastal Protection</t>
  </si>
  <si>
    <t xml:space="preserve">Ecosystem Service Associations </t>
  </si>
  <si>
    <t>Pairwise plots of ES enhancement by confirmed beds</t>
  </si>
  <si>
    <t xml:space="preserve">The win-win quadrat for each service pair is shown using the vertical and horizontal red lines. </t>
  </si>
  <si>
    <t xml:space="preserve">The services with either no relationship or a negative association seems to show the lowest fraction of "win-wins". </t>
  </si>
  <si>
    <t xml:space="preserve">Measured as the fraction of pixels with win-wins for two ecosystem services (i.e., enhancement value above the 90th percentile for both services) </t>
  </si>
  <si>
    <t xml:space="preserve">Measured as the fraction of pixels with win-wins for two ecosystem services (i.e., enhancement value above the 50th percentile for both services) </t>
  </si>
  <si>
    <t xml:space="preserve">Measured as the pearson's correlation coefficients between two ecosystem services. </t>
  </si>
  <si>
    <t>Pairwise plots of ES enhancement by potential restoration areas for seagrasses</t>
  </si>
  <si>
    <t>Notes for Confirmed Beds:</t>
  </si>
  <si>
    <t>Notes for Potential Restoration Area:</t>
  </si>
  <si>
    <t>Comparison for Confirmed Seagrasses (5 by 5 kilometer pixels; 90th percentile)</t>
  </si>
  <si>
    <t>Comparison for Potential Restoration Areas for Seagrasses (5 by 5 kilometer pixels; 90th percentile)</t>
  </si>
  <si>
    <t>Comparison for Confirmed Seagrasses (1-hectare pixels; 90th percentile)</t>
  </si>
  <si>
    <t>Comparison for Potential Restoration Areas for Seagrasses (1-hectare pixels; 90th percentile)</t>
  </si>
  <si>
    <t>Comparison for Confirmed Seagrasses (5 by 5 kilometer pixels; 50th percentile)</t>
  </si>
  <si>
    <t>Comparison for Potential Restoration Areas for Seagrasses (5 by 5 kilometer pixels; 50th percentile)</t>
  </si>
  <si>
    <t>Comparison for Potential Restoration Areas for Seagrasses (1-hectare pixels; 50th percentile)</t>
  </si>
  <si>
    <t>Comparison for Confirmed Seagrasses (1-hectare pixels; 50th percentile)</t>
  </si>
  <si>
    <t>More positive associations between ES for potential recovery areas than for confimed beds.</t>
  </si>
  <si>
    <t xml:space="preserve">The services with a negative association seems to show the lowest fraction of "win-wins". </t>
  </si>
  <si>
    <t>Fewer negatively associated ES at the 5km scale.</t>
  </si>
  <si>
    <t>Tradeoff severity seems to be higher for potentail restoraiton areas at this scale.</t>
  </si>
  <si>
    <t>Doesn't seem to be a very clear relationship between ES association and tradeoff severity.</t>
  </si>
  <si>
    <t>The relationship between association and tradeoff severity again seems to break down.</t>
  </si>
  <si>
    <t>High tradeoff severisty across ES at this scale.</t>
  </si>
  <si>
    <t>Would expect 1% of points to be in the 90-90 quadrant</t>
  </si>
  <si>
    <t>Verify that the 50 percentile severity measures are correct.</t>
  </si>
  <si>
    <t>Fix color ramps so that they are relative to the 'better than random' threshold.</t>
  </si>
  <si>
    <t xml:space="preserve">Where does the switch happen between less likely than random to more likely?  </t>
  </si>
  <si>
    <t>Comparison for Potential Restoration Areas for Seagrasses (1-hectare pixels; 75th percentile)</t>
  </si>
  <si>
    <t xml:space="preserve">Measured as the fraction of pixels with win-wins for two ecosystem services (i.e., enhancement value above the 75th percentile for both services) </t>
  </si>
  <si>
    <t>Comparison for Confirmed Seagrasses (1-hectare pixels; 75th percentile)</t>
  </si>
  <si>
    <t xml:space="preserve">Better than random threshold: </t>
  </si>
  <si>
    <t>Would expect 25% of points to be in the 50-50 quadrant</t>
  </si>
  <si>
    <t>Comparison for Confirmed Seagrasses (5 by 5 kilometer pixels; 75th percentile)</t>
  </si>
  <si>
    <t>Comparison for Potential Restoration Areas for Seagrasses (5 by 5 kilometer pixels; 75th percentile)</t>
  </si>
  <si>
    <t>Would expect 6.25% of points to be in the 75-75 quadrant</t>
  </si>
  <si>
    <t>Fraction beyond expected</t>
  </si>
  <si>
    <t>Confirmed</t>
  </si>
  <si>
    <t>Restored</t>
  </si>
  <si>
    <t>Correlations</t>
  </si>
  <si>
    <t>Win-wins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</si>
</sst>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10" xfId="0" applyFont="1" applyBorder="1"/>
    <xf numFmtId="2" fontId="21" fillId="33" borderId="10" xfId="0" applyNumberFormat="1" applyFont="1" applyFill="1" applyBorder="1"/>
    <xf numFmtId="2" fontId="21" fillId="0" borderId="10" xfId="0" applyNumberFormat="1" applyFont="1" applyBorder="1"/>
    <xf numFmtId="2" fontId="22" fillId="0" borderId="10" xfId="0" applyNumberFormat="1" applyFont="1" applyBorder="1"/>
    <xf numFmtId="2" fontId="22" fillId="33" borderId="10" xfId="0" applyNumberFormat="1" applyFont="1" applyFill="1" applyBorder="1"/>
    <xf numFmtId="0" fontId="23" fillId="0" borderId="0" xfId="0" applyFont="1"/>
    <xf numFmtId="164" fontId="21" fillId="0" borderId="10" xfId="0" applyNumberFormat="1" applyFont="1" applyBorder="1"/>
    <xf numFmtId="164" fontId="21" fillId="33" borderId="10" xfId="0" applyNumberFormat="1" applyFont="1" applyFill="1" applyBorder="1"/>
    <xf numFmtId="164" fontId="22" fillId="0" borderId="10" xfId="0" applyNumberFormat="1" applyFont="1" applyBorder="1"/>
    <xf numFmtId="164" fontId="22" fillId="33" borderId="10" xfId="0" applyNumberFormat="1" applyFont="1" applyFill="1" applyBorder="1"/>
    <xf numFmtId="0" fontId="24" fillId="0" borderId="0" xfId="0" applyFont="1" applyAlignment="1">
      <alignment wrapText="1"/>
    </xf>
    <xf numFmtId="0" fontId="24" fillId="0" borderId="0" xfId="0" applyFont="1"/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left"/>
    </xf>
    <xf numFmtId="0" fontId="16" fillId="0" borderId="0" xfId="0" applyFont="1"/>
    <xf numFmtId="0" fontId="25" fillId="0" borderId="0" xfId="0" applyFont="1"/>
    <xf numFmtId="164" fontId="21" fillId="0" borderId="0" xfId="0" applyNumberFormat="1" applyFont="1"/>
    <xf numFmtId="0" fontId="21" fillId="0" borderId="0" xfId="0" applyFont="1"/>
    <xf numFmtId="2" fontId="18" fillId="0" borderId="0" xfId="0" applyNumberFormat="1" applyFon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 beds - 1 ha, 75th percentile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AB3-4468-B85E-41F4A8BCADA7}"/>
              </c:ext>
            </c:extLst>
          </c:dPt>
          <c:dPt>
            <c:idx val="3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AB3-4468-B85E-41F4A8BCADA7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AB3-4468-B85E-41F4A8BCADA7}"/>
              </c:ext>
            </c:extLst>
          </c:dPt>
          <c:dPt>
            <c:idx val="5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AB3-4468-B85E-41F4A8BCADA7}"/>
              </c:ext>
            </c:extLst>
          </c:dPt>
          <c:dPt>
            <c:idx val="9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AB3-4468-B85E-41F4A8BCADA7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3573928258967633E-4"/>
                  <c:y val="-2.6844196558763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'1-hectare (75th Percentile)'!$Q$13:$Q$22</c:f>
              <c:numCache>
                <c:formatCode>0.000</c:formatCode>
                <c:ptCount val="10"/>
                <c:pt idx="0">
                  <c:v>0.36216109973309502</c:v>
                </c:pt>
                <c:pt idx="1">
                  <c:v>-5.50396152016705E-3</c:v>
                </c:pt>
                <c:pt idx="2">
                  <c:v>-0.14262214715136401</c:v>
                </c:pt>
                <c:pt idx="3">
                  <c:v>5.1126802625696299E-2</c:v>
                </c:pt>
                <c:pt idx="4">
                  <c:v>-0.15315906756310299</c:v>
                </c:pt>
                <c:pt idx="5">
                  <c:v>0.20895941802148199</c:v>
                </c:pt>
                <c:pt idx="6">
                  <c:v>0.22502284136786699</c:v>
                </c:pt>
                <c:pt idx="7">
                  <c:v>0.482575134914693</c:v>
                </c:pt>
                <c:pt idx="8">
                  <c:v>-0.27887859768580398</c:v>
                </c:pt>
                <c:pt idx="9">
                  <c:v>-0.27981053628938801</c:v>
                </c:pt>
              </c:numCache>
            </c:numRef>
          </c:xVal>
          <c:yVal>
            <c:numRef>
              <c:f>'1-hectare (75th Percentile)'!$R$13:$R$22</c:f>
              <c:numCache>
                <c:formatCode>0.00</c:formatCode>
                <c:ptCount val="10"/>
                <c:pt idx="0">
                  <c:v>3.0315753915388502E-2</c:v>
                </c:pt>
                <c:pt idx="1">
                  <c:v>2.2316787756583606E-2</c:v>
                </c:pt>
                <c:pt idx="2">
                  <c:v>-3.6939036627245098E-2</c:v>
                </c:pt>
                <c:pt idx="3">
                  <c:v>-1.51770595579949E-2</c:v>
                </c:pt>
                <c:pt idx="4">
                  <c:v>-1.5412714536301303E-2</c:v>
                </c:pt>
                <c:pt idx="5">
                  <c:v>-1.7803472300087601E-2</c:v>
                </c:pt>
                <c:pt idx="6">
                  <c:v>5.5196358560452005E-2</c:v>
                </c:pt>
                <c:pt idx="7">
                  <c:v>3.3611122724931705E-2</c:v>
                </c:pt>
                <c:pt idx="8">
                  <c:v>4.6711710342022955E-3</c:v>
                </c:pt>
                <c:pt idx="9">
                  <c:v>-4.07247198271357E-2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3-4468-B85E-41F4A8BC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88095"/>
        <c:axId val="89538934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'1-hectare (90th Percentile)'!$Q$13:$Q$22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0.36216109973309502</c:v>
                      </c:pt>
                      <c:pt idx="1">
                        <c:v>-5.50396152016705E-3</c:v>
                      </c:pt>
                      <c:pt idx="2">
                        <c:v>-0.14262214715136401</c:v>
                      </c:pt>
                      <c:pt idx="3">
                        <c:v>5.1126802625696299E-2</c:v>
                      </c:pt>
                      <c:pt idx="4">
                        <c:v>-0.15315906756310299</c:v>
                      </c:pt>
                      <c:pt idx="5">
                        <c:v>0.20895941802148199</c:v>
                      </c:pt>
                      <c:pt idx="6">
                        <c:v>0.22502284136786699</c:v>
                      </c:pt>
                      <c:pt idx="7">
                        <c:v>0.482575134914693</c:v>
                      </c:pt>
                      <c:pt idx="8">
                        <c:v>-0.27887859768580398</c:v>
                      </c:pt>
                      <c:pt idx="9">
                        <c:v>-0.27981053628938801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'1-hectare (90th Percentile)'!$R$13:$R$22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 formatCode="General">
                        <c:v>6.0000000000000005E-2</c:v>
                      </c:pt>
                      <c:pt idx="1">
                        <c:v>4.9999999999999996E-2</c:v>
                      </c:pt>
                      <c:pt idx="2">
                        <c:v>0.01</c:v>
                      </c:pt>
                      <c:pt idx="3">
                        <c:v>0.03</c:v>
                      </c:pt>
                      <c:pt idx="4">
                        <c:v>0.03</c:v>
                      </c:pt>
                      <c:pt idx="5">
                        <c:v>1.9999999999999997E-2</c:v>
                      </c:pt>
                      <c:pt idx="6">
                        <c:v>0.08</c:v>
                      </c:pt>
                      <c:pt idx="7">
                        <c:v>6.0000000000000005E-2</c:v>
                      </c:pt>
                      <c:pt idx="8">
                        <c:v>4.9999999999999996E-2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AB3-4468-B85E-41F4A8BCADA7}"/>
                  </c:ext>
                </c:extLst>
              </c15:ser>
            </c15:filteredScatterSeries>
          </c:ext>
        </c:extLst>
      </c:scatterChart>
      <c:valAx>
        <c:axId val="895388095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89343"/>
        <c:crosses val="autoZero"/>
        <c:crossBetween val="midCat"/>
        <c:majorUnit val="0.1"/>
      </c:valAx>
      <c:valAx>
        <c:axId val="8953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Win-Win Beyond Expected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4425160396617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880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Restoration areas - 1 ha, 75th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DDB-46F4-A4C2-C38BC452DEFF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DDB-46F4-A4C2-C38BC452DEFF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DDB-46F4-A4C2-C38BC452DEFF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DDB-46F4-A4C2-C38BC452DEFF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8320209973753282E-4"/>
                  <c:y val="-1.99978127734033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'1-hectare (75th Percentile)'!$X$13:$X$22</c:f>
              <c:numCache>
                <c:formatCode>0.00</c:formatCode>
                <c:ptCount val="10"/>
                <c:pt idx="0">
                  <c:v>0.49</c:v>
                </c:pt>
                <c:pt idx="1">
                  <c:v>0.3</c:v>
                </c:pt>
                <c:pt idx="2">
                  <c:v>0.18</c:v>
                </c:pt>
                <c:pt idx="3">
                  <c:v>0.25</c:v>
                </c:pt>
                <c:pt idx="4">
                  <c:v>0.19</c:v>
                </c:pt>
                <c:pt idx="5">
                  <c:v>0.45</c:v>
                </c:pt>
                <c:pt idx="6">
                  <c:v>0.02</c:v>
                </c:pt>
                <c:pt idx="7">
                  <c:v>0.3</c:v>
                </c:pt>
                <c:pt idx="8">
                  <c:v>-0.3</c:v>
                </c:pt>
                <c:pt idx="9">
                  <c:v>-0.25</c:v>
                </c:pt>
              </c:numCache>
            </c:numRef>
          </c:xVal>
          <c:yVal>
            <c:numRef>
              <c:f>'1-hectare (75th Percentile)'!$Y$13:$Y$22</c:f>
              <c:numCache>
                <c:formatCode>0.00</c:formatCode>
                <c:ptCount val="10"/>
                <c:pt idx="0">
                  <c:v>3.9432136273640006E-2</c:v>
                </c:pt>
                <c:pt idx="1">
                  <c:v>-2.3710974456007602E-2</c:v>
                </c:pt>
                <c:pt idx="2">
                  <c:v>-3.5951413746354702E-2</c:v>
                </c:pt>
                <c:pt idx="3">
                  <c:v>2.3641481922187901E-2</c:v>
                </c:pt>
                <c:pt idx="4">
                  <c:v>3.6753219414344604E-2</c:v>
                </c:pt>
                <c:pt idx="5">
                  <c:v>1.49545088056387E-2</c:v>
                </c:pt>
                <c:pt idx="6">
                  <c:v>-1.1772888646139103E-2</c:v>
                </c:pt>
                <c:pt idx="7">
                  <c:v>-3.5215646304948001E-3</c:v>
                </c:pt>
                <c:pt idx="8">
                  <c:v>-3.9504879920152697E-2</c:v>
                </c:pt>
                <c:pt idx="9">
                  <c:v>-1.6457742037212203E-2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B-46F4-A4C2-C38BC452D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88095"/>
        <c:axId val="895389343"/>
      </c:scatterChart>
      <c:valAx>
        <c:axId val="895388095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89343"/>
        <c:crosses val="autoZero"/>
        <c:crossBetween val="midCat"/>
        <c:majorUnit val="0.1"/>
      </c:valAx>
      <c:valAx>
        <c:axId val="895389343"/>
        <c:scaling>
          <c:orientation val="minMax"/>
          <c:max val="6.0000000000000012E-2"/>
          <c:min val="-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Win-Win Beyond Expected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442516039661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8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 beds - 25 km2, 75th perentile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</c:spPr>
          </c:marker>
          <c:dPt>
            <c:idx val="2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7F1-44BB-B691-6111F360F453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F1-44BB-B691-6111F360F453}"/>
              </c:ext>
            </c:extLst>
          </c:dPt>
          <c:dPt>
            <c:idx val="9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F1-44BB-B691-6111F360F453}"/>
              </c:ext>
            </c:extLst>
          </c:dPt>
          <c:trendline>
            <c:spPr>
              <a:ln w="19050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2.7527770438091213E-2"/>
                  <c:y val="-6.4879826702884851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 baseline="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'5 x 5 km (75th Percentile)'!$Q$13:$Q$22</c:f>
              <c:numCache>
                <c:formatCode>0.00</c:formatCode>
                <c:ptCount val="10"/>
                <c:pt idx="0">
                  <c:v>0.48</c:v>
                </c:pt>
                <c:pt idx="1">
                  <c:v>0.15</c:v>
                </c:pt>
                <c:pt idx="2">
                  <c:v>-0.13</c:v>
                </c:pt>
                <c:pt idx="3">
                  <c:v>0.1</c:v>
                </c:pt>
                <c:pt idx="4">
                  <c:v>0.06</c:v>
                </c:pt>
                <c:pt idx="5">
                  <c:v>0.25</c:v>
                </c:pt>
                <c:pt idx="6">
                  <c:v>0.18</c:v>
                </c:pt>
                <c:pt idx="7">
                  <c:v>0.36</c:v>
                </c:pt>
                <c:pt idx="8">
                  <c:v>-0.34</c:v>
                </c:pt>
                <c:pt idx="9">
                  <c:v>-0.23</c:v>
                </c:pt>
              </c:numCache>
            </c:numRef>
          </c:xVal>
          <c:yVal>
            <c:numRef>
              <c:f>'5 x 5 km (75th Percentile)'!$R$13:$R$22</c:f>
              <c:numCache>
                <c:formatCode>0.00</c:formatCode>
                <c:ptCount val="10"/>
                <c:pt idx="0">
                  <c:v>0.10816290550070501</c:v>
                </c:pt>
                <c:pt idx="1">
                  <c:v>1.9305359661495103E-2</c:v>
                </c:pt>
                <c:pt idx="2">
                  <c:v>-3.2880818053596599E-2</c:v>
                </c:pt>
                <c:pt idx="3">
                  <c:v>4.1872355430183E-2</c:v>
                </c:pt>
                <c:pt idx="4">
                  <c:v>4.3282792665726003E-2</c:v>
                </c:pt>
                <c:pt idx="5">
                  <c:v>6.6114245416079021E-3</c:v>
                </c:pt>
                <c:pt idx="6">
                  <c:v>1.5074047954865999E-2</c:v>
                </c:pt>
                <c:pt idx="7">
                  <c:v>1.0842736248237006E-2</c:v>
                </c:pt>
                <c:pt idx="8">
                  <c:v>-1.5955571227080398E-2</c:v>
                </c:pt>
                <c:pt idx="9">
                  <c:v>-3.57016925246827E-2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1-44BB-B691-6111F360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88095"/>
        <c:axId val="895389343"/>
      </c:scatterChart>
      <c:valAx>
        <c:axId val="895388095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89343"/>
        <c:crosses val="autoZero"/>
        <c:crossBetween val="midCat"/>
        <c:majorUnit val="0.1"/>
      </c:valAx>
      <c:valAx>
        <c:axId val="895389343"/>
        <c:scaling>
          <c:orientation val="minMax"/>
          <c:max val="0.12000000000000001"/>
          <c:min val="-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Win-Win Beyond Expected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4425160396617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880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Restoration areas - 25 km2, 75th perentile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57E-484C-A7B6-A0DAAAE7698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57E-484C-A7B6-A0DAAAE76981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8620734908136483E-2"/>
                  <c:y val="-8.85697335778233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 x 5 km (75th Percentile)'!$X$13:$X$22</c:f>
              <c:numCache>
                <c:formatCode>0.00</c:formatCode>
                <c:ptCount val="10"/>
                <c:pt idx="0">
                  <c:v>0.34</c:v>
                </c:pt>
                <c:pt idx="1">
                  <c:v>0.28000000000000003</c:v>
                </c:pt>
                <c:pt idx="2">
                  <c:v>-0.15</c:v>
                </c:pt>
                <c:pt idx="3">
                  <c:v>0.24</c:v>
                </c:pt>
                <c:pt idx="4">
                  <c:v>0.17</c:v>
                </c:pt>
                <c:pt idx="5">
                  <c:v>0.21</c:v>
                </c:pt>
                <c:pt idx="6">
                  <c:v>0.01</c:v>
                </c:pt>
                <c:pt idx="7">
                  <c:v>0.34</c:v>
                </c:pt>
                <c:pt idx="8">
                  <c:v>-0.36</c:v>
                </c:pt>
                <c:pt idx="9">
                  <c:v>-0.17</c:v>
                </c:pt>
              </c:numCache>
            </c:numRef>
          </c:xVal>
          <c:yVal>
            <c:numRef>
              <c:f>'5 x 5 km (75th Percentile)'!$Y$13:$Y$22</c:f>
              <c:numCache>
                <c:formatCode>0.00</c:formatCode>
                <c:ptCount val="10"/>
                <c:pt idx="0">
                  <c:v>-1.2371465295629797E-2</c:v>
                </c:pt>
                <c:pt idx="1">
                  <c:v>-2.6510282776349599E-2</c:v>
                </c:pt>
                <c:pt idx="2">
                  <c:v>-5.8643958868894598E-2</c:v>
                </c:pt>
                <c:pt idx="3">
                  <c:v>-1.49421593830334E-2</c:v>
                </c:pt>
                <c:pt idx="4">
                  <c:v>3.052699228791797E-3</c:v>
                </c:pt>
                <c:pt idx="5">
                  <c:v>-1.8798200514138802E-2</c:v>
                </c:pt>
                <c:pt idx="6">
                  <c:v>-3.2937017994858597E-2</c:v>
                </c:pt>
                <c:pt idx="7">
                  <c:v>-4.0649100257069401E-2</c:v>
                </c:pt>
                <c:pt idx="8">
                  <c:v>-4.5790488431876601E-2</c:v>
                </c:pt>
                <c:pt idx="9">
                  <c:v>-3.8078406169665804E-2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E-484C-A7B6-A0DAAAE76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88095"/>
        <c:axId val="895389343"/>
      </c:scatterChart>
      <c:valAx>
        <c:axId val="895388095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89343"/>
        <c:crosses val="autoZero"/>
        <c:crossBetween val="midCat"/>
        <c:majorUnit val="0.1"/>
      </c:valAx>
      <c:valAx>
        <c:axId val="895389343"/>
        <c:scaling>
          <c:orientation val="minMax"/>
          <c:max val="0.12000000000000001"/>
          <c:min val="-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Win-Win Beyond Expected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442516039661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8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 beds - 1 ha, 90th perentile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pPr>
                <a:solidFill>
                  <a:schemeClr val="accent5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D0D-4B77-90A7-C7554B18E528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3573928258967633E-4"/>
                  <c:y val="-2.6844196558763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'1-hectare (90th Percentile)'!$Q$13:$Q$22</c:f>
              <c:numCache>
                <c:formatCode>0.000</c:formatCode>
                <c:ptCount val="10"/>
                <c:pt idx="0">
                  <c:v>0.36216109973309502</c:v>
                </c:pt>
                <c:pt idx="1">
                  <c:v>-5.50396152016705E-3</c:v>
                </c:pt>
                <c:pt idx="2">
                  <c:v>-0.14262214715136401</c:v>
                </c:pt>
                <c:pt idx="3">
                  <c:v>5.1126802625696299E-2</c:v>
                </c:pt>
                <c:pt idx="4">
                  <c:v>-0.15315906756310299</c:v>
                </c:pt>
                <c:pt idx="5">
                  <c:v>0.20895941802148199</c:v>
                </c:pt>
                <c:pt idx="6">
                  <c:v>0.22502284136786699</c:v>
                </c:pt>
                <c:pt idx="7">
                  <c:v>0.482575134914693</c:v>
                </c:pt>
                <c:pt idx="8">
                  <c:v>-0.27887859768580398</c:v>
                </c:pt>
                <c:pt idx="9">
                  <c:v>-0.27981053628938801</c:v>
                </c:pt>
              </c:numCache>
            </c:numRef>
          </c:xVal>
          <c:yVal>
            <c:numRef>
              <c:f>'1-hectare (90th Percentile)'!$R$13:$R$22</c:f>
              <c:numCache>
                <c:formatCode>0.00</c:formatCode>
                <c:ptCount val="10"/>
                <c:pt idx="0" formatCode="General">
                  <c:v>6.0000000000000005E-2</c:v>
                </c:pt>
                <c:pt idx="1">
                  <c:v>4.9999999999999996E-2</c:v>
                </c:pt>
                <c:pt idx="2">
                  <c:v>0.01</c:v>
                </c:pt>
                <c:pt idx="3">
                  <c:v>0.03</c:v>
                </c:pt>
                <c:pt idx="4">
                  <c:v>0.03</c:v>
                </c:pt>
                <c:pt idx="5">
                  <c:v>1.9999999999999997E-2</c:v>
                </c:pt>
                <c:pt idx="6">
                  <c:v>0.08</c:v>
                </c:pt>
                <c:pt idx="7">
                  <c:v>6.0000000000000005E-2</c:v>
                </c:pt>
                <c:pt idx="8">
                  <c:v>4.9999999999999996E-2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D-4B77-90A7-C7554B18E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88095"/>
        <c:axId val="89538934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'1-hectare (90th Percentile)'!$Q$13:$Q$22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0.36216109973309502</c:v>
                      </c:pt>
                      <c:pt idx="1">
                        <c:v>-5.50396152016705E-3</c:v>
                      </c:pt>
                      <c:pt idx="2">
                        <c:v>-0.14262214715136401</c:v>
                      </c:pt>
                      <c:pt idx="3">
                        <c:v>5.1126802625696299E-2</c:v>
                      </c:pt>
                      <c:pt idx="4">
                        <c:v>-0.15315906756310299</c:v>
                      </c:pt>
                      <c:pt idx="5">
                        <c:v>0.20895941802148199</c:v>
                      </c:pt>
                      <c:pt idx="6">
                        <c:v>0.22502284136786699</c:v>
                      </c:pt>
                      <c:pt idx="7">
                        <c:v>0.482575134914693</c:v>
                      </c:pt>
                      <c:pt idx="8">
                        <c:v>-0.27887859768580398</c:v>
                      </c:pt>
                      <c:pt idx="9">
                        <c:v>-0.27981053628938801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'1-hectare (90th Percentile)'!$R$13:$R$22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 formatCode="General">
                        <c:v>6.0000000000000005E-2</c:v>
                      </c:pt>
                      <c:pt idx="1">
                        <c:v>4.9999999999999996E-2</c:v>
                      </c:pt>
                      <c:pt idx="2">
                        <c:v>0.01</c:v>
                      </c:pt>
                      <c:pt idx="3">
                        <c:v>0.03</c:v>
                      </c:pt>
                      <c:pt idx="4">
                        <c:v>0.03</c:v>
                      </c:pt>
                      <c:pt idx="5">
                        <c:v>1.9999999999999997E-2</c:v>
                      </c:pt>
                      <c:pt idx="6">
                        <c:v>0.08</c:v>
                      </c:pt>
                      <c:pt idx="7">
                        <c:v>6.0000000000000005E-2</c:v>
                      </c:pt>
                      <c:pt idx="8">
                        <c:v>4.9999999999999996E-2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D0D-4B77-90A7-C7554B18E528}"/>
                  </c:ext>
                </c:extLst>
              </c15:ser>
            </c15:filteredScatterSeries>
          </c:ext>
        </c:extLst>
      </c:scatterChart>
      <c:valAx>
        <c:axId val="895388095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89343"/>
        <c:crosses val="autoZero"/>
        <c:crossBetween val="midCat"/>
        <c:majorUnit val="0.1"/>
      </c:valAx>
      <c:valAx>
        <c:axId val="8953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Win-Win Beyond Expected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4425160396617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880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Restoration areas - 1 ha, 90th perentile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8320209973753282E-4"/>
                  <c:y val="-1.99978127734033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'1-hectare (90th Percentile)'!$X$13:$X$22</c:f>
              <c:numCache>
                <c:formatCode>0.00</c:formatCode>
                <c:ptCount val="10"/>
                <c:pt idx="0">
                  <c:v>0.49</c:v>
                </c:pt>
                <c:pt idx="1">
                  <c:v>0.3</c:v>
                </c:pt>
                <c:pt idx="2">
                  <c:v>0.18</c:v>
                </c:pt>
                <c:pt idx="3">
                  <c:v>0.25</c:v>
                </c:pt>
                <c:pt idx="4">
                  <c:v>0.19</c:v>
                </c:pt>
                <c:pt idx="5">
                  <c:v>0.45</c:v>
                </c:pt>
                <c:pt idx="6">
                  <c:v>0.02</c:v>
                </c:pt>
                <c:pt idx="7">
                  <c:v>0.3</c:v>
                </c:pt>
                <c:pt idx="8">
                  <c:v>-0.3</c:v>
                </c:pt>
                <c:pt idx="9">
                  <c:v>-0.25</c:v>
                </c:pt>
              </c:numCache>
            </c:numRef>
          </c:xVal>
          <c:yVal>
            <c:numRef>
              <c:f>'1-hectare (90th Percentile)'!$Y$13:$Y$22</c:f>
              <c:numCache>
                <c:formatCode>0.00</c:formatCode>
                <c:ptCount val="10"/>
                <c:pt idx="0">
                  <c:v>7.0000000000000007E-2</c:v>
                </c:pt>
                <c:pt idx="1">
                  <c:v>1.9999999999999997E-2</c:v>
                </c:pt>
                <c:pt idx="2">
                  <c:v>0.01</c:v>
                </c:pt>
                <c:pt idx="3">
                  <c:v>6.0000000000000005E-2</c:v>
                </c:pt>
                <c:pt idx="4">
                  <c:v>7.0000000000000007E-2</c:v>
                </c:pt>
                <c:pt idx="5">
                  <c:v>0.04</c:v>
                </c:pt>
                <c:pt idx="6">
                  <c:v>1.9999999999999997E-2</c:v>
                </c:pt>
                <c:pt idx="7">
                  <c:v>0.03</c:v>
                </c:pt>
                <c:pt idx="8">
                  <c:v>0.01</c:v>
                </c:pt>
                <c:pt idx="9">
                  <c:v>1.9999999999999997E-2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6-49BB-A19A-4A75C9EE3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88095"/>
        <c:axId val="895389343"/>
      </c:scatterChart>
      <c:valAx>
        <c:axId val="895388095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89343"/>
        <c:crosses val="autoZero"/>
        <c:crossBetween val="midCat"/>
        <c:majorUnit val="0.1"/>
      </c:valAx>
      <c:valAx>
        <c:axId val="895389343"/>
        <c:scaling>
          <c:orientation val="minMax"/>
          <c:max val="9.000000000000002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Win-Win Beyond Expected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442516039661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8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 beds - 25 km2, 90th perentile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1.142038788775564E-2"/>
                  <c:y val="-8.8776948732936772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 baseline="0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'5 x 5 km (90th Percentile)'!$Q$13:$Q$22</c:f>
              <c:numCache>
                <c:formatCode>0.00</c:formatCode>
                <c:ptCount val="10"/>
                <c:pt idx="0">
                  <c:v>0.48</c:v>
                </c:pt>
                <c:pt idx="1">
                  <c:v>0.15</c:v>
                </c:pt>
                <c:pt idx="2">
                  <c:v>-0.13</c:v>
                </c:pt>
                <c:pt idx="3">
                  <c:v>0.1</c:v>
                </c:pt>
                <c:pt idx="4">
                  <c:v>0.06</c:v>
                </c:pt>
                <c:pt idx="5">
                  <c:v>0.25</c:v>
                </c:pt>
                <c:pt idx="6">
                  <c:v>0.18</c:v>
                </c:pt>
                <c:pt idx="7">
                  <c:v>0.36</c:v>
                </c:pt>
                <c:pt idx="8">
                  <c:v>-0.34</c:v>
                </c:pt>
                <c:pt idx="9">
                  <c:v>-0.23</c:v>
                </c:pt>
              </c:numCache>
            </c:numRef>
          </c:xVal>
          <c:yVal>
            <c:numRef>
              <c:f>'5 x 5 km (90th Percentile)'!$R$13:$R$22</c:f>
              <c:numCache>
                <c:formatCode>0.000</c:formatCode>
                <c:ptCount val="10"/>
                <c:pt idx="0">
                  <c:v>0.133864598025388</c:v>
                </c:pt>
                <c:pt idx="1">
                  <c:v>4.7827926657263799E-2</c:v>
                </c:pt>
                <c:pt idx="2">
                  <c:v>2.6939351198872006E-3</c:v>
                </c:pt>
                <c:pt idx="3">
                  <c:v>6.6163610719323002E-2</c:v>
                </c:pt>
                <c:pt idx="4">
                  <c:v>8.1678420310296207E-2</c:v>
                </c:pt>
                <c:pt idx="5">
                  <c:v>3.0902679830747501E-2</c:v>
                </c:pt>
                <c:pt idx="6">
                  <c:v>4.7827926657263799E-2</c:v>
                </c:pt>
                <c:pt idx="7">
                  <c:v>3.7954866008462596E-2</c:v>
                </c:pt>
                <c:pt idx="8">
                  <c:v>2.8081805359661496E-2</c:v>
                </c:pt>
                <c:pt idx="9">
                  <c:v>6.9252468265162005E-3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4-4B9D-AAB0-1FFA58E9D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88095"/>
        <c:axId val="895389343"/>
      </c:scatterChart>
      <c:valAx>
        <c:axId val="895388095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89343"/>
        <c:crosses val="autoZero"/>
        <c:crossBetween val="midCat"/>
        <c:majorUnit val="0.1"/>
      </c:valAx>
      <c:valAx>
        <c:axId val="895389343"/>
        <c:scaling>
          <c:orientation val="minMax"/>
          <c:max val="0.14000000000000001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Win-Win Beyond Expected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4425160396617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880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Restoration areas - 25 km2, 90th perentile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734-4C45-B4EA-AE854D041773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8620734908136483E-2"/>
                  <c:y val="-8.85697335778233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 x 5 km (90th Percentile)'!$X$13:$X$22</c:f>
              <c:numCache>
                <c:formatCode>0.00</c:formatCode>
                <c:ptCount val="10"/>
                <c:pt idx="0">
                  <c:v>0.34</c:v>
                </c:pt>
                <c:pt idx="1">
                  <c:v>0.28000000000000003</c:v>
                </c:pt>
                <c:pt idx="2">
                  <c:v>-0.15</c:v>
                </c:pt>
                <c:pt idx="3">
                  <c:v>0.24</c:v>
                </c:pt>
                <c:pt idx="4">
                  <c:v>0.17</c:v>
                </c:pt>
                <c:pt idx="5">
                  <c:v>0.21</c:v>
                </c:pt>
                <c:pt idx="6">
                  <c:v>0.01</c:v>
                </c:pt>
                <c:pt idx="7">
                  <c:v>0.34</c:v>
                </c:pt>
                <c:pt idx="8">
                  <c:v>-0.36</c:v>
                </c:pt>
                <c:pt idx="9">
                  <c:v>-0.17</c:v>
                </c:pt>
              </c:numCache>
            </c:numRef>
          </c:xVal>
          <c:yVal>
            <c:numRef>
              <c:f>'5 x 5 km (90th Percentile)'!$Y$13:$Y$22</c:f>
              <c:numCache>
                <c:formatCode>0.000</c:formatCode>
                <c:ptCount val="10"/>
                <c:pt idx="0">
                  <c:v>2.0848329048843199E-2</c:v>
                </c:pt>
                <c:pt idx="1">
                  <c:v>2.0848329048843199E-2</c:v>
                </c:pt>
                <c:pt idx="2">
                  <c:v>-7.4293059125964001E-3</c:v>
                </c:pt>
                <c:pt idx="3">
                  <c:v>2.3419023136246796E-2</c:v>
                </c:pt>
                <c:pt idx="4">
                  <c:v>3.3701799485861196E-2</c:v>
                </c:pt>
                <c:pt idx="5">
                  <c:v>2.0848329048843199E-2</c:v>
                </c:pt>
                <c:pt idx="6">
                  <c:v>1.3136246786632401E-2</c:v>
                </c:pt>
                <c:pt idx="7">
                  <c:v>2.8534704370180002E-3</c:v>
                </c:pt>
                <c:pt idx="8">
                  <c:v>5.4241645244216003E-3</c:v>
                </c:pt>
                <c:pt idx="9">
                  <c:v>1.5681233933162002E-3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34-4C45-B4EA-AE854D041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88095"/>
        <c:axId val="895389343"/>
      </c:scatterChart>
      <c:valAx>
        <c:axId val="895388095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89343"/>
        <c:crosses val="autoZero"/>
        <c:crossBetween val="midCat"/>
        <c:majorUnit val="0.1"/>
      </c:valAx>
      <c:valAx>
        <c:axId val="895389343"/>
        <c:scaling>
          <c:orientation val="minMax"/>
          <c:max val="0.14000000000000001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Win-Win Beyond Expected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442516039661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8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6</xdr:col>
      <xdr:colOff>175063</xdr:colOff>
      <xdr:row>52</xdr:row>
      <xdr:rowOff>92402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FF069D-3442-A486-CA6D-C0F3205DB1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78"/>
        <a:stretch/>
      </xdr:blipFill>
      <xdr:spPr>
        <a:xfrm>
          <a:off x="0" y="5920704"/>
          <a:ext cx="6770352" cy="5283536"/>
        </a:xfrm>
        <a:prstGeom prst="rect">
          <a:avLst/>
        </a:prstGeom>
      </xdr:spPr>
    </xdr:pic>
    <xdr:clientData/>
  </xdr:twoCellAnchor>
  <xdr:twoCellAnchor editAs="oneCell">
    <xdr:from>
      <xdr:col>7</xdr:col>
      <xdr:colOff>53662</xdr:colOff>
      <xdr:row>26</xdr:row>
      <xdr:rowOff>71550</xdr:rowOff>
    </xdr:from>
    <xdr:to>
      <xdr:col>12</xdr:col>
      <xdr:colOff>516348</xdr:colOff>
      <xdr:row>52</xdr:row>
      <xdr:rowOff>168606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44EFE1-2834-FDC0-A48F-01BD90AA4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310" y="5786550"/>
          <a:ext cx="6868834" cy="5482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76200</xdr:rowOff>
    </xdr:from>
    <xdr:to>
      <xdr:col>6</xdr:col>
      <xdr:colOff>130885</xdr:colOff>
      <xdr:row>56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D5CD35-B8F3-7420-DECA-0EA420C2DE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" r="344"/>
        <a:stretch/>
      </xdr:blipFill>
      <xdr:spPr>
        <a:xfrm>
          <a:off x="0" y="5722042"/>
          <a:ext cx="6702079" cy="546904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12</xdr:col>
      <xdr:colOff>628328</xdr:colOff>
      <xdr:row>55</xdr:row>
      <xdr:rowOff>17548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D2D203-A947-46C2-94BD-56D26CDE36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37"/>
        <a:stretch/>
      </xdr:blipFill>
      <xdr:spPr>
        <a:xfrm>
          <a:off x="7192475" y="5645842"/>
          <a:ext cx="7023099" cy="53938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103371</xdr:rowOff>
    </xdr:from>
    <xdr:to>
      <xdr:col>6</xdr:col>
      <xdr:colOff>176641</xdr:colOff>
      <xdr:row>54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3C1E59-89B1-4A49-9DB7-908FFB6F4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885046"/>
          <a:ext cx="6469491" cy="5735454"/>
        </a:xfrm>
        <a:prstGeom prst="rect">
          <a:avLst/>
        </a:prstGeom>
      </xdr:spPr>
    </xdr:pic>
    <xdr:clientData/>
  </xdr:twoCellAnchor>
  <xdr:twoCellAnchor editAs="oneCell">
    <xdr:from>
      <xdr:col>6</xdr:col>
      <xdr:colOff>590697</xdr:colOff>
      <xdr:row>26</xdr:row>
      <xdr:rowOff>14768</xdr:rowOff>
    </xdr:from>
    <xdr:to>
      <xdr:col>12</xdr:col>
      <xdr:colOff>477065</xdr:colOff>
      <xdr:row>53</xdr:row>
      <xdr:rowOff>171968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31E2C4-C095-46ED-816A-99C9B663E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6722" y="5796443"/>
          <a:ext cx="6591968" cy="5805525"/>
        </a:xfrm>
        <a:prstGeom prst="rect">
          <a:avLst/>
        </a:prstGeom>
      </xdr:spPr>
    </xdr:pic>
    <xdr:clientData/>
  </xdr:twoCellAnchor>
  <xdr:twoCellAnchor>
    <xdr:from>
      <xdr:col>13</xdr:col>
      <xdr:colOff>260350</xdr:colOff>
      <xdr:row>36</xdr:row>
      <xdr:rowOff>228600</xdr:rowOff>
    </xdr:from>
    <xdr:to>
      <xdr:col>21</xdr:col>
      <xdr:colOff>171450</xdr:colOff>
      <xdr:row>51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819024-351F-4663-87B6-E853E4BFC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317500</xdr:colOff>
      <xdr:row>36</xdr:row>
      <xdr:rowOff>222250</xdr:rowOff>
    </xdr:from>
    <xdr:to>
      <xdr:col>29</xdr:col>
      <xdr:colOff>228600</xdr:colOff>
      <xdr:row>51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8C7A6D-DDD1-4F19-AE4C-3B5A6673F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127000</xdr:rowOff>
    </xdr:from>
    <xdr:to>
      <xdr:col>6</xdr:col>
      <xdr:colOff>323215</xdr:colOff>
      <xdr:row>55</xdr:row>
      <xdr:rowOff>170831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E2870F-1E4A-4294-B0B8-82B35EC73A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" t="926" r="340"/>
        <a:stretch/>
      </xdr:blipFill>
      <xdr:spPr>
        <a:xfrm>
          <a:off x="0" y="5908675"/>
          <a:ext cx="6616065" cy="5631831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26</xdr:row>
      <xdr:rowOff>0</xdr:rowOff>
    </xdr:from>
    <xdr:to>
      <xdr:col>12</xdr:col>
      <xdr:colOff>672465</xdr:colOff>
      <xdr:row>55</xdr:row>
      <xdr:rowOff>169939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C1F25C-344B-4B39-83D9-B3435FAAA9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37"/>
        <a:stretch/>
      </xdr:blipFill>
      <xdr:spPr>
        <a:xfrm>
          <a:off x="6905626" y="5781675"/>
          <a:ext cx="6765289" cy="5761114"/>
        </a:xfrm>
        <a:prstGeom prst="rect">
          <a:avLst/>
        </a:prstGeom>
      </xdr:spPr>
    </xdr:pic>
    <xdr:clientData/>
  </xdr:twoCellAnchor>
  <xdr:twoCellAnchor>
    <xdr:from>
      <xdr:col>14</xdr:col>
      <xdr:colOff>196850</xdr:colOff>
      <xdr:row>23</xdr:row>
      <xdr:rowOff>76200</xdr:rowOff>
    </xdr:from>
    <xdr:to>
      <xdr:col>22</xdr:col>
      <xdr:colOff>50800</xdr:colOff>
      <xdr:row>37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4F11C0-4B54-4B27-AD9B-DF59DEA2C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133350</xdr:colOff>
      <xdr:row>23</xdr:row>
      <xdr:rowOff>69850</xdr:rowOff>
    </xdr:from>
    <xdr:to>
      <xdr:col>29</xdr:col>
      <xdr:colOff>596900</xdr:colOff>
      <xdr:row>37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2619E9-A4FD-4705-AF5A-3DF3AED23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103371</xdr:rowOff>
    </xdr:from>
    <xdr:to>
      <xdr:col>6</xdr:col>
      <xdr:colOff>176641</xdr:colOff>
      <xdr:row>54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1D589-D6C2-FE58-C2B7-80780873B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70697"/>
          <a:ext cx="6800710" cy="5390117"/>
        </a:xfrm>
        <a:prstGeom prst="rect">
          <a:avLst/>
        </a:prstGeom>
      </xdr:spPr>
    </xdr:pic>
    <xdr:clientData/>
  </xdr:twoCellAnchor>
  <xdr:twoCellAnchor editAs="oneCell">
    <xdr:from>
      <xdr:col>6</xdr:col>
      <xdr:colOff>590697</xdr:colOff>
      <xdr:row>26</xdr:row>
      <xdr:rowOff>14768</xdr:rowOff>
    </xdr:from>
    <xdr:to>
      <xdr:col>12</xdr:col>
      <xdr:colOff>477065</xdr:colOff>
      <xdr:row>53</xdr:row>
      <xdr:rowOff>171968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20D8B3-78FA-3ACB-7267-4FB4E23F2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6511" y="5582094"/>
          <a:ext cx="6845643" cy="5463954"/>
        </a:xfrm>
        <a:prstGeom prst="rect">
          <a:avLst/>
        </a:prstGeom>
      </xdr:spPr>
    </xdr:pic>
    <xdr:clientData/>
  </xdr:twoCellAnchor>
  <xdr:twoCellAnchor>
    <xdr:from>
      <xdr:col>12</xdr:col>
      <xdr:colOff>723900</xdr:colOff>
      <xdr:row>24</xdr:row>
      <xdr:rowOff>12700</xdr:rowOff>
    </xdr:from>
    <xdr:to>
      <xdr:col>19</xdr:col>
      <xdr:colOff>577850</xdr:colOff>
      <xdr:row>36</xdr:row>
      <xdr:rowOff>323850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9C437F-B761-EC55-F427-6EF0BA02B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114300</xdr:colOff>
      <xdr:row>24</xdr:row>
      <xdr:rowOff>6350</xdr:rowOff>
    </xdr:from>
    <xdr:to>
      <xdr:col>28</xdr:col>
      <xdr:colOff>25400</xdr:colOff>
      <xdr:row>36</xdr:row>
      <xdr:rowOff>317500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3C26D2-2164-4E0D-B219-4E48B9790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127000</xdr:rowOff>
    </xdr:from>
    <xdr:to>
      <xdr:col>6</xdr:col>
      <xdr:colOff>323215</xdr:colOff>
      <xdr:row>55</xdr:row>
      <xdr:rowOff>170831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A89DCE-1813-9805-4F88-EA15DF8A80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" t="926" r="340"/>
        <a:stretch/>
      </xdr:blipFill>
      <xdr:spPr>
        <a:xfrm>
          <a:off x="0" y="5816600"/>
          <a:ext cx="6915150" cy="5461016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26</xdr:row>
      <xdr:rowOff>0</xdr:rowOff>
    </xdr:from>
    <xdr:to>
      <xdr:col>12</xdr:col>
      <xdr:colOff>672465</xdr:colOff>
      <xdr:row>55</xdr:row>
      <xdr:rowOff>169939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05F5E0-0692-3433-576C-71DFCD7006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37"/>
        <a:stretch/>
      </xdr:blipFill>
      <xdr:spPr>
        <a:xfrm>
          <a:off x="7200901" y="5689600"/>
          <a:ext cx="7054849" cy="5582679"/>
        </a:xfrm>
        <a:prstGeom prst="rect">
          <a:avLst/>
        </a:prstGeom>
      </xdr:spPr>
    </xdr:pic>
    <xdr:clientData/>
  </xdr:twoCellAnchor>
  <xdr:twoCellAnchor>
    <xdr:from>
      <xdr:col>14</xdr:col>
      <xdr:colOff>406400</xdr:colOff>
      <xdr:row>24</xdr:row>
      <xdr:rowOff>19050</xdr:rowOff>
    </xdr:from>
    <xdr:to>
      <xdr:col>22</xdr:col>
      <xdr:colOff>260350</xdr:colOff>
      <xdr:row>38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F5BCD5-4566-49E2-8DD2-C024356D3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342900</xdr:colOff>
      <xdr:row>24</xdr:row>
      <xdr:rowOff>12700</xdr:rowOff>
    </xdr:from>
    <xdr:to>
      <xdr:col>30</xdr:col>
      <xdr:colOff>196850</xdr:colOff>
      <xdr:row>38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A8B1D-A1AC-41EE-A5D9-C42A125E7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1C6C1-F7B5-4C8E-B5CA-2ADA40C50FB0}">
  <dimension ref="A1:M37"/>
  <sheetViews>
    <sheetView zoomScaleNormal="100" workbookViewId="0">
      <selection activeCell="M26" sqref="M26"/>
    </sheetView>
  </sheetViews>
  <sheetFormatPr defaultRowHeight="14.75" x14ac:dyDescent="0.75"/>
  <cols>
    <col min="1" max="1" width="21.26953125" customWidth="1"/>
    <col min="2" max="2" width="13.40625" bestFit="1" customWidth="1"/>
    <col min="3" max="3" width="15.26953125" bestFit="1" customWidth="1"/>
    <col min="4" max="5" width="13.40625" bestFit="1" customWidth="1"/>
    <col min="6" max="6" width="17.54296875" bestFit="1" customWidth="1"/>
    <col min="8" max="13" width="18.26953125" customWidth="1"/>
  </cols>
  <sheetData>
    <row r="1" spans="1:13" s="3" customFormat="1" ht="21" x14ac:dyDescent="1">
      <c r="A1" s="3" t="s">
        <v>23</v>
      </c>
      <c r="H1" s="3" t="s">
        <v>22</v>
      </c>
    </row>
    <row r="2" spans="1:13" ht="29.5" x14ac:dyDescent="0.75">
      <c r="A2" s="14" t="s">
        <v>38</v>
      </c>
      <c r="B2" s="15">
        <f>0.5*0.5</f>
        <v>0.25</v>
      </c>
      <c r="C2" s="15" t="s">
        <v>39</v>
      </c>
    </row>
    <row r="3" spans="1:13" s="2" customFormat="1" ht="16.5" customHeight="1" x14ac:dyDescent="0.9">
      <c r="A3" s="2" t="s">
        <v>0</v>
      </c>
      <c r="H3" s="2" t="s">
        <v>0</v>
      </c>
    </row>
    <row r="4" spans="1:13" s="1" customFormat="1" ht="36.75" customHeight="1" x14ac:dyDescent="0.8">
      <c r="A4" s="16" t="s">
        <v>11</v>
      </c>
      <c r="B4" s="16"/>
      <c r="C4" s="16"/>
      <c r="D4" s="16"/>
      <c r="E4" s="16"/>
      <c r="F4" s="16"/>
      <c r="H4" s="16" t="s">
        <v>11</v>
      </c>
      <c r="I4" s="16"/>
      <c r="J4" s="16"/>
      <c r="K4" s="16"/>
      <c r="L4" s="16"/>
      <c r="M4" s="16"/>
    </row>
    <row r="5" spans="1:13" ht="15.75" customHeight="1" x14ac:dyDescent="0.8">
      <c r="A5" s="4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4"/>
      <c r="I5" s="4" t="s">
        <v>1</v>
      </c>
      <c r="J5" s="4" t="s">
        <v>2</v>
      </c>
      <c r="K5" s="4" t="s">
        <v>3</v>
      </c>
      <c r="L5" s="4" t="s">
        <v>4</v>
      </c>
      <c r="M5" s="4" t="s">
        <v>5</v>
      </c>
    </row>
    <row r="6" spans="1:13" ht="16" x14ac:dyDescent="0.8">
      <c r="A6" s="4" t="s">
        <v>1</v>
      </c>
      <c r="B6" s="11"/>
      <c r="C6" s="10">
        <v>0.130092950685395</v>
      </c>
      <c r="D6" s="10">
        <v>0.116385052632779</v>
      </c>
      <c r="E6" s="10">
        <v>6.5696426976413605E-2</v>
      </c>
      <c r="F6" s="10">
        <v>0.16335641105069801</v>
      </c>
      <c r="H6" s="4" t="s">
        <v>1</v>
      </c>
      <c r="I6" s="11"/>
      <c r="J6" s="10">
        <v>0.14436891025953599</v>
      </c>
      <c r="K6" s="10">
        <v>6.4040417833003294E-2</v>
      </c>
      <c r="L6" s="10">
        <v>0.124403827209863</v>
      </c>
      <c r="M6" s="10">
        <v>7.8153498034702396E-2</v>
      </c>
    </row>
    <row r="7" spans="1:13" ht="16" x14ac:dyDescent="0.8">
      <c r="A7" s="4" t="s">
        <v>2</v>
      </c>
      <c r="B7" s="11"/>
      <c r="C7" s="11"/>
      <c r="D7" s="10">
        <v>4.4280330601129202E-2</v>
      </c>
      <c r="E7" s="10">
        <v>5.6308236711624798E-2</v>
      </c>
      <c r="F7" s="10">
        <v>0.137403956343015</v>
      </c>
      <c r="H7" s="4" t="s">
        <v>2</v>
      </c>
      <c r="I7" s="11"/>
      <c r="J7" s="11"/>
      <c r="K7" s="10">
        <v>4.4231388192608898E-2</v>
      </c>
      <c r="L7" s="10">
        <v>0.12912119172786901</v>
      </c>
      <c r="M7" s="10">
        <v>0.104016099510057</v>
      </c>
    </row>
    <row r="8" spans="1:13" ht="16" x14ac:dyDescent="0.8">
      <c r="A8" s="4" t="s">
        <v>3</v>
      </c>
      <c r="B8" s="11"/>
      <c r="C8" s="11"/>
      <c r="D8" s="11"/>
      <c r="E8" s="10">
        <v>7.9750205722995196E-2</v>
      </c>
      <c r="F8" s="10">
        <v>8.2530554378336493E-2</v>
      </c>
      <c r="H8" s="4" t="s">
        <v>3</v>
      </c>
      <c r="I8" s="11"/>
      <c r="J8" s="11"/>
      <c r="K8" s="11"/>
      <c r="L8" s="10">
        <v>0.117599248342745</v>
      </c>
      <c r="M8" s="10">
        <v>3.3385676247695797E-2</v>
      </c>
    </row>
    <row r="9" spans="1:13" ht="16" x14ac:dyDescent="0.8">
      <c r="A9" s="4" t="s">
        <v>4</v>
      </c>
      <c r="B9" s="11"/>
      <c r="C9" s="11"/>
      <c r="D9" s="11"/>
      <c r="E9" s="11"/>
      <c r="F9" s="10">
        <v>4.2993730437311001E-2</v>
      </c>
      <c r="H9" s="4" t="s">
        <v>4</v>
      </c>
      <c r="I9" s="11"/>
      <c r="J9" s="11"/>
      <c r="K9" s="11"/>
      <c r="L9" s="11"/>
      <c r="M9" s="10">
        <v>8.15183996722878E-2</v>
      </c>
    </row>
    <row r="10" spans="1:13" ht="16" x14ac:dyDescent="0.8">
      <c r="A10" s="4" t="s">
        <v>5</v>
      </c>
      <c r="B10" s="11"/>
      <c r="C10" s="11"/>
      <c r="D10" s="11"/>
      <c r="E10" s="11"/>
      <c r="F10" s="11"/>
      <c r="H10" s="4" t="s">
        <v>5</v>
      </c>
      <c r="I10" s="11"/>
      <c r="J10" s="11"/>
      <c r="K10" s="11"/>
      <c r="L10" s="11"/>
      <c r="M10" s="11"/>
    </row>
    <row r="12" spans="1:13" ht="18.5" x14ac:dyDescent="0.9">
      <c r="A12" s="2" t="s">
        <v>6</v>
      </c>
      <c r="H12" s="2" t="s">
        <v>6</v>
      </c>
    </row>
    <row r="13" spans="1:13" s="1" customFormat="1" ht="31.5" customHeight="1" x14ac:dyDescent="0.8">
      <c r="A13" s="17" t="s">
        <v>12</v>
      </c>
      <c r="B13" s="17"/>
      <c r="C13" s="17"/>
      <c r="D13" s="17"/>
      <c r="E13" s="17"/>
      <c r="F13" s="17"/>
      <c r="H13" s="17" t="s">
        <v>12</v>
      </c>
      <c r="I13" s="17"/>
      <c r="J13" s="17"/>
      <c r="K13" s="17"/>
      <c r="L13" s="17"/>
      <c r="M13" s="17"/>
    </row>
    <row r="14" spans="1:13" ht="16" x14ac:dyDescent="0.8">
      <c r="A14" s="4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H14" s="4"/>
      <c r="I14" s="4" t="s">
        <v>1</v>
      </c>
      <c r="J14" s="4" t="s">
        <v>2</v>
      </c>
      <c r="K14" s="4" t="s">
        <v>3</v>
      </c>
      <c r="L14" s="4" t="s">
        <v>4</v>
      </c>
      <c r="M14" s="4" t="s">
        <v>5</v>
      </c>
    </row>
    <row r="15" spans="1:13" ht="16" x14ac:dyDescent="0.8">
      <c r="A15" s="4" t="s">
        <v>1</v>
      </c>
      <c r="B15" s="5"/>
      <c r="C15" s="7">
        <v>0.36216109973309502</v>
      </c>
      <c r="D15" s="7">
        <v>-5.50396152016705E-3</v>
      </c>
      <c r="E15" s="7">
        <v>5.1126802625696299E-2</v>
      </c>
      <c r="F15" s="7">
        <v>0.22502284136786699</v>
      </c>
      <c r="H15" s="4" t="s">
        <v>1</v>
      </c>
      <c r="I15" s="5"/>
      <c r="J15" s="7">
        <v>0.49</v>
      </c>
      <c r="K15" s="7">
        <v>0.3</v>
      </c>
      <c r="L15" s="7">
        <v>0.25</v>
      </c>
      <c r="M15" s="7">
        <v>0.02</v>
      </c>
    </row>
    <row r="16" spans="1:13" ht="16" x14ac:dyDescent="0.8">
      <c r="A16" s="4" t="s">
        <v>2</v>
      </c>
      <c r="B16" s="5"/>
      <c r="C16" s="5"/>
      <c r="D16" s="7">
        <v>-0.14262214715136401</v>
      </c>
      <c r="E16" s="7">
        <v>-0.15315906756310299</v>
      </c>
      <c r="F16" s="7">
        <v>0.482575134914693</v>
      </c>
      <c r="H16" s="4" t="s">
        <v>2</v>
      </c>
      <c r="I16" s="5"/>
      <c r="J16" s="5"/>
      <c r="K16" s="7">
        <v>0.18</v>
      </c>
      <c r="L16" s="7">
        <v>0.19</v>
      </c>
      <c r="M16" s="7">
        <v>0.3</v>
      </c>
    </row>
    <row r="17" spans="1:13" ht="16" x14ac:dyDescent="0.8">
      <c r="A17" s="4" t="s">
        <v>3</v>
      </c>
      <c r="B17" s="5"/>
      <c r="C17" s="8"/>
      <c r="D17" s="8"/>
      <c r="E17" s="7">
        <v>0.20895941802148199</v>
      </c>
      <c r="F17" s="7">
        <v>-0.27887859768580398</v>
      </c>
      <c r="H17" s="4" t="s">
        <v>3</v>
      </c>
      <c r="I17" s="5"/>
      <c r="J17" s="8"/>
      <c r="K17" s="8"/>
      <c r="L17" s="7">
        <v>0.45</v>
      </c>
      <c r="M17" s="7">
        <v>-0.3</v>
      </c>
    </row>
    <row r="18" spans="1:13" ht="16" x14ac:dyDescent="0.8">
      <c r="A18" s="4" t="s">
        <v>4</v>
      </c>
      <c r="B18" s="5"/>
      <c r="C18" s="8"/>
      <c r="D18" s="8"/>
      <c r="E18" s="8"/>
      <c r="F18" s="7">
        <v>-0.27981053628938801</v>
      </c>
      <c r="H18" s="4" t="s">
        <v>4</v>
      </c>
      <c r="I18" s="5"/>
      <c r="J18" s="8"/>
      <c r="K18" s="8"/>
      <c r="L18" s="8"/>
      <c r="M18" s="7">
        <v>-0.25</v>
      </c>
    </row>
    <row r="19" spans="1:13" ht="16" x14ac:dyDescent="0.8">
      <c r="A19" s="4" t="s">
        <v>5</v>
      </c>
      <c r="B19" s="5"/>
      <c r="C19" s="8"/>
      <c r="D19" s="8"/>
      <c r="E19" s="8"/>
      <c r="F19" s="8"/>
      <c r="H19" s="4" t="s">
        <v>5</v>
      </c>
      <c r="I19" s="5"/>
      <c r="J19" s="8"/>
      <c r="K19" s="8"/>
      <c r="L19" s="8"/>
      <c r="M19" s="8"/>
    </row>
    <row r="22" spans="1:13" x14ac:dyDescent="0.75">
      <c r="A22" s="9" t="s">
        <v>14</v>
      </c>
      <c r="H22" s="9" t="s">
        <v>15</v>
      </c>
    </row>
    <row r="23" spans="1:13" x14ac:dyDescent="0.75">
      <c r="A23" t="s">
        <v>9</v>
      </c>
      <c r="H23" t="s">
        <v>24</v>
      </c>
    </row>
    <row r="25" spans="1:13" s="3" customFormat="1" ht="21" x14ac:dyDescent="1">
      <c r="A25" s="2" t="s">
        <v>7</v>
      </c>
      <c r="H25" s="2" t="s">
        <v>13</v>
      </c>
    </row>
    <row r="26" spans="1:13" ht="16" x14ac:dyDescent="0.8">
      <c r="A26" s="1" t="s">
        <v>8</v>
      </c>
      <c r="H26" s="1" t="s">
        <v>8</v>
      </c>
    </row>
    <row r="27" spans="1:13" s="2" customFormat="1" ht="16.5" customHeight="1" x14ac:dyDescent="0.9"/>
    <row r="28" spans="1:13" s="1" customFormat="1" ht="36.75" customHeight="1" x14ac:dyDescent="0.8"/>
    <row r="37" s="1" customFormat="1" ht="31.5" customHeight="1" x14ac:dyDescent="0.8"/>
  </sheetData>
  <mergeCells count="4">
    <mergeCell ref="A4:F4"/>
    <mergeCell ref="A13:F13"/>
    <mergeCell ref="H4:M4"/>
    <mergeCell ref="H13:M13"/>
  </mergeCells>
  <conditionalFormatting sqref="I15:M19">
    <cfRule type="colorScale" priority="16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B15:F19">
    <cfRule type="colorScale" priority="6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B6:F10">
    <cfRule type="colorScale" priority="2">
      <colorScale>
        <cfvo type="num" val="0"/>
        <cfvo type="num" val="0.25"/>
        <cfvo type="num" val="0.5"/>
        <color rgb="FFF8696B"/>
        <color rgb="FFFCFCFF"/>
        <color rgb="FF63BE7B"/>
      </colorScale>
    </cfRule>
  </conditionalFormatting>
  <conditionalFormatting sqref="I6:M10">
    <cfRule type="colorScale" priority="1">
      <colorScale>
        <cfvo type="num" val="0"/>
        <cfvo type="num" val="0.25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opLeftCell="A2" zoomScaleNormal="100" workbookViewId="0">
      <selection activeCell="O47" sqref="O47"/>
    </sheetView>
  </sheetViews>
  <sheetFormatPr defaultRowHeight="14.75" x14ac:dyDescent="0.75"/>
  <cols>
    <col min="1" max="1" width="21.26953125" customWidth="1"/>
    <col min="2" max="2" width="13.40625" bestFit="1" customWidth="1"/>
    <col min="3" max="3" width="15.26953125" bestFit="1" customWidth="1"/>
    <col min="4" max="5" width="13.40625" bestFit="1" customWidth="1"/>
    <col min="6" max="6" width="17.54296875" bestFit="1" customWidth="1"/>
    <col min="8" max="13" width="18.26953125" customWidth="1"/>
  </cols>
  <sheetData>
    <row r="1" spans="1:13" s="3" customFormat="1" ht="21" x14ac:dyDescent="1">
      <c r="A1" s="3" t="s">
        <v>20</v>
      </c>
      <c r="H1" s="3" t="s">
        <v>21</v>
      </c>
    </row>
    <row r="2" spans="1:13" ht="29.5" x14ac:dyDescent="0.75">
      <c r="A2" s="14" t="s">
        <v>38</v>
      </c>
      <c r="B2" s="15">
        <f>0.5*0.5</f>
        <v>0.25</v>
      </c>
      <c r="C2" s="15" t="s">
        <v>39</v>
      </c>
    </row>
    <row r="3" spans="1:13" s="2" customFormat="1" ht="16.5" customHeight="1" x14ac:dyDescent="0.9">
      <c r="A3" s="2" t="s">
        <v>0</v>
      </c>
      <c r="H3" s="2" t="s">
        <v>0</v>
      </c>
    </row>
    <row r="4" spans="1:13" s="1" customFormat="1" ht="36.75" customHeight="1" x14ac:dyDescent="0.8">
      <c r="A4" s="16" t="s">
        <v>11</v>
      </c>
      <c r="B4" s="16"/>
      <c r="C4" s="16"/>
      <c r="D4" s="16"/>
      <c r="E4" s="16"/>
      <c r="F4" s="16"/>
      <c r="H4" s="16" t="s">
        <v>11</v>
      </c>
      <c r="I4" s="16"/>
      <c r="J4" s="16"/>
      <c r="K4" s="16"/>
      <c r="L4" s="16"/>
      <c r="M4" s="16"/>
    </row>
    <row r="5" spans="1:13" ht="16" x14ac:dyDescent="0.8">
      <c r="A5" s="4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4"/>
      <c r="I5" s="4" t="s">
        <v>1</v>
      </c>
      <c r="J5" s="4" t="s">
        <v>2</v>
      </c>
      <c r="K5" s="4" t="s">
        <v>3</v>
      </c>
      <c r="L5" s="4" t="s">
        <v>4</v>
      </c>
      <c r="M5" s="4" t="s">
        <v>5</v>
      </c>
    </row>
    <row r="6" spans="1:13" ht="16" x14ac:dyDescent="0.8">
      <c r="A6" s="4" t="s">
        <v>1</v>
      </c>
      <c r="B6" s="11"/>
      <c r="C6" s="10">
        <v>0.24823695345557101</v>
      </c>
      <c r="D6" s="10">
        <v>0.13681241184767301</v>
      </c>
      <c r="E6" s="10">
        <v>0.155148095909732</v>
      </c>
      <c r="F6" s="10">
        <v>0.17066290550070501</v>
      </c>
      <c r="H6" s="4" t="s">
        <v>1</v>
      </c>
      <c r="I6" s="11"/>
      <c r="J6" s="10">
        <v>7.7120822622107996E-2</v>
      </c>
      <c r="K6" s="10">
        <v>5.6555269922879202E-2</v>
      </c>
      <c r="L6" s="10">
        <v>7.1979434447300802E-2</v>
      </c>
      <c r="M6" s="10">
        <v>5.0128534704370203E-2</v>
      </c>
    </row>
    <row r="7" spans="1:13" ht="16" x14ac:dyDescent="0.8">
      <c r="A7" s="4" t="s">
        <v>2</v>
      </c>
      <c r="B7" s="11"/>
      <c r="C7" s="11"/>
      <c r="D7" s="10">
        <v>7.4753173483779994E-2</v>
      </c>
      <c r="E7" s="10">
        <v>0.15232722143864599</v>
      </c>
      <c r="F7" s="10">
        <v>0.15655853314527499</v>
      </c>
      <c r="H7" s="4" t="s">
        <v>2</v>
      </c>
      <c r="I7" s="11"/>
      <c r="J7" s="11"/>
      <c r="K7" s="10">
        <v>1.7994858611825201E-2</v>
      </c>
      <c r="L7" s="10">
        <v>0.106683804627249</v>
      </c>
      <c r="M7" s="10">
        <v>6.4267352185089999E-2</v>
      </c>
    </row>
    <row r="8" spans="1:13" ht="16" x14ac:dyDescent="0.8">
      <c r="A8" s="4" t="s">
        <v>3</v>
      </c>
      <c r="B8" s="11"/>
      <c r="C8" s="11"/>
      <c r="D8" s="11"/>
      <c r="E8" s="10">
        <v>0.12552891396332899</v>
      </c>
      <c r="F8" s="10">
        <v>7.6163610719322997E-2</v>
      </c>
      <c r="H8" s="4" t="s">
        <v>3</v>
      </c>
      <c r="I8" s="11"/>
      <c r="J8" s="11"/>
      <c r="K8" s="11"/>
      <c r="L8" s="10">
        <v>7.9691516709511606E-2</v>
      </c>
      <c r="M8" s="10">
        <v>2.6992287917737799E-2</v>
      </c>
    </row>
    <row r="9" spans="1:13" ht="16" x14ac:dyDescent="0.8">
      <c r="A9" s="4" t="s">
        <v>4</v>
      </c>
      <c r="B9" s="11"/>
      <c r="C9" s="11"/>
      <c r="D9" s="11"/>
      <c r="E9" s="11"/>
      <c r="F9" s="10">
        <v>7.7574047954865999E-2</v>
      </c>
      <c r="H9" s="4" t="s">
        <v>4</v>
      </c>
      <c r="I9" s="11"/>
      <c r="J9" s="11"/>
      <c r="K9" s="11"/>
      <c r="L9" s="11"/>
      <c r="M9" s="10">
        <v>6.9408740359897206E-2</v>
      </c>
    </row>
    <row r="10" spans="1:13" ht="16" x14ac:dyDescent="0.8">
      <c r="A10" s="4" t="s">
        <v>5</v>
      </c>
      <c r="B10" s="11"/>
      <c r="C10" s="11"/>
      <c r="D10" s="11"/>
      <c r="E10" s="11"/>
      <c r="F10" s="11"/>
      <c r="H10" s="4" t="s">
        <v>5</v>
      </c>
      <c r="I10" s="11"/>
      <c r="J10" s="11"/>
      <c r="K10" s="11"/>
      <c r="L10" s="11"/>
      <c r="M10" s="11"/>
    </row>
    <row r="12" spans="1:13" ht="18.5" x14ac:dyDescent="0.9">
      <c r="A12" s="2" t="s">
        <v>6</v>
      </c>
      <c r="H12" s="2" t="s">
        <v>6</v>
      </c>
    </row>
    <row r="13" spans="1:13" s="1" customFormat="1" ht="31.5" customHeight="1" x14ac:dyDescent="0.8">
      <c r="A13" s="17" t="s">
        <v>12</v>
      </c>
      <c r="B13" s="17"/>
      <c r="C13" s="17"/>
      <c r="D13" s="17"/>
      <c r="E13" s="17"/>
      <c r="F13" s="17"/>
      <c r="H13" s="17" t="s">
        <v>12</v>
      </c>
      <c r="I13" s="17"/>
      <c r="J13" s="17"/>
      <c r="K13" s="17"/>
      <c r="L13" s="17"/>
      <c r="M13" s="17"/>
    </row>
    <row r="14" spans="1:13" ht="16" x14ac:dyDescent="0.8">
      <c r="A14" s="4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H14" s="4"/>
      <c r="I14" s="4" t="s">
        <v>1</v>
      </c>
      <c r="J14" s="4" t="s">
        <v>2</v>
      </c>
      <c r="K14" s="4" t="s">
        <v>3</v>
      </c>
      <c r="L14" s="4" t="s">
        <v>4</v>
      </c>
      <c r="M14" s="4" t="s">
        <v>5</v>
      </c>
    </row>
    <row r="15" spans="1:13" ht="16" x14ac:dyDescent="0.8">
      <c r="A15" s="4" t="s">
        <v>1</v>
      </c>
      <c r="B15" s="5"/>
      <c r="C15" s="7">
        <v>0.48</v>
      </c>
      <c r="D15" s="7">
        <v>0.15</v>
      </c>
      <c r="E15" s="7">
        <v>0.1</v>
      </c>
      <c r="F15" s="7">
        <v>0.18</v>
      </c>
      <c r="H15" s="4" t="s">
        <v>1</v>
      </c>
      <c r="I15" s="5"/>
      <c r="J15" s="7">
        <v>0.34</v>
      </c>
      <c r="K15" s="7">
        <v>0.28000000000000003</v>
      </c>
      <c r="L15" s="7">
        <v>0.24</v>
      </c>
      <c r="M15" s="7">
        <v>0.01</v>
      </c>
    </row>
    <row r="16" spans="1:13" ht="16" x14ac:dyDescent="0.8">
      <c r="A16" s="4" t="s">
        <v>2</v>
      </c>
      <c r="B16" s="5"/>
      <c r="C16" s="5"/>
      <c r="D16" s="7">
        <v>-0.13</v>
      </c>
      <c r="E16" s="7">
        <v>0.06</v>
      </c>
      <c r="F16" s="7">
        <v>0.36</v>
      </c>
      <c r="H16" s="4" t="s">
        <v>2</v>
      </c>
      <c r="I16" s="5"/>
      <c r="J16" s="5"/>
      <c r="K16" s="7">
        <v>-0.15</v>
      </c>
      <c r="L16" s="7">
        <v>0.17</v>
      </c>
      <c r="M16" s="7">
        <v>0.34</v>
      </c>
    </row>
    <row r="17" spans="1:13" ht="16" x14ac:dyDescent="0.8">
      <c r="A17" s="4" t="s">
        <v>3</v>
      </c>
      <c r="B17" s="5"/>
      <c r="C17" s="8"/>
      <c r="D17" s="8"/>
      <c r="E17" s="7">
        <v>0.25</v>
      </c>
      <c r="F17" s="7">
        <v>-0.34</v>
      </c>
      <c r="H17" s="4" t="s">
        <v>3</v>
      </c>
      <c r="I17" s="5"/>
      <c r="J17" s="8"/>
      <c r="K17" s="8"/>
      <c r="L17" s="7">
        <v>0.21</v>
      </c>
      <c r="M17" s="7">
        <v>-0.36</v>
      </c>
    </row>
    <row r="18" spans="1:13" ht="16" x14ac:dyDescent="0.8">
      <c r="A18" s="4" t="s">
        <v>4</v>
      </c>
      <c r="B18" s="5"/>
      <c r="C18" s="8"/>
      <c r="D18" s="8"/>
      <c r="E18" s="8"/>
      <c r="F18" s="7">
        <v>-0.23</v>
      </c>
      <c r="H18" s="4" t="s">
        <v>4</v>
      </c>
      <c r="I18" s="5"/>
      <c r="J18" s="8"/>
      <c r="K18" s="8"/>
      <c r="L18" s="8"/>
      <c r="M18" s="7">
        <v>-0.17</v>
      </c>
    </row>
    <row r="19" spans="1:13" ht="16" x14ac:dyDescent="0.8">
      <c r="A19" s="4" t="s">
        <v>5</v>
      </c>
      <c r="B19" s="5"/>
      <c r="C19" s="8"/>
      <c r="D19" s="8"/>
      <c r="E19" s="8"/>
      <c r="F19" s="8"/>
      <c r="H19" s="4" t="s">
        <v>5</v>
      </c>
      <c r="I19" s="5"/>
      <c r="J19" s="8"/>
      <c r="K19" s="8"/>
      <c r="L19" s="8"/>
      <c r="M19" s="8"/>
    </row>
    <row r="22" spans="1:13" x14ac:dyDescent="0.75">
      <c r="A22" s="9" t="s">
        <v>14</v>
      </c>
      <c r="H22" s="9" t="s">
        <v>15</v>
      </c>
    </row>
    <row r="23" spans="1:13" x14ac:dyDescent="0.75">
      <c r="A23" t="s">
        <v>25</v>
      </c>
      <c r="H23" t="s">
        <v>27</v>
      </c>
    </row>
    <row r="24" spans="1:13" x14ac:dyDescent="0.75">
      <c r="A24" t="s">
        <v>26</v>
      </c>
      <c r="H24" t="s">
        <v>26</v>
      </c>
    </row>
    <row r="25" spans="1:13" ht="21" x14ac:dyDescent="1">
      <c r="A25" s="2" t="s">
        <v>7</v>
      </c>
      <c r="B25" s="3"/>
      <c r="C25" s="3"/>
      <c r="D25" s="3"/>
      <c r="E25" s="3"/>
      <c r="F25" s="3"/>
      <c r="G25" s="3"/>
      <c r="H25" s="2" t="s">
        <v>13</v>
      </c>
      <c r="I25" s="3"/>
      <c r="J25" s="3"/>
      <c r="K25" s="3"/>
      <c r="L25" s="3"/>
      <c r="M25" s="3"/>
    </row>
    <row r="26" spans="1:13" ht="16" x14ac:dyDescent="0.8">
      <c r="A26" s="1" t="s">
        <v>8</v>
      </c>
      <c r="H26" s="1" t="s">
        <v>8</v>
      </c>
    </row>
    <row r="27" spans="1:13" ht="18.5" x14ac:dyDescent="0.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6" x14ac:dyDescent="0.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37" spans="1:13" ht="16" x14ac:dyDescent="0.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</sheetData>
  <mergeCells count="4">
    <mergeCell ref="A4:F4"/>
    <mergeCell ref="A13:F13"/>
    <mergeCell ref="H4:M4"/>
    <mergeCell ref="H13:M13"/>
  </mergeCells>
  <conditionalFormatting sqref="I15:M19">
    <cfRule type="colorScale" priority="7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B15:F19">
    <cfRule type="colorScale" priority="6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B6:F10">
    <cfRule type="colorScale" priority="2">
      <colorScale>
        <cfvo type="num" val="0"/>
        <cfvo type="num" val="0.25"/>
        <cfvo type="num" val="0.5"/>
        <color rgb="FFF8696B"/>
        <color rgb="FFFCFCFF"/>
        <color rgb="FF63BE7B"/>
      </colorScale>
    </cfRule>
  </conditionalFormatting>
  <conditionalFormatting sqref="I6:M10">
    <cfRule type="colorScale" priority="1">
      <colorScale>
        <cfvo type="num" val="0"/>
        <cfvo type="num" val="0.25"/>
        <cfvo type="num" val="0.5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A063-3E81-4122-97F6-D09EFDFB0811}">
  <dimension ref="A1:AA37"/>
  <sheetViews>
    <sheetView tabSelected="1" topLeftCell="F12" zoomScaleNormal="100" workbookViewId="0">
      <selection activeCell="AA57" sqref="AA57"/>
    </sheetView>
  </sheetViews>
  <sheetFormatPr defaultRowHeight="14.75" x14ac:dyDescent="0.75"/>
  <cols>
    <col min="1" max="1" width="21.26953125" customWidth="1"/>
    <col min="2" max="2" width="13.40625" bestFit="1" customWidth="1"/>
    <col min="3" max="3" width="15.26953125" bestFit="1" customWidth="1"/>
    <col min="4" max="5" width="13.40625" bestFit="1" customWidth="1"/>
    <col min="6" max="6" width="17.54296875" bestFit="1" customWidth="1"/>
    <col min="8" max="13" width="18.26953125" customWidth="1"/>
    <col min="18" max="18" width="10.40625" customWidth="1"/>
  </cols>
  <sheetData>
    <row r="1" spans="1:27" s="3" customFormat="1" ht="21" x14ac:dyDescent="1">
      <c r="A1" s="3" t="s">
        <v>37</v>
      </c>
      <c r="H1" s="3" t="s">
        <v>35</v>
      </c>
    </row>
    <row r="2" spans="1:27" ht="29.5" x14ac:dyDescent="0.75">
      <c r="A2" s="14" t="s">
        <v>38</v>
      </c>
      <c r="B2" s="15">
        <f>0.25*0.25</f>
        <v>6.25E-2</v>
      </c>
      <c r="C2" s="15" t="s">
        <v>42</v>
      </c>
      <c r="D2" s="15"/>
      <c r="E2" s="15"/>
    </row>
    <row r="3" spans="1:27" s="2" customFormat="1" ht="16.5" customHeight="1" x14ac:dyDescent="0.9">
      <c r="A3" s="2" t="s">
        <v>0</v>
      </c>
      <c r="H3" s="2" t="s">
        <v>0</v>
      </c>
    </row>
    <row r="4" spans="1:27" s="1" customFormat="1" ht="36.75" customHeight="1" x14ac:dyDescent="0.8">
      <c r="A4" s="16" t="s">
        <v>36</v>
      </c>
      <c r="B4" s="16"/>
      <c r="C4" s="16"/>
      <c r="D4" s="16"/>
      <c r="E4" s="16"/>
      <c r="F4" s="16"/>
      <c r="H4" s="16" t="s">
        <v>36</v>
      </c>
      <c r="I4" s="16"/>
      <c r="J4" s="16"/>
      <c r="K4" s="16"/>
      <c r="L4" s="16"/>
      <c r="M4" s="16"/>
      <c r="O4" s="16" t="s">
        <v>36</v>
      </c>
      <c r="P4" s="16"/>
      <c r="Q4" s="16"/>
      <c r="R4" s="16"/>
      <c r="S4" s="16"/>
      <c r="T4" s="16"/>
      <c r="V4" s="16" t="s">
        <v>36</v>
      </c>
      <c r="W4" s="16"/>
      <c r="X4" s="16"/>
      <c r="Y4" s="16"/>
      <c r="Z4" s="16"/>
      <c r="AA4" s="16"/>
    </row>
    <row r="5" spans="1:27" ht="15.75" customHeight="1" x14ac:dyDescent="0.8">
      <c r="A5" s="4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4"/>
      <c r="I5" s="4" t="s">
        <v>1</v>
      </c>
      <c r="J5" s="4" t="s">
        <v>2</v>
      </c>
      <c r="K5" s="4" t="s">
        <v>3</v>
      </c>
      <c r="L5" s="4" t="s">
        <v>4</v>
      </c>
      <c r="M5" s="4" t="s">
        <v>5</v>
      </c>
      <c r="O5" s="4"/>
      <c r="P5" s="4" t="s">
        <v>1</v>
      </c>
      <c r="Q5" s="4" t="s">
        <v>2</v>
      </c>
      <c r="R5" s="4" t="s">
        <v>3</v>
      </c>
      <c r="S5" s="4" t="s">
        <v>4</v>
      </c>
      <c r="T5" s="4" t="s">
        <v>5</v>
      </c>
      <c r="V5" s="4"/>
      <c r="W5" s="4" t="s">
        <v>1</v>
      </c>
      <c r="X5" s="4" t="s">
        <v>2</v>
      </c>
      <c r="Y5" s="4" t="s">
        <v>3</v>
      </c>
      <c r="Z5" s="4" t="s">
        <v>4</v>
      </c>
      <c r="AA5" s="4" t="s">
        <v>5</v>
      </c>
    </row>
    <row r="6" spans="1:27" ht="16" x14ac:dyDescent="0.8">
      <c r="A6" s="4" t="s">
        <v>1</v>
      </c>
      <c r="B6" s="5"/>
      <c r="C6" s="6">
        <v>9.2815753915388502E-2</v>
      </c>
      <c r="D6" s="6">
        <v>8.4816787756583606E-2</v>
      </c>
      <c r="E6" s="6">
        <v>4.73229404420051E-2</v>
      </c>
      <c r="F6" s="6">
        <v>0.11769635856045201</v>
      </c>
      <c r="H6" s="4" t="s">
        <v>1</v>
      </c>
      <c r="I6" s="5"/>
      <c r="J6" s="6">
        <v>0.10193213627364001</v>
      </c>
      <c r="K6" s="6">
        <v>3.8789025543992398E-2</v>
      </c>
      <c r="L6" s="6">
        <v>8.6141481922187901E-2</v>
      </c>
      <c r="M6" s="6">
        <v>5.0727111353860897E-2</v>
      </c>
      <c r="O6" s="4" t="s">
        <v>1</v>
      </c>
      <c r="P6" s="5"/>
      <c r="Q6" s="6">
        <v>3.0315753915388502E-2</v>
      </c>
      <c r="R6" s="6">
        <v>2.2316787756583606E-2</v>
      </c>
      <c r="S6" s="6">
        <v>-1.51770595579949E-2</v>
      </c>
      <c r="T6" s="6">
        <v>5.5196358560452005E-2</v>
      </c>
      <c r="V6" s="4" t="s">
        <v>1</v>
      </c>
      <c r="W6" s="5"/>
      <c r="X6" s="6">
        <v>3.9432136273640006E-2</v>
      </c>
      <c r="Y6" s="6">
        <v>-2.3710974456007602E-2</v>
      </c>
      <c r="Z6" s="6">
        <v>2.3641481922187901E-2</v>
      </c>
      <c r="AA6" s="6">
        <v>-1.1772888646139103E-2</v>
      </c>
    </row>
    <row r="7" spans="1:27" ht="16" x14ac:dyDescent="0.8">
      <c r="A7" s="4" t="s">
        <v>2</v>
      </c>
      <c r="B7" s="5"/>
      <c r="C7" s="5"/>
      <c r="D7" s="6">
        <v>2.5560963372754899E-2</v>
      </c>
      <c r="E7" s="6">
        <v>4.7087285463698697E-2</v>
      </c>
      <c r="F7" s="6">
        <v>9.6111122724931705E-2</v>
      </c>
      <c r="H7" s="4" t="s">
        <v>2</v>
      </c>
      <c r="I7" s="5"/>
      <c r="J7" s="5"/>
      <c r="K7" s="6">
        <v>2.6548586253645302E-2</v>
      </c>
      <c r="L7" s="6">
        <v>9.9253219414344604E-2</v>
      </c>
      <c r="M7" s="6">
        <v>5.89784353695052E-2</v>
      </c>
      <c r="O7" s="4" t="s">
        <v>2</v>
      </c>
      <c r="P7" s="5"/>
      <c r="Q7" s="5"/>
      <c r="R7" s="6">
        <v>-3.6939036627245098E-2</v>
      </c>
      <c r="S7" s="6">
        <v>-1.5412714536301303E-2</v>
      </c>
      <c r="T7" s="6">
        <v>3.3611122724931705E-2</v>
      </c>
      <c r="V7" s="4" t="s">
        <v>2</v>
      </c>
      <c r="W7" s="5"/>
      <c r="X7" s="5"/>
      <c r="Y7" s="6">
        <v>-3.5951413746354702E-2</v>
      </c>
      <c r="Z7" s="6">
        <v>3.6753219414344604E-2</v>
      </c>
      <c r="AA7" s="6">
        <v>-3.5215646304948001E-3</v>
      </c>
    </row>
    <row r="8" spans="1:27" ht="16" x14ac:dyDescent="0.8">
      <c r="A8" s="4" t="s">
        <v>3</v>
      </c>
      <c r="B8" s="5"/>
      <c r="C8" s="5"/>
      <c r="D8" s="5"/>
      <c r="E8" s="6">
        <v>4.4696527699912399E-2</v>
      </c>
      <c r="F8" s="6">
        <v>6.7171171034202296E-2</v>
      </c>
      <c r="H8" s="4" t="s">
        <v>3</v>
      </c>
      <c r="I8" s="5"/>
      <c r="J8" s="5"/>
      <c r="K8" s="5"/>
      <c r="L8" s="6">
        <v>7.74545088056387E-2</v>
      </c>
      <c r="M8" s="6">
        <v>2.29951200798473E-2</v>
      </c>
      <c r="O8" s="4" t="s">
        <v>3</v>
      </c>
      <c r="P8" s="5"/>
      <c r="Q8" s="5"/>
      <c r="R8" s="5"/>
      <c r="S8" s="6">
        <v>-1.7803472300087601E-2</v>
      </c>
      <c r="T8" s="6">
        <v>4.6711710342022955E-3</v>
      </c>
      <c r="V8" s="4" t="s">
        <v>3</v>
      </c>
      <c r="W8" s="5"/>
      <c r="X8" s="5"/>
      <c r="Y8" s="5"/>
      <c r="Z8" s="6">
        <v>1.49545088056387E-2</v>
      </c>
      <c r="AA8" s="6">
        <v>-3.9504879920152697E-2</v>
      </c>
    </row>
    <row r="9" spans="1:27" ht="16" x14ac:dyDescent="0.8">
      <c r="A9" s="4" t="s">
        <v>4</v>
      </c>
      <c r="B9" s="5"/>
      <c r="C9" s="5"/>
      <c r="D9" s="5"/>
      <c r="E9" s="5"/>
      <c r="F9" s="6">
        <v>2.17752801728643E-2</v>
      </c>
      <c r="H9" s="4" t="s">
        <v>4</v>
      </c>
      <c r="I9" s="5"/>
      <c r="J9" s="5"/>
      <c r="K9" s="5"/>
      <c r="L9" s="5"/>
      <c r="M9" s="6">
        <v>4.6042257962787797E-2</v>
      </c>
      <c r="O9" s="4" t="s">
        <v>4</v>
      </c>
      <c r="P9" s="5"/>
      <c r="Q9" s="5"/>
      <c r="R9" s="5"/>
      <c r="S9" s="5"/>
      <c r="T9" s="6">
        <v>-4.07247198271357E-2</v>
      </c>
      <c r="V9" s="4" t="s">
        <v>4</v>
      </c>
      <c r="W9" s="5"/>
      <c r="X9" s="5"/>
      <c r="Y9" s="5"/>
      <c r="Z9" s="5"/>
      <c r="AA9" s="6">
        <v>-1.6457742037212203E-2</v>
      </c>
    </row>
    <row r="10" spans="1:27" ht="16" x14ac:dyDescent="0.8">
      <c r="A10" s="4" t="s">
        <v>5</v>
      </c>
      <c r="B10" s="5"/>
      <c r="C10" s="5"/>
      <c r="D10" s="5"/>
      <c r="E10" s="5"/>
      <c r="F10" s="5"/>
      <c r="H10" s="4" t="s">
        <v>5</v>
      </c>
      <c r="I10" s="5"/>
      <c r="J10" s="5"/>
      <c r="K10" s="5"/>
      <c r="L10" s="5"/>
      <c r="M10" s="5"/>
      <c r="O10" s="4" t="s">
        <v>5</v>
      </c>
      <c r="P10" s="5"/>
      <c r="Q10" s="5"/>
      <c r="R10" s="5"/>
      <c r="S10" s="5"/>
      <c r="T10" s="5"/>
      <c r="V10" s="4" t="s">
        <v>5</v>
      </c>
      <c r="W10" s="5"/>
      <c r="X10" s="5"/>
      <c r="Y10" s="5"/>
      <c r="Z10" s="5"/>
      <c r="AA10" s="5"/>
    </row>
    <row r="11" spans="1:27" x14ac:dyDescent="0.75">
      <c r="Q11" s="18" t="s">
        <v>44</v>
      </c>
      <c r="R11" s="18"/>
      <c r="X11" s="18" t="s">
        <v>45</v>
      </c>
    </row>
    <row r="12" spans="1:27" ht="18.5" x14ac:dyDescent="0.9">
      <c r="A12" s="2" t="s">
        <v>6</v>
      </c>
      <c r="H12" s="2" t="s">
        <v>6</v>
      </c>
      <c r="Q12" s="18" t="s">
        <v>46</v>
      </c>
      <c r="R12" s="18" t="s">
        <v>47</v>
      </c>
      <c r="X12" s="18" t="s">
        <v>46</v>
      </c>
      <c r="Y12" s="18" t="s">
        <v>47</v>
      </c>
    </row>
    <row r="13" spans="1:27" s="1" customFormat="1" ht="31.5" customHeight="1" x14ac:dyDescent="0.8">
      <c r="A13" s="17" t="s">
        <v>12</v>
      </c>
      <c r="B13" s="17"/>
      <c r="C13" s="17"/>
      <c r="D13" s="17"/>
      <c r="E13" s="17"/>
      <c r="F13" s="17"/>
      <c r="H13" s="17" t="s">
        <v>12</v>
      </c>
      <c r="I13" s="17"/>
      <c r="J13" s="17"/>
      <c r="K13" s="17"/>
      <c r="L13" s="17"/>
      <c r="M13" s="17"/>
      <c r="Q13" s="12">
        <v>0.36216109973309502</v>
      </c>
      <c r="R13" s="6">
        <v>3.0315753915388502E-2</v>
      </c>
      <c r="X13" s="7">
        <v>0.49</v>
      </c>
      <c r="Y13" s="6">
        <v>3.9432136273640006E-2</v>
      </c>
    </row>
    <row r="14" spans="1:27" ht="16" x14ac:dyDescent="0.8">
      <c r="A14" s="4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H14" s="4"/>
      <c r="I14" s="4" t="s">
        <v>1</v>
      </c>
      <c r="J14" s="4" t="s">
        <v>2</v>
      </c>
      <c r="K14" s="4" t="s">
        <v>3</v>
      </c>
      <c r="L14" s="4" t="s">
        <v>4</v>
      </c>
      <c r="M14" s="4" t="s">
        <v>5</v>
      </c>
      <c r="Q14" s="12">
        <v>-5.50396152016705E-3</v>
      </c>
      <c r="R14" s="6">
        <v>2.2316787756583606E-2</v>
      </c>
      <c r="X14" s="7">
        <v>0.3</v>
      </c>
      <c r="Y14" s="6">
        <v>-2.3710974456007602E-2</v>
      </c>
    </row>
    <row r="15" spans="1:27" ht="16" x14ac:dyDescent="0.8">
      <c r="A15" s="4" t="s">
        <v>1</v>
      </c>
      <c r="B15" s="5"/>
      <c r="C15" s="12">
        <v>0.36216109973309502</v>
      </c>
      <c r="D15" s="12">
        <v>-5.50396152016705E-3</v>
      </c>
      <c r="E15" s="12">
        <v>5.1126802625696299E-2</v>
      </c>
      <c r="F15" s="12">
        <v>0.22502284136786699</v>
      </c>
      <c r="H15" s="4" t="s">
        <v>1</v>
      </c>
      <c r="I15" s="5"/>
      <c r="J15" s="7">
        <v>0.49</v>
      </c>
      <c r="K15" s="7">
        <v>0.3</v>
      </c>
      <c r="L15" s="7">
        <v>0.25</v>
      </c>
      <c r="M15" s="7">
        <v>0.02</v>
      </c>
      <c r="Q15" s="12">
        <v>-0.14262214715136401</v>
      </c>
      <c r="R15" s="6">
        <v>-3.6939036627245098E-2</v>
      </c>
      <c r="T15" s="24">
        <f>MAX(R13:R22)</f>
        <v>5.5196358560452005E-2</v>
      </c>
      <c r="X15" s="7">
        <v>0.18</v>
      </c>
      <c r="Y15" s="6">
        <v>-3.5951413746354702E-2</v>
      </c>
      <c r="AA15" s="24">
        <f>MAX(Y13:Y22)</f>
        <v>3.9432136273640006E-2</v>
      </c>
    </row>
    <row r="16" spans="1:27" ht="16" x14ac:dyDescent="0.8">
      <c r="A16" s="4" t="s">
        <v>2</v>
      </c>
      <c r="B16" s="5"/>
      <c r="C16" s="11"/>
      <c r="D16" s="12">
        <v>-0.14262214715136401</v>
      </c>
      <c r="E16" s="12">
        <v>-0.15315906756310299</v>
      </c>
      <c r="F16" s="12">
        <v>0.482575134914693</v>
      </c>
      <c r="H16" s="4" t="s">
        <v>2</v>
      </c>
      <c r="I16" s="5"/>
      <c r="J16" s="5"/>
      <c r="K16" s="7">
        <v>0.18</v>
      </c>
      <c r="L16" s="7">
        <v>0.19</v>
      </c>
      <c r="M16" s="7">
        <v>0.3</v>
      </c>
      <c r="Q16" s="12">
        <v>5.1126802625696299E-2</v>
      </c>
      <c r="R16" s="6">
        <v>-1.51770595579949E-2</v>
      </c>
      <c r="T16" s="24">
        <f>MIN(R13:R22)</f>
        <v>-4.07247198271357E-2</v>
      </c>
      <c r="X16" s="7">
        <v>0.25</v>
      </c>
      <c r="Y16" s="6">
        <v>2.3641481922187901E-2</v>
      </c>
      <c r="AA16" s="24">
        <f>MIN(Y13:Y22)</f>
        <v>-3.9504879920152697E-2</v>
      </c>
    </row>
    <row r="17" spans="1:25" ht="16" x14ac:dyDescent="0.8">
      <c r="A17" s="4" t="s">
        <v>3</v>
      </c>
      <c r="B17" s="5"/>
      <c r="C17" s="13"/>
      <c r="D17" s="13"/>
      <c r="E17" s="12">
        <v>0.20895941802148199</v>
      </c>
      <c r="F17" s="12">
        <v>-0.27887859768580398</v>
      </c>
      <c r="H17" s="4" t="s">
        <v>3</v>
      </c>
      <c r="I17" s="5"/>
      <c r="J17" s="8"/>
      <c r="K17" s="8"/>
      <c r="L17" s="7">
        <v>0.45</v>
      </c>
      <c r="M17" s="7">
        <v>-0.3</v>
      </c>
      <c r="Q17" s="12">
        <v>-0.15315906756310299</v>
      </c>
      <c r="R17" s="6">
        <v>-1.5412714536301303E-2</v>
      </c>
      <c r="X17" s="7">
        <v>0.19</v>
      </c>
      <c r="Y17" s="6">
        <v>3.6753219414344604E-2</v>
      </c>
    </row>
    <row r="18" spans="1:25" ht="16" x14ac:dyDescent="0.8">
      <c r="A18" s="4" t="s">
        <v>4</v>
      </c>
      <c r="B18" s="5"/>
      <c r="C18" s="13"/>
      <c r="D18" s="13"/>
      <c r="E18" s="13"/>
      <c r="F18" s="12">
        <v>-0.27981053628938801</v>
      </c>
      <c r="H18" s="4" t="s">
        <v>4</v>
      </c>
      <c r="I18" s="5"/>
      <c r="J18" s="8"/>
      <c r="K18" s="8"/>
      <c r="L18" s="8"/>
      <c r="M18" s="7">
        <v>-0.25</v>
      </c>
      <c r="Q18" s="12">
        <v>0.20895941802148199</v>
      </c>
      <c r="R18" s="6">
        <v>-1.7803472300087601E-2</v>
      </c>
      <c r="X18" s="7">
        <v>0.45</v>
      </c>
      <c r="Y18" s="6">
        <v>1.49545088056387E-2</v>
      </c>
    </row>
    <row r="19" spans="1:25" ht="16" x14ac:dyDescent="0.8">
      <c r="A19" s="4" t="s">
        <v>5</v>
      </c>
      <c r="B19" s="5"/>
      <c r="C19" s="13"/>
      <c r="D19" s="13"/>
      <c r="E19" s="13"/>
      <c r="F19" s="13"/>
      <c r="H19" s="4" t="s">
        <v>5</v>
      </c>
      <c r="I19" s="5"/>
      <c r="J19" s="8"/>
      <c r="K19" s="8"/>
      <c r="L19" s="8"/>
      <c r="M19" s="8"/>
      <c r="Q19" s="12">
        <v>0.22502284136786699</v>
      </c>
      <c r="R19" s="6">
        <v>5.5196358560452005E-2</v>
      </c>
      <c r="X19" s="7">
        <v>0.02</v>
      </c>
      <c r="Y19" s="6">
        <v>-1.1772888646139103E-2</v>
      </c>
    </row>
    <row r="20" spans="1:25" ht="16" x14ac:dyDescent="0.8">
      <c r="Q20" s="12">
        <v>0.482575134914693</v>
      </c>
      <c r="R20" s="6">
        <v>3.3611122724931705E-2</v>
      </c>
      <c r="X20" s="7">
        <v>0.3</v>
      </c>
      <c r="Y20" s="6">
        <v>-3.5215646304948001E-3</v>
      </c>
    </row>
    <row r="21" spans="1:25" ht="16" x14ac:dyDescent="0.8">
      <c r="Q21" s="12">
        <v>-0.27887859768580398</v>
      </c>
      <c r="R21" s="6">
        <v>4.6711710342022955E-3</v>
      </c>
      <c r="X21" s="7">
        <v>-0.3</v>
      </c>
      <c r="Y21" s="6">
        <v>-3.9504879920152697E-2</v>
      </c>
    </row>
    <row r="22" spans="1:25" ht="16" x14ac:dyDescent="0.8">
      <c r="A22" s="9" t="s">
        <v>14</v>
      </c>
      <c r="H22" s="9" t="s">
        <v>15</v>
      </c>
      <c r="Q22" s="12">
        <v>-0.27981053628938801</v>
      </c>
      <c r="R22" s="6">
        <v>-4.07247198271357E-2</v>
      </c>
      <c r="X22" s="7">
        <v>-0.25</v>
      </c>
      <c r="Y22" s="6">
        <v>-1.6457742037212203E-2</v>
      </c>
    </row>
    <row r="23" spans="1:25" x14ac:dyDescent="0.75">
      <c r="A23" t="s">
        <v>9</v>
      </c>
      <c r="H23" t="s">
        <v>28</v>
      </c>
    </row>
    <row r="25" spans="1:25" s="3" customFormat="1" ht="21" x14ac:dyDescent="1">
      <c r="A25" s="2" t="s">
        <v>7</v>
      </c>
      <c r="H25" s="2" t="s">
        <v>13</v>
      </c>
    </row>
    <row r="26" spans="1:25" ht="16" x14ac:dyDescent="0.8">
      <c r="A26" s="1" t="s">
        <v>8</v>
      </c>
      <c r="H26" s="1" t="s">
        <v>8</v>
      </c>
    </row>
    <row r="27" spans="1:25" s="2" customFormat="1" ht="16.5" customHeight="1" x14ac:dyDescent="0.9"/>
    <row r="28" spans="1:25" s="1" customFormat="1" ht="36.75" customHeight="1" x14ac:dyDescent="0.8"/>
    <row r="37" s="1" customFormat="1" ht="31.5" customHeight="1" x14ac:dyDescent="0.8"/>
  </sheetData>
  <mergeCells count="6">
    <mergeCell ref="V4:AA4"/>
    <mergeCell ref="A4:F4"/>
    <mergeCell ref="H4:M4"/>
    <mergeCell ref="A13:F13"/>
    <mergeCell ref="H13:M13"/>
    <mergeCell ref="O4:T4"/>
  </mergeCells>
  <conditionalFormatting sqref="B15:F19">
    <cfRule type="colorScale" priority="38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I15:M19">
    <cfRule type="colorScale" priority="37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B6:F10">
    <cfRule type="colorScale" priority="36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I6:M10">
    <cfRule type="colorScale" priority="35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P6:T10">
    <cfRule type="colorScale" priority="34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W10:AA10 W6 W7:X7 W8:Y8 W9:Z9">
    <cfRule type="colorScale" priority="33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Q13">
    <cfRule type="colorScale" priority="32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Q14:Q15">
    <cfRule type="colorScale" priority="31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Q16:Q18">
    <cfRule type="colorScale" priority="30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Q19:Q22">
    <cfRule type="colorScale" priority="29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X13">
    <cfRule type="colorScale" priority="28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X14:X15">
    <cfRule type="colorScale" priority="27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X16:X18">
    <cfRule type="colorScale" priority="26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X19:X22">
    <cfRule type="colorScale" priority="25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X6">
    <cfRule type="colorScale" priority="24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6">
    <cfRule type="colorScale" priority="23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7">
    <cfRule type="colorScale" priority="22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Z7">
    <cfRule type="colorScale" priority="21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Z6">
    <cfRule type="colorScale" priority="20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Z8">
    <cfRule type="colorScale" priority="19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AA6">
    <cfRule type="colorScale" priority="18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AA7">
    <cfRule type="colorScale" priority="17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AA8">
    <cfRule type="colorScale" priority="16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AA9">
    <cfRule type="colorScale" priority="15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R13">
    <cfRule type="colorScale" priority="14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R14:R15">
    <cfRule type="colorScale" priority="13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R16:R18">
    <cfRule type="colorScale" priority="12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R19:R22">
    <cfRule type="colorScale" priority="11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13">
    <cfRule type="colorScale" priority="10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14">
    <cfRule type="colorScale" priority="9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15">
    <cfRule type="colorScale" priority="8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17">
    <cfRule type="colorScale" priority="7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16">
    <cfRule type="colorScale" priority="6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18">
    <cfRule type="colorScale" priority="5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19">
    <cfRule type="colorScale" priority="4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20">
    <cfRule type="colorScale" priority="3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21">
    <cfRule type="colorScale" priority="2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22">
    <cfRule type="colorScale" priority="1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5DA9-8CE5-478D-9ADD-1CC9334BFB45}">
  <dimension ref="A1:AB37"/>
  <sheetViews>
    <sheetView zoomScaleNormal="100" workbookViewId="0">
      <selection activeCell="S13" sqref="S13"/>
    </sheetView>
  </sheetViews>
  <sheetFormatPr defaultRowHeight="14.75" x14ac:dyDescent="0.75"/>
  <cols>
    <col min="1" max="1" width="21.26953125" customWidth="1"/>
    <col min="2" max="2" width="13.40625" bestFit="1" customWidth="1"/>
    <col min="3" max="3" width="15.26953125" bestFit="1" customWidth="1"/>
    <col min="4" max="5" width="13.40625" bestFit="1" customWidth="1"/>
    <col min="6" max="6" width="17.54296875" bestFit="1" customWidth="1"/>
    <col min="8" max="13" width="18.26953125" customWidth="1"/>
  </cols>
  <sheetData>
    <row r="1" spans="1:28" s="3" customFormat="1" ht="21" x14ac:dyDescent="1">
      <c r="A1" s="3" t="s">
        <v>40</v>
      </c>
      <c r="H1" s="3" t="s">
        <v>41</v>
      </c>
    </row>
    <row r="2" spans="1:28" s="15" customFormat="1" ht="29.5" x14ac:dyDescent="0.75">
      <c r="A2" s="14" t="s">
        <v>38</v>
      </c>
      <c r="B2" s="15">
        <f>0.25*0.25</f>
        <v>6.25E-2</v>
      </c>
      <c r="C2" s="15" t="s">
        <v>42</v>
      </c>
      <c r="F2"/>
    </row>
    <row r="3" spans="1:28" s="2" customFormat="1" ht="16.5" customHeight="1" x14ac:dyDescent="0.9">
      <c r="A3" s="2" t="s">
        <v>0</v>
      </c>
      <c r="H3" s="2" t="s">
        <v>0</v>
      </c>
      <c r="O3" s="2" t="s">
        <v>0</v>
      </c>
      <c r="V3" s="2" t="s">
        <v>0</v>
      </c>
    </row>
    <row r="4" spans="1:28" s="1" customFormat="1" ht="36.75" customHeight="1" x14ac:dyDescent="0.8">
      <c r="A4" s="16" t="s">
        <v>10</v>
      </c>
      <c r="B4" s="16"/>
      <c r="C4" s="16"/>
      <c r="D4" s="16"/>
      <c r="E4" s="16"/>
      <c r="F4" s="16"/>
      <c r="H4" s="16" t="s">
        <v>10</v>
      </c>
      <c r="I4" s="16"/>
      <c r="J4" s="16"/>
      <c r="K4" s="16"/>
      <c r="L4" s="16"/>
      <c r="M4" s="16"/>
      <c r="O4" s="16" t="s">
        <v>10</v>
      </c>
      <c r="P4" s="16"/>
      <c r="Q4" s="16"/>
      <c r="R4" s="16"/>
      <c r="S4" s="16"/>
      <c r="T4" s="16"/>
      <c r="V4" s="16" t="s">
        <v>10</v>
      </c>
      <c r="W4" s="16"/>
      <c r="X4" s="16"/>
      <c r="Y4" s="16"/>
      <c r="Z4" s="16"/>
      <c r="AA4" s="16"/>
    </row>
    <row r="5" spans="1:28" ht="16" x14ac:dyDescent="0.8">
      <c r="A5" s="4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4"/>
      <c r="I5" s="4" t="s">
        <v>1</v>
      </c>
      <c r="J5" s="4" t="s">
        <v>2</v>
      </c>
      <c r="K5" s="4" t="s">
        <v>3</v>
      </c>
      <c r="L5" s="4" t="s">
        <v>4</v>
      </c>
      <c r="M5" s="4" t="s">
        <v>5</v>
      </c>
      <c r="O5" s="4"/>
      <c r="P5" s="4" t="s">
        <v>1</v>
      </c>
      <c r="Q5" s="4" t="s">
        <v>2</v>
      </c>
      <c r="R5" s="4" t="s">
        <v>3</v>
      </c>
      <c r="S5" s="4" t="s">
        <v>4</v>
      </c>
      <c r="T5" s="4" t="s">
        <v>5</v>
      </c>
      <c r="V5" s="4"/>
      <c r="W5" s="4" t="s">
        <v>1</v>
      </c>
      <c r="X5" s="4" t="s">
        <v>2</v>
      </c>
      <c r="Y5" s="4" t="s">
        <v>3</v>
      </c>
      <c r="Z5" s="4" t="s">
        <v>4</v>
      </c>
      <c r="AA5" s="4" t="s">
        <v>5</v>
      </c>
    </row>
    <row r="6" spans="1:28" ht="16" x14ac:dyDescent="0.8">
      <c r="A6" s="4" t="s">
        <v>1</v>
      </c>
      <c r="B6" s="5"/>
      <c r="C6" s="6">
        <v>0.17066290550070501</v>
      </c>
      <c r="D6" s="6">
        <v>8.1805359661495103E-2</v>
      </c>
      <c r="E6" s="6">
        <v>0.104372355430183</v>
      </c>
      <c r="F6" s="6">
        <v>7.7574047954865999E-2</v>
      </c>
      <c r="H6" s="4" t="s">
        <v>1</v>
      </c>
      <c r="I6" s="11"/>
      <c r="J6" s="10">
        <v>5.0128534704370203E-2</v>
      </c>
      <c r="K6" s="10">
        <v>3.5989717223650401E-2</v>
      </c>
      <c r="L6" s="10">
        <v>4.75578406169666E-2</v>
      </c>
      <c r="M6" s="10">
        <v>2.9562982005141399E-2</v>
      </c>
      <c r="O6" s="4" t="s">
        <v>1</v>
      </c>
      <c r="P6" s="5"/>
      <c r="Q6" s="6">
        <v>0.10816290550070501</v>
      </c>
      <c r="R6" s="6">
        <v>1.9305359661495103E-2</v>
      </c>
      <c r="S6" s="6">
        <v>4.1872355430183E-2</v>
      </c>
      <c r="T6" s="6">
        <v>1.5074047954865999E-2</v>
      </c>
      <c r="V6" s="4" t="s">
        <v>1</v>
      </c>
      <c r="W6" s="11"/>
      <c r="X6" s="6">
        <v>-1.2371465295629797E-2</v>
      </c>
      <c r="Y6" s="6">
        <v>-2.6510282776349599E-2</v>
      </c>
      <c r="Z6" s="6">
        <v>-1.49421593830334E-2</v>
      </c>
      <c r="AA6" s="6">
        <v>-3.2937017994858597E-2</v>
      </c>
    </row>
    <row r="7" spans="1:28" ht="16" x14ac:dyDescent="0.8">
      <c r="A7" s="4" t="s">
        <v>2</v>
      </c>
      <c r="B7" s="5"/>
      <c r="C7" s="5"/>
      <c r="D7" s="6">
        <v>2.9619181946403401E-2</v>
      </c>
      <c r="E7" s="6">
        <v>0.105782792665726</v>
      </c>
      <c r="F7" s="6">
        <v>7.3342736248237006E-2</v>
      </c>
      <c r="H7" s="4" t="s">
        <v>2</v>
      </c>
      <c r="I7" s="11"/>
      <c r="J7" s="11"/>
      <c r="K7" s="10">
        <v>3.8560411311054001E-3</v>
      </c>
      <c r="L7" s="10">
        <v>6.5552699228791797E-2</v>
      </c>
      <c r="M7" s="10">
        <v>2.1850899742930599E-2</v>
      </c>
      <c r="O7" s="4" t="s">
        <v>2</v>
      </c>
      <c r="P7" s="5"/>
      <c r="Q7" s="5"/>
      <c r="R7" s="6">
        <v>-3.2880818053596599E-2</v>
      </c>
      <c r="S7" s="6">
        <v>4.3282792665726003E-2</v>
      </c>
      <c r="T7" s="6">
        <v>1.0842736248237006E-2</v>
      </c>
      <c r="V7" s="4" t="s">
        <v>2</v>
      </c>
      <c r="W7" s="11"/>
      <c r="X7" s="11"/>
      <c r="Y7" s="6">
        <v>-5.8643958868894598E-2</v>
      </c>
      <c r="Z7" s="6">
        <v>3.052699228791797E-3</v>
      </c>
      <c r="AA7" s="6">
        <v>-4.0649100257069401E-2</v>
      </c>
    </row>
    <row r="8" spans="1:28" ht="16" x14ac:dyDescent="0.8">
      <c r="A8" s="4" t="s">
        <v>3</v>
      </c>
      <c r="B8" s="5"/>
      <c r="C8" s="5"/>
      <c r="D8" s="5"/>
      <c r="E8" s="6">
        <v>6.9111424541607902E-2</v>
      </c>
      <c r="F8" s="6">
        <v>4.6544428772919602E-2</v>
      </c>
      <c r="H8" s="4" t="s">
        <v>3</v>
      </c>
      <c r="I8" s="11"/>
      <c r="J8" s="11"/>
      <c r="K8" s="11"/>
      <c r="L8" s="10">
        <v>4.3701799485861198E-2</v>
      </c>
      <c r="M8" s="10">
        <v>1.6709511568123399E-2</v>
      </c>
      <c r="O8" s="4" t="s">
        <v>3</v>
      </c>
      <c r="P8" s="5"/>
      <c r="Q8" s="5"/>
      <c r="R8" s="5"/>
      <c r="S8" s="6">
        <v>6.6114245416079021E-3</v>
      </c>
      <c r="T8" s="6">
        <v>-1.5955571227080398E-2</v>
      </c>
      <c r="V8" s="4" t="s">
        <v>3</v>
      </c>
      <c r="W8" s="11"/>
      <c r="X8" s="11"/>
      <c r="Y8" s="11"/>
      <c r="Z8" s="6">
        <v>-1.8798200514138802E-2</v>
      </c>
      <c r="AA8" s="6">
        <v>-4.5790488431876601E-2</v>
      </c>
    </row>
    <row r="9" spans="1:28" ht="16" x14ac:dyDescent="0.8">
      <c r="A9" s="4" t="s">
        <v>4</v>
      </c>
      <c r="B9" s="5"/>
      <c r="C9" s="5"/>
      <c r="D9" s="5"/>
      <c r="E9" s="5"/>
      <c r="F9" s="6">
        <v>2.67983074753173E-2</v>
      </c>
      <c r="H9" s="4" t="s">
        <v>4</v>
      </c>
      <c r="I9" s="11"/>
      <c r="J9" s="11"/>
      <c r="K9" s="11"/>
      <c r="L9" s="11"/>
      <c r="M9" s="10">
        <v>2.4421593830334199E-2</v>
      </c>
      <c r="O9" s="4" t="s">
        <v>4</v>
      </c>
      <c r="P9" s="5"/>
      <c r="Q9" s="5"/>
      <c r="R9" s="5"/>
      <c r="S9" s="5"/>
      <c r="T9" s="6">
        <v>-3.57016925246827E-2</v>
      </c>
      <c r="V9" s="4" t="s">
        <v>4</v>
      </c>
      <c r="W9" s="11"/>
      <c r="X9" s="11"/>
      <c r="Y9" s="11"/>
      <c r="Z9" s="11"/>
      <c r="AA9" s="6">
        <v>-3.8078406169665804E-2</v>
      </c>
    </row>
    <row r="10" spans="1:28" ht="16" x14ac:dyDescent="0.8">
      <c r="A10" s="4" t="s">
        <v>5</v>
      </c>
      <c r="B10" s="5"/>
      <c r="C10" s="5"/>
      <c r="D10" s="5"/>
      <c r="E10" s="5"/>
      <c r="F10" s="5"/>
      <c r="H10" s="4" t="s">
        <v>5</v>
      </c>
      <c r="I10" s="11"/>
      <c r="J10" s="11"/>
      <c r="K10" s="11"/>
      <c r="L10" s="11"/>
      <c r="M10" s="11"/>
      <c r="O10" s="4" t="s">
        <v>5</v>
      </c>
      <c r="P10" s="5"/>
      <c r="Q10" s="5"/>
      <c r="R10" s="5"/>
      <c r="S10" s="5"/>
      <c r="T10" s="5"/>
      <c r="V10" s="4" t="s">
        <v>5</v>
      </c>
      <c r="W10" s="11"/>
      <c r="X10" s="11"/>
      <c r="Y10" s="11"/>
      <c r="Z10" s="11"/>
      <c r="AA10" s="11"/>
    </row>
    <row r="11" spans="1:28" x14ac:dyDescent="0.75">
      <c r="Q11" s="18" t="s">
        <v>44</v>
      </c>
      <c r="R11" s="18"/>
      <c r="X11" s="18" t="s">
        <v>45</v>
      </c>
    </row>
    <row r="12" spans="1:28" ht="18.5" x14ac:dyDescent="0.9">
      <c r="A12" s="2" t="s">
        <v>6</v>
      </c>
      <c r="H12" s="2" t="s">
        <v>6</v>
      </c>
      <c r="Q12" s="18" t="s">
        <v>46</v>
      </c>
      <c r="R12" s="18" t="s">
        <v>47</v>
      </c>
      <c r="X12" s="18" t="s">
        <v>46</v>
      </c>
      <c r="Y12" s="18" t="s">
        <v>47</v>
      </c>
    </row>
    <row r="13" spans="1:28" s="1" customFormat="1" ht="31.5" customHeight="1" x14ac:dyDescent="0.8">
      <c r="A13" s="17" t="s">
        <v>12</v>
      </c>
      <c r="B13" s="17"/>
      <c r="C13" s="17"/>
      <c r="D13" s="17"/>
      <c r="E13" s="17"/>
      <c r="F13" s="17"/>
      <c r="H13" s="17" t="s">
        <v>12</v>
      </c>
      <c r="I13" s="17"/>
      <c r="J13" s="17"/>
      <c r="K13" s="17"/>
      <c r="L13" s="17"/>
      <c r="M13" s="17"/>
      <c r="Q13" s="7">
        <v>0.48</v>
      </c>
      <c r="R13" s="6">
        <v>0.10816290550070501</v>
      </c>
      <c r="X13" s="7">
        <v>0.34</v>
      </c>
      <c r="Y13" s="6">
        <v>-1.2371465295629797E-2</v>
      </c>
    </row>
    <row r="14" spans="1:28" ht="16" x14ac:dyDescent="0.8">
      <c r="A14" s="4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H14" s="4"/>
      <c r="I14" s="4" t="s">
        <v>1</v>
      </c>
      <c r="J14" s="4" t="s">
        <v>2</v>
      </c>
      <c r="K14" s="4" t="s">
        <v>3</v>
      </c>
      <c r="L14" s="4" t="s">
        <v>4</v>
      </c>
      <c r="M14" s="4" t="s">
        <v>5</v>
      </c>
      <c r="Q14" s="7">
        <v>0.15</v>
      </c>
      <c r="R14" s="6">
        <v>1.9305359661495103E-2</v>
      </c>
      <c r="X14" s="7">
        <v>0.28000000000000003</v>
      </c>
      <c r="Y14" s="6">
        <v>-2.6510282776349599E-2</v>
      </c>
    </row>
    <row r="15" spans="1:28" ht="16" x14ac:dyDescent="0.8">
      <c r="A15" s="4" t="s">
        <v>1</v>
      </c>
      <c r="B15" s="5"/>
      <c r="C15" s="7">
        <v>0.48</v>
      </c>
      <c r="D15" s="7">
        <v>0.15</v>
      </c>
      <c r="E15" s="7">
        <v>0.1</v>
      </c>
      <c r="F15" s="7">
        <v>0.18</v>
      </c>
      <c r="H15" s="4" t="s">
        <v>1</v>
      </c>
      <c r="I15" s="5"/>
      <c r="J15" s="7">
        <v>0.34</v>
      </c>
      <c r="K15" s="7">
        <v>0.28000000000000003</v>
      </c>
      <c r="L15" s="7">
        <v>0.24</v>
      </c>
      <c r="M15" s="7">
        <v>0.01</v>
      </c>
      <c r="Q15" s="7">
        <v>-0.13</v>
      </c>
      <c r="R15" s="6">
        <v>-3.2880818053596599E-2</v>
      </c>
      <c r="X15" s="7">
        <v>-0.15</v>
      </c>
      <c r="Y15" s="6">
        <v>-5.8643958868894598E-2</v>
      </c>
    </row>
    <row r="16" spans="1:28" ht="16" x14ac:dyDescent="0.8">
      <c r="A16" s="4" t="s">
        <v>2</v>
      </c>
      <c r="B16" s="5"/>
      <c r="C16" s="5"/>
      <c r="D16" s="7">
        <v>-0.13</v>
      </c>
      <c r="E16" s="7">
        <v>0.06</v>
      </c>
      <c r="F16" s="7">
        <v>0.36</v>
      </c>
      <c r="H16" s="4" t="s">
        <v>2</v>
      </c>
      <c r="I16" s="5"/>
      <c r="J16" s="5"/>
      <c r="K16" s="7">
        <v>-0.15</v>
      </c>
      <c r="L16" s="7">
        <v>0.17</v>
      </c>
      <c r="M16" s="7">
        <v>0.34</v>
      </c>
      <c r="Q16" s="7">
        <v>0.1</v>
      </c>
      <c r="R16" s="6">
        <v>4.1872355430183E-2</v>
      </c>
      <c r="U16" s="23">
        <f>MAX(R13:R22)</f>
        <v>0.10816290550070501</v>
      </c>
      <c r="X16" s="7">
        <v>0.24</v>
      </c>
      <c r="Y16" s="6">
        <v>-1.49421593830334E-2</v>
      </c>
      <c r="AB16" s="23">
        <f>MAX(Y13:Y22)</f>
        <v>3.052699228791797E-3</v>
      </c>
    </row>
    <row r="17" spans="1:28" ht="16" x14ac:dyDescent="0.8">
      <c r="A17" s="4" t="s">
        <v>3</v>
      </c>
      <c r="B17" s="5"/>
      <c r="C17" s="8"/>
      <c r="D17" s="8"/>
      <c r="E17" s="7">
        <v>0.25</v>
      </c>
      <c r="F17" s="7">
        <v>-0.34</v>
      </c>
      <c r="H17" s="4" t="s">
        <v>3</v>
      </c>
      <c r="I17" s="5"/>
      <c r="J17" s="8"/>
      <c r="K17" s="8"/>
      <c r="L17" s="7">
        <v>0.21</v>
      </c>
      <c r="M17" s="7">
        <v>-0.36</v>
      </c>
      <c r="Q17" s="7">
        <v>0.06</v>
      </c>
      <c r="R17" s="6">
        <v>4.3282792665726003E-2</v>
      </c>
      <c r="U17" s="23">
        <f>MIN(R13:R22)</f>
        <v>-3.57016925246827E-2</v>
      </c>
      <c r="X17" s="7">
        <v>0.17</v>
      </c>
      <c r="Y17" s="6">
        <v>3.052699228791797E-3</v>
      </c>
      <c r="AB17" s="23">
        <f>MIN(Y13:Y22)</f>
        <v>-5.8643958868894598E-2</v>
      </c>
    </row>
    <row r="18" spans="1:28" ht="16" x14ac:dyDescent="0.8">
      <c r="A18" s="4" t="s">
        <v>4</v>
      </c>
      <c r="B18" s="5"/>
      <c r="C18" s="8"/>
      <c r="D18" s="8"/>
      <c r="E18" s="8"/>
      <c r="F18" s="7">
        <v>-0.23</v>
      </c>
      <c r="H18" s="4" t="s">
        <v>4</v>
      </c>
      <c r="I18" s="5"/>
      <c r="J18" s="8"/>
      <c r="K18" s="8"/>
      <c r="L18" s="8"/>
      <c r="M18" s="7">
        <v>-0.17</v>
      </c>
      <c r="Q18" s="7">
        <v>0.25</v>
      </c>
      <c r="R18" s="6">
        <v>6.6114245416079021E-3</v>
      </c>
      <c r="X18" s="7">
        <v>0.21</v>
      </c>
      <c r="Y18" s="6">
        <v>-1.8798200514138802E-2</v>
      </c>
    </row>
    <row r="19" spans="1:28" ht="16" x14ac:dyDescent="0.8">
      <c r="A19" s="4" t="s">
        <v>5</v>
      </c>
      <c r="B19" s="5"/>
      <c r="C19" s="8"/>
      <c r="D19" s="8"/>
      <c r="E19" s="8"/>
      <c r="F19" s="8"/>
      <c r="H19" s="4" t="s">
        <v>5</v>
      </c>
      <c r="I19" s="5"/>
      <c r="J19" s="8"/>
      <c r="K19" s="8"/>
      <c r="L19" s="8"/>
      <c r="M19" s="8"/>
      <c r="Q19" s="7">
        <v>0.18</v>
      </c>
      <c r="R19" s="6">
        <v>1.5074047954865999E-2</v>
      </c>
      <c r="X19" s="7">
        <v>0.01</v>
      </c>
      <c r="Y19" s="6">
        <v>-3.2937017994858597E-2</v>
      </c>
    </row>
    <row r="20" spans="1:28" ht="16" x14ac:dyDescent="0.8">
      <c r="Q20" s="7">
        <v>0.36</v>
      </c>
      <c r="R20" s="6">
        <v>1.0842736248237006E-2</v>
      </c>
      <c r="X20" s="7">
        <v>0.34</v>
      </c>
      <c r="Y20" s="6">
        <v>-4.0649100257069401E-2</v>
      </c>
    </row>
    <row r="21" spans="1:28" ht="16" x14ac:dyDescent="0.8">
      <c r="Q21" s="7">
        <v>-0.34</v>
      </c>
      <c r="R21" s="6">
        <v>-1.5955571227080398E-2</v>
      </c>
      <c r="X21" s="7">
        <v>-0.36</v>
      </c>
      <c r="Y21" s="6">
        <v>-4.5790488431876601E-2</v>
      </c>
    </row>
    <row r="22" spans="1:28" ht="16" x14ac:dyDescent="0.8">
      <c r="A22" s="9" t="s">
        <v>14</v>
      </c>
      <c r="H22" s="9" t="s">
        <v>15</v>
      </c>
      <c r="Q22" s="7">
        <v>-0.23</v>
      </c>
      <c r="R22" s="6">
        <v>-3.57016925246827E-2</v>
      </c>
      <c r="X22" s="7">
        <v>-0.17</v>
      </c>
      <c r="Y22" s="6">
        <v>-3.8078406169665804E-2</v>
      </c>
    </row>
    <row r="23" spans="1:28" x14ac:dyDescent="0.75">
      <c r="A23" t="s">
        <v>29</v>
      </c>
      <c r="H23" t="s">
        <v>30</v>
      </c>
    </row>
    <row r="25" spans="1:28" ht="21" x14ac:dyDescent="1">
      <c r="A25" s="2" t="s">
        <v>7</v>
      </c>
      <c r="B25" s="3"/>
      <c r="C25" s="3"/>
      <c r="D25" s="3"/>
      <c r="E25" s="3"/>
      <c r="F25" s="3"/>
      <c r="G25" s="3"/>
      <c r="H25" s="2" t="s">
        <v>13</v>
      </c>
      <c r="I25" s="3"/>
      <c r="J25" s="3"/>
      <c r="K25" s="3"/>
      <c r="L25" s="3"/>
      <c r="M25" s="3"/>
    </row>
    <row r="26" spans="1:28" ht="16" x14ac:dyDescent="0.8">
      <c r="A26" s="1" t="s">
        <v>8</v>
      </c>
      <c r="H26" s="1" t="s">
        <v>8</v>
      </c>
    </row>
    <row r="27" spans="1:28" ht="18.5" x14ac:dyDescent="0.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28" ht="16" x14ac:dyDescent="0.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37" spans="1:13" ht="16" x14ac:dyDescent="0.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</sheetData>
  <mergeCells count="6">
    <mergeCell ref="V4:AA4"/>
    <mergeCell ref="A4:F4"/>
    <mergeCell ref="H4:M4"/>
    <mergeCell ref="A13:F13"/>
    <mergeCell ref="H13:M13"/>
    <mergeCell ref="O4:T4"/>
  </mergeCells>
  <conditionalFormatting sqref="B15:F19">
    <cfRule type="colorScale" priority="39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I15:M19">
    <cfRule type="colorScale" priority="38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I6:M10">
    <cfRule type="colorScale" priority="36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B6:F10">
    <cfRule type="colorScale" priority="35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W10:AA10 W6 W7:X7 W8:Y8 W9:Z9">
    <cfRule type="colorScale" priority="34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P6:T10">
    <cfRule type="colorScale" priority="33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X6">
    <cfRule type="colorScale" priority="32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6">
    <cfRule type="colorScale" priority="31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7">
    <cfRule type="colorScale" priority="30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Z6">
    <cfRule type="colorScale" priority="29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AA6">
    <cfRule type="colorScale" priority="28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AA7">
    <cfRule type="colorScale" priority="27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Z7">
    <cfRule type="colorScale" priority="26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Z8">
    <cfRule type="colorScale" priority="25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AA8">
    <cfRule type="colorScale" priority="24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AA9">
    <cfRule type="colorScale" priority="23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Q13">
    <cfRule type="colorScale" priority="22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Q14:Q15">
    <cfRule type="colorScale" priority="21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Q16:Q18">
    <cfRule type="colorScale" priority="20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Q19:Q22">
    <cfRule type="colorScale" priority="19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X13">
    <cfRule type="colorScale" priority="18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X14:X15">
    <cfRule type="colorScale" priority="17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X16:X18">
    <cfRule type="colorScale" priority="16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X19:X22">
    <cfRule type="colorScale" priority="15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R13">
    <cfRule type="colorScale" priority="14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R14:R15">
    <cfRule type="colorScale" priority="13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R16:R18">
    <cfRule type="colorScale" priority="12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R19:R22">
    <cfRule type="colorScale" priority="11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13">
    <cfRule type="colorScale" priority="10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14">
    <cfRule type="colorScale" priority="9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15">
    <cfRule type="colorScale" priority="8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16">
    <cfRule type="colorScale" priority="7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17">
    <cfRule type="colorScale" priority="6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18">
    <cfRule type="colorScale" priority="5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19">
    <cfRule type="colorScale" priority="4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20">
    <cfRule type="colorScale" priority="3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21">
    <cfRule type="colorScale" priority="2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Y22">
    <cfRule type="colorScale" priority="1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FE63-51EE-41DE-860D-295563812DDC}">
  <dimension ref="A1:AA37"/>
  <sheetViews>
    <sheetView topLeftCell="C1" zoomScaleNormal="100" workbookViewId="0">
      <selection activeCell="O41" sqref="O41"/>
    </sheetView>
  </sheetViews>
  <sheetFormatPr defaultRowHeight="14.75" x14ac:dyDescent="0.75"/>
  <cols>
    <col min="1" max="1" width="21.26953125" customWidth="1"/>
    <col min="2" max="2" width="13.40625" bestFit="1" customWidth="1"/>
    <col min="3" max="3" width="15.26953125" bestFit="1" customWidth="1"/>
    <col min="4" max="5" width="13.40625" bestFit="1" customWidth="1"/>
    <col min="6" max="6" width="17.54296875" bestFit="1" customWidth="1"/>
    <col min="8" max="13" width="18.26953125" customWidth="1"/>
  </cols>
  <sheetData>
    <row r="1" spans="1:27" s="3" customFormat="1" ht="21" x14ac:dyDescent="1">
      <c r="A1" s="3" t="s">
        <v>18</v>
      </c>
      <c r="H1" s="3" t="s">
        <v>19</v>
      </c>
    </row>
    <row r="2" spans="1:27" ht="29.5" x14ac:dyDescent="0.75">
      <c r="A2" s="14" t="s">
        <v>38</v>
      </c>
      <c r="B2" s="15">
        <f>0.1*0.1</f>
        <v>1.0000000000000002E-2</v>
      </c>
      <c r="C2" s="15" t="s">
        <v>31</v>
      </c>
      <c r="D2" s="15"/>
      <c r="E2" s="15"/>
      <c r="S2" s="19" t="s">
        <v>43</v>
      </c>
    </row>
    <row r="3" spans="1:27" s="2" customFormat="1" ht="16.5" customHeight="1" x14ac:dyDescent="0.9">
      <c r="A3" s="2" t="s">
        <v>0</v>
      </c>
      <c r="H3" s="2" t="s">
        <v>0</v>
      </c>
      <c r="O3" s="2" t="s">
        <v>0</v>
      </c>
      <c r="V3" s="2" t="s">
        <v>0</v>
      </c>
    </row>
    <row r="4" spans="1:27" s="1" customFormat="1" ht="36.75" customHeight="1" x14ac:dyDescent="0.8">
      <c r="A4" s="16" t="s">
        <v>10</v>
      </c>
      <c r="B4" s="16"/>
      <c r="C4" s="16"/>
      <c r="D4" s="16"/>
      <c r="E4" s="16"/>
      <c r="F4" s="16"/>
      <c r="H4" s="16" t="s">
        <v>10</v>
      </c>
      <c r="I4" s="16"/>
      <c r="J4" s="16"/>
      <c r="K4" s="16"/>
      <c r="L4" s="16"/>
      <c r="M4" s="16"/>
      <c r="O4" s="16" t="s">
        <v>10</v>
      </c>
      <c r="P4" s="16"/>
      <c r="Q4" s="16"/>
      <c r="R4" s="16"/>
      <c r="S4" s="16"/>
      <c r="T4" s="16"/>
      <c r="V4" s="16" t="s">
        <v>10</v>
      </c>
      <c r="W4" s="16"/>
      <c r="X4" s="16"/>
      <c r="Y4" s="16"/>
      <c r="Z4" s="16"/>
      <c r="AA4" s="16"/>
    </row>
    <row r="5" spans="1:27" ht="15.75" customHeight="1" x14ac:dyDescent="0.8">
      <c r="A5" s="4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4"/>
      <c r="I5" s="4" t="s">
        <v>1</v>
      </c>
      <c r="J5" s="4" t="s">
        <v>2</v>
      </c>
      <c r="K5" s="4" t="s">
        <v>3</v>
      </c>
      <c r="L5" s="4" t="s">
        <v>4</v>
      </c>
      <c r="M5" s="4" t="s">
        <v>5</v>
      </c>
      <c r="O5" s="4"/>
      <c r="P5" s="4" t="s">
        <v>1</v>
      </c>
      <c r="Q5" s="4" t="s">
        <v>2</v>
      </c>
      <c r="R5" s="4" t="s">
        <v>3</v>
      </c>
      <c r="S5" s="4" t="s">
        <v>4</v>
      </c>
      <c r="T5" s="4" t="s">
        <v>5</v>
      </c>
      <c r="V5" s="4"/>
      <c r="W5" s="4" t="s">
        <v>1</v>
      </c>
      <c r="X5" s="4" t="s">
        <v>2</v>
      </c>
      <c r="Y5" s="4" t="s">
        <v>3</v>
      </c>
      <c r="Z5" s="4" t="s">
        <v>4</v>
      </c>
      <c r="AA5" s="4" t="s">
        <v>5</v>
      </c>
    </row>
    <row r="6" spans="1:27" ht="16" x14ac:dyDescent="0.8">
      <c r="A6" s="4" t="s">
        <v>1</v>
      </c>
      <c r="B6" s="5"/>
      <c r="C6" s="6">
        <v>7.0000000000000007E-2</v>
      </c>
      <c r="D6" s="6">
        <v>0.06</v>
      </c>
      <c r="E6" s="6">
        <v>0.04</v>
      </c>
      <c r="F6" s="6">
        <v>0.09</v>
      </c>
      <c r="H6" s="4" t="s">
        <v>1</v>
      </c>
      <c r="I6" s="5"/>
      <c r="J6" s="6">
        <v>0.08</v>
      </c>
      <c r="K6" s="6">
        <v>0.03</v>
      </c>
      <c r="L6" s="6">
        <v>7.0000000000000007E-2</v>
      </c>
      <c r="M6" s="6">
        <v>0.03</v>
      </c>
      <c r="O6" s="4" t="s">
        <v>1</v>
      </c>
      <c r="P6" s="5"/>
      <c r="Q6" s="6">
        <v>6.0000000000000005E-2</v>
      </c>
      <c r="R6" s="6">
        <v>4.9999999999999996E-2</v>
      </c>
      <c r="S6" s="6">
        <v>0.03</v>
      </c>
      <c r="T6" s="6">
        <v>0.08</v>
      </c>
      <c r="V6" s="4" t="s">
        <v>1</v>
      </c>
      <c r="W6" s="5"/>
      <c r="X6" s="6">
        <v>7.0000000000000007E-2</v>
      </c>
      <c r="Y6" s="6">
        <v>1.9999999999999997E-2</v>
      </c>
      <c r="Z6" s="6">
        <v>6.0000000000000005E-2</v>
      </c>
      <c r="AA6" s="6">
        <v>1.9999999999999997E-2</v>
      </c>
    </row>
    <row r="7" spans="1:27" ht="16" x14ac:dyDescent="0.8">
      <c r="A7" s="4" t="s">
        <v>2</v>
      </c>
      <c r="B7" s="5"/>
      <c r="C7" s="5"/>
      <c r="D7" s="6">
        <v>0.02</v>
      </c>
      <c r="E7" s="6">
        <v>0.04</v>
      </c>
      <c r="F7" s="6">
        <v>7.0000000000000007E-2</v>
      </c>
      <c r="H7" s="4" t="s">
        <v>2</v>
      </c>
      <c r="I7" s="5"/>
      <c r="J7" s="5"/>
      <c r="K7" s="6">
        <v>0.02</v>
      </c>
      <c r="L7" s="6">
        <v>0.08</v>
      </c>
      <c r="M7" s="6">
        <v>0.04</v>
      </c>
      <c r="O7" s="4" t="s">
        <v>2</v>
      </c>
      <c r="P7" s="5"/>
      <c r="Q7" s="5"/>
      <c r="R7" s="6">
        <v>0.01</v>
      </c>
      <c r="S7" s="6">
        <v>0.03</v>
      </c>
      <c r="T7" s="6">
        <v>6.0000000000000005E-2</v>
      </c>
      <c r="V7" s="4" t="s">
        <v>2</v>
      </c>
      <c r="W7" s="5"/>
      <c r="X7" s="5"/>
      <c r="Y7" s="6">
        <v>0.01</v>
      </c>
      <c r="Z7" s="6">
        <v>7.0000000000000007E-2</v>
      </c>
      <c r="AA7" s="6">
        <v>0.03</v>
      </c>
    </row>
    <row r="8" spans="1:27" ht="16" x14ac:dyDescent="0.8">
      <c r="A8" s="4" t="s">
        <v>3</v>
      </c>
      <c r="B8" s="5"/>
      <c r="C8" s="5"/>
      <c r="D8" s="5"/>
      <c r="E8" s="6">
        <v>0.03</v>
      </c>
      <c r="F8" s="6">
        <v>0.06</v>
      </c>
      <c r="H8" s="4" t="s">
        <v>3</v>
      </c>
      <c r="I8" s="5"/>
      <c r="J8" s="5"/>
      <c r="K8" s="5"/>
      <c r="L8" s="6">
        <v>0.05</v>
      </c>
      <c r="M8" s="6">
        <v>0.02</v>
      </c>
      <c r="O8" s="4" t="s">
        <v>3</v>
      </c>
      <c r="P8" s="5"/>
      <c r="Q8" s="5"/>
      <c r="R8" s="5"/>
      <c r="S8" s="6">
        <v>1.9999999999999997E-2</v>
      </c>
      <c r="T8" s="6">
        <v>4.9999999999999996E-2</v>
      </c>
      <c r="V8" s="4" t="s">
        <v>3</v>
      </c>
      <c r="W8" s="5"/>
      <c r="X8" s="5"/>
      <c r="Y8" s="5"/>
      <c r="Z8" s="6">
        <v>0.04</v>
      </c>
      <c r="AA8" s="6">
        <v>0.01</v>
      </c>
    </row>
    <row r="9" spans="1:27" ht="16" x14ac:dyDescent="0.8">
      <c r="A9" s="4" t="s">
        <v>4</v>
      </c>
      <c r="B9" s="5"/>
      <c r="C9" s="5"/>
      <c r="D9" s="5"/>
      <c r="E9" s="5"/>
      <c r="F9" s="6">
        <v>0.01</v>
      </c>
      <c r="H9" s="4" t="s">
        <v>4</v>
      </c>
      <c r="I9" s="5"/>
      <c r="J9" s="5"/>
      <c r="K9" s="5"/>
      <c r="L9" s="5"/>
      <c r="M9" s="6">
        <v>0.03</v>
      </c>
      <c r="O9" s="4" t="s">
        <v>4</v>
      </c>
      <c r="P9" s="5"/>
      <c r="Q9" s="5"/>
      <c r="R9" s="5"/>
      <c r="S9" s="5"/>
      <c r="T9" s="6">
        <v>0</v>
      </c>
      <c r="V9" s="4" t="s">
        <v>4</v>
      </c>
      <c r="W9" s="5"/>
      <c r="X9" s="5"/>
      <c r="Y9" s="5"/>
      <c r="Z9" s="5"/>
      <c r="AA9" s="6">
        <v>1.9999999999999997E-2</v>
      </c>
    </row>
    <row r="10" spans="1:27" ht="16" x14ac:dyDescent="0.8">
      <c r="A10" s="4" t="s">
        <v>5</v>
      </c>
      <c r="B10" s="5"/>
      <c r="C10" s="5"/>
      <c r="D10" s="5"/>
      <c r="E10" s="5"/>
      <c r="F10" s="5"/>
      <c r="H10" s="4" t="s">
        <v>5</v>
      </c>
      <c r="I10" s="5"/>
      <c r="J10" s="5"/>
      <c r="K10" s="5"/>
      <c r="L10" s="5"/>
      <c r="M10" s="5"/>
      <c r="O10" s="4" t="s">
        <v>5</v>
      </c>
      <c r="P10" s="5"/>
      <c r="Q10" s="5"/>
      <c r="R10" s="5"/>
      <c r="S10" s="5"/>
      <c r="T10" s="5"/>
      <c r="V10" s="4" t="s">
        <v>5</v>
      </c>
      <c r="W10" s="5"/>
      <c r="X10" s="5"/>
      <c r="Y10" s="5"/>
      <c r="Z10" s="5"/>
      <c r="AA10" s="5"/>
    </row>
    <row r="11" spans="1:27" x14ac:dyDescent="0.75">
      <c r="Q11" s="18" t="s">
        <v>44</v>
      </c>
      <c r="R11" s="18"/>
      <c r="X11" s="18" t="s">
        <v>45</v>
      </c>
    </row>
    <row r="12" spans="1:27" ht="18.5" x14ac:dyDescent="0.9">
      <c r="A12" s="2" t="s">
        <v>6</v>
      </c>
      <c r="H12" s="2" t="s">
        <v>6</v>
      </c>
      <c r="Q12" s="18" t="s">
        <v>46</v>
      </c>
      <c r="R12" s="18" t="s">
        <v>47</v>
      </c>
      <c r="X12" s="18" t="s">
        <v>46</v>
      </c>
      <c r="Y12" s="18" t="s">
        <v>47</v>
      </c>
    </row>
    <row r="13" spans="1:27" s="1" customFormat="1" ht="31.5" customHeight="1" x14ac:dyDescent="0.8">
      <c r="A13" s="17" t="s">
        <v>12</v>
      </c>
      <c r="B13" s="17"/>
      <c r="C13" s="17"/>
      <c r="D13" s="17"/>
      <c r="E13" s="17"/>
      <c r="F13" s="17"/>
      <c r="H13" s="17" t="s">
        <v>12</v>
      </c>
      <c r="I13" s="17"/>
      <c r="J13" s="17"/>
      <c r="K13" s="17"/>
      <c r="L13" s="17"/>
      <c r="M13" s="17"/>
      <c r="Q13" s="20">
        <f>C15</f>
        <v>0.36216109973309502</v>
      </c>
      <c r="R13" s="21">
        <v>6.0000000000000005E-2</v>
      </c>
      <c r="X13" s="22">
        <f>J15</f>
        <v>0.49</v>
      </c>
      <c r="Y13" s="6">
        <v>7.0000000000000007E-2</v>
      </c>
    </row>
    <row r="14" spans="1:27" ht="16" x14ac:dyDescent="0.8">
      <c r="A14" s="4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H14" s="4"/>
      <c r="I14" s="4" t="s">
        <v>1</v>
      </c>
      <c r="J14" s="4" t="s">
        <v>2</v>
      </c>
      <c r="K14" s="4" t="s">
        <v>3</v>
      </c>
      <c r="L14" s="4" t="s">
        <v>4</v>
      </c>
      <c r="M14" s="4" t="s">
        <v>5</v>
      </c>
      <c r="Q14" s="12">
        <v>-5.50396152016705E-3</v>
      </c>
      <c r="R14" s="6">
        <v>4.9999999999999996E-2</v>
      </c>
      <c r="X14" s="7">
        <v>0.3</v>
      </c>
      <c r="Y14" s="6">
        <v>1.9999999999999997E-2</v>
      </c>
    </row>
    <row r="15" spans="1:27" ht="16" x14ac:dyDescent="0.8">
      <c r="A15" s="4" t="s">
        <v>1</v>
      </c>
      <c r="B15" s="5"/>
      <c r="C15" s="12">
        <v>0.36216109973309502</v>
      </c>
      <c r="D15" s="12">
        <v>-5.50396152016705E-3</v>
      </c>
      <c r="E15" s="12">
        <v>5.1126802625696299E-2</v>
      </c>
      <c r="F15" s="12">
        <v>0.22502284136786699</v>
      </c>
      <c r="H15" s="4" t="s">
        <v>1</v>
      </c>
      <c r="I15" s="5"/>
      <c r="J15" s="7">
        <v>0.49</v>
      </c>
      <c r="K15" s="7">
        <v>0.3</v>
      </c>
      <c r="L15" s="7">
        <v>0.25</v>
      </c>
      <c r="M15" s="7">
        <v>0.02</v>
      </c>
      <c r="Q15" s="12">
        <v>-0.14262214715136401</v>
      </c>
      <c r="R15" s="6">
        <v>0.01</v>
      </c>
      <c r="X15" s="7">
        <v>0.18</v>
      </c>
      <c r="Y15" s="6">
        <v>0.01</v>
      </c>
    </row>
    <row r="16" spans="1:27" ht="16" x14ac:dyDescent="0.8">
      <c r="A16" s="4" t="s">
        <v>2</v>
      </c>
      <c r="B16" s="5"/>
      <c r="C16" s="11"/>
      <c r="D16" s="12">
        <v>-0.14262214715136401</v>
      </c>
      <c r="E16" s="12">
        <v>-0.15315906756310299</v>
      </c>
      <c r="F16" s="12">
        <v>0.482575134914693</v>
      </c>
      <c r="H16" s="4" t="s">
        <v>2</v>
      </c>
      <c r="I16" s="5"/>
      <c r="J16" s="5"/>
      <c r="K16" s="7">
        <v>0.18</v>
      </c>
      <c r="L16" s="7">
        <v>0.19</v>
      </c>
      <c r="M16" s="7">
        <v>0.3</v>
      </c>
      <c r="Q16" s="12">
        <v>5.1126802625696299E-2</v>
      </c>
      <c r="R16" s="6">
        <v>0.03</v>
      </c>
      <c r="X16" s="7">
        <v>0.25</v>
      </c>
      <c r="Y16" s="6">
        <v>6.0000000000000005E-2</v>
      </c>
    </row>
    <row r="17" spans="1:25" ht="16" x14ac:dyDescent="0.8">
      <c r="A17" s="4" t="s">
        <v>3</v>
      </c>
      <c r="B17" s="5"/>
      <c r="C17" s="13"/>
      <c r="D17" s="13"/>
      <c r="E17" s="12">
        <v>0.20895941802148199</v>
      </c>
      <c r="F17" s="12">
        <v>-0.27887859768580398</v>
      </c>
      <c r="H17" s="4" t="s">
        <v>3</v>
      </c>
      <c r="I17" s="5"/>
      <c r="J17" s="8"/>
      <c r="K17" s="8"/>
      <c r="L17" s="7">
        <v>0.45</v>
      </c>
      <c r="M17" s="7">
        <v>-0.3</v>
      </c>
      <c r="Q17" s="12">
        <v>-0.15315906756310299</v>
      </c>
      <c r="R17" s="6">
        <v>0.03</v>
      </c>
      <c r="X17" s="7">
        <v>0.19</v>
      </c>
      <c r="Y17" s="6">
        <v>7.0000000000000007E-2</v>
      </c>
    </row>
    <row r="18" spans="1:25" ht="16" x14ac:dyDescent="0.8">
      <c r="A18" s="4" t="s">
        <v>4</v>
      </c>
      <c r="B18" s="5"/>
      <c r="C18" s="13"/>
      <c r="D18" s="13"/>
      <c r="E18" s="13"/>
      <c r="F18" s="12">
        <v>-0.27981053628938801</v>
      </c>
      <c r="H18" s="4" t="s">
        <v>4</v>
      </c>
      <c r="I18" s="5"/>
      <c r="J18" s="8"/>
      <c r="K18" s="8"/>
      <c r="L18" s="8"/>
      <c r="M18" s="7">
        <v>-0.25</v>
      </c>
      <c r="Q18" s="12">
        <v>0.20895941802148199</v>
      </c>
      <c r="R18" s="6">
        <v>1.9999999999999997E-2</v>
      </c>
      <c r="X18" s="7">
        <v>0.45</v>
      </c>
      <c r="Y18" s="6">
        <v>0.04</v>
      </c>
    </row>
    <row r="19" spans="1:25" ht="16" x14ac:dyDescent="0.8">
      <c r="A19" s="4" t="s">
        <v>5</v>
      </c>
      <c r="B19" s="5"/>
      <c r="C19" s="13"/>
      <c r="D19" s="13"/>
      <c r="E19" s="13"/>
      <c r="F19" s="13"/>
      <c r="H19" s="4" t="s">
        <v>5</v>
      </c>
      <c r="I19" s="5"/>
      <c r="J19" s="8"/>
      <c r="K19" s="8"/>
      <c r="L19" s="8"/>
      <c r="M19" s="8"/>
      <c r="Q19" s="12">
        <v>0.22502284136786699</v>
      </c>
      <c r="R19" s="6">
        <v>0.08</v>
      </c>
      <c r="X19" s="7">
        <v>0.02</v>
      </c>
      <c r="Y19" s="6">
        <v>1.9999999999999997E-2</v>
      </c>
    </row>
    <row r="20" spans="1:25" ht="16" x14ac:dyDescent="0.8">
      <c r="Q20" s="12">
        <v>0.482575134914693</v>
      </c>
      <c r="R20" s="6">
        <v>6.0000000000000005E-2</v>
      </c>
      <c r="X20" s="7">
        <v>0.3</v>
      </c>
      <c r="Y20" s="6">
        <v>0.03</v>
      </c>
    </row>
    <row r="21" spans="1:25" ht="16" x14ac:dyDescent="0.8">
      <c r="Q21" s="12">
        <v>-0.27887859768580398</v>
      </c>
      <c r="R21" s="6">
        <v>4.9999999999999996E-2</v>
      </c>
      <c r="X21" s="7">
        <v>-0.3</v>
      </c>
      <c r="Y21" s="6">
        <v>0.01</v>
      </c>
    </row>
    <row r="22" spans="1:25" ht="16" x14ac:dyDescent="0.8">
      <c r="A22" s="9" t="s">
        <v>14</v>
      </c>
      <c r="H22" s="9" t="s">
        <v>15</v>
      </c>
      <c r="Q22" s="12">
        <v>-0.27981053628938801</v>
      </c>
      <c r="R22" s="6">
        <v>0</v>
      </c>
      <c r="X22" s="7">
        <v>-0.25</v>
      </c>
      <c r="Y22" s="6">
        <v>1.9999999999999997E-2</v>
      </c>
    </row>
    <row r="23" spans="1:25" x14ac:dyDescent="0.75">
      <c r="A23" t="s">
        <v>9</v>
      </c>
      <c r="H23" t="s">
        <v>28</v>
      </c>
    </row>
    <row r="25" spans="1:25" s="3" customFormat="1" ht="21" x14ac:dyDescent="1">
      <c r="A25" s="2" t="s">
        <v>7</v>
      </c>
      <c r="H25" s="2" t="s">
        <v>13</v>
      </c>
    </row>
    <row r="26" spans="1:25" ht="16" x14ac:dyDescent="0.8">
      <c r="A26" s="1" t="s">
        <v>8</v>
      </c>
      <c r="H26" s="1" t="s">
        <v>8</v>
      </c>
    </row>
    <row r="27" spans="1:25" s="2" customFormat="1" ht="16.5" customHeight="1" x14ac:dyDescent="0.9"/>
    <row r="28" spans="1:25" s="1" customFormat="1" ht="36.75" customHeight="1" x14ac:dyDescent="0.8"/>
    <row r="37" s="1" customFormat="1" ht="31.5" customHeight="1" x14ac:dyDescent="0.8"/>
  </sheetData>
  <mergeCells count="6">
    <mergeCell ref="V4:AA4"/>
    <mergeCell ref="A4:F4"/>
    <mergeCell ref="H4:M4"/>
    <mergeCell ref="A13:F13"/>
    <mergeCell ref="H13:M13"/>
    <mergeCell ref="O4:T4"/>
  </mergeCells>
  <conditionalFormatting sqref="B15:F19">
    <cfRule type="colorScale" priority="37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I15:M19">
    <cfRule type="colorScale" priority="35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B6:F10">
    <cfRule type="colorScale" priority="34">
      <colorScale>
        <cfvo type="num" val="0"/>
        <cfvo type="num" val="0.01"/>
        <cfvo type="num" val="1"/>
        <color rgb="FFF8696B"/>
        <color rgb="FFFCFCFF"/>
        <color rgb="FF63BE7B"/>
      </colorScale>
    </cfRule>
  </conditionalFormatting>
  <conditionalFormatting sqref="I6:M10">
    <cfRule type="colorScale" priority="32">
      <colorScale>
        <cfvo type="num" val="0"/>
        <cfvo type="num" val="0.01"/>
        <cfvo type="num" val="1"/>
        <color rgb="FFF8696B"/>
        <color rgb="FFFCFCFF"/>
        <color rgb="FF63BE7B"/>
      </colorScale>
    </cfRule>
  </conditionalFormatting>
  <conditionalFormatting sqref="P10:T10 P6 P7:Q7 P8:R8 P9:S9">
    <cfRule type="colorScale" priority="31">
      <colorScale>
        <cfvo type="num" val="0"/>
        <cfvo type="num" val="0.01"/>
        <cfvo type="num" val="1"/>
        <color rgb="FFF8696B"/>
        <color rgb="FFFCFCFF"/>
        <color rgb="FF63BE7B"/>
      </colorScale>
    </cfRule>
  </conditionalFormatting>
  <conditionalFormatting sqref="W6:AA10">
    <cfRule type="colorScale" priority="30">
      <colorScale>
        <cfvo type="num" val="0"/>
        <cfvo type="num" val="0.01"/>
        <cfvo type="num" val="1"/>
        <color rgb="FFF8696B"/>
        <color rgb="FFFCFCFF"/>
        <color rgb="FF63BE7B"/>
      </colorScale>
    </cfRule>
  </conditionalFormatting>
  <conditionalFormatting sqref="Q6">
    <cfRule type="colorScale" priority="29">
      <colorScale>
        <cfvo type="num" val="0"/>
        <cfvo type="num" val="0.01"/>
        <cfvo type="num" val="1"/>
        <color rgb="FFF8696B"/>
        <color rgb="FFFCFCFF"/>
        <color rgb="FF63BE7B"/>
      </colorScale>
    </cfRule>
  </conditionalFormatting>
  <conditionalFormatting sqref="R6">
    <cfRule type="colorScale" priority="28">
      <colorScale>
        <cfvo type="num" val="0"/>
        <cfvo type="num" val="0.01"/>
        <cfvo type="num" val="1"/>
        <color rgb="FFF8696B"/>
        <color rgb="FFFCFCFF"/>
        <color rgb="FF63BE7B"/>
      </colorScale>
    </cfRule>
  </conditionalFormatting>
  <conditionalFormatting sqref="S6">
    <cfRule type="colorScale" priority="27">
      <colorScale>
        <cfvo type="num" val="0"/>
        <cfvo type="num" val="0.01"/>
        <cfvo type="num" val="1"/>
        <color rgb="FFF8696B"/>
        <color rgb="FFFCFCFF"/>
        <color rgb="FF63BE7B"/>
      </colorScale>
    </cfRule>
  </conditionalFormatting>
  <conditionalFormatting sqref="T6">
    <cfRule type="colorScale" priority="26">
      <colorScale>
        <cfvo type="num" val="0"/>
        <cfvo type="num" val="0.01"/>
        <cfvo type="num" val="1"/>
        <color rgb="FFF8696B"/>
        <color rgb="FFFCFCFF"/>
        <color rgb="FF63BE7B"/>
      </colorScale>
    </cfRule>
  </conditionalFormatting>
  <conditionalFormatting sqref="T7">
    <cfRule type="colorScale" priority="25">
      <colorScale>
        <cfvo type="num" val="0"/>
        <cfvo type="num" val="0.01"/>
        <cfvo type="num" val="1"/>
        <color rgb="FFF8696B"/>
        <color rgb="FFFCFCFF"/>
        <color rgb="FF63BE7B"/>
      </colorScale>
    </cfRule>
  </conditionalFormatting>
  <conditionalFormatting sqref="S7">
    <cfRule type="colorScale" priority="24">
      <colorScale>
        <cfvo type="num" val="0"/>
        <cfvo type="num" val="0.01"/>
        <cfvo type="num" val="1"/>
        <color rgb="FFF8696B"/>
        <color rgb="FFFCFCFF"/>
        <color rgb="FF63BE7B"/>
      </colorScale>
    </cfRule>
  </conditionalFormatting>
  <conditionalFormatting sqref="R7">
    <cfRule type="colorScale" priority="23">
      <colorScale>
        <cfvo type="num" val="0"/>
        <cfvo type="num" val="0.01"/>
        <cfvo type="num" val="1"/>
        <color rgb="FFF8696B"/>
        <color rgb="FFFCFCFF"/>
        <color rgb="FF63BE7B"/>
      </colorScale>
    </cfRule>
  </conditionalFormatting>
  <conditionalFormatting sqref="S8">
    <cfRule type="colorScale" priority="22">
      <colorScale>
        <cfvo type="num" val="0"/>
        <cfvo type="num" val="0.01"/>
        <cfvo type="num" val="1"/>
        <color rgb="FFF8696B"/>
        <color rgb="FFFCFCFF"/>
        <color rgb="FF63BE7B"/>
      </colorScale>
    </cfRule>
  </conditionalFormatting>
  <conditionalFormatting sqref="T8">
    <cfRule type="colorScale" priority="21">
      <colorScale>
        <cfvo type="num" val="0"/>
        <cfvo type="num" val="0.01"/>
        <cfvo type="num" val="1"/>
        <color rgb="FFF8696B"/>
        <color rgb="FFFCFCFF"/>
        <color rgb="FF63BE7B"/>
      </colorScale>
    </cfRule>
  </conditionalFormatting>
  <conditionalFormatting sqref="T9">
    <cfRule type="colorScale" priority="20">
      <colorScale>
        <cfvo type="num" val="0"/>
        <cfvo type="num" val="0.01"/>
        <cfvo type="num" val="1"/>
        <color rgb="FFF8696B"/>
        <color rgb="FFFCFCFF"/>
        <color rgb="FF63BE7B"/>
      </colorScale>
    </cfRule>
  </conditionalFormatting>
  <conditionalFormatting sqref="X14:X15">
    <cfRule type="colorScale" priority="7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X16:X18">
    <cfRule type="colorScale" priority="6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X19:X22">
    <cfRule type="colorScale" priority="5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Y13">
    <cfRule type="colorScale" priority="4">
      <colorScale>
        <cfvo type="num" val="0"/>
        <cfvo type="num" val="0.01"/>
        <cfvo type="num" val="1"/>
        <color rgb="FFF8696B"/>
        <color rgb="FFFCFCFF"/>
        <color rgb="FF63BE7B"/>
      </colorScale>
    </cfRule>
  </conditionalFormatting>
  <conditionalFormatting sqref="Y14:Y15">
    <cfRule type="colorScale" priority="3">
      <colorScale>
        <cfvo type="num" val="0"/>
        <cfvo type="num" val="0.01"/>
        <cfvo type="num" val="1"/>
        <color rgb="FFF8696B"/>
        <color rgb="FFFCFCFF"/>
        <color rgb="FF63BE7B"/>
      </colorScale>
    </cfRule>
  </conditionalFormatting>
  <conditionalFormatting sqref="Y16:Y18">
    <cfRule type="colorScale" priority="2">
      <colorScale>
        <cfvo type="num" val="0"/>
        <cfvo type="num" val="0.01"/>
        <cfvo type="num" val="1"/>
        <color rgb="FFF8696B"/>
        <color rgb="FFFCFCFF"/>
        <color rgb="FF63BE7B"/>
      </colorScale>
    </cfRule>
  </conditionalFormatting>
  <conditionalFormatting sqref="Y19:Y22">
    <cfRule type="colorScale" priority="1">
      <colorScale>
        <cfvo type="num" val="0"/>
        <cfvo type="num" val="0.01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50D2-EDE7-4EB2-AB4E-AA6696C0DBD3}">
  <dimension ref="A1:AB37"/>
  <sheetViews>
    <sheetView topLeftCell="E1" zoomScaleNormal="100" workbookViewId="0">
      <selection activeCell="AB45" sqref="AB45"/>
    </sheetView>
  </sheetViews>
  <sheetFormatPr defaultRowHeight="14.75" x14ac:dyDescent="0.75"/>
  <cols>
    <col min="1" max="1" width="21.26953125" customWidth="1"/>
    <col min="2" max="2" width="13.40625" bestFit="1" customWidth="1"/>
    <col min="3" max="3" width="15.26953125" bestFit="1" customWidth="1"/>
    <col min="4" max="5" width="13.40625" bestFit="1" customWidth="1"/>
    <col min="6" max="6" width="17.54296875" bestFit="1" customWidth="1"/>
    <col min="8" max="13" width="18.26953125" customWidth="1"/>
  </cols>
  <sheetData>
    <row r="1" spans="1:28" s="3" customFormat="1" ht="21" x14ac:dyDescent="1">
      <c r="A1" s="3" t="s">
        <v>16</v>
      </c>
      <c r="H1" s="3" t="s">
        <v>17</v>
      </c>
    </row>
    <row r="2" spans="1:28" ht="29.5" x14ac:dyDescent="0.75">
      <c r="A2" s="14" t="s">
        <v>38</v>
      </c>
      <c r="B2" s="15">
        <f>0.1*0.1</f>
        <v>1.0000000000000002E-2</v>
      </c>
      <c r="C2" s="15" t="s">
        <v>31</v>
      </c>
      <c r="D2" s="15"/>
      <c r="E2" s="15"/>
    </row>
    <row r="3" spans="1:28" s="2" customFormat="1" ht="16.5" customHeight="1" x14ac:dyDescent="0.9">
      <c r="A3" s="2" t="s">
        <v>0</v>
      </c>
      <c r="H3" s="2" t="s">
        <v>0</v>
      </c>
    </row>
    <row r="4" spans="1:28" s="1" customFormat="1" ht="36.75" customHeight="1" x14ac:dyDescent="0.8">
      <c r="A4" s="16" t="s">
        <v>10</v>
      </c>
      <c r="B4" s="16"/>
      <c r="C4" s="16"/>
      <c r="D4" s="16"/>
      <c r="E4" s="16"/>
      <c r="F4" s="16"/>
      <c r="H4" s="16" t="s">
        <v>10</v>
      </c>
      <c r="I4" s="16"/>
      <c r="J4" s="16"/>
      <c r="K4" s="16"/>
      <c r="L4" s="16"/>
      <c r="M4" s="16"/>
      <c r="P4" s="16" t="s">
        <v>10</v>
      </c>
      <c r="Q4" s="16"/>
      <c r="R4" s="16"/>
      <c r="S4" s="16"/>
      <c r="T4" s="16"/>
      <c r="U4" s="16"/>
      <c r="W4" s="16" t="s">
        <v>10</v>
      </c>
      <c r="X4" s="16"/>
      <c r="Y4" s="16"/>
      <c r="Z4" s="16"/>
      <c r="AA4" s="16"/>
      <c r="AB4" s="16"/>
    </row>
    <row r="5" spans="1:28" ht="16" x14ac:dyDescent="0.8">
      <c r="A5" s="4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4"/>
      <c r="I5" s="4" t="s">
        <v>1</v>
      </c>
      <c r="J5" s="4" t="s">
        <v>2</v>
      </c>
      <c r="K5" s="4" t="s">
        <v>3</v>
      </c>
      <c r="L5" s="4" t="s">
        <v>4</v>
      </c>
      <c r="M5" s="4" t="s">
        <v>5</v>
      </c>
      <c r="P5" s="4"/>
      <c r="Q5" s="4" t="s">
        <v>1</v>
      </c>
      <c r="R5" s="4" t="s">
        <v>2</v>
      </c>
      <c r="S5" s="4" t="s">
        <v>3</v>
      </c>
      <c r="T5" s="4" t="s">
        <v>4</v>
      </c>
      <c r="U5" s="4" t="s">
        <v>5</v>
      </c>
      <c r="W5" s="4"/>
      <c r="X5" s="4" t="s">
        <v>1</v>
      </c>
      <c r="Y5" s="4" t="s">
        <v>2</v>
      </c>
      <c r="Z5" s="4" t="s">
        <v>3</v>
      </c>
      <c r="AA5" s="4" t="s">
        <v>4</v>
      </c>
      <c r="AB5" s="4" t="s">
        <v>5</v>
      </c>
    </row>
    <row r="6" spans="1:28" ht="16" x14ac:dyDescent="0.8">
      <c r="A6" s="4" t="s">
        <v>1</v>
      </c>
      <c r="B6" s="11"/>
      <c r="C6" s="10">
        <v>0.14386459802538801</v>
      </c>
      <c r="D6" s="10">
        <v>5.7827926657263801E-2</v>
      </c>
      <c r="E6" s="10">
        <v>7.6163610719322997E-2</v>
      </c>
      <c r="F6" s="10">
        <v>5.7827926657263801E-2</v>
      </c>
      <c r="H6" s="4" t="s">
        <v>1</v>
      </c>
      <c r="I6" s="11"/>
      <c r="J6" s="10">
        <v>3.0848329048843201E-2</v>
      </c>
      <c r="K6" s="10">
        <v>3.0848329048843201E-2</v>
      </c>
      <c r="L6" s="10">
        <v>3.3419023136246798E-2</v>
      </c>
      <c r="M6" s="10">
        <v>2.3136246786632401E-2</v>
      </c>
      <c r="P6" s="4" t="s">
        <v>1</v>
      </c>
      <c r="Q6" s="11"/>
      <c r="R6" s="10">
        <v>0.133864598025388</v>
      </c>
      <c r="S6" s="10">
        <v>4.7827926657263799E-2</v>
      </c>
      <c r="T6" s="10">
        <v>6.6163610719323002E-2</v>
      </c>
      <c r="U6" s="10">
        <v>4.7827926657263799E-2</v>
      </c>
      <c r="W6" s="4" t="s">
        <v>1</v>
      </c>
      <c r="X6" s="11"/>
      <c r="Y6" s="10">
        <v>2.0848329048843199E-2</v>
      </c>
      <c r="Z6" s="10">
        <v>2.0848329048843199E-2</v>
      </c>
      <c r="AA6" s="10">
        <v>2.3419023136246796E-2</v>
      </c>
      <c r="AB6" s="10">
        <v>1.3136246786632401E-2</v>
      </c>
    </row>
    <row r="7" spans="1:28" ht="16" x14ac:dyDescent="0.8">
      <c r="A7" s="4" t="s">
        <v>2</v>
      </c>
      <c r="B7" s="11"/>
      <c r="C7" s="11"/>
      <c r="D7" s="10">
        <v>1.2693935119887201E-2</v>
      </c>
      <c r="E7" s="10">
        <v>9.1678420310296202E-2</v>
      </c>
      <c r="F7" s="10">
        <v>4.7954866008462597E-2</v>
      </c>
      <c r="H7" s="4" t="s">
        <v>2</v>
      </c>
      <c r="I7" s="11"/>
      <c r="J7" s="11"/>
      <c r="K7" s="10">
        <v>2.5706940874036001E-3</v>
      </c>
      <c r="L7" s="10">
        <v>4.3701799485861198E-2</v>
      </c>
      <c r="M7" s="10">
        <v>1.2853470437018E-2</v>
      </c>
      <c r="P7" s="4" t="s">
        <v>2</v>
      </c>
      <c r="Q7" s="11"/>
      <c r="R7" s="11"/>
      <c r="S7" s="10">
        <v>2.6939351198872006E-3</v>
      </c>
      <c r="T7" s="10">
        <v>8.1678420310296207E-2</v>
      </c>
      <c r="U7" s="10">
        <v>3.7954866008462596E-2</v>
      </c>
      <c r="W7" s="4" t="s">
        <v>2</v>
      </c>
      <c r="X7" s="11"/>
      <c r="Y7" s="11"/>
      <c r="Z7" s="10">
        <v>-7.4293059125964001E-3</v>
      </c>
      <c r="AA7" s="10">
        <v>3.3701799485861196E-2</v>
      </c>
      <c r="AB7" s="10">
        <v>2.8534704370180002E-3</v>
      </c>
    </row>
    <row r="8" spans="1:28" ht="16" x14ac:dyDescent="0.8">
      <c r="A8" s="4" t="s">
        <v>3</v>
      </c>
      <c r="B8" s="11"/>
      <c r="C8" s="11"/>
      <c r="D8" s="11"/>
      <c r="E8" s="10">
        <v>4.0902679830747503E-2</v>
      </c>
      <c r="F8" s="10">
        <v>3.8081805359661498E-2</v>
      </c>
      <c r="H8" s="4" t="s">
        <v>3</v>
      </c>
      <c r="I8" s="11"/>
      <c r="J8" s="11"/>
      <c r="K8" s="11"/>
      <c r="L8" s="10">
        <v>3.0848329048843201E-2</v>
      </c>
      <c r="M8" s="10">
        <v>1.5424164524421601E-2</v>
      </c>
      <c r="P8" s="4" t="s">
        <v>3</v>
      </c>
      <c r="Q8" s="11"/>
      <c r="R8" s="11"/>
      <c r="S8" s="11"/>
      <c r="T8" s="10">
        <v>3.0902679830747501E-2</v>
      </c>
      <c r="U8" s="10">
        <v>2.8081805359661496E-2</v>
      </c>
      <c r="W8" s="4" t="s">
        <v>3</v>
      </c>
      <c r="X8" s="11"/>
      <c r="Y8" s="11"/>
      <c r="Z8" s="11"/>
      <c r="AA8" s="10">
        <v>2.0848329048843199E-2</v>
      </c>
      <c r="AB8" s="10">
        <v>5.4241645244216003E-3</v>
      </c>
    </row>
    <row r="9" spans="1:28" ht="16" x14ac:dyDescent="0.8">
      <c r="A9" s="4" t="s">
        <v>4</v>
      </c>
      <c r="B9" s="11"/>
      <c r="C9" s="11"/>
      <c r="D9" s="11"/>
      <c r="E9" s="11"/>
      <c r="F9" s="10">
        <v>1.6925246826516201E-2</v>
      </c>
      <c r="H9" s="4" t="s">
        <v>4</v>
      </c>
      <c r="I9" s="11"/>
      <c r="J9" s="11"/>
      <c r="K9" s="11"/>
      <c r="L9" s="11"/>
      <c r="M9" s="10">
        <v>1.15681233933162E-2</v>
      </c>
      <c r="P9" s="4" t="s">
        <v>4</v>
      </c>
      <c r="Q9" s="11"/>
      <c r="R9" s="11"/>
      <c r="S9" s="11"/>
      <c r="T9" s="11"/>
      <c r="U9" s="10">
        <v>6.9252468265162005E-3</v>
      </c>
      <c r="W9" s="4" t="s">
        <v>4</v>
      </c>
      <c r="X9" s="11"/>
      <c r="Y9" s="11"/>
      <c r="Z9" s="11"/>
      <c r="AA9" s="11"/>
      <c r="AB9" s="10">
        <v>1.5681233933162002E-3</v>
      </c>
    </row>
    <row r="10" spans="1:28" ht="16" x14ac:dyDescent="0.8">
      <c r="A10" s="4" t="s">
        <v>5</v>
      </c>
      <c r="B10" s="11"/>
      <c r="C10" s="11"/>
      <c r="D10" s="11"/>
      <c r="E10" s="11"/>
      <c r="F10" s="11"/>
      <c r="H10" s="4" t="s">
        <v>5</v>
      </c>
      <c r="I10" s="11"/>
      <c r="J10" s="11"/>
      <c r="K10" s="11"/>
      <c r="L10" s="11"/>
      <c r="M10" s="11"/>
      <c r="P10" s="4" t="s">
        <v>5</v>
      </c>
      <c r="Q10" s="11"/>
      <c r="R10" s="11"/>
      <c r="S10" s="11"/>
      <c r="T10" s="11"/>
      <c r="U10" s="11"/>
      <c r="W10" s="4" t="s">
        <v>5</v>
      </c>
      <c r="X10" s="11"/>
      <c r="Y10" s="11"/>
      <c r="Z10" s="11"/>
      <c r="AA10" s="11"/>
      <c r="AB10" s="11"/>
    </row>
    <row r="11" spans="1:28" x14ac:dyDescent="0.75">
      <c r="Q11" s="18" t="s">
        <v>44</v>
      </c>
      <c r="R11" s="18"/>
      <c r="X11" s="18" t="s">
        <v>45</v>
      </c>
    </row>
    <row r="12" spans="1:28" ht="18.5" x14ac:dyDescent="0.9">
      <c r="A12" s="2" t="s">
        <v>6</v>
      </c>
      <c r="H12" s="2" t="s">
        <v>6</v>
      </c>
      <c r="Q12" s="18" t="s">
        <v>46</v>
      </c>
      <c r="R12" s="18" t="s">
        <v>47</v>
      </c>
      <c r="X12" s="18" t="s">
        <v>46</v>
      </c>
      <c r="Y12" s="18" t="s">
        <v>47</v>
      </c>
    </row>
    <row r="13" spans="1:28" s="1" customFormat="1" ht="31.5" customHeight="1" x14ac:dyDescent="0.8">
      <c r="A13" s="17" t="s">
        <v>12</v>
      </c>
      <c r="B13" s="17"/>
      <c r="C13" s="17"/>
      <c r="D13" s="17"/>
      <c r="E13" s="17"/>
      <c r="F13" s="17"/>
      <c r="H13" s="17" t="s">
        <v>12</v>
      </c>
      <c r="I13" s="17"/>
      <c r="J13" s="17"/>
      <c r="K13" s="17"/>
      <c r="L13" s="17"/>
      <c r="M13" s="17"/>
      <c r="Q13" s="7">
        <v>0.48</v>
      </c>
      <c r="R13" s="10">
        <v>0.133864598025388</v>
      </c>
      <c r="X13" s="7">
        <v>0.34</v>
      </c>
      <c r="Y13" s="10">
        <v>2.0848329048843199E-2</v>
      </c>
    </row>
    <row r="14" spans="1:28" ht="16" x14ac:dyDescent="0.8">
      <c r="A14" s="4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H14" s="4"/>
      <c r="I14" s="4" t="s">
        <v>1</v>
      </c>
      <c r="J14" s="4" t="s">
        <v>2</v>
      </c>
      <c r="K14" s="4" t="s">
        <v>3</v>
      </c>
      <c r="L14" s="4" t="s">
        <v>4</v>
      </c>
      <c r="M14" s="4" t="s">
        <v>5</v>
      </c>
      <c r="Q14" s="7">
        <v>0.15</v>
      </c>
      <c r="R14" s="10">
        <v>4.7827926657263799E-2</v>
      </c>
      <c r="X14" s="7">
        <v>0.28000000000000003</v>
      </c>
      <c r="Y14" s="10">
        <v>2.0848329048843199E-2</v>
      </c>
    </row>
    <row r="15" spans="1:28" ht="16" x14ac:dyDescent="0.8">
      <c r="A15" s="4" t="s">
        <v>1</v>
      </c>
      <c r="B15" s="5"/>
      <c r="C15" s="7">
        <v>0.48</v>
      </c>
      <c r="D15" s="7">
        <v>0.15</v>
      </c>
      <c r="E15" s="7">
        <v>0.1</v>
      </c>
      <c r="F15" s="7">
        <v>0.18</v>
      </c>
      <c r="H15" s="4" t="s">
        <v>1</v>
      </c>
      <c r="I15" s="5"/>
      <c r="J15" s="7">
        <v>0.34</v>
      </c>
      <c r="K15" s="7">
        <v>0.28000000000000003</v>
      </c>
      <c r="L15" s="7">
        <v>0.24</v>
      </c>
      <c r="M15" s="7">
        <v>0.01</v>
      </c>
      <c r="Q15" s="7">
        <v>-0.13</v>
      </c>
      <c r="R15" s="10">
        <v>2.6939351198872006E-3</v>
      </c>
      <c r="X15" s="7">
        <v>-0.15</v>
      </c>
      <c r="Y15" s="10">
        <v>-7.4293059125964001E-3</v>
      </c>
    </row>
    <row r="16" spans="1:28" ht="16" x14ac:dyDescent="0.8">
      <c r="A16" s="4" t="s">
        <v>2</v>
      </c>
      <c r="B16" s="5"/>
      <c r="C16" s="5"/>
      <c r="D16" s="7">
        <v>-0.13</v>
      </c>
      <c r="E16" s="7">
        <v>0.06</v>
      </c>
      <c r="F16" s="7">
        <v>0.36</v>
      </c>
      <c r="H16" s="4" t="s">
        <v>2</v>
      </c>
      <c r="I16" s="5"/>
      <c r="J16" s="5"/>
      <c r="K16" s="7">
        <v>-0.15</v>
      </c>
      <c r="L16" s="7">
        <v>0.17</v>
      </c>
      <c r="M16" s="7">
        <v>0.34</v>
      </c>
      <c r="Q16" s="7">
        <v>0.1</v>
      </c>
      <c r="R16" s="10">
        <v>6.6163610719323002E-2</v>
      </c>
      <c r="X16" s="7">
        <v>0.24</v>
      </c>
      <c r="Y16" s="10">
        <v>2.3419023136246796E-2</v>
      </c>
    </row>
    <row r="17" spans="1:25" ht="16" x14ac:dyDescent="0.8">
      <c r="A17" s="4" t="s">
        <v>3</v>
      </c>
      <c r="B17" s="5"/>
      <c r="C17" s="8"/>
      <c r="D17" s="8"/>
      <c r="E17" s="7">
        <v>0.25</v>
      </c>
      <c r="F17" s="7">
        <v>-0.34</v>
      </c>
      <c r="H17" s="4" t="s">
        <v>3</v>
      </c>
      <c r="I17" s="5"/>
      <c r="J17" s="8"/>
      <c r="K17" s="8"/>
      <c r="L17" s="7">
        <v>0.21</v>
      </c>
      <c r="M17" s="7">
        <v>-0.36</v>
      </c>
      <c r="Q17" s="7">
        <v>0.06</v>
      </c>
      <c r="R17" s="10">
        <v>8.1678420310296207E-2</v>
      </c>
      <c r="X17" s="7">
        <v>0.17</v>
      </c>
      <c r="Y17" s="10">
        <v>3.3701799485861196E-2</v>
      </c>
    </row>
    <row r="18" spans="1:25" ht="16" x14ac:dyDescent="0.8">
      <c r="A18" s="4" t="s">
        <v>4</v>
      </c>
      <c r="B18" s="5"/>
      <c r="C18" s="8"/>
      <c r="D18" s="8"/>
      <c r="E18" s="8"/>
      <c r="F18" s="7">
        <v>-0.23</v>
      </c>
      <c r="H18" s="4" t="s">
        <v>4</v>
      </c>
      <c r="I18" s="5"/>
      <c r="J18" s="8"/>
      <c r="K18" s="8"/>
      <c r="L18" s="8"/>
      <c r="M18" s="7">
        <v>-0.17</v>
      </c>
      <c r="Q18" s="7">
        <v>0.25</v>
      </c>
      <c r="R18" s="10">
        <v>3.0902679830747501E-2</v>
      </c>
      <c r="X18" s="7">
        <v>0.21</v>
      </c>
      <c r="Y18" s="10">
        <v>2.0848329048843199E-2</v>
      </c>
    </row>
    <row r="19" spans="1:25" ht="16" x14ac:dyDescent="0.8">
      <c r="A19" s="4" t="s">
        <v>5</v>
      </c>
      <c r="B19" s="5"/>
      <c r="C19" s="8"/>
      <c r="D19" s="8"/>
      <c r="E19" s="8"/>
      <c r="F19" s="8"/>
      <c r="H19" s="4" t="s">
        <v>5</v>
      </c>
      <c r="I19" s="5"/>
      <c r="J19" s="8"/>
      <c r="K19" s="8"/>
      <c r="L19" s="8"/>
      <c r="M19" s="8"/>
      <c r="Q19" s="7">
        <v>0.18</v>
      </c>
      <c r="R19" s="10">
        <v>4.7827926657263799E-2</v>
      </c>
      <c r="X19" s="7">
        <v>0.01</v>
      </c>
      <c r="Y19" s="10">
        <v>1.3136246786632401E-2</v>
      </c>
    </row>
    <row r="20" spans="1:25" ht="16" x14ac:dyDescent="0.8">
      <c r="Q20" s="7">
        <v>0.36</v>
      </c>
      <c r="R20" s="10">
        <v>3.7954866008462596E-2</v>
      </c>
      <c r="X20" s="7">
        <v>0.34</v>
      </c>
      <c r="Y20" s="10">
        <v>2.8534704370180002E-3</v>
      </c>
    </row>
    <row r="21" spans="1:25" ht="16" x14ac:dyDescent="0.8">
      <c r="Q21" s="7">
        <v>-0.34</v>
      </c>
      <c r="R21" s="10">
        <v>2.8081805359661496E-2</v>
      </c>
      <c r="X21" s="7">
        <v>-0.36</v>
      </c>
      <c r="Y21" s="10">
        <v>5.4241645244216003E-3</v>
      </c>
    </row>
    <row r="22" spans="1:25" ht="16" x14ac:dyDescent="0.8">
      <c r="A22" s="9" t="s">
        <v>14</v>
      </c>
      <c r="H22" s="9" t="s">
        <v>15</v>
      </c>
      <c r="Q22" s="7">
        <v>-0.23</v>
      </c>
      <c r="R22" s="10">
        <v>6.9252468265162005E-3</v>
      </c>
      <c r="X22" s="7">
        <v>-0.17</v>
      </c>
      <c r="Y22" s="10">
        <v>1.5681233933162002E-3</v>
      </c>
    </row>
    <row r="23" spans="1:25" x14ac:dyDescent="0.75">
      <c r="A23" t="s">
        <v>29</v>
      </c>
      <c r="H23" t="s">
        <v>30</v>
      </c>
    </row>
    <row r="25" spans="1:25" ht="21" x14ac:dyDescent="1">
      <c r="A25" s="2" t="s">
        <v>7</v>
      </c>
      <c r="B25" s="3"/>
      <c r="C25" s="3"/>
      <c r="D25" s="3"/>
      <c r="E25" s="3"/>
      <c r="F25" s="3"/>
      <c r="G25" s="3"/>
      <c r="H25" s="2" t="s">
        <v>13</v>
      </c>
      <c r="I25" s="3"/>
      <c r="J25" s="3"/>
      <c r="K25" s="3"/>
      <c r="L25" s="3"/>
      <c r="M25" s="3"/>
    </row>
    <row r="26" spans="1:25" ht="16" x14ac:dyDescent="0.8">
      <c r="A26" s="1" t="s">
        <v>8</v>
      </c>
      <c r="H26" s="1" t="s">
        <v>8</v>
      </c>
    </row>
    <row r="27" spans="1:25" ht="18.5" x14ac:dyDescent="0.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25" ht="16" x14ac:dyDescent="0.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37" spans="1:13" ht="16" x14ac:dyDescent="0.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</sheetData>
  <mergeCells count="6">
    <mergeCell ref="W4:AB4"/>
    <mergeCell ref="A4:F4"/>
    <mergeCell ref="A13:F13"/>
    <mergeCell ref="H4:M4"/>
    <mergeCell ref="H13:M13"/>
    <mergeCell ref="P4:U4"/>
  </mergeCells>
  <conditionalFormatting sqref="B15:F19">
    <cfRule type="colorScale" priority="40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I15:M19">
    <cfRule type="colorScale" priority="39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B6:F10">
    <cfRule type="colorScale" priority="36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I6:M10">
    <cfRule type="colorScale" priority="35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Q6:U10">
    <cfRule type="colorScale" priority="34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X10:AB10 X6 X7:Y7 X8:Z8 X9:AA9">
    <cfRule type="colorScale" priority="33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Y6">
    <cfRule type="colorScale" priority="32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Z6">
    <cfRule type="colorScale" priority="31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AA6">
    <cfRule type="colorScale" priority="30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AB6">
    <cfRule type="colorScale" priority="29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AB7">
    <cfRule type="colorScale" priority="28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AA7">
    <cfRule type="colorScale" priority="27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Z7">
    <cfRule type="colorScale" priority="26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AA8">
    <cfRule type="colorScale" priority="25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AB8">
    <cfRule type="colorScale" priority="24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AB9">
    <cfRule type="colorScale" priority="23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Q13">
    <cfRule type="colorScale" priority="22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Q14:Q15">
    <cfRule type="colorScale" priority="21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Q16:Q18">
    <cfRule type="colorScale" priority="20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Q19:Q22">
    <cfRule type="colorScale" priority="19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X13">
    <cfRule type="colorScale" priority="18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X14:X15">
    <cfRule type="colorScale" priority="17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X16:X18">
    <cfRule type="colorScale" priority="16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X19:X22">
    <cfRule type="colorScale" priority="15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R13">
    <cfRule type="colorScale" priority="14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R14:R15">
    <cfRule type="colorScale" priority="13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R16:R18">
    <cfRule type="colorScale" priority="12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R19:R22">
    <cfRule type="colorScale" priority="11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Y13">
    <cfRule type="colorScale" priority="10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Y14">
    <cfRule type="colorScale" priority="9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Y15">
    <cfRule type="colorScale" priority="8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Y16">
    <cfRule type="colorScale" priority="7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Y17">
    <cfRule type="colorScale" priority="6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Y18">
    <cfRule type="colorScale" priority="5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Y19">
    <cfRule type="colorScale" priority="4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Y20">
    <cfRule type="colorScale" priority="3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Y21">
    <cfRule type="colorScale" priority="2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Y22">
    <cfRule type="colorScale" priority="1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5295F-BA35-48A0-BF0A-DD3748C5D498}">
  <dimension ref="A2:A4"/>
  <sheetViews>
    <sheetView workbookViewId="0">
      <selection activeCell="L13" sqref="L13"/>
    </sheetView>
  </sheetViews>
  <sheetFormatPr defaultRowHeight="14.75" x14ac:dyDescent="0.75"/>
  <sheetData>
    <row r="2" spans="1:1" x14ac:dyDescent="0.75">
      <c r="A2" t="s">
        <v>32</v>
      </c>
    </row>
    <row r="3" spans="1:1" x14ac:dyDescent="0.75">
      <c r="A3" t="s">
        <v>33</v>
      </c>
    </row>
    <row r="4" spans="1:1" x14ac:dyDescent="0.75">
      <c r="A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1-hectare (50th Percentile)</vt:lpstr>
      <vt:lpstr>5 x 5 km (50th Percentile)</vt:lpstr>
      <vt:lpstr>1-hectare (75th Percentile)</vt:lpstr>
      <vt:lpstr>5 x 5 km (75th Percentile)</vt:lpstr>
      <vt:lpstr>1-hectare (90th Percentile)</vt:lpstr>
      <vt:lpstr>5 x 5 km (90th Percentile)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jennm</dc:creator>
  <cp:lastModifiedBy>Sarah Lester</cp:lastModifiedBy>
  <dcterms:created xsi:type="dcterms:W3CDTF">2022-08-04T17:16:05Z</dcterms:created>
  <dcterms:modified xsi:type="dcterms:W3CDTF">2022-11-28T21:58:42Z</dcterms:modified>
</cp:coreProperties>
</file>