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33180" windowHeight="19800" tabRatio="500"/>
  </bookViews>
  <sheets>
    <sheet name="Data" sheetId="1" r:id="rId1"/>
    <sheet name="Fields" sheetId="2" r:id="rId2"/>
    <sheet name="Calculations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J3" i="1"/>
  <c r="L3" i="1"/>
  <c r="C4" i="1"/>
  <c r="D4" i="1"/>
  <c r="E4" i="1"/>
  <c r="F4" i="1"/>
  <c r="G4" i="1"/>
  <c r="H4" i="1"/>
  <c r="I4" i="1"/>
  <c r="J4" i="1"/>
  <c r="L4" i="1"/>
  <c r="C5" i="1"/>
  <c r="D5" i="1"/>
  <c r="E5" i="1"/>
  <c r="F5" i="1"/>
  <c r="G5" i="1"/>
  <c r="H5" i="1"/>
  <c r="I5" i="1"/>
  <c r="J5" i="1"/>
  <c r="L5" i="1"/>
  <c r="C6" i="1"/>
  <c r="D6" i="1"/>
  <c r="E6" i="1"/>
  <c r="F6" i="1"/>
  <c r="G6" i="1"/>
  <c r="H6" i="1"/>
  <c r="I6" i="1"/>
  <c r="J6" i="1"/>
  <c r="L6" i="1"/>
  <c r="C7" i="1"/>
  <c r="D7" i="1"/>
  <c r="E7" i="1"/>
  <c r="F7" i="1"/>
  <c r="G7" i="1"/>
  <c r="H7" i="1"/>
  <c r="I7" i="1"/>
  <c r="J7" i="1"/>
  <c r="L7" i="1"/>
  <c r="C8" i="1"/>
  <c r="D8" i="1"/>
  <c r="E8" i="1"/>
  <c r="F8" i="1"/>
  <c r="G8" i="1"/>
  <c r="H8" i="1"/>
  <c r="I8" i="1"/>
  <c r="J8" i="1"/>
  <c r="L8" i="1"/>
  <c r="C9" i="1"/>
  <c r="D9" i="1"/>
  <c r="E9" i="1"/>
  <c r="F9" i="1"/>
  <c r="G9" i="1"/>
  <c r="H9" i="1"/>
  <c r="I9" i="1"/>
  <c r="J9" i="1"/>
  <c r="L9" i="1"/>
  <c r="C10" i="1"/>
  <c r="D10" i="1"/>
  <c r="E10" i="1"/>
  <c r="F10" i="1"/>
  <c r="G10" i="1"/>
  <c r="H10" i="1"/>
  <c r="I10" i="1"/>
  <c r="J10" i="1"/>
  <c r="L10" i="1"/>
  <c r="C11" i="1"/>
  <c r="D11" i="1"/>
  <c r="E11" i="1"/>
  <c r="F11" i="1"/>
  <c r="G11" i="1"/>
  <c r="H11" i="1"/>
  <c r="I11" i="1"/>
  <c r="J11" i="1"/>
  <c r="L11" i="1"/>
  <c r="C12" i="1"/>
  <c r="D12" i="1"/>
  <c r="E12" i="1"/>
  <c r="F12" i="1"/>
  <c r="G12" i="1"/>
  <c r="H12" i="1"/>
  <c r="I12" i="1"/>
  <c r="J12" i="1"/>
  <c r="L12" i="1"/>
  <c r="C13" i="1"/>
  <c r="D13" i="1"/>
  <c r="E13" i="1"/>
  <c r="F13" i="1"/>
  <c r="G13" i="1"/>
  <c r="H13" i="1"/>
  <c r="I13" i="1"/>
  <c r="J13" i="1"/>
  <c r="L13" i="1"/>
  <c r="C14" i="1"/>
  <c r="D14" i="1"/>
  <c r="E14" i="1"/>
  <c r="F14" i="1"/>
  <c r="G14" i="1"/>
  <c r="H14" i="1"/>
  <c r="I14" i="1"/>
  <c r="J14" i="1"/>
  <c r="L14" i="1"/>
  <c r="C15" i="1"/>
  <c r="D15" i="1"/>
  <c r="E15" i="1"/>
  <c r="F15" i="1"/>
  <c r="G15" i="1"/>
  <c r="H15" i="1"/>
  <c r="I15" i="1"/>
  <c r="J15" i="1"/>
  <c r="L15" i="1"/>
  <c r="C16" i="1"/>
  <c r="D16" i="1"/>
  <c r="E16" i="1"/>
  <c r="F16" i="1"/>
  <c r="G16" i="1"/>
  <c r="H16" i="1"/>
  <c r="I16" i="1"/>
  <c r="J16" i="1"/>
  <c r="L16" i="1"/>
  <c r="C17" i="1"/>
  <c r="D17" i="1"/>
  <c r="E17" i="1"/>
  <c r="F17" i="1"/>
  <c r="G17" i="1"/>
  <c r="H17" i="1"/>
  <c r="I17" i="1"/>
  <c r="J17" i="1"/>
  <c r="L17" i="1"/>
  <c r="C18" i="1"/>
  <c r="D18" i="1"/>
  <c r="E18" i="1"/>
  <c r="F18" i="1"/>
  <c r="G18" i="1"/>
  <c r="H18" i="1"/>
  <c r="I18" i="1"/>
  <c r="J18" i="1"/>
  <c r="L18" i="1"/>
  <c r="C19" i="1"/>
  <c r="D19" i="1"/>
  <c r="E19" i="1"/>
  <c r="F19" i="1"/>
  <c r="G19" i="1"/>
  <c r="H19" i="1"/>
  <c r="I19" i="1"/>
  <c r="J19" i="1"/>
  <c r="L19" i="1"/>
  <c r="C20" i="1"/>
  <c r="D20" i="1"/>
  <c r="E20" i="1"/>
  <c r="F20" i="1"/>
  <c r="G20" i="1"/>
  <c r="H20" i="1"/>
  <c r="I20" i="1"/>
  <c r="J20" i="1"/>
  <c r="L20" i="1"/>
  <c r="C21" i="1"/>
  <c r="D21" i="1"/>
  <c r="E21" i="1"/>
  <c r="F21" i="1"/>
  <c r="G21" i="1"/>
  <c r="H21" i="1"/>
  <c r="I21" i="1"/>
  <c r="J21" i="1"/>
  <c r="L21" i="1"/>
  <c r="C22" i="1"/>
  <c r="D22" i="1"/>
  <c r="E22" i="1"/>
  <c r="F22" i="1"/>
  <c r="G22" i="1"/>
  <c r="H22" i="1"/>
  <c r="I22" i="1"/>
  <c r="J22" i="1"/>
  <c r="L22" i="1"/>
  <c r="C23" i="1"/>
  <c r="D23" i="1"/>
  <c r="E23" i="1"/>
  <c r="F23" i="1"/>
  <c r="G23" i="1"/>
  <c r="H23" i="1"/>
  <c r="I23" i="1"/>
  <c r="J23" i="1"/>
  <c r="L23" i="1"/>
  <c r="C24" i="1"/>
  <c r="D24" i="1"/>
  <c r="E24" i="1"/>
  <c r="F24" i="1"/>
  <c r="G24" i="1"/>
  <c r="H24" i="1"/>
  <c r="I24" i="1"/>
  <c r="J24" i="1"/>
  <c r="L24" i="1"/>
  <c r="C25" i="1"/>
  <c r="D25" i="1"/>
  <c r="E25" i="1"/>
  <c r="F25" i="1"/>
  <c r="G25" i="1"/>
  <c r="H25" i="1"/>
  <c r="I25" i="1"/>
  <c r="J25" i="1"/>
  <c r="L25" i="1"/>
  <c r="C26" i="1"/>
  <c r="D26" i="1"/>
  <c r="E26" i="1"/>
  <c r="F26" i="1"/>
  <c r="G26" i="1"/>
  <c r="H26" i="1"/>
  <c r="I26" i="1"/>
  <c r="J26" i="1"/>
  <c r="L26" i="1"/>
  <c r="C27" i="1"/>
  <c r="D27" i="1"/>
  <c r="E27" i="1"/>
  <c r="F27" i="1"/>
  <c r="G27" i="1"/>
  <c r="H27" i="1"/>
  <c r="I27" i="1"/>
  <c r="J27" i="1"/>
  <c r="L27" i="1"/>
  <c r="C28" i="1"/>
  <c r="D28" i="1"/>
  <c r="E28" i="1"/>
  <c r="F28" i="1"/>
  <c r="G28" i="1"/>
  <c r="H28" i="1"/>
  <c r="I28" i="1"/>
  <c r="J28" i="1"/>
  <c r="L28" i="1"/>
  <c r="C29" i="1"/>
  <c r="D29" i="1"/>
  <c r="E29" i="1"/>
  <c r="F29" i="1"/>
  <c r="G29" i="1"/>
  <c r="H29" i="1"/>
  <c r="I29" i="1"/>
  <c r="J29" i="1"/>
  <c r="L29" i="1"/>
  <c r="C30" i="1"/>
  <c r="D30" i="1"/>
  <c r="E30" i="1"/>
  <c r="F30" i="1"/>
  <c r="G30" i="1"/>
  <c r="H30" i="1"/>
  <c r="I30" i="1"/>
  <c r="J30" i="1"/>
  <c r="L30" i="1"/>
  <c r="C31" i="1"/>
  <c r="D31" i="1"/>
  <c r="E31" i="1"/>
  <c r="F31" i="1"/>
  <c r="G31" i="1"/>
  <c r="H31" i="1"/>
  <c r="I31" i="1"/>
  <c r="J31" i="1"/>
  <c r="L31" i="1"/>
  <c r="C32" i="1"/>
  <c r="D32" i="1"/>
  <c r="E32" i="1"/>
  <c r="F32" i="1"/>
  <c r="G32" i="1"/>
  <c r="H32" i="1"/>
  <c r="I32" i="1"/>
  <c r="J32" i="1"/>
  <c r="L32" i="1"/>
  <c r="C33" i="1"/>
  <c r="D33" i="1"/>
  <c r="E33" i="1"/>
  <c r="F33" i="1"/>
  <c r="G33" i="1"/>
  <c r="H33" i="1"/>
  <c r="I33" i="1"/>
  <c r="J33" i="1"/>
  <c r="L33" i="1"/>
  <c r="C34" i="1"/>
  <c r="D34" i="1"/>
  <c r="E34" i="1"/>
  <c r="F34" i="1"/>
  <c r="G34" i="1"/>
  <c r="H34" i="1"/>
  <c r="I34" i="1"/>
  <c r="J34" i="1"/>
  <c r="L34" i="1"/>
  <c r="C35" i="1"/>
  <c r="D35" i="1"/>
  <c r="E35" i="1"/>
  <c r="F35" i="1"/>
  <c r="G35" i="1"/>
  <c r="H35" i="1"/>
  <c r="I35" i="1"/>
  <c r="J35" i="1"/>
  <c r="L35" i="1"/>
  <c r="C36" i="1"/>
  <c r="D36" i="1"/>
  <c r="E36" i="1"/>
  <c r="F36" i="1"/>
  <c r="G36" i="1"/>
  <c r="H36" i="1"/>
  <c r="I36" i="1"/>
  <c r="J36" i="1"/>
  <c r="L36" i="1"/>
  <c r="C37" i="1"/>
  <c r="D37" i="1"/>
  <c r="E37" i="1"/>
  <c r="F37" i="1"/>
  <c r="G37" i="1"/>
  <c r="H37" i="1"/>
  <c r="I37" i="1"/>
  <c r="J37" i="1"/>
  <c r="L37" i="1"/>
  <c r="C38" i="1"/>
  <c r="D38" i="1"/>
  <c r="E38" i="1"/>
  <c r="F38" i="1"/>
  <c r="G38" i="1"/>
  <c r="H38" i="1"/>
  <c r="I38" i="1"/>
  <c r="J38" i="1"/>
  <c r="L38" i="1"/>
  <c r="C39" i="1"/>
  <c r="D39" i="1"/>
  <c r="E39" i="1"/>
  <c r="F39" i="1"/>
  <c r="G39" i="1"/>
  <c r="H39" i="1"/>
  <c r="I39" i="1"/>
  <c r="J39" i="1"/>
  <c r="L39" i="1"/>
  <c r="C40" i="1"/>
  <c r="D40" i="1"/>
  <c r="E40" i="1"/>
  <c r="F40" i="1"/>
  <c r="G40" i="1"/>
  <c r="H40" i="1"/>
  <c r="I40" i="1"/>
  <c r="J40" i="1"/>
  <c r="L40" i="1"/>
  <c r="C41" i="1"/>
  <c r="D41" i="1"/>
  <c r="E41" i="1"/>
  <c r="F41" i="1"/>
  <c r="G41" i="1"/>
  <c r="H41" i="1"/>
  <c r="I41" i="1"/>
  <c r="J41" i="1"/>
  <c r="L41" i="1"/>
  <c r="C42" i="1"/>
  <c r="D42" i="1"/>
  <c r="E42" i="1"/>
  <c r="F42" i="1"/>
  <c r="G42" i="1"/>
  <c r="H42" i="1"/>
  <c r="I42" i="1"/>
  <c r="J42" i="1"/>
  <c r="L42" i="1"/>
  <c r="C43" i="1"/>
  <c r="D43" i="1"/>
  <c r="E43" i="1"/>
  <c r="F43" i="1"/>
  <c r="G43" i="1"/>
  <c r="H43" i="1"/>
  <c r="I43" i="1"/>
  <c r="J43" i="1"/>
  <c r="L43" i="1"/>
  <c r="C44" i="1"/>
  <c r="D44" i="1"/>
  <c r="E44" i="1"/>
  <c r="F44" i="1"/>
  <c r="G44" i="1"/>
  <c r="H44" i="1"/>
  <c r="I44" i="1"/>
  <c r="J44" i="1"/>
  <c r="L44" i="1"/>
  <c r="C45" i="1"/>
  <c r="D45" i="1"/>
  <c r="E45" i="1"/>
  <c r="F45" i="1"/>
  <c r="G45" i="1"/>
  <c r="H45" i="1"/>
  <c r="I45" i="1"/>
  <c r="J45" i="1"/>
  <c r="L45" i="1"/>
  <c r="C46" i="1"/>
  <c r="D46" i="1"/>
  <c r="E46" i="1"/>
  <c r="F46" i="1"/>
  <c r="G46" i="1"/>
  <c r="H46" i="1"/>
  <c r="I46" i="1"/>
  <c r="J46" i="1"/>
  <c r="L46" i="1"/>
  <c r="C47" i="1"/>
  <c r="D47" i="1"/>
  <c r="E47" i="1"/>
  <c r="F47" i="1"/>
  <c r="G47" i="1"/>
  <c r="H47" i="1"/>
  <c r="I47" i="1"/>
  <c r="J47" i="1"/>
  <c r="L47" i="1"/>
  <c r="C48" i="1"/>
  <c r="D48" i="1"/>
  <c r="E48" i="1"/>
  <c r="F48" i="1"/>
  <c r="G48" i="1"/>
  <c r="H48" i="1"/>
  <c r="I48" i="1"/>
  <c r="J48" i="1"/>
  <c r="L48" i="1"/>
  <c r="C49" i="1"/>
  <c r="D49" i="1"/>
  <c r="E49" i="1"/>
  <c r="F49" i="1"/>
  <c r="G49" i="1"/>
  <c r="H49" i="1"/>
  <c r="I49" i="1"/>
  <c r="J49" i="1"/>
  <c r="L49" i="1"/>
  <c r="C50" i="1"/>
  <c r="D50" i="1"/>
  <c r="E50" i="1"/>
  <c r="F50" i="1"/>
  <c r="G50" i="1"/>
  <c r="H50" i="1"/>
  <c r="I50" i="1"/>
  <c r="J50" i="1"/>
  <c r="L50" i="1"/>
  <c r="C51" i="1"/>
  <c r="D51" i="1"/>
  <c r="E51" i="1"/>
  <c r="F51" i="1"/>
  <c r="G51" i="1"/>
  <c r="H51" i="1"/>
  <c r="I51" i="1"/>
  <c r="J51" i="1"/>
  <c r="L51" i="1"/>
  <c r="C52" i="1"/>
  <c r="D52" i="1"/>
  <c r="E52" i="1"/>
  <c r="F52" i="1"/>
  <c r="G52" i="1"/>
  <c r="H52" i="1"/>
  <c r="I52" i="1"/>
  <c r="J52" i="1"/>
  <c r="L52" i="1"/>
  <c r="C53" i="1"/>
  <c r="D53" i="1"/>
  <c r="E53" i="1"/>
  <c r="F53" i="1"/>
  <c r="G53" i="1"/>
  <c r="H53" i="1"/>
  <c r="I53" i="1"/>
  <c r="J53" i="1"/>
  <c r="L53" i="1"/>
  <c r="C54" i="1"/>
  <c r="D54" i="1"/>
  <c r="E54" i="1"/>
  <c r="F54" i="1"/>
  <c r="G54" i="1"/>
  <c r="H54" i="1"/>
  <c r="I54" i="1"/>
  <c r="J54" i="1"/>
  <c r="L54" i="1"/>
  <c r="C55" i="1"/>
  <c r="D55" i="1"/>
  <c r="E55" i="1"/>
  <c r="F55" i="1"/>
  <c r="G55" i="1"/>
  <c r="H55" i="1"/>
  <c r="I55" i="1"/>
  <c r="J55" i="1"/>
  <c r="L55" i="1"/>
  <c r="C56" i="1"/>
  <c r="D56" i="1"/>
  <c r="E56" i="1"/>
  <c r="F56" i="1"/>
  <c r="G56" i="1"/>
  <c r="H56" i="1"/>
  <c r="I56" i="1"/>
  <c r="J56" i="1"/>
  <c r="L56" i="1"/>
  <c r="C57" i="1"/>
  <c r="D57" i="1"/>
  <c r="E57" i="1"/>
  <c r="F57" i="1"/>
  <c r="G57" i="1"/>
  <c r="H57" i="1"/>
  <c r="I57" i="1"/>
  <c r="J57" i="1"/>
  <c r="L57" i="1"/>
  <c r="C58" i="1"/>
  <c r="D58" i="1"/>
  <c r="E58" i="1"/>
  <c r="F58" i="1"/>
  <c r="G58" i="1"/>
  <c r="H58" i="1"/>
  <c r="I58" i="1"/>
  <c r="J58" i="1"/>
  <c r="L58" i="1"/>
  <c r="C59" i="1"/>
  <c r="D59" i="1"/>
  <c r="E59" i="1"/>
  <c r="F59" i="1"/>
  <c r="G59" i="1"/>
  <c r="H59" i="1"/>
  <c r="I59" i="1"/>
  <c r="J59" i="1"/>
  <c r="L59" i="1"/>
  <c r="C60" i="1"/>
  <c r="D60" i="1"/>
  <c r="E60" i="1"/>
  <c r="F60" i="1"/>
  <c r="G60" i="1"/>
  <c r="H60" i="1"/>
  <c r="I60" i="1"/>
  <c r="J60" i="1"/>
  <c r="L60" i="1"/>
  <c r="C61" i="1"/>
  <c r="D61" i="1"/>
  <c r="E61" i="1"/>
  <c r="F61" i="1"/>
  <c r="G61" i="1"/>
  <c r="H61" i="1"/>
  <c r="I61" i="1"/>
  <c r="J61" i="1"/>
  <c r="L61" i="1"/>
  <c r="C62" i="1"/>
  <c r="D62" i="1"/>
  <c r="E62" i="1"/>
  <c r="F62" i="1"/>
  <c r="G62" i="1"/>
  <c r="H62" i="1"/>
  <c r="I62" i="1"/>
  <c r="J62" i="1"/>
  <c r="L62" i="1"/>
  <c r="C63" i="1"/>
  <c r="D63" i="1"/>
  <c r="E63" i="1"/>
  <c r="F63" i="1"/>
  <c r="G63" i="1"/>
  <c r="H63" i="1"/>
  <c r="I63" i="1"/>
  <c r="J63" i="1"/>
  <c r="L63" i="1"/>
  <c r="C64" i="1"/>
  <c r="D64" i="1"/>
  <c r="E64" i="1"/>
  <c r="F64" i="1"/>
  <c r="G64" i="1"/>
  <c r="H64" i="1"/>
  <c r="I64" i="1"/>
  <c r="J64" i="1"/>
  <c r="L64" i="1"/>
  <c r="C65" i="1"/>
  <c r="D65" i="1"/>
  <c r="E65" i="1"/>
  <c r="F65" i="1"/>
  <c r="G65" i="1"/>
  <c r="H65" i="1"/>
  <c r="I65" i="1"/>
  <c r="J65" i="1"/>
  <c r="L65" i="1"/>
  <c r="C66" i="1"/>
  <c r="D66" i="1"/>
  <c r="E66" i="1"/>
  <c r="F66" i="1"/>
  <c r="G66" i="1"/>
  <c r="H66" i="1"/>
  <c r="I66" i="1"/>
  <c r="J66" i="1"/>
  <c r="L66" i="1"/>
  <c r="C67" i="1"/>
  <c r="D67" i="1"/>
  <c r="E67" i="1"/>
  <c r="F67" i="1"/>
  <c r="G67" i="1"/>
  <c r="H67" i="1"/>
  <c r="I67" i="1"/>
  <c r="J67" i="1"/>
  <c r="L67" i="1"/>
  <c r="C68" i="1"/>
  <c r="D68" i="1"/>
  <c r="E68" i="1"/>
  <c r="F68" i="1"/>
  <c r="G68" i="1"/>
  <c r="H68" i="1"/>
  <c r="I68" i="1"/>
  <c r="J68" i="1"/>
  <c r="L68" i="1"/>
  <c r="C2" i="1"/>
  <c r="D2" i="1"/>
  <c r="E2" i="1"/>
  <c r="F2" i="1"/>
  <c r="G2" i="1"/>
  <c r="H2" i="1"/>
  <c r="I2" i="1"/>
  <c r="J2" i="1"/>
  <c r="L2" i="1"/>
  <c r="A44" i="3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2" i="3"/>
  <c r="B2" i="3"/>
  <c r="F6" i="2"/>
  <c r="F3" i="2"/>
  <c r="F4" i="2"/>
  <c r="F5" i="2"/>
  <c r="F7" i="2"/>
  <c r="F8" i="2"/>
  <c r="F9" i="2"/>
  <c r="F10" i="2"/>
  <c r="F11" i="2"/>
  <c r="F12" i="2"/>
  <c r="F2" i="2"/>
</calcChain>
</file>

<file path=xl/sharedStrings.xml><?xml version="1.0" encoding="utf-8"?>
<sst xmlns="http://schemas.openxmlformats.org/spreadsheetml/2006/main" count="133" uniqueCount="108">
  <si>
    <t>Adams</t>
  </si>
  <si>
    <t>Allegheny</t>
  </si>
  <si>
    <t>Armstrong</t>
  </si>
  <si>
    <t>Beaver</t>
  </si>
  <si>
    <t>Bedford</t>
  </si>
  <si>
    <t>Berks</t>
  </si>
  <si>
    <t>Blair</t>
  </si>
  <si>
    <t>Bradford</t>
  </si>
  <si>
    <t>Bucks</t>
  </si>
  <si>
    <t>Butler</t>
  </si>
  <si>
    <t>Cambria</t>
  </si>
  <si>
    <t>Cameron</t>
  </si>
  <si>
    <t>Carbon</t>
  </si>
  <si>
    <t>Centre</t>
  </si>
  <si>
    <t>Chester</t>
  </si>
  <si>
    <t>Clarion</t>
  </si>
  <si>
    <t>Clearfield</t>
  </si>
  <si>
    <t>Clinton</t>
  </si>
  <si>
    <t>Columbia</t>
  </si>
  <si>
    <t>Crawford</t>
  </si>
  <si>
    <t>Cumberland</t>
  </si>
  <si>
    <t>Dauphin</t>
  </si>
  <si>
    <t>Delaware</t>
  </si>
  <si>
    <t>Elk</t>
  </si>
  <si>
    <t>Erie</t>
  </si>
  <si>
    <t>Fayette</t>
  </si>
  <si>
    <t>Forest</t>
  </si>
  <si>
    <t>Franklin</t>
  </si>
  <si>
    <t>Fulton</t>
  </si>
  <si>
    <t>Greene</t>
  </si>
  <si>
    <t>Huntingdon</t>
  </si>
  <si>
    <t>Indiana</t>
  </si>
  <si>
    <t>Jefferson</t>
  </si>
  <si>
    <t>Juniata</t>
  </si>
  <si>
    <t>Lackawanna</t>
  </si>
  <si>
    <t>Lancaster</t>
  </si>
  <si>
    <t>Lawrence</t>
  </si>
  <si>
    <t>Lebanon</t>
  </si>
  <si>
    <t>Lehigh</t>
  </si>
  <si>
    <t>Luzerne</t>
  </si>
  <si>
    <t>Lycoming</t>
  </si>
  <si>
    <t>McKean</t>
  </si>
  <si>
    <t>Mercer</t>
  </si>
  <si>
    <t>Mifflin</t>
  </si>
  <si>
    <t>Monroe</t>
  </si>
  <si>
    <t>Montgomery</t>
  </si>
  <si>
    <t>Montour</t>
  </si>
  <si>
    <t>Northampton</t>
  </si>
  <si>
    <t>Northumberland</t>
  </si>
  <si>
    <t>Perry</t>
  </si>
  <si>
    <t>Philadelphia</t>
  </si>
  <si>
    <t>Pike</t>
  </si>
  <si>
    <t>Potter</t>
  </si>
  <si>
    <t>Schuylkill</t>
  </si>
  <si>
    <t>Snyder</t>
  </si>
  <si>
    <t>Somerset</t>
  </si>
  <si>
    <t>Sullivan</t>
  </si>
  <si>
    <t>Susquehanna</t>
  </si>
  <si>
    <t>Tioga</t>
  </si>
  <si>
    <t>Union</t>
  </si>
  <si>
    <t>Venango</t>
  </si>
  <si>
    <t>Warren</t>
  </si>
  <si>
    <t>Washington</t>
  </si>
  <si>
    <t>Wayne</t>
  </si>
  <si>
    <t>Westmoreland</t>
  </si>
  <si>
    <t>Wyoming</t>
  </si>
  <si>
    <t>York</t>
  </si>
  <si>
    <t>population</t>
  </si>
  <si>
    <t>snap</t>
  </si>
  <si>
    <t>wic</t>
  </si>
  <si>
    <t>county_name</t>
  </si>
  <si>
    <t>food_ins_rate</t>
  </si>
  <si>
    <t>food_ins_rate_child</t>
  </si>
  <si>
    <t>snap_percentage</t>
  </si>
  <si>
    <t>free_lunch</t>
  </si>
  <si>
    <t>free_breakfast</t>
  </si>
  <si>
    <t>food_banks</t>
  </si>
  <si>
    <t>class</t>
  </si>
  <si>
    <t>description</t>
  </si>
  <si>
    <t>Total population</t>
  </si>
  <si>
    <t>Food insecurity rate</t>
  </si>
  <si>
    <t>Child food insecurity rate</t>
  </si>
  <si>
    <t>SNAP participants</t>
  </si>
  <si>
    <t>Percentage of population receiving SNAP</t>
  </si>
  <si>
    <t>Number of WIC participants</t>
  </si>
  <si>
    <t>Number of Free and Reduced-Price School Breakfast recipients</t>
  </si>
  <si>
    <t>Number of State Food Purchase Program (Food Banks) participants</t>
  </si>
  <si>
    <t>header</t>
  </si>
  <si>
    <t>primary</t>
  </si>
  <si>
    <t>secondary</t>
  </si>
  <si>
    <t>name</t>
  </si>
  <si>
    <t>Number Free and Reduced-Price School Lunch recipients</t>
  </si>
  <si>
    <t>Hunger In</t>
  </si>
  <si>
    <t>Format</t>
  </si>
  <si>
    <t>secondary_header</t>
  </si>
  <si>
    <t>How Nutrition Programs Help</t>
  </si>
  <si>
    <t>#,###</t>
  </si>
  <si>
    <t>Column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</si>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</sst>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3"/>
      <color rgb="FF222222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222222"/>
      <name val="Calibri"/>
      <scheme val="minor"/>
    </font>
    <font>
      <sz val="12"/>
      <color rgb="FFFF0000"/>
      <name val="Arial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Normal" xfId="0" builtinId="0"/>
  </cellStyles>
  <dxfs count="12"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222222"/>
        <name val="Arial"/>
        <scheme val="none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J68" totalsRowShown="0" headerRowDxfId="11" dataDxfId="10">
  <autoFilter ref="A1:J68"/>
  <tableColumns count="10">
    <tableColumn id="1" name="county_name" dataDxfId="9"/>
    <tableColumn id="2" name="population" dataDxfId="8"/>
    <tableColumn id="3" name="food_ins_rate" dataDxfId="7">
      <calculatedColumnFormula>RAND()*100</calculatedColumnFormula>
    </tableColumn>
    <tableColumn id="4" name="food_ins_rate_child" dataDxfId="6">
      <calculatedColumnFormula>RAND()/5*300</calculatedColumnFormula>
    </tableColumn>
    <tableColumn id="5" name="snap" dataDxfId="5">
      <calculatedColumnFormula>RAND()*$B2</calculatedColumnFormula>
    </tableColumn>
    <tableColumn id="6" name="snap_percentage" dataDxfId="4">
      <calculatedColumnFormula>$E2/$B2*100</calculatedColumnFormula>
    </tableColumn>
    <tableColumn id="7" name="wic" dataDxfId="3">
      <calculatedColumnFormula>$B2*0.3*RAND()</calculatedColumnFormula>
    </tableColumn>
    <tableColumn id="8" name="free_lunch" dataDxfId="2">
      <calculatedColumnFormula>$B2*0.4*RAND()</calculatedColumnFormula>
    </tableColumn>
    <tableColumn id="9" name="free_breakfast" dataDxfId="1">
      <calculatedColumnFormula>$B2*0.1*RAND()</calculatedColumnFormula>
    </tableColumn>
    <tableColumn id="10" name="food_banks" dataDxfId="0">
      <calculatedColumnFormula>$B2*0.5*RAND()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E12" totalsRowShown="0">
  <autoFilter ref="A1:E12"/>
  <tableColumns count="5">
    <tableColumn id="1" name="Column"/>
    <tableColumn id="5" name="name"/>
    <tableColumn id="2" name="class"/>
    <tableColumn id="3" name="description"/>
    <tableColumn id="4" name="Forma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tabSelected="1" topLeftCell="I43" workbookViewId="0">
      <selection activeCell="L68" sqref="L2:L68"/>
    </sheetView>
  </sheetViews>
  <sheetFormatPr baseColWidth="10" defaultRowHeight="15" x14ac:dyDescent="0"/>
  <cols>
    <col min="1" max="1" width="17.83203125" bestFit="1" customWidth="1"/>
    <col min="2" max="6" width="12.1640625" customWidth="1"/>
    <col min="7" max="7" width="12.1640625" bestFit="1" customWidth="1"/>
    <col min="8" max="10" width="12.1640625" customWidth="1"/>
    <col min="12" max="12" width="60" customWidth="1"/>
  </cols>
  <sheetData>
    <row r="1" spans="1:12" ht="16">
      <c r="A1" s="1" t="s">
        <v>70</v>
      </c>
      <c r="B1" s="1" t="s">
        <v>67</v>
      </c>
      <c r="C1" s="1" t="s">
        <v>71</v>
      </c>
      <c r="D1" s="1" t="s">
        <v>72</v>
      </c>
      <c r="E1" s="1" t="s">
        <v>68</v>
      </c>
      <c r="F1" s="1" t="s">
        <v>73</v>
      </c>
      <c r="G1" s="1" t="s">
        <v>69</v>
      </c>
      <c r="H1" s="1" t="s">
        <v>74</v>
      </c>
      <c r="I1" s="1" t="s">
        <v>75</v>
      </c>
      <c r="J1" s="1" t="s">
        <v>76</v>
      </c>
      <c r="L1" s="5"/>
    </row>
    <row r="2" spans="1:12">
      <c r="A2" s="2" t="s">
        <v>0</v>
      </c>
      <c r="B2" s="2">
        <v>12345</v>
      </c>
      <c r="C2" s="2">
        <f t="shared" ref="C2:C33" ca="1" si="0">RAND()*100</f>
        <v>20.69490678557192</v>
      </c>
      <c r="D2" s="2">
        <f t="shared" ref="D2:D33" ca="1" si="1">RAND()/5*300</f>
        <v>18.949590822631404</v>
      </c>
      <c r="E2" s="2">
        <f t="shared" ref="E2:E33" ca="1" si="2">RAND()*$B2</f>
        <v>4971.6656257914174</v>
      </c>
      <c r="F2" s="2">
        <f t="shared" ref="F2:F33" ca="1" si="3">$E2/$B2*100</f>
        <v>40.272706567771706</v>
      </c>
      <c r="G2" s="2">
        <f t="shared" ref="G2:G33" ca="1" si="4">$B2*0.3*RAND()</f>
        <v>473.44078138652765</v>
      </c>
      <c r="H2" s="2">
        <f t="shared" ref="H2:H33" ca="1" si="5">$B2*0.4*RAND()</f>
        <v>2155.0224444128894</v>
      </c>
      <c r="I2" s="2">
        <f t="shared" ref="I2:I33" ca="1" si="6">$B2*0.1*RAND()</f>
        <v>210.53416536919644</v>
      </c>
      <c r="J2" s="2">
        <f t="shared" ref="J2:J33" ca="1" si="7">$B2*0.5*RAND()</f>
        <v>4212.1093673605583</v>
      </c>
      <c r="L2" t="str">
        <f ca="1">CONCATENATE("    {","""",$A$1,""":""",TEXT($A2,""),""",","""",$B$1,""":""",TEXT($B2,"#,###"),""",","""",$C$1,""":""",TEXT($C2,"#,###"),""",","""",$D$1,""":""",TEXT($D2,"#,###"),""",","""",$E$1,""":""",TEXT($E2,"#,###"),""",","""",$F$1,""":""",TEXT($F2,"#,###"),""",","""",$G$1,""":""",TEXT($G2,"#,###"),""",","""",$H$1,""":""",TEXT($H2,"#,###"),""",","""",$I$1,""":""",TEXT($I2,"#,###"),""",","""",$J$1,""":""",TEXT($J2,"#,###"),"""},")</f>
        <v xml:space="preserve">    {"county_name":"Adams","population":"12,345","food_ins_rate":"21","food_ins_rate_child":"19","snap":"4,972","snap_percentage":"40","wic":"473","free_lunch":"2,155","free_breakfast":"211","food_banks":"4,212"},</v>
      </c>
    </row>
    <row r="3" spans="1:12">
      <c r="A3" s="2" t="s">
        <v>1</v>
      </c>
      <c r="B3" s="2">
        <v>23456</v>
      </c>
      <c r="C3" s="2">
        <f t="shared" ca="1" si="0"/>
        <v>65.405167777756887</v>
      </c>
      <c r="D3" s="2">
        <f t="shared" ca="1" si="1"/>
        <v>17.959709565536055</v>
      </c>
      <c r="E3" s="2">
        <f t="shared" ca="1" si="2"/>
        <v>9950.2472850103422</v>
      </c>
      <c r="F3" s="2">
        <f t="shared" ca="1" si="3"/>
        <v>42.420904182342866</v>
      </c>
      <c r="G3" s="2">
        <f t="shared" ca="1" si="4"/>
        <v>3918.1502230963097</v>
      </c>
      <c r="H3" s="2">
        <f t="shared" ca="1" si="5"/>
        <v>7829.0039364336089</v>
      </c>
      <c r="I3" s="2">
        <f t="shared" ca="1" si="6"/>
        <v>426.37634513530799</v>
      </c>
      <c r="J3" s="2">
        <f t="shared" ca="1" si="7"/>
        <v>3427.1332712835133</v>
      </c>
      <c r="L3" t="str">
        <f t="shared" ref="L3:L66" ca="1" si="8">CONCATENATE("    {","""",$A$1,""":""",TEXT($A3,""),""",","""",$B$1,""":""",TEXT($B3,"#,###"),""",","""",$C$1,""":""",TEXT($C3,"#,###"),""",","""",$D$1,""":""",TEXT($D3,"#,###"),""",","""",$E$1,""":""",TEXT($E3,"#,###"),""",","""",$F$1,""":""",TEXT($F3,"#,###"),""",","""",$G$1,""":""",TEXT($G3,"#,###"),""",","""",$H$1,""":""",TEXT($H3,"#,###"),""",","""",$I$1,""":""",TEXT($I3,"#,###"),""",","""",$J$1,""":""",TEXT($J3,"#,###"),"""},")</f>
        <v xml:space="preserve">    {"county_name":"Allegheny","population":"23,456","food_ins_rate":"65","food_ins_rate_child":"18","snap":"9,950","snap_percentage":"42","wic":"3,918","free_lunch":"7,829","free_breakfast":"426","food_banks":"3,427"},</v>
      </c>
    </row>
    <row r="4" spans="1:12">
      <c r="A4" s="2" t="s">
        <v>2</v>
      </c>
      <c r="B4" s="2">
        <v>341243</v>
      </c>
      <c r="C4" s="2">
        <f t="shared" ca="1" si="0"/>
        <v>67.23180183151139</v>
      </c>
      <c r="D4" s="2">
        <f t="shared" ca="1" si="1"/>
        <v>44.32395768697787</v>
      </c>
      <c r="E4" s="2">
        <f t="shared" ca="1" si="2"/>
        <v>159454.64699611222</v>
      </c>
      <c r="F4" s="2">
        <f t="shared" ca="1" si="3"/>
        <v>46.727594997146383</v>
      </c>
      <c r="G4" s="2">
        <f t="shared" ca="1" si="4"/>
        <v>8512.963394523058</v>
      </c>
      <c r="H4" s="2">
        <f t="shared" ca="1" si="5"/>
        <v>94053.292536670109</v>
      </c>
      <c r="I4" s="2">
        <f t="shared" ca="1" si="6"/>
        <v>32601.96988801891</v>
      </c>
      <c r="J4" s="2">
        <f t="shared" ca="1" si="7"/>
        <v>140944.44764142524</v>
      </c>
      <c r="L4" t="str">
        <f t="shared" ca="1" si="8"/>
        <v xml:space="preserve">    {"county_name":"Armstrong","population":"341,243","food_ins_rate":"67","food_ins_rate_child":"44","snap":"159,455","snap_percentage":"47","wic":"8,513","free_lunch":"94,053","free_breakfast":"32,602","food_banks":"140,944"},</v>
      </c>
    </row>
    <row r="5" spans="1:12">
      <c r="A5" s="2" t="s">
        <v>3</v>
      </c>
      <c r="B5" s="2">
        <v>454579.33333333302</v>
      </c>
      <c r="C5" s="2">
        <f t="shared" ca="1" si="0"/>
        <v>45.627794420172386</v>
      </c>
      <c r="D5" s="2">
        <f t="shared" ca="1" si="1"/>
        <v>47.285335205360745</v>
      </c>
      <c r="E5" s="2">
        <f t="shared" ca="1" si="2"/>
        <v>310028.84854999691</v>
      </c>
      <c r="F5" s="2">
        <f t="shared" ca="1" si="3"/>
        <v>68.201263413499618</v>
      </c>
      <c r="G5" s="2">
        <f t="shared" ca="1" si="4"/>
        <v>8220.9094035585713</v>
      </c>
      <c r="H5" s="2">
        <f t="shared" ca="1" si="5"/>
        <v>75697.613663047669</v>
      </c>
      <c r="I5" s="2">
        <f t="shared" ca="1" si="6"/>
        <v>42917.628933297397</v>
      </c>
      <c r="J5" s="2">
        <f t="shared" ca="1" si="7"/>
        <v>106409.58051465519</v>
      </c>
      <c r="L5" t="str">
        <f t="shared" ca="1" si="8"/>
        <v xml:space="preserve">    {"county_name":"Beaver","population":"454,579","food_ins_rate":"46","food_ins_rate_child":"47","snap":"310,029","snap_percentage":"68","wic":"8,221","free_lunch":"75,698","free_breakfast":"42,918","food_banks":"106,410"},</v>
      </c>
    </row>
    <row r="6" spans="1:12">
      <c r="A6" s="2" t="s">
        <v>4</v>
      </c>
      <c r="B6" s="2">
        <v>619028.33333333302</v>
      </c>
      <c r="C6" s="2">
        <f t="shared" ca="1" si="0"/>
        <v>45.000766202196004</v>
      </c>
      <c r="D6" s="2">
        <f t="shared" ca="1" si="1"/>
        <v>3.110683196585049</v>
      </c>
      <c r="E6" s="2">
        <f t="shared" ca="1" si="2"/>
        <v>63461.269058992453</v>
      </c>
      <c r="F6" s="2">
        <f t="shared" ca="1" si="3"/>
        <v>10.251755152670849</v>
      </c>
      <c r="G6" s="2">
        <f t="shared" ca="1" si="4"/>
        <v>184855.95980733767</v>
      </c>
      <c r="H6" s="2">
        <f t="shared" ca="1" si="5"/>
        <v>107843.88378874042</v>
      </c>
      <c r="I6" s="2">
        <f t="shared" ca="1" si="6"/>
        <v>5328.8957239255442</v>
      </c>
      <c r="J6" s="2">
        <f t="shared" ca="1" si="7"/>
        <v>173509.14001166384</v>
      </c>
      <c r="L6" t="str">
        <f t="shared" ca="1" si="8"/>
        <v xml:space="preserve">    {"county_name":"Bedford","population":"619,028","food_ins_rate":"45","food_ins_rate_child":"3","snap":"63,461","snap_percentage":"10","wic":"184,856","free_lunch":"107,844","free_breakfast":"5,329","food_banks":"173,509"},</v>
      </c>
    </row>
    <row r="7" spans="1:12">
      <c r="A7" s="2" t="s">
        <v>5</v>
      </c>
      <c r="B7" s="2">
        <v>783477.33333333302</v>
      </c>
      <c r="C7" s="2">
        <f t="shared" ca="1" si="0"/>
        <v>15.343266250053322</v>
      </c>
      <c r="D7" s="2">
        <f t="shared" ca="1" si="1"/>
        <v>28.811954027070367</v>
      </c>
      <c r="E7" s="2">
        <f t="shared" ca="1" si="2"/>
        <v>713361.68227331119</v>
      </c>
      <c r="F7" s="2">
        <f t="shared" ca="1" si="3"/>
        <v>91.050710968023523</v>
      </c>
      <c r="G7" s="2">
        <f t="shared" ca="1" si="4"/>
        <v>189651.36308363819</v>
      </c>
      <c r="H7" s="2">
        <f t="shared" ca="1" si="5"/>
        <v>214789.30454849664</v>
      </c>
      <c r="I7" s="2">
        <f t="shared" ca="1" si="6"/>
        <v>11362.823076136072</v>
      </c>
      <c r="J7" s="2">
        <f t="shared" ca="1" si="7"/>
        <v>369726.07694033888</v>
      </c>
      <c r="L7" t="str">
        <f t="shared" ca="1" si="8"/>
        <v xml:space="preserve">    {"county_name":"Berks","population":"783,477","food_ins_rate":"15","food_ins_rate_child":"29","snap":"713,362","snap_percentage":"91","wic":"189,651","free_lunch":"214,789","free_breakfast":"11,363","food_banks":"369,726"},</v>
      </c>
    </row>
    <row r="8" spans="1:12">
      <c r="A8" s="2" t="s">
        <v>6</v>
      </c>
      <c r="B8" s="2">
        <v>947926.33333333302</v>
      </c>
      <c r="C8" s="2">
        <f t="shared" ca="1" si="0"/>
        <v>62.967865314460688</v>
      </c>
      <c r="D8" s="2">
        <f t="shared" ca="1" si="1"/>
        <v>29.580699806091406</v>
      </c>
      <c r="E8" s="2">
        <f t="shared" ca="1" si="2"/>
        <v>864165.37485323823</v>
      </c>
      <c r="F8" s="2">
        <f t="shared" ca="1" si="3"/>
        <v>91.163769215530294</v>
      </c>
      <c r="G8" s="2">
        <f t="shared" ca="1" si="4"/>
        <v>24690.168904963641</v>
      </c>
      <c r="H8" s="2">
        <f t="shared" ca="1" si="5"/>
        <v>67706.969256090219</v>
      </c>
      <c r="I8" s="2">
        <f t="shared" ca="1" si="6"/>
        <v>48127.797628018947</v>
      </c>
      <c r="J8" s="2">
        <f t="shared" ca="1" si="7"/>
        <v>38102.724603273789</v>
      </c>
      <c r="L8" t="str">
        <f t="shared" ca="1" si="8"/>
        <v xml:space="preserve">    {"county_name":"Blair","population":"947,926","food_ins_rate":"63","food_ins_rate_child":"30","snap":"864,165","snap_percentage":"91","wic":"24,690","free_lunch":"67,707","free_breakfast":"48,128","food_banks":"38,103"},</v>
      </c>
    </row>
    <row r="9" spans="1:12">
      <c r="A9" s="2" t="s">
        <v>7</v>
      </c>
      <c r="B9" s="2">
        <v>1112375.33333333</v>
      </c>
      <c r="C9" s="2">
        <f t="shared" ca="1" si="0"/>
        <v>2.4976849124015321</v>
      </c>
      <c r="D9" s="2">
        <f t="shared" ca="1" si="1"/>
        <v>51.528693096490315</v>
      </c>
      <c r="E9" s="2">
        <f t="shared" ca="1" si="2"/>
        <v>158773.04238414069</v>
      </c>
      <c r="F9" s="2">
        <f t="shared" ca="1" si="3"/>
        <v>14.273333615584892</v>
      </c>
      <c r="G9" s="2">
        <f t="shared" ca="1" si="4"/>
        <v>102055.80193540681</v>
      </c>
      <c r="H9" s="2">
        <f t="shared" ca="1" si="5"/>
        <v>105126.87055067529</v>
      </c>
      <c r="I9" s="2">
        <f t="shared" ca="1" si="6"/>
        <v>4151.3211985359167</v>
      </c>
      <c r="J9" s="2">
        <f t="shared" ca="1" si="7"/>
        <v>396200.27730447351</v>
      </c>
      <c r="L9" t="str">
        <f t="shared" ca="1" si="8"/>
        <v xml:space="preserve">    {"county_name":"Bradford","population":"1,112,375","food_ins_rate":"2","food_ins_rate_child":"52","snap":"158,773","snap_percentage":"14","wic":"102,056","free_lunch":"105,127","free_breakfast":"4,151","food_banks":"396,200"},</v>
      </c>
    </row>
    <row r="10" spans="1:12">
      <c r="A10" s="2" t="s">
        <v>8</v>
      </c>
      <c r="B10" s="2">
        <v>1276824.33333333</v>
      </c>
      <c r="C10" s="2">
        <f t="shared" ca="1" si="0"/>
        <v>82.221948828180828</v>
      </c>
      <c r="D10" s="2">
        <f t="shared" ca="1" si="1"/>
        <v>36.787924274551862</v>
      </c>
      <c r="E10" s="2">
        <f t="shared" ca="1" si="2"/>
        <v>208825.87522723895</v>
      </c>
      <c r="F10" s="2">
        <f t="shared" ca="1" si="3"/>
        <v>16.355098330720995</v>
      </c>
      <c r="G10" s="2">
        <f t="shared" ca="1" si="4"/>
        <v>288808.47683125816</v>
      </c>
      <c r="H10" s="2">
        <f t="shared" ca="1" si="5"/>
        <v>266687.11313732527</v>
      </c>
      <c r="I10" s="2">
        <f t="shared" ca="1" si="6"/>
        <v>42415.625586414499</v>
      </c>
      <c r="J10" s="2">
        <f t="shared" ca="1" si="7"/>
        <v>506872.41565063794</v>
      </c>
      <c r="L10" t="str">
        <f t="shared" ca="1" si="8"/>
        <v xml:space="preserve">    {"county_name":"Bucks","population":"1,276,824","food_ins_rate":"82","food_ins_rate_child":"37","snap":"208,826","snap_percentage":"16","wic":"288,808","free_lunch":"266,687","free_breakfast":"42,416","food_banks":"506,872"},</v>
      </c>
    </row>
    <row r="11" spans="1:12">
      <c r="A11" s="2" t="s">
        <v>9</v>
      </c>
      <c r="B11" s="2">
        <v>1441273.33333333</v>
      </c>
      <c r="C11" s="2">
        <f t="shared" ca="1" si="0"/>
        <v>62.555854392376439</v>
      </c>
      <c r="D11" s="2">
        <f t="shared" ca="1" si="1"/>
        <v>27.521984992546635</v>
      </c>
      <c r="E11" s="2">
        <f t="shared" ca="1" si="2"/>
        <v>22296.817097335857</v>
      </c>
      <c r="F11" s="2">
        <f t="shared" ca="1" si="3"/>
        <v>1.5470221075809754</v>
      </c>
      <c r="G11" s="2">
        <f t="shared" ca="1" si="4"/>
        <v>207428.4709790659</v>
      </c>
      <c r="H11" s="2">
        <f t="shared" ca="1" si="5"/>
        <v>573097.29623667372</v>
      </c>
      <c r="I11" s="2">
        <f t="shared" ca="1" si="6"/>
        <v>71144.399625927588</v>
      </c>
      <c r="J11" s="2">
        <f t="shared" ca="1" si="7"/>
        <v>414777.96250898542</v>
      </c>
      <c r="L11" t="str">
        <f t="shared" ca="1" si="8"/>
        <v xml:space="preserve">    {"county_name":"Butler","population":"1,441,273","food_ins_rate":"63","food_ins_rate_child":"28","snap":"22,297","snap_percentage":"2","wic":"207,428","free_lunch":"573,097","free_breakfast":"71,144","food_banks":"414,778"},</v>
      </c>
    </row>
    <row r="12" spans="1:12">
      <c r="A12" s="2" t="s">
        <v>10</v>
      </c>
      <c r="B12" s="2">
        <v>1605722.33333333</v>
      </c>
      <c r="C12" s="2">
        <f t="shared" ca="1" si="0"/>
        <v>4.7871583091224634</v>
      </c>
      <c r="D12" s="2">
        <f t="shared" ca="1" si="1"/>
        <v>54.718148807753494</v>
      </c>
      <c r="E12" s="2">
        <f t="shared" ca="1" si="2"/>
        <v>1391820.639495058</v>
      </c>
      <c r="F12" s="2">
        <f t="shared" ca="1" si="3"/>
        <v>86.678786898714179</v>
      </c>
      <c r="G12" s="2">
        <f t="shared" ca="1" si="4"/>
        <v>289809.73760635749</v>
      </c>
      <c r="H12" s="2">
        <f t="shared" ca="1" si="5"/>
        <v>424004.17954407248</v>
      </c>
      <c r="I12" s="2">
        <f t="shared" ca="1" si="6"/>
        <v>76421.426274993966</v>
      </c>
      <c r="J12" s="2">
        <f t="shared" ca="1" si="7"/>
        <v>612522.97021472838</v>
      </c>
      <c r="L12" t="str">
        <f t="shared" ca="1" si="8"/>
        <v xml:space="preserve">    {"county_name":"Cambria","population":"1,605,722","food_ins_rate":"5","food_ins_rate_child":"55","snap":"1,391,821","snap_percentage":"87","wic":"289,810","free_lunch":"424,004","free_breakfast":"76,421","food_banks":"612,523"},</v>
      </c>
    </row>
    <row r="13" spans="1:12">
      <c r="A13" s="2" t="s">
        <v>11</v>
      </c>
      <c r="B13" s="2">
        <v>1770171.33333333</v>
      </c>
      <c r="C13" s="2">
        <f t="shared" ca="1" si="0"/>
        <v>19.596961541090195</v>
      </c>
      <c r="D13" s="2">
        <f t="shared" ca="1" si="1"/>
        <v>3.6391222403837609</v>
      </c>
      <c r="E13" s="2">
        <f t="shared" ca="1" si="2"/>
        <v>941151.61880287935</v>
      </c>
      <c r="F13" s="2">
        <f t="shared" ca="1" si="3"/>
        <v>53.167261331175162</v>
      </c>
      <c r="G13" s="2">
        <f t="shared" ca="1" si="4"/>
        <v>394824.35005457303</v>
      </c>
      <c r="H13" s="2">
        <f t="shared" ca="1" si="5"/>
        <v>553247.23139440373</v>
      </c>
      <c r="I13" s="2">
        <f t="shared" ca="1" si="6"/>
        <v>453.15669992612499</v>
      </c>
      <c r="J13" s="2">
        <f t="shared" ca="1" si="7"/>
        <v>271273.0352197226</v>
      </c>
      <c r="L13" t="str">
        <f t="shared" ca="1" si="8"/>
        <v xml:space="preserve">    {"county_name":"Cameron","population":"1,770,171","food_ins_rate":"20","food_ins_rate_child":"4","snap":"941,152","snap_percentage":"53","wic":"394,824","free_lunch":"553,247","free_breakfast":"453","food_banks":"271,273"},</v>
      </c>
    </row>
    <row r="14" spans="1:12">
      <c r="A14" s="2" t="s">
        <v>12</v>
      </c>
      <c r="B14" s="2">
        <v>1934620.33333333</v>
      </c>
      <c r="C14" s="2">
        <f t="shared" ca="1" si="0"/>
        <v>81.982153663655538</v>
      </c>
      <c r="D14" s="2">
        <f t="shared" ca="1" si="1"/>
        <v>16.204065125059618</v>
      </c>
      <c r="E14" s="2">
        <f t="shared" ca="1" si="2"/>
        <v>609114.1874727325</v>
      </c>
      <c r="F14" s="2">
        <f t="shared" ca="1" si="3"/>
        <v>31.484947045048127</v>
      </c>
      <c r="G14" s="2">
        <f t="shared" ca="1" si="4"/>
        <v>50053.273267848082</v>
      </c>
      <c r="H14" s="2">
        <f t="shared" ca="1" si="5"/>
        <v>406136.83560119971</v>
      </c>
      <c r="I14" s="2">
        <f t="shared" ca="1" si="6"/>
        <v>33730.746846380411</v>
      </c>
      <c r="J14" s="2">
        <f t="shared" ca="1" si="7"/>
        <v>945629.23235238553</v>
      </c>
      <c r="L14" t="str">
        <f t="shared" ca="1" si="8"/>
        <v xml:space="preserve">    {"county_name":"Carbon","population":"1,934,620","food_ins_rate":"82","food_ins_rate_child":"16","snap":"609,114","snap_percentage":"31","wic":"50,053","free_lunch":"406,137","free_breakfast":"33,731","food_banks":"945,629"},</v>
      </c>
    </row>
    <row r="15" spans="1:12">
      <c r="A15" s="2" t="s">
        <v>13</v>
      </c>
      <c r="B15" s="2">
        <v>2099069.3333333302</v>
      </c>
      <c r="C15" s="2">
        <f t="shared" ca="1" si="0"/>
        <v>67.161517025244308</v>
      </c>
      <c r="D15" s="2">
        <f t="shared" ca="1" si="1"/>
        <v>6.2476627824495417</v>
      </c>
      <c r="E15" s="2">
        <f t="shared" ca="1" si="2"/>
        <v>564184.69774654426</v>
      </c>
      <c r="F15" s="2">
        <f t="shared" ca="1" si="3"/>
        <v>26.877849568247314</v>
      </c>
      <c r="G15" s="2">
        <f t="shared" ca="1" si="4"/>
        <v>36120.655405494377</v>
      </c>
      <c r="H15" s="2">
        <f t="shared" ca="1" si="5"/>
        <v>714690.98042806692</v>
      </c>
      <c r="I15" s="2">
        <f t="shared" ca="1" si="6"/>
        <v>146059.24026232166</v>
      </c>
      <c r="J15" s="2">
        <f t="shared" ca="1" si="7"/>
        <v>668279.48444190086</v>
      </c>
      <c r="L15" t="str">
        <f t="shared" ca="1" si="8"/>
        <v xml:space="preserve">    {"county_name":"Centre","population":"2,099,069","food_ins_rate":"67","food_ins_rate_child":"6","snap":"564,185","snap_percentage":"27","wic":"36,121","free_lunch":"714,691","free_breakfast":"146,059","food_banks":"668,279"},</v>
      </c>
    </row>
    <row r="16" spans="1:12">
      <c r="A16" s="2" t="s">
        <v>14</v>
      </c>
      <c r="B16" s="2">
        <v>2263518.3333333302</v>
      </c>
      <c r="C16" s="2">
        <f t="shared" ca="1" si="0"/>
        <v>68.335985806662208</v>
      </c>
      <c r="D16" s="2">
        <f t="shared" ca="1" si="1"/>
        <v>51.318877306004708</v>
      </c>
      <c r="E16" s="2">
        <f t="shared" ca="1" si="2"/>
        <v>2201492.3963182843</v>
      </c>
      <c r="F16" s="2">
        <f t="shared" ca="1" si="3"/>
        <v>97.259755483239033</v>
      </c>
      <c r="G16" s="2">
        <f t="shared" ca="1" si="4"/>
        <v>634934.58358873078</v>
      </c>
      <c r="H16" s="2">
        <f t="shared" ca="1" si="5"/>
        <v>341678.37368088483</v>
      </c>
      <c r="I16" s="2">
        <f t="shared" ca="1" si="6"/>
        <v>135706.96401230898</v>
      </c>
      <c r="J16" s="2">
        <f t="shared" ca="1" si="7"/>
        <v>642917.11910769681</v>
      </c>
      <c r="L16" t="str">
        <f t="shared" ca="1" si="8"/>
        <v xml:space="preserve">    {"county_name":"Chester","population":"2,263,518","food_ins_rate":"68","food_ins_rate_child":"51","snap":"2,201,492","snap_percentage":"97","wic":"634,935","free_lunch":"341,678","free_breakfast":"135,707","food_banks":"642,917"},</v>
      </c>
    </row>
    <row r="17" spans="1:12">
      <c r="A17" s="2" t="s">
        <v>15</v>
      </c>
      <c r="B17" s="2">
        <v>2427967.3333333302</v>
      </c>
      <c r="C17" s="2">
        <f t="shared" ca="1" si="0"/>
        <v>6.1640263675469491</v>
      </c>
      <c r="D17" s="2">
        <f t="shared" ca="1" si="1"/>
        <v>1.9162415071650885</v>
      </c>
      <c r="E17" s="2">
        <f t="shared" ca="1" si="2"/>
        <v>1933796.2760999426</v>
      </c>
      <c r="F17" s="2">
        <f t="shared" ca="1" si="3"/>
        <v>79.646717216950961</v>
      </c>
      <c r="G17" s="2">
        <f t="shared" ca="1" si="4"/>
        <v>676395.01500819251</v>
      </c>
      <c r="H17" s="2">
        <f t="shared" ca="1" si="5"/>
        <v>768462.64139134903</v>
      </c>
      <c r="I17" s="2">
        <f t="shared" ca="1" si="6"/>
        <v>77176.680203656288</v>
      </c>
      <c r="J17" s="2">
        <f t="shared" ca="1" si="7"/>
        <v>672620.48261809221</v>
      </c>
      <c r="L17" t="str">
        <f t="shared" ca="1" si="8"/>
        <v xml:space="preserve">    {"county_name":"Clarion","population":"2,427,967","food_ins_rate":"6","food_ins_rate_child":"2","snap":"1,933,796","snap_percentage":"80","wic":"676,395","free_lunch":"768,463","free_breakfast":"77,177","food_banks":"672,620"},</v>
      </c>
    </row>
    <row r="18" spans="1:12">
      <c r="A18" s="2" t="s">
        <v>16</v>
      </c>
      <c r="B18" s="2">
        <v>2592416.3333333302</v>
      </c>
      <c r="C18" s="2">
        <f t="shared" ca="1" si="0"/>
        <v>18.621371336680337</v>
      </c>
      <c r="D18" s="2">
        <f t="shared" ca="1" si="1"/>
        <v>41.781025406887515</v>
      </c>
      <c r="E18" s="2">
        <f t="shared" ca="1" si="2"/>
        <v>1150976.1751381592</v>
      </c>
      <c r="F18" s="2">
        <f t="shared" ca="1" si="3"/>
        <v>44.397813743837723</v>
      </c>
      <c r="G18" s="2">
        <f t="shared" ca="1" si="4"/>
        <v>190917.41448056008</v>
      </c>
      <c r="H18" s="2">
        <f t="shared" ca="1" si="5"/>
        <v>912306.24852237769</v>
      </c>
      <c r="I18" s="2">
        <f t="shared" ca="1" si="6"/>
        <v>242136.13049037743</v>
      </c>
      <c r="J18" s="2">
        <f t="shared" ca="1" si="7"/>
        <v>182395.07150786879</v>
      </c>
      <c r="L18" t="str">
        <f t="shared" ca="1" si="8"/>
        <v xml:space="preserve">    {"county_name":"Clearfield","population":"2,592,416","food_ins_rate":"19","food_ins_rate_child":"42","snap":"1,150,976","snap_percentage":"44","wic":"190,917","free_lunch":"912,306","free_breakfast":"242,136","food_banks":"182,395"},</v>
      </c>
    </row>
    <row r="19" spans="1:12">
      <c r="A19" s="2" t="s">
        <v>17</v>
      </c>
      <c r="B19" s="2">
        <v>2756865.3333333302</v>
      </c>
      <c r="C19" s="2">
        <f t="shared" ca="1" si="0"/>
        <v>95.531889866011468</v>
      </c>
      <c r="D19" s="2">
        <f t="shared" ca="1" si="1"/>
        <v>35.615519061035556</v>
      </c>
      <c r="E19" s="2">
        <f t="shared" ca="1" si="2"/>
        <v>739731.17803590745</v>
      </c>
      <c r="F19" s="2">
        <f t="shared" ca="1" si="3"/>
        <v>26.832329061989302</v>
      </c>
      <c r="G19" s="2">
        <f t="shared" ca="1" si="4"/>
        <v>338993.97920915065</v>
      </c>
      <c r="H19" s="2">
        <f t="shared" ca="1" si="5"/>
        <v>327598.25220156676</v>
      </c>
      <c r="I19" s="2">
        <f t="shared" ca="1" si="6"/>
        <v>241478.8662724192</v>
      </c>
      <c r="J19" s="2">
        <f t="shared" ca="1" si="7"/>
        <v>464631.44764416496</v>
      </c>
      <c r="L19" t="str">
        <f t="shared" ca="1" si="8"/>
        <v xml:space="preserve">    {"county_name":"Clinton","population":"2,756,865","food_ins_rate":"96","food_ins_rate_child":"36","snap":"739,731","snap_percentage":"27","wic":"338,994","free_lunch":"327,598","free_breakfast":"241,479","food_banks":"464,631"},</v>
      </c>
    </row>
    <row r="20" spans="1:12">
      <c r="A20" s="2" t="s">
        <v>18</v>
      </c>
      <c r="B20" s="2">
        <v>2921314.3333333302</v>
      </c>
      <c r="C20" s="2">
        <f t="shared" ca="1" si="0"/>
        <v>15.380983515999658</v>
      </c>
      <c r="D20" s="2">
        <f t="shared" ca="1" si="1"/>
        <v>52.592545408744762</v>
      </c>
      <c r="E20" s="2">
        <f t="shared" ca="1" si="2"/>
        <v>487768.45709402405</v>
      </c>
      <c r="F20" s="3">
        <f t="shared" ca="1" si="3"/>
        <v>16.696883711841505</v>
      </c>
      <c r="G20" s="2">
        <f t="shared" ca="1" si="4"/>
        <v>822565.07192197733</v>
      </c>
      <c r="H20" s="2">
        <f t="shared" ca="1" si="5"/>
        <v>924999.45799657481</v>
      </c>
      <c r="I20" s="2">
        <f t="shared" ca="1" si="6"/>
        <v>159732.61378025851</v>
      </c>
      <c r="J20" s="2">
        <f t="shared" ca="1" si="7"/>
        <v>451368.34151259722</v>
      </c>
      <c r="L20" t="str">
        <f t="shared" ca="1" si="8"/>
        <v xml:space="preserve">    {"county_name":"Columbia","population":"2,921,314","food_ins_rate":"15","food_ins_rate_child":"53","snap":"487,768","snap_percentage":"17","wic":"822,565","free_lunch":"924,999","free_breakfast":"159,733","food_banks":"451,368"},</v>
      </c>
    </row>
    <row r="21" spans="1:12">
      <c r="A21" s="2" t="s">
        <v>19</v>
      </c>
      <c r="B21" s="2">
        <v>3085763.3333333302</v>
      </c>
      <c r="C21" s="2">
        <f t="shared" ca="1" si="0"/>
        <v>91.588947475854653</v>
      </c>
      <c r="D21" s="2">
        <f t="shared" ca="1" si="1"/>
        <v>8.5117663491714364</v>
      </c>
      <c r="E21" s="2">
        <f t="shared" ca="1" si="2"/>
        <v>1747111.5107718252</v>
      </c>
      <c r="F21" s="3">
        <f t="shared" ca="1" si="3"/>
        <v>56.618454561923429</v>
      </c>
      <c r="G21" s="2">
        <f t="shared" ca="1" si="4"/>
        <v>277070.38298838894</v>
      </c>
      <c r="H21" s="2">
        <f t="shared" ca="1" si="5"/>
        <v>761545.6672416199</v>
      </c>
      <c r="I21" s="2">
        <f t="shared" ca="1" si="6"/>
        <v>34919.897357940536</v>
      </c>
      <c r="J21" s="2">
        <f t="shared" ca="1" si="7"/>
        <v>1453714.376910401</v>
      </c>
      <c r="L21" t="str">
        <f t="shared" ca="1" si="8"/>
        <v xml:space="preserve">    {"county_name":"Crawford","population":"3,085,763","food_ins_rate":"92","food_ins_rate_child":"9","snap":"1,747,112","snap_percentage":"57","wic":"277,070","free_lunch":"761,546","free_breakfast":"34,920","food_banks":"1,453,714"},</v>
      </c>
    </row>
    <row r="22" spans="1:12">
      <c r="A22" s="2" t="s">
        <v>20</v>
      </c>
      <c r="B22" s="2">
        <v>3250212.3333333302</v>
      </c>
      <c r="C22" s="2">
        <f t="shared" ca="1" si="0"/>
        <v>80.450681182548905</v>
      </c>
      <c r="D22" s="2">
        <f t="shared" ca="1" si="1"/>
        <v>25.57356471159391</v>
      </c>
      <c r="E22" s="2">
        <f t="shared" ca="1" si="2"/>
        <v>529593.3502761001</v>
      </c>
      <c r="F22" s="3">
        <f t="shared" ca="1" si="3"/>
        <v>16.294115459618709</v>
      </c>
      <c r="G22" s="2">
        <f t="shared" ca="1" si="4"/>
        <v>568445.11095397326</v>
      </c>
      <c r="H22" s="2">
        <f t="shared" ca="1" si="5"/>
        <v>135275.58562805681</v>
      </c>
      <c r="I22" s="2">
        <f t="shared" ca="1" si="6"/>
        <v>228508.2424630319</v>
      </c>
      <c r="J22" s="2">
        <f t="shared" ca="1" si="7"/>
        <v>653611.09859596845</v>
      </c>
      <c r="L22" t="str">
        <f t="shared" ca="1" si="8"/>
        <v xml:space="preserve">    {"county_name":"Cumberland","population":"3,250,212","food_ins_rate":"80","food_ins_rate_child":"26","snap":"529,593","snap_percentage":"16","wic":"568,445","free_lunch":"135,276","free_breakfast":"228,508","food_banks":"653,611"},</v>
      </c>
    </row>
    <row r="23" spans="1:12">
      <c r="A23" s="2" t="s">
        <v>21</v>
      </c>
      <c r="B23" s="2">
        <v>3414661.3333333302</v>
      </c>
      <c r="C23" s="2">
        <f t="shared" ca="1" si="0"/>
        <v>17.769509330227784</v>
      </c>
      <c r="D23" s="2">
        <f t="shared" ca="1" si="1"/>
        <v>2.5556533075327836</v>
      </c>
      <c r="E23" s="2">
        <f t="shared" ca="1" si="2"/>
        <v>694279.19698364055</v>
      </c>
      <c r="F23" s="3">
        <f t="shared" ca="1" si="3"/>
        <v>20.332300313539374</v>
      </c>
      <c r="G23" s="2">
        <f t="shared" ca="1" si="4"/>
        <v>459903.272442432</v>
      </c>
      <c r="H23" s="2">
        <f t="shared" ca="1" si="5"/>
        <v>722379.30716613319</v>
      </c>
      <c r="I23" s="2">
        <f t="shared" ca="1" si="6"/>
        <v>12525.807410831663</v>
      </c>
      <c r="J23" s="2">
        <f t="shared" ca="1" si="7"/>
        <v>1389479.2194770884</v>
      </c>
      <c r="L23" t="str">
        <f t="shared" ca="1" si="8"/>
        <v xml:space="preserve">    {"county_name":"Dauphin","population":"3,414,661","food_ins_rate":"18","food_ins_rate_child":"3","snap":"694,279","snap_percentage":"20","wic":"459,903","free_lunch":"722,379","free_breakfast":"12,526","food_banks":"1,389,479"},</v>
      </c>
    </row>
    <row r="24" spans="1:12">
      <c r="A24" s="2" t="s">
        <v>22</v>
      </c>
      <c r="B24" s="2">
        <v>3579110.3333333302</v>
      </c>
      <c r="C24" s="2">
        <f t="shared" ca="1" si="0"/>
        <v>6.1544093228125263</v>
      </c>
      <c r="D24" s="2">
        <f t="shared" ca="1" si="1"/>
        <v>35.162087687766331</v>
      </c>
      <c r="E24" s="2">
        <f t="shared" ca="1" si="2"/>
        <v>2827627.5187032036</v>
      </c>
      <c r="F24" s="2">
        <f t="shared" ca="1" si="3"/>
        <v>79.003642116552228</v>
      </c>
      <c r="G24" s="2">
        <f t="shared" ca="1" si="4"/>
        <v>580472.65335096268</v>
      </c>
      <c r="H24" s="2">
        <f t="shared" ca="1" si="5"/>
        <v>110183.56743030848</v>
      </c>
      <c r="I24" s="2">
        <f t="shared" ca="1" si="6"/>
        <v>169453.55608537458</v>
      </c>
      <c r="J24" s="2">
        <f t="shared" ca="1" si="7"/>
        <v>1329564.0811601358</v>
      </c>
      <c r="L24" t="str">
        <f t="shared" ca="1" si="8"/>
        <v xml:space="preserve">    {"county_name":"Delaware","population":"3,579,110","food_ins_rate":"6","food_ins_rate_child":"35","snap":"2,827,628","snap_percentage":"79","wic":"580,473","free_lunch":"110,184","free_breakfast":"169,454","food_banks":"1,329,564"},</v>
      </c>
    </row>
    <row r="25" spans="1:12">
      <c r="A25" s="2" t="s">
        <v>23</v>
      </c>
      <c r="B25" s="2">
        <v>3743559.3333333302</v>
      </c>
      <c r="C25" s="2">
        <f t="shared" ca="1" si="0"/>
        <v>11.485310182505081</v>
      </c>
      <c r="D25" s="2">
        <f t="shared" ca="1" si="1"/>
        <v>37.5263742295135</v>
      </c>
      <c r="E25" s="2">
        <f t="shared" ca="1" si="2"/>
        <v>937812.75423049333</v>
      </c>
      <c r="F25" s="3">
        <f t="shared" ca="1" si="3"/>
        <v>25.051366112459839</v>
      </c>
      <c r="G25" s="2">
        <f t="shared" ca="1" si="4"/>
        <v>448557.67373285908</v>
      </c>
      <c r="H25" s="2">
        <f t="shared" ca="1" si="5"/>
        <v>1143428.9341848025</v>
      </c>
      <c r="I25" s="2">
        <f t="shared" ca="1" si="6"/>
        <v>140248.57917502723</v>
      </c>
      <c r="J25" s="2">
        <f t="shared" ca="1" si="7"/>
        <v>781060.48044796032</v>
      </c>
      <c r="L25" t="str">
        <f t="shared" ca="1" si="8"/>
        <v xml:space="preserve">    {"county_name":"Elk","population":"3,743,559","food_ins_rate":"11","food_ins_rate_child":"38","snap":"937,813","snap_percentage":"25","wic":"448,558","free_lunch":"1,143,429","free_breakfast":"140,249","food_banks":"781,060"},</v>
      </c>
    </row>
    <row r="26" spans="1:12">
      <c r="A26" s="2" t="s">
        <v>24</v>
      </c>
      <c r="B26" s="2">
        <v>3908008.3333333302</v>
      </c>
      <c r="C26" s="2">
        <f t="shared" ca="1" si="0"/>
        <v>38.959582890129866</v>
      </c>
      <c r="D26" s="2">
        <f t="shared" ca="1" si="1"/>
        <v>0.31746123384554847</v>
      </c>
      <c r="E26" s="2">
        <f t="shared" ca="1" si="2"/>
        <v>3604196.855954343</v>
      </c>
      <c r="F26" s="3">
        <f t="shared" ca="1" si="3"/>
        <v>92.225925549144065</v>
      </c>
      <c r="G26" s="2">
        <f t="shared" ca="1" si="4"/>
        <v>920278.79841919069</v>
      </c>
      <c r="H26" s="2">
        <f t="shared" ca="1" si="5"/>
        <v>372032.91626142926</v>
      </c>
      <c r="I26" s="2">
        <f t="shared" ca="1" si="6"/>
        <v>209365.95316138156</v>
      </c>
      <c r="J26" s="2">
        <f t="shared" ca="1" si="7"/>
        <v>366166.27710326965</v>
      </c>
      <c r="L26" t="str">
        <f t="shared" ca="1" si="8"/>
        <v xml:space="preserve">    {"county_name":"Erie","population":"3,908,008","food_ins_rate":"39","food_ins_rate_child":"","snap":"3,604,197","snap_percentage":"92","wic":"920,279","free_lunch":"372,033","free_breakfast":"209,366","food_banks":"366,166"},</v>
      </c>
    </row>
    <row r="27" spans="1:12">
      <c r="A27" s="2" t="s">
        <v>25</v>
      </c>
      <c r="B27" s="2">
        <v>4072457.3333333302</v>
      </c>
      <c r="C27" s="2">
        <f t="shared" ca="1" si="0"/>
        <v>63.557124939472978</v>
      </c>
      <c r="D27" s="2">
        <f t="shared" ca="1" si="1"/>
        <v>2.6753628571437704</v>
      </c>
      <c r="E27" s="2">
        <f t="shared" ca="1" si="2"/>
        <v>1469018.8188928021</v>
      </c>
      <c r="F27" s="3">
        <f t="shared" ca="1" si="3"/>
        <v>36.072049346442178</v>
      </c>
      <c r="G27" s="2">
        <f t="shared" ca="1" si="4"/>
        <v>752311.7641427957</v>
      </c>
      <c r="H27" s="2">
        <f t="shared" ca="1" si="5"/>
        <v>1134739.8141306837</v>
      </c>
      <c r="I27" s="2">
        <f t="shared" ca="1" si="6"/>
        <v>311199.34744153923</v>
      </c>
      <c r="J27" s="2">
        <f t="shared" ca="1" si="7"/>
        <v>1726832.5967830317</v>
      </c>
      <c r="L27" t="str">
        <f t="shared" ca="1" si="8"/>
        <v xml:space="preserve">    {"county_name":"Fayette","population":"4,072,457","food_ins_rate":"64","food_ins_rate_child":"3","snap":"1,469,019","snap_percentage":"36","wic":"752,312","free_lunch":"1,134,740","free_breakfast":"311,199","food_banks":"1,726,833"},</v>
      </c>
    </row>
    <row r="28" spans="1:12">
      <c r="A28" s="2" t="s">
        <v>26</v>
      </c>
      <c r="B28" s="2">
        <v>4236906.3333333302</v>
      </c>
      <c r="C28" s="2">
        <f t="shared" ca="1" si="0"/>
        <v>17.332857884833651</v>
      </c>
      <c r="D28" s="2">
        <f t="shared" ca="1" si="1"/>
        <v>59.426550024410609</v>
      </c>
      <c r="E28" s="2">
        <f t="shared" ca="1" si="2"/>
        <v>2540213.7149591902</v>
      </c>
      <c r="F28" s="3">
        <f t="shared" ca="1" si="3"/>
        <v>59.954445888368525</v>
      </c>
      <c r="G28" s="2">
        <f t="shared" ca="1" si="4"/>
        <v>884359.80614294542</v>
      </c>
      <c r="H28" s="2">
        <f t="shared" ca="1" si="5"/>
        <v>738956.72322086338</v>
      </c>
      <c r="I28" s="2">
        <f t="shared" ca="1" si="6"/>
        <v>125484.53059369896</v>
      </c>
      <c r="J28" s="2">
        <f t="shared" ca="1" si="7"/>
        <v>104327.71504733812</v>
      </c>
      <c r="L28" t="str">
        <f t="shared" ca="1" si="8"/>
        <v xml:space="preserve">    {"county_name":"Forest","population":"4,236,906","food_ins_rate":"17","food_ins_rate_child":"59","snap":"2,540,214","snap_percentage":"60","wic":"884,360","free_lunch":"738,957","free_breakfast":"125,485","food_banks":"104,328"},</v>
      </c>
    </row>
    <row r="29" spans="1:12">
      <c r="A29" s="2" t="s">
        <v>27</v>
      </c>
      <c r="B29" s="2">
        <v>4401355.3333333302</v>
      </c>
      <c r="C29" s="2">
        <f t="shared" ca="1" si="0"/>
        <v>5.3637428193949566</v>
      </c>
      <c r="D29" s="2">
        <f t="shared" ca="1" si="1"/>
        <v>23.352812329165619</v>
      </c>
      <c r="E29" s="2">
        <f t="shared" ca="1" si="2"/>
        <v>3591851.0706356461</v>
      </c>
      <c r="F29" s="3">
        <f t="shared" ca="1" si="3"/>
        <v>81.607841190031507</v>
      </c>
      <c r="G29" s="2">
        <f t="shared" ca="1" si="4"/>
        <v>53427.549639138699</v>
      </c>
      <c r="H29" s="2">
        <f t="shared" ca="1" si="5"/>
        <v>668902.79154437885</v>
      </c>
      <c r="I29" s="2">
        <f t="shared" ca="1" si="6"/>
        <v>391633.96941674344</v>
      </c>
      <c r="J29" s="2">
        <f t="shared" ca="1" si="7"/>
        <v>732685.76938736287</v>
      </c>
      <c r="L29" t="str">
        <f t="shared" ca="1" si="8"/>
        <v xml:space="preserve">    {"county_name":"Franklin","population":"4,401,355","food_ins_rate":"5","food_ins_rate_child":"23","snap":"3,591,851","snap_percentage":"82","wic":"53,428","free_lunch":"668,903","free_breakfast":"391,634","food_banks":"732,686"},</v>
      </c>
    </row>
    <row r="30" spans="1:12">
      <c r="A30" s="2" t="s">
        <v>28</v>
      </c>
      <c r="B30" s="2">
        <v>4565804.3333333302</v>
      </c>
      <c r="C30" s="2">
        <f t="shared" ca="1" si="0"/>
        <v>74.084170861821704</v>
      </c>
      <c r="D30" s="2">
        <f t="shared" ca="1" si="1"/>
        <v>19.058317538860518</v>
      </c>
      <c r="E30" s="2">
        <f t="shared" ca="1" si="2"/>
        <v>595471.29967793694</v>
      </c>
      <c r="F30" s="3">
        <f t="shared" ca="1" si="3"/>
        <v>13.041980255934549</v>
      </c>
      <c r="G30" s="2">
        <f t="shared" ca="1" si="4"/>
        <v>360333.05859638366</v>
      </c>
      <c r="H30" s="2">
        <f t="shared" ca="1" si="5"/>
        <v>260889.59576111429</v>
      </c>
      <c r="I30" s="2">
        <f t="shared" ca="1" si="6"/>
        <v>304526.57114226179</v>
      </c>
      <c r="J30" s="2">
        <f t="shared" ca="1" si="7"/>
        <v>1885066.2502251174</v>
      </c>
      <c r="L30" t="str">
        <f t="shared" ca="1" si="8"/>
        <v xml:space="preserve">    {"county_name":"Fulton","population":"4,565,804","food_ins_rate":"74","food_ins_rate_child":"19","snap":"595,471","snap_percentage":"13","wic":"360,333","free_lunch":"260,890","free_breakfast":"304,527","food_banks":"1,885,066"},</v>
      </c>
    </row>
    <row r="31" spans="1:12">
      <c r="A31" s="2" t="s">
        <v>29</v>
      </c>
      <c r="B31" s="2">
        <v>4730253.3333333302</v>
      </c>
      <c r="C31" s="2">
        <f t="shared" ca="1" si="0"/>
        <v>6.531152633673754</v>
      </c>
      <c r="D31" s="2">
        <f t="shared" ca="1" si="1"/>
        <v>57.437966797206599</v>
      </c>
      <c r="E31" s="2">
        <f t="shared" ca="1" si="2"/>
        <v>4191031.6713142656</v>
      </c>
      <c r="F31" s="2">
        <f t="shared" ca="1" si="3"/>
        <v>88.600575402182869</v>
      </c>
      <c r="G31" s="2">
        <f t="shared" ca="1" si="4"/>
        <v>1309068.935620337</v>
      </c>
      <c r="H31" s="2">
        <f t="shared" ca="1" si="5"/>
        <v>1692286.779415926</v>
      </c>
      <c r="I31" s="2">
        <f t="shared" ca="1" si="6"/>
        <v>127700.59235836058</v>
      </c>
      <c r="J31" s="2">
        <f t="shared" ca="1" si="7"/>
        <v>48511.963758414451</v>
      </c>
      <c r="L31" t="str">
        <f t="shared" ca="1" si="8"/>
        <v xml:space="preserve">    {"county_name":"Greene","population":"4,730,253","food_ins_rate":"7","food_ins_rate_child":"57","snap":"4,191,032","snap_percentage":"89","wic":"1,309,069","free_lunch":"1,692,287","free_breakfast":"127,701","food_banks":"48,512"},</v>
      </c>
    </row>
    <row r="32" spans="1:12">
      <c r="A32" s="2" t="s">
        <v>30</v>
      </c>
      <c r="B32" s="2">
        <v>4894702.3333333302</v>
      </c>
      <c r="C32" s="2">
        <f t="shared" ca="1" si="0"/>
        <v>24.348307089657006</v>
      </c>
      <c r="D32" s="2">
        <f t="shared" ca="1" si="1"/>
        <v>30.745455184775842</v>
      </c>
      <c r="E32" s="2">
        <f t="shared" ca="1" si="2"/>
        <v>1451.5003714600168</v>
      </c>
      <c r="F32" s="2">
        <f t="shared" ca="1" si="3"/>
        <v>2.9654517733901375E-2</v>
      </c>
      <c r="G32" s="2">
        <f t="shared" ca="1" si="4"/>
        <v>769300.04766342998</v>
      </c>
      <c r="H32" s="2">
        <f t="shared" ca="1" si="5"/>
        <v>755782.17565977364</v>
      </c>
      <c r="I32" s="2">
        <f t="shared" ca="1" si="6"/>
        <v>336524.19112649094</v>
      </c>
      <c r="J32" s="2">
        <f t="shared" ca="1" si="7"/>
        <v>1782414.8424067877</v>
      </c>
      <c r="L32" t="str">
        <f t="shared" ca="1" si="8"/>
        <v xml:space="preserve">    {"county_name":"Huntingdon","population":"4,894,702","food_ins_rate":"24","food_ins_rate_child":"31","snap":"1,452","snap_percentage":"","wic":"769,300","free_lunch":"755,782","free_breakfast":"336,524","food_banks":"1,782,415"},</v>
      </c>
    </row>
    <row r="33" spans="1:12">
      <c r="A33" s="2" t="s">
        <v>31</v>
      </c>
      <c r="B33" s="2">
        <v>5059151.3333333302</v>
      </c>
      <c r="C33" s="2">
        <f t="shared" ca="1" si="0"/>
        <v>25.546072665948593</v>
      </c>
      <c r="D33" s="2">
        <f t="shared" ca="1" si="1"/>
        <v>51.290943585101409</v>
      </c>
      <c r="E33" s="2">
        <f t="shared" ca="1" si="2"/>
        <v>1080744.5774006352</v>
      </c>
      <c r="F33" s="2">
        <f t="shared" ca="1" si="3"/>
        <v>21.362171364195255</v>
      </c>
      <c r="G33" s="2">
        <f t="shared" ca="1" si="4"/>
        <v>208878.3563620435</v>
      </c>
      <c r="H33" s="2">
        <f t="shared" ca="1" si="5"/>
        <v>1308614.5572747027</v>
      </c>
      <c r="I33" s="2">
        <f t="shared" ca="1" si="6"/>
        <v>121728.16843017798</v>
      </c>
      <c r="J33" s="2">
        <f t="shared" ca="1" si="7"/>
        <v>2052202.7095786966</v>
      </c>
      <c r="L33" t="str">
        <f t="shared" ca="1" si="8"/>
        <v xml:space="preserve">    {"county_name":"Indiana","population":"5,059,151","food_ins_rate":"26","food_ins_rate_child":"51","snap":"1,080,745","snap_percentage":"21","wic":"208,878","free_lunch":"1,308,615","free_breakfast":"121,728","food_banks":"2,052,203"},</v>
      </c>
    </row>
    <row r="34" spans="1:12">
      <c r="A34" s="2" t="s">
        <v>32</v>
      </c>
      <c r="B34" s="2">
        <v>5223600.3333333302</v>
      </c>
      <c r="C34" s="2">
        <f t="shared" ref="C34:C68" ca="1" si="9">RAND()*100</f>
        <v>75.165789742232718</v>
      </c>
      <c r="D34" s="2">
        <f t="shared" ref="D34:D68" ca="1" si="10">RAND()/5*300</f>
        <v>54.774926138321398</v>
      </c>
      <c r="E34" s="2">
        <f t="shared" ref="E34:E68" ca="1" si="11">RAND()*$B34</f>
        <v>2750638.9197183051</v>
      </c>
      <c r="F34" s="2">
        <f t="shared" ref="F34:F68" ca="1" si="12">$E34/$B34*100</f>
        <v>52.657913013858838</v>
      </c>
      <c r="G34" s="2">
        <f t="shared" ref="G34:G68" ca="1" si="13">$B34*0.3*RAND()</f>
        <v>468737.5022929596</v>
      </c>
      <c r="H34" s="2">
        <f t="shared" ref="H34:H68" ca="1" si="14">$B34*0.4*RAND()</f>
        <v>104676.78986413911</v>
      </c>
      <c r="I34" s="2">
        <f t="shared" ref="I34:I68" ca="1" si="15">$B34*0.1*RAND()</f>
        <v>134632.16521183343</v>
      </c>
      <c r="J34" s="2">
        <f t="shared" ref="J34:J68" ca="1" si="16">$B34*0.5*RAND()</f>
        <v>766514.71738336748</v>
      </c>
      <c r="L34" t="str">
        <f t="shared" ca="1" si="8"/>
        <v xml:space="preserve">    {"county_name":"Jefferson","population":"5,223,600","food_ins_rate":"75","food_ins_rate_child":"55","snap":"2,750,639","snap_percentage":"53","wic":"468,738","free_lunch":"104,677","free_breakfast":"134,632","food_banks":"766,515"},</v>
      </c>
    </row>
    <row r="35" spans="1:12">
      <c r="A35" s="2" t="s">
        <v>33</v>
      </c>
      <c r="B35" s="2">
        <v>5388049.3333333302</v>
      </c>
      <c r="C35" s="2">
        <f t="shared" ca="1" si="9"/>
        <v>92.142626998428312</v>
      </c>
      <c r="D35" s="2">
        <f t="shared" ca="1" si="10"/>
        <v>34.777319793882512</v>
      </c>
      <c r="E35" s="2">
        <f t="shared" ca="1" si="11"/>
        <v>3805174.3219790356</v>
      </c>
      <c r="F35" s="2">
        <f t="shared" ca="1" si="12"/>
        <v>70.622484809821799</v>
      </c>
      <c r="G35" s="2">
        <f t="shared" ca="1" si="13"/>
        <v>1384856.2334331528</v>
      </c>
      <c r="H35" s="2">
        <f t="shared" ca="1" si="14"/>
        <v>1459634.7632101579</v>
      </c>
      <c r="I35" s="2">
        <f t="shared" ca="1" si="15"/>
        <v>82673.39146215489</v>
      </c>
      <c r="J35" s="2">
        <f t="shared" ca="1" si="16"/>
        <v>1537173.7639704274</v>
      </c>
      <c r="L35" t="str">
        <f t="shared" ca="1" si="8"/>
        <v xml:space="preserve">    {"county_name":"Juniata","population":"5,388,049","food_ins_rate":"92","food_ins_rate_child":"35","snap":"3,805,174","snap_percentage":"71","wic":"1,384,856","free_lunch":"1,459,635","free_breakfast":"82,673","food_banks":"1,537,174"},</v>
      </c>
    </row>
    <row r="36" spans="1:12">
      <c r="A36" s="2" t="s">
        <v>34</v>
      </c>
      <c r="B36" s="2">
        <v>5552498.3333333302</v>
      </c>
      <c r="C36" s="2">
        <f t="shared" ca="1" si="9"/>
        <v>77.631040993112038</v>
      </c>
      <c r="D36" s="2">
        <f t="shared" ca="1" si="10"/>
        <v>36.725108689488536</v>
      </c>
      <c r="E36" s="2">
        <f t="shared" ca="1" si="11"/>
        <v>1520148.8786900546</v>
      </c>
      <c r="F36" s="2">
        <f t="shared" ca="1" si="12"/>
        <v>27.377745789929197</v>
      </c>
      <c r="G36" s="2">
        <f t="shared" ca="1" si="13"/>
        <v>1325308.718634187</v>
      </c>
      <c r="H36" s="2">
        <f t="shared" ca="1" si="14"/>
        <v>1404814.2935325275</v>
      </c>
      <c r="I36" s="2">
        <f t="shared" ca="1" si="15"/>
        <v>177789.32777771284</v>
      </c>
      <c r="J36" s="2">
        <f t="shared" ca="1" si="16"/>
        <v>896597.07440692</v>
      </c>
      <c r="L36" t="str">
        <f t="shared" ca="1" si="8"/>
        <v xml:space="preserve">    {"county_name":"Lackawanna","population":"5,552,498","food_ins_rate":"78","food_ins_rate_child":"37","snap":"1,520,149","snap_percentage":"27","wic":"1,325,309","free_lunch":"1,404,814","free_breakfast":"177,789","food_banks":"896,597"},</v>
      </c>
    </row>
    <row r="37" spans="1:12">
      <c r="A37" s="2" t="s">
        <v>35</v>
      </c>
      <c r="B37" s="2">
        <v>5716947.3333333302</v>
      </c>
      <c r="C37" s="2">
        <f t="shared" ca="1" si="9"/>
        <v>29.18167768907448</v>
      </c>
      <c r="D37" s="2">
        <f t="shared" ca="1" si="10"/>
        <v>12.307010951536947</v>
      </c>
      <c r="E37" s="2">
        <f t="shared" ca="1" si="11"/>
        <v>2306846.2300826008</v>
      </c>
      <c r="F37" s="2">
        <f t="shared" ca="1" si="12"/>
        <v>40.351014196549691</v>
      </c>
      <c r="G37" s="2">
        <f t="shared" ca="1" si="13"/>
        <v>607434.03154894023</v>
      </c>
      <c r="H37" s="2">
        <f t="shared" ca="1" si="14"/>
        <v>1178855.5797674535</v>
      </c>
      <c r="I37" s="2">
        <f t="shared" ca="1" si="15"/>
        <v>18891.793749104792</v>
      </c>
      <c r="J37" s="2">
        <f t="shared" ca="1" si="16"/>
        <v>1703709.1518094079</v>
      </c>
      <c r="L37" t="str">
        <f t="shared" ca="1" si="8"/>
        <v xml:space="preserve">    {"county_name":"Lancaster","population":"5,716,947","food_ins_rate":"29","food_ins_rate_child":"12","snap":"2,306,846","snap_percentage":"40","wic":"607,434","free_lunch":"1,178,856","free_breakfast":"18,892","food_banks":"1,703,709"},</v>
      </c>
    </row>
    <row r="38" spans="1:12">
      <c r="A38" s="2" t="s">
        <v>36</v>
      </c>
      <c r="B38" s="2">
        <v>5881396.3333333302</v>
      </c>
      <c r="C38" s="2">
        <f t="shared" ca="1" si="9"/>
        <v>82.969350723934951</v>
      </c>
      <c r="D38" s="2">
        <f t="shared" ca="1" si="10"/>
        <v>6.0735784202043446</v>
      </c>
      <c r="E38" s="2">
        <f t="shared" ca="1" si="11"/>
        <v>1809320.9445278104</v>
      </c>
      <c r="F38" s="2">
        <f t="shared" ca="1" si="12"/>
        <v>30.763458913206122</v>
      </c>
      <c r="G38" s="2">
        <f t="shared" ca="1" si="13"/>
        <v>1548300.4117773552</v>
      </c>
      <c r="H38" s="2">
        <f t="shared" ca="1" si="14"/>
        <v>663875.85741315316</v>
      </c>
      <c r="I38" s="2">
        <f t="shared" ca="1" si="15"/>
        <v>548178.60499609658</v>
      </c>
      <c r="J38" s="2">
        <f t="shared" ca="1" si="16"/>
        <v>1367366.7333138706</v>
      </c>
      <c r="L38" t="str">
        <f t="shared" ca="1" si="8"/>
        <v xml:space="preserve">    {"county_name":"Lawrence","population":"5,881,396","food_ins_rate":"83","food_ins_rate_child":"6","snap":"1,809,321","snap_percentage":"31","wic":"1,548,300","free_lunch":"663,876","free_breakfast":"548,179","food_banks":"1,367,367"},</v>
      </c>
    </row>
    <row r="39" spans="1:12">
      <c r="A39" s="2" t="s">
        <v>37</v>
      </c>
      <c r="B39" s="2">
        <v>6045845.3333333302</v>
      </c>
      <c r="C39" s="2">
        <f t="shared" ca="1" si="9"/>
        <v>7.021789676678047</v>
      </c>
      <c r="D39" s="2">
        <f t="shared" ca="1" si="10"/>
        <v>59.837052388778986</v>
      </c>
      <c r="E39" s="2">
        <f t="shared" ca="1" si="11"/>
        <v>3724431.1249471428</v>
      </c>
      <c r="F39" s="2">
        <f t="shared" ca="1" si="12"/>
        <v>61.603149263722671</v>
      </c>
      <c r="G39" s="2">
        <f t="shared" ca="1" si="13"/>
        <v>963198.77731936495</v>
      </c>
      <c r="H39" s="2">
        <f t="shared" ca="1" si="14"/>
        <v>839344.95942659897</v>
      </c>
      <c r="I39" s="2">
        <f t="shared" ca="1" si="15"/>
        <v>267899.49156741571</v>
      </c>
      <c r="J39" s="2">
        <f t="shared" ca="1" si="16"/>
        <v>123232.16352485608</v>
      </c>
      <c r="L39" t="str">
        <f t="shared" ca="1" si="8"/>
        <v xml:space="preserve">    {"county_name":"Lebanon","population":"6,045,845","food_ins_rate":"7","food_ins_rate_child":"60","snap":"3,724,431","snap_percentage":"62","wic":"963,199","free_lunch":"839,345","free_breakfast":"267,899","food_banks":"123,232"},</v>
      </c>
    </row>
    <row r="40" spans="1:12">
      <c r="A40" s="2" t="s">
        <v>38</v>
      </c>
      <c r="B40" s="2">
        <v>6210294.3333333302</v>
      </c>
      <c r="C40" s="2">
        <f t="shared" ca="1" si="9"/>
        <v>28.871372478893463</v>
      </c>
      <c r="D40" s="2">
        <f t="shared" ca="1" si="10"/>
        <v>2.2496931114761121</v>
      </c>
      <c r="E40" s="2">
        <f t="shared" ca="1" si="11"/>
        <v>4009462.8767066505</v>
      </c>
      <c r="F40" s="2">
        <f t="shared" ca="1" si="12"/>
        <v>64.561559589633816</v>
      </c>
      <c r="G40" s="2">
        <f t="shared" ca="1" si="13"/>
        <v>854986.81459598418</v>
      </c>
      <c r="H40" s="2">
        <f t="shared" ca="1" si="14"/>
        <v>447745.04691318102</v>
      </c>
      <c r="I40" s="2">
        <f t="shared" ca="1" si="15"/>
        <v>352979.5776001371</v>
      </c>
      <c r="J40" s="2">
        <f t="shared" ca="1" si="16"/>
        <v>291928.15566345112</v>
      </c>
      <c r="L40" t="str">
        <f t="shared" ca="1" si="8"/>
        <v xml:space="preserve">    {"county_name":"Lehigh","population":"6,210,294","food_ins_rate":"29","food_ins_rate_child":"2","snap":"4,009,463","snap_percentage":"65","wic":"854,987","free_lunch":"447,745","free_breakfast":"352,980","food_banks":"291,928"},</v>
      </c>
    </row>
    <row r="41" spans="1:12">
      <c r="A41" s="2" t="s">
        <v>39</v>
      </c>
      <c r="B41" s="2">
        <v>6374743.3333333302</v>
      </c>
      <c r="C41" s="2">
        <f t="shared" ca="1" si="9"/>
        <v>37.622975652221577</v>
      </c>
      <c r="D41" s="2">
        <f t="shared" ca="1" si="10"/>
        <v>6.9808999311167774</v>
      </c>
      <c r="E41" s="2">
        <f t="shared" ca="1" si="11"/>
        <v>810767.26902920182</v>
      </c>
      <c r="F41" s="2">
        <f t="shared" ca="1" si="12"/>
        <v>12.718430007836169</v>
      </c>
      <c r="G41" s="2">
        <f t="shared" ca="1" si="13"/>
        <v>673942.06094010279</v>
      </c>
      <c r="H41" s="2">
        <f t="shared" ca="1" si="14"/>
        <v>2250257.043606896</v>
      </c>
      <c r="I41" s="2">
        <f t="shared" ca="1" si="15"/>
        <v>569548.95579992374</v>
      </c>
      <c r="J41" s="2">
        <f t="shared" ca="1" si="16"/>
        <v>1820538.1264474851</v>
      </c>
      <c r="L41" t="str">
        <f t="shared" ca="1" si="8"/>
        <v xml:space="preserve">    {"county_name":"Luzerne","population":"6,374,743","food_ins_rate":"38","food_ins_rate_child":"7","snap":"810,767","snap_percentage":"13","wic":"673,942","free_lunch":"2,250,257","free_breakfast":"569,549","food_banks":"1,820,538"},</v>
      </c>
    </row>
    <row r="42" spans="1:12">
      <c r="A42" s="2" t="s">
        <v>40</v>
      </c>
      <c r="B42" s="2">
        <v>6539192.3333333302</v>
      </c>
      <c r="C42" s="2">
        <f t="shared" ca="1" si="9"/>
        <v>89.46454290168063</v>
      </c>
      <c r="D42" s="2">
        <f t="shared" ca="1" si="10"/>
        <v>32.857797384638673</v>
      </c>
      <c r="E42" s="2">
        <f t="shared" ca="1" si="11"/>
        <v>216293.98725818403</v>
      </c>
      <c r="F42" s="2">
        <f t="shared" ca="1" si="12"/>
        <v>3.3076559953074347</v>
      </c>
      <c r="G42" s="2">
        <f t="shared" ca="1" si="13"/>
        <v>1292066.5856253793</v>
      </c>
      <c r="H42" s="2">
        <f t="shared" ca="1" si="14"/>
        <v>500781.7854748182</v>
      </c>
      <c r="I42" s="2">
        <f t="shared" ca="1" si="15"/>
        <v>215938.65500668914</v>
      </c>
      <c r="J42" s="2">
        <f t="shared" ca="1" si="16"/>
        <v>390010.42988861923</v>
      </c>
      <c r="L42" t="str">
        <f t="shared" ca="1" si="8"/>
        <v xml:space="preserve">    {"county_name":"Lycoming","population":"6,539,192","food_ins_rate":"89","food_ins_rate_child":"33","snap":"216,294","snap_percentage":"3","wic":"1,292,067","free_lunch":"500,782","free_breakfast":"215,939","food_banks":"390,010"},</v>
      </c>
    </row>
    <row r="43" spans="1:12">
      <c r="A43" s="2" t="s">
        <v>41</v>
      </c>
      <c r="B43" s="2">
        <v>6703641.3333333302</v>
      </c>
      <c r="C43" s="2">
        <f t="shared" ca="1" si="9"/>
        <v>69.460248137412805</v>
      </c>
      <c r="D43" s="2">
        <f t="shared" ca="1" si="10"/>
        <v>0.70278117042552823</v>
      </c>
      <c r="E43" s="2">
        <f t="shared" ca="1" si="11"/>
        <v>2416905.2646631654</v>
      </c>
      <c r="F43" s="2">
        <f t="shared" ca="1" si="12"/>
        <v>36.053618391623878</v>
      </c>
      <c r="G43" s="2">
        <f t="shared" ca="1" si="13"/>
        <v>231745.55728644709</v>
      </c>
      <c r="H43" s="2">
        <f t="shared" ca="1" si="14"/>
        <v>2247030.0159526747</v>
      </c>
      <c r="I43" s="2">
        <f t="shared" ca="1" si="15"/>
        <v>327150.42431784031</v>
      </c>
      <c r="J43" s="2">
        <f t="shared" ca="1" si="16"/>
        <v>288262.75363644975</v>
      </c>
      <c r="L43" t="str">
        <f t="shared" ca="1" si="8"/>
        <v xml:space="preserve">    {"county_name":"McKean","population":"6,703,641","food_ins_rate":"69","food_ins_rate_child":"1","snap":"2,416,905","snap_percentage":"36","wic":"231,746","free_lunch":"2,247,030","free_breakfast":"327,150","food_banks":"288,263"},</v>
      </c>
    </row>
    <row r="44" spans="1:12">
      <c r="A44" s="2" t="s">
        <v>42</v>
      </c>
      <c r="B44" s="2">
        <v>6868090.3333333302</v>
      </c>
      <c r="C44" s="2">
        <f t="shared" ca="1" si="9"/>
        <v>26.450622771282283</v>
      </c>
      <c r="D44" s="2">
        <f t="shared" ca="1" si="10"/>
        <v>12.260381874876982</v>
      </c>
      <c r="E44" s="2">
        <f t="shared" ca="1" si="11"/>
        <v>2043146.3738383357</v>
      </c>
      <c r="F44" s="2">
        <f t="shared" ca="1" si="12"/>
        <v>29.74839110548978</v>
      </c>
      <c r="G44" s="2">
        <f t="shared" ca="1" si="13"/>
        <v>844975.8105602765</v>
      </c>
      <c r="H44" s="2">
        <f t="shared" ca="1" si="14"/>
        <v>2525974.8120230539</v>
      </c>
      <c r="I44" s="2">
        <f t="shared" ca="1" si="15"/>
        <v>344968.37558940361</v>
      </c>
      <c r="J44" s="2">
        <f t="shared" ca="1" si="16"/>
        <v>1916346.4007607535</v>
      </c>
      <c r="L44" t="str">
        <f t="shared" ca="1" si="8"/>
        <v xml:space="preserve">    {"county_name":"Mercer","population":"6,868,090","food_ins_rate":"26","food_ins_rate_child":"12","snap":"2,043,146","snap_percentage":"30","wic":"844,976","free_lunch":"2,525,975","free_breakfast":"344,968","food_banks":"1,916,346"},</v>
      </c>
    </row>
    <row r="45" spans="1:12">
      <c r="A45" s="2" t="s">
        <v>43</v>
      </c>
      <c r="B45" s="2">
        <v>7032539.3333333302</v>
      </c>
      <c r="C45" s="2">
        <f t="shared" ca="1" si="9"/>
        <v>77.433307192961493</v>
      </c>
      <c r="D45" s="2">
        <f t="shared" ca="1" si="10"/>
        <v>58.950816434237744</v>
      </c>
      <c r="E45" s="2">
        <f t="shared" ca="1" si="11"/>
        <v>6832072.3656298155</v>
      </c>
      <c r="F45" s="2">
        <f t="shared" ca="1" si="12"/>
        <v>97.149436950130834</v>
      </c>
      <c r="G45" s="2">
        <f t="shared" ca="1" si="13"/>
        <v>1621722.4820900755</v>
      </c>
      <c r="H45" s="2">
        <f t="shared" ca="1" si="14"/>
        <v>2673146.9882689598</v>
      </c>
      <c r="I45" s="2">
        <f t="shared" ca="1" si="15"/>
        <v>280232.28114268935</v>
      </c>
      <c r="J45" s="2">
        <f t="shared" ca="1" si="16"/>
        <v>1513039.1357418906</v>
      </c>
      <c r="L45" t="str">
        <f t="shared" ca="1" si="8"/>
        <v xml:space="preserve">    {"county_name":"Mifflin","population":"7,032,539","food_ins_rate":"77","food_ins_rate_child":"59","snap":"6,832,072","snap_percentage":"97","wic":"1,621,722","free_lunch":"2,673,147","free_breakfast":"280,232","food_banks":"1,513,039"},</v>
      </c>
    </row>
    <row r="46" spans="1:12">
      <c r="A46" s="2" t="s">
        <v>44</v>
      </c>
      <c r="B46" s="2">
        <v>7196988.3333333302</v>
      </c>
      <c r="C46" s="2">
        <f t="shared" ca="1" si="9"/>
        <v>85.171259004608956</v>
      </c>
      <c r="D46" s="2">
        <f t="shared" ca="1" si="10"/>
        <v>44.205436646462708</v>
      </c>
      <c r="E46" s="2">
        <f t="shared" ca="1" si="11"/>
        <v>3247189.1139081325</v>
      </c>
      <c r="F46" s="2">
        <f t="shared" ca="1" si="12"/>
        <v>45.118721380560814</v>
      </c>
      <c r="G46" s="2">
        <f t="shared" ca="1" si="13"/>
        <v>2111294.645360745</v>
      </c>
      <c r="H46" s="2">
        <f t="shared" ca="1" si="14"/>
        <v>1890144.8014461261</v>
      </c>
      <c r="I46" s="2">
        <f t="shared" ca="1" si="15"/>
        <v>233229.54506445336</v>
      </c>
      <c r="J46" s="2">
        <f t="shared" ca="1" si="16"/>
        <v>1961329.4440545551</v>
      </c>
      <c r="L46" t="str">
        <f t="shared" ca="1" si="8"/>
        <v xml:space="preserve">    {"county_name":"Monroe","population":"7,196,988","food_ins_rate":"85","food_ins_rate_child":"44","snap":"3,247,189","snap_percentage":"45","wic":"2,111,295","free_lunch":"1,890,145","free_breakfast":"233,230","food_banks":"1,961,329"},</v>
      </c>
    </row>
    <row r="47" spans="1:12">
      <c r="A47" s="2" t="s">
        <v>45</v>
      </c>
      <c r="B47" s="2">
        <v>7361437.3333333302</v>
      </c>
      <c r="C47" s="2">
        <f t="shared" ca="1" si="9"/>
        <v>28.276168233898602</v>
      </c>
      <c r="D47" s="2">
        <f t="shared" ca="1" si="10"/>
        <v>54.324162773885526</v>
      </c>
      <c r="E47" s="2">
        <f t="shared" ca="1" si="11"/>
        <v>1547388.6610786235</v>
      </c>
      <c r="F47" s="2">
        <f t="shared" ca="1" si="12"/>
        <v>21.020197428997889</v>
      </c>
      <c r="G47" s="2">
        <f t="shared" ca="1" si="13"/>
        <v>277138.87160754798</v>
      </c>
      <c r="H47" s="2">
        <f t="shared" ca="1" si="14"/>
        <v>1637160.650204028</v>
      </c>
      <c r="I47" s="2">
        <f t="shared" ca="1" si="15"/>
        <v>585058.31467721751</v>
      </c>
      <c r="J47" s="2">
        <f t="shared" ca="1" si="16"/>
        <v>2640434.8500533779</v>
      </c>
      <c r="L47" t="str">
        <f t="shared" ca="1" si="8"/>
        <v xml:space="preserve">    {"county_name":"Montgomery","population":"7,361,437","food_ins_rate":"28","food_ins_rate_child":"54","snap":"1,547,389","snap_percentage":"21","wic":"277,139","free_lunch":"1,637,161","free_breakfast":"585,058","food_banks":"2,640,435"},</v>
      </c>
    </row>
    <row r="48" spans="1:12">
      <c r="A48" s="2" t="s">
        <v>46</v>
      </c>
      <c r="B48" s="2">
        <v>7525886.3333333302</v>
      </c>
      <c r="C48" s="2">
        <f t="shared" ca="1" si="9"/>
        <v>36.901710375152597</v>
      </c>
      <c r="D48" s="2">
        <f t="shared" ca="1" si="10"/>
        <v>11.096370058070397</v>
      </c>
      <c r="E48" s="2">
        <f t="shared" ca="1" si="11"/>
        <v>3731308.4359072209</v>
      </c>
      <c r="F48" s="2">
        <f t="shared" ca="1" si="12"/>
        <v>49.579654417323191</v>
      </c>
      <c r="G48" s="2">
        <f t="shared" ca="1" si="13"/>
        <v>1867060.3350273815</v>
      </c>
      <c r="H48" s="2">
        <f t="shared" ca="1" si="14"/>
        <v>2374288.569353119</v>
      </c>
      <c r="I48" s="2">
        <f t="shared" ca="1" si="15"/>
        <v>249964.26224051823</v>
      </c>
      <c r="J48" s="2">
        <f t="shared" ca="1" si="16"/>
        <v>1336942.6181198354</v>
      </c>
      <c r="L48" t="str">
        <f t="shared" ca="1" si="8"/>
        <v xml:space="preserve">    {"county_name":"Montour","population":"7,525,886","food_ins_rate":"37","food_ins_rate_child":"11","snap":"3,731,308","snap_percentage":"50","wic":"1,867,060","free_lunch":"2,374,289","free_breakfast":"249,964","food_banks":"1,336,943"},</v>
      </c>
    </row>
    <row r="49" spans="1:12">
      <c r="A49" s="2" t="s">
        <v>47</v>
      </c>
      <c r="B49" s="2">
        <v>7690335.3333333302</v>
      </c>
      <c r="C49" s="2">
        <f t="shared" ca="1" si="9"/>
        <v>72.721238962416237</v>
      </c>
      <c r="D49" s="2">
        <f t="shared" ca="1" si="10"/>
        <v>17.104356131660776</v>
      </c>
      <c r="E49" s="2">
        <f t="shared" ca="1" si="11"/>
        <v>6058523.9973389171</v>
      </c>
      <c r="F49" s="2">
        <f t="shared" ca="1" si="12"/>
        <v>78.781011942074656</v>
      </c>
      <c r="G49" s="2">
        <f t="shared" ca="1" si="13"/>
        <v>1241762.2254295612</v>
      </c>
      <c r="H49" s="2">
        <f t="shared" ca="1" si="14"/>
        <v>1972480.3180420699</v>
      </c>
      <c r="I49" s="2">
        <f t="shared" ca="1" si="15"/>
        <v>94736.136960745993</v>
      </c>
      <c r="J49" s="2">
        <f t="shared" ca="1" si="16"/>
        <v>1154068.198849082</v>
      </c>
      <c r="L49" t="str">
        <f t="shared" ca="1" si="8"/>
        <v xml:space="preserve">    {"county_name":"Northampton","population":"7,690,335","food_ins_rate":"73","food_ins_rate_child":"17","snap":"6,058,524","snap_percentage":"79","wic":"1,241,762","free_lunch":"1,972,480","free_breakfast":"94,736","food_banks":"1,154,068"},</v>
      </c>
    </row>
    <row r="50" spans="1:12">
      <c r="A50" s="2" t="s">
        <v>48</v>
      </c>
      <c r="B50" s="2">
        <v>7854784.3333333302</v>
      </c>
      <c r="C50" s="2">
        <f t="shared" ca="1" si="9"/>
        <v>48.075376941276026</v>
      </c>
      <c r="D50" s="2">
        <f t="shared" ca="1" si="10"/>
        <v>18.605752756248744</v>
      </c>
      <c r="E50" s="2">
        <f t="shared" ca="1" si="11"/>
        <v>6023616.2916036025</v>
      </c>
      <c r="F50" s="2">
        <f t="shared" ca="1" si="12"/>
        <v>76.687226994141596</v>
      </c>
      <c r="G50" s="2">
        <f t="shared" ca="1" si="13"/>
        <v>1334994.4488773607</v>
      </c>
      <c r="H50" s="2">
        <f t="shared" ca="1" si="14"/>
        <v>2420704.4127844051</v>
      </c>
      <c r="I50" s="2">
        <f t="shared" ca="1" si="15"/>
        <v>493650.52522805781</v>
      </c>
      <c r="J50" s="2">
        <f t="shared" ca="1" si="16"/>
        <v>3080906.5571848433</v>
      </c>
      <c r="L50" t="str">
        <f t="shared" ca="1" si="8"/>
        <v xml:space="preserve">    {"county_name":"Northumberland","population":"7,854,784","food_ins_rate":"48","food_ins_rate_child":"19","snap":"6,023,616","snap_percentage":"77","wic":"1,334,994","free_lunch":"2,420,704","free_breakfast":"493,651","food_banks":"3,080,907"},</v>
      </c>
    </row>
    <row r="51" spans="1:12">
      <c r="A51" s="2" t="s">
        <v>49</v>
      </c>
      <c r="B51" s="2">
        <v>8019233.3333333302</v>
      </c>
      <c r="C51" s="2">
        <f t="shared" ca="1" si="9"/>
        <v>75.841908353182447</v>
      </c>
      <c r="D51" s="2">
        <f t="shared" ca="1" si="10"/>
        <v>14.647962573307082</v>
      </c>
      <c r="E51" s="2">
        <f t="shared" ca="1" si="11"/>
        <v>5237374.8355567316</v>
      </c>
      <c r="F51" s="2">
        <f t="shared" ca="1" si="12"/>
        <v>65.310168913363285</v>
      </c>
      <c r="G51" s="2">
        <f t="shared" ca="1" si="13"/>
        <v>968418.64772630273</v>
      </c>
      <c r="H51" s="2">
        <f t="shared" ca="1" si="14"/>
        <v>2286708.3201709948</v>
      </c>
      <c r="I51" s="2">
        <f t="shared" ca="1" si="15"/>
        <v>341391.86911904044</v>
      </c>
      <c r="J51" s="2">
        <f t="shared" ca="1" si="16"/>
        <v>3682754.7830257067</v>
      </c>
      <c r="L51" t="str">
        <f t="shared" ca="1" si="8"/>
        <v xml:space="preserve">    {"county_name":"Perry","population":"8,019,233","food_ins_rate":"76","food_ins_rate_child":"15","snap":"5,237,375","snap_percentage":"65","wic":"968,419","free_lunch":"2,286,708","free_breakfast":"341,392","food_banks":"3,682,755"},</v>
      </c>
    </row>
    <row r="52" spans="1:12">
      <c r="A52" s="2" t="s">
        <v>50</v>
      </c>
      <c r="B52" s="2">
        <v>8183682.3333333302</v>
      </c>
      <c r="C52" s="2">
        <f t="shared" ca="1" si="9"/>
        <v>4.5600958407388088</v>
      </c>
      <c r="D52" s="2">
        <f t="shared" ca="1" si="10"/>
        <v>6.9499974153509054</v>
      </c>
      <c r="E52" s="2">
        <f t="shared" ca="1" si="11"/>
        <v>1086048.0993012595</v>
      </c>
      <c r="F52" s="2">
        <f t="shared" ca="1" si="12"/>
        <v>13.27089756255112</v>
      </c>
      <c r="G52" s="2">
        <f t="shared" ca="1" si="13"/>
        <v>1625080.3993716002</v>
      </c>
      <c r="H52" s="2">
        <f t="shared" ca="1" si="14"/>
        <v>2252640.9029618688</v>
      </c>
      <c r="I52" s="2">
        <f t="shared" ca="1" si="15"/>
        <v>368568.71289160219</v>
      </c>
      <c r="J52" s="2">
        <f t="shared" ca="1" si="16"/>
        <v>3582558.2727963338</v>
      </c>
      <c r="L52" t="str">
        <f t="shared" ca="1" si="8"/>
        <v xml:space="preserve">    {"county_name":"Philadelphia","population":"8,183,682","food_ins_rate":"5","food_ins_rate_child":"7","snap":"1,086,048","snap_percentage":"13","wic":"1,625,080","free_lunch":"2,252,641","free_breakfast":"368,569","food_banks":"3,582,558"},</v>
      </c>
    </row>
    <row r="53" spans="1:12">
      <c r="A53" s="2" t="s">
        <v>51</v>
      </c>
      <c r="B53" s="2">
        <v>8348131.3333333302</v>
      </c>
      <c r="C53" s="2">
        <f t="shared" ca="1" si="9"/>
        <v>75.395624147297141</v>
      </c>
      <c r="D53" s="2">
        <f t="shared" ca="1" si="10"/>
        <v>47.276487952433179</v>
      </c>
      <c r="E53" s="2">
        <f t="shared" ca="1" si="11"/>
        <v>3671616.0806047339</v>
      </c>
      <c r="F53" s="2">
        <f t="shared" ca="1" si="12"/>
        <v>43.981292746848681</v>
      </c>
      <c r="G53" s="2">
        <f t="shared" ca="1" si="13"/>
        <v>256116.9432087265</v>
      </c>
      <c r="H53" s="2">
        <f t="shared" ca="1" si="14"/>
        <v>1926619.3434887377</v>
      </c>
      <c r="I53" s="2">
        <f t="shared" ca="1" si="15"/>
        <v>245665.80608108654</v>
      </c>
      <c r="J53" s="2">
        <f t="shared" ca="1" si="16"/>
        <v>362617.85886420007</v>
      </c>
      <c r="L53" t="str">
        <f t="shared" ca="1" si="8"/>
        <v xml:space="preserve">    {"county_name":"Pike","population":"8,348,131","food_ins_rate":"75","food_ins_rate_child":"47","snap":"3,671,616","snap_percentage":"44","wic":"256,117","free_lunch":"1,926,619","free_breakfast":"245,666","food_banks":"362,618"},</v>
      </c>
    </row>
    <row r="54" spans="1:12">
      <c r="A54" s="2" t="s">
        <v>52</v>
      </c>
      <c r="B54" s="2">
        <v>8512580.3333333302</v>
      </c>
      <c r="C54" s="2">
        <f t="shared" ca="1" si="9"/>
        <v>64.72181444075072</v>
      </c>
      <c r="D54" s="2">
        <f t="shared" ca="1" si="10"/>
        <v>35.521350795598075</v>
      </c>
      <c r="E54" s="2">
        <f t="shared" ca="1" si="11"/>
        <v>5830782.2341492688</v>
      </c>
      <c r="F54" s="2">
        <f t="shared" ca="1" si="12"/>
        <v>68.496061192130554</v>
      </c>
      <c r="G54" s="2">
        <f t="shared" ca="1" si="13"/>
        <v>281949.36214416457</v>
      </c>
      <c r="H54" s="2">
        <f t="shared" ca="1" si="14"/>
        <v>412354.61129303731</v>
      </c>
      <c r="I54" s="2">
        <f t="shared" ca="1" si="15"/>
        <v>676658.5404016627</v>
      </c>
      <c r="J54" s="2">
        <f t="shared" ca="1" si="16"/>
        <v>1996861.8048730171</v>
      </c>
      <c r="L54" t="str">
        <f t="shared" ca="1" si="8"/>
        <v xml:space="preserve">    {"county_name":"Potter","population":"8,512,580","food_ins_rate":"65","food_ins_rate_child":"36","snap":"5,830,782","snap_percentage":"68","wic":"281,949","free_lunch":"412,355","free_breakfast":"676,659","food_banks":"1,996,862"},</v>
      </c>
    </row>
    <row r="55" spans="1:12">
      <c r="A55" s="2" t="s">
        <v>53</v>
      </c>
      <c r="B55" s="2">
        <v>8677029.3333333302</v>
      </c>
      <c r="C55" s="2">
        <f t="shared" ca="1" si="9"/>
        <v>66.731613041326568</v>
      </c>
      <c r="D55" s="2">
        <f t="shared" ca="1" si="10"/>
        <v>59.870007170329217</v>
      </c>
      <c r="E55" s="2">
        <f t="shared" ca="1" si="11"/>
        <v>7337939.1823948957</v>
      </c>
      <c r="F55" s="2">
        <f t="shared" ca="1" si="12"/>
        <v>84.567412423117688</v>
      </c>
      <c r="G55" s="2">
        <f t="shared" ca="1" si="13"/>
        <v>190639.48720642706</v>
      </c>
      <c r="H55" s="2">
        <f t="shared" ca="1" si="14"/>
        <v>1577032.6706641437</v>
      </c>
      <c r="I55" s="2">
        <f t="shared" ca="1" si="15"/>
        <v>298791.11135544139</v>
      </c>
      <c r="J55" s="2">
        <f t="shared" ca="1" si="16"/>
        <v>1229737.0805520639</v>
      </c>
      <c r="L55" t="str">
        <f t="shared" ca="1" si="8"/>
        <v xml:space="preserve">    {"county_name":"Schuylkill","population":"8,677,029","food_ins_rate":"67","food_ins_rate_child":"60","snap":"7,337,939","snap_percentage":"85","wic":"190,639","free_lunch":"1,577,033","free_breakfast":"298,791","food_banks":"1,229,737"},</v>
      </c>
    </row>
    <row r="56" spans="1:12">
      <c r="A56" s="2" t="s">
        <v>54</v>
      </c>
      <c r="B56" s="2">
        <v>8841478.3333333302</v>
      </c>
      <c r="C56" s="2">
        <f t="shared" ca="1" si="9"/>
        <v>18.640642963976074</v>
      </c>
      <c r="D56" s="2">
        <f t="shared" ca="1" si="10"/>
        <v>9.284307512843192</v>
      </c>
      <c r="E56" s="2">
        <f t="shared" ca="1" si="11"/>
        <v>1729750.8427847608</v>
      </c>
      <c r="F56" s="2">
        <f t="shared" ca="1" si="12"/>
        <v>19.564045486187677</v>
      </c>
      <c r="G56" s="2">
        <f t="shared" ca="1" si="13"/>
        <v>533726.65004634683</v>
      </c>
      <c r="H56" s="2">
        <f t="shared" ca="1" si="14"/>
        <v>1430357.470517355</v>
      </c>
      <c r="I56" s="2">
        <f t="shared" ca="1" si="15"/>
        <v>195915.5384137604</v>
      </c>
      <c r="J56" s="2">
        <f t="shared" ca="1" si="16"/>
        <v>4064734.6330046398</v>
      </c>
      <c r="L56" t="str">
        <f t="shared" ca="1" si="8"/>
        <v xml:space="preserve">    {"county_name":"Snyder","population":"8,841,478","food_ins_rate":"19","food_ins_rate_child":"9","snap":"1,729,751","snap_percentage":"20","wic":"533,727","free_lunch":"1,430,357","free_breakfast":"195,916","food_banks":"4,064,735"},</v>
      </c>
    </row>
    <row r="57" spans="1:12">
      <c r="A57" s="2" t="s">
        <v>55</v>
      </c>
      <c r="B57" s="2">
        <v>9005927.3333333302</v>
      </c>
      <c r="C57" s="2">
        <f t="shared" ca="1" si="9"/>
        <v>2.4918977752475868</v>
      </c>
      <c r="D57" s="2">
        <f t="shared" ca="1" si="10"/>
        <v>34.607230187067145</v>
      </c>
      <c r="E57" s="2">
        <f t="shared" ca="1" si="11"/>
        <v>2960199.575755123</v>
      </c>
      <c r="F57" s="2">
        <f t="shared" ca="1" si="12"/>
        <v>32.869458815180948</v>
      </c>
      <c r="G57" s="2">
        <f t="shared" ca="1" si="13"/>
        <v>343190.18076810928</v>
      </c>
      <c r="H57" s="2">
        <f t="shared" ca="1" si="14"/>
        <v>756645.53656992211</v>
      </c>
      <c r="I57" s="2">
        <f t="shared" ca="1" si="15"/>
        <v>787382.21930397267</v>
      </c>
      <c r="J57" s="2">
        <f t="shared" ca="1" si="16"/>
        <v>2790712.2197658443</v>
      </c>
      <c r="L57" t="str">
        <f t="shared" ca="1" si="8"/>
        <v xml:space="preserve">    {"county_name":"Somerset","population":"9,005,927","food_ins_rate":"2","food_ins_rate_child":"35","snap":"2,960,200","snap_percentage":"33","wic":"343,190","free_lunch":"756,646","free_breakfast":"787,382","food_banks":"2,790,712"},</v>
      </c>
    </row>
    <row r="58" spans="1:12">
      <c r="A58" s="2" t="s">
        <v>56</v>
      </c>
      <c r="B58" s="2">
        <v>9170376.3333333302</v>
      </c>
      <c r="C58" s="2">
        <f t="shared" ca="1" si="9"/>
        <v>81.067620665208366</v>
      </c>
      <c r="D58" s="2">
        <f t="shared" ca="1" si="10"/>
        <v>6.9716005773576111</v>
      </c>
      <c r="E58" s="2">
        <f t="shared" ca="1" si="11"/>
        <v>1925736.8362122558</v>
      </c>
      <c r="F58" s="2">
        <f t="shared" ca="1" si="12"/>
        <v>20.999539890335907</v>
      </c>
      <c r="G58" s="2">
        <f t="shared" ca="1" si="13"/>
        <v>2594775.0227036588</v>
      </c>
      <c r="H58" s="2">
        <f t="shared" ca="1" si="14"/>
        <v>3019975.0640911604</v>
      </c>
      <c r="I58" s="2">
        <f t="shared" ca="1" si="15"/>
        <v>779734.31791289628</v>
      </c>
      <c r="J58" s="2">
        <f t="shared" ca="1" si="16"/>
        <v>1977449.2810240618</v>
      </c>
      <c r="L58" t="str">
        <f t="shared" ca="1" si="8"/>
        <v xml:space="preserve">    {"county_name":"Sullivan","population":"9,170,376","food_ins_rate":"81","food_ins_rate_child":"7","snap":"1,925,737","snap_percentage":"21","wic":"2,594,775","free_lunch":"3,019,975","free_breakfast":"779,734","food_banks":"1,977,449"},</v>
      </c>
    </row>
    <row r="59" spans="1:12">
      <c r="A59" s="2" t="s">
        <v>57</v>
      </c>
      <c r="B59" s="2">
        <v>9334825.3333333302</v>
      </c>
      <c r="C59" s="2">
        <f t="shared" ca="1" si="9"/>
        <v>11.170732984135078</v>
      </c>
      <c r="D59" s="2">
        <f t="shared" ca="1" si="10"/>
        <v>25.803373989511282</v>
      </c>
      <c r="E59" s="2">
        <f t="shared" ca="1" si="11"/>
        <v>248583.14155083345</v>
      </c>
      <c r="F59" s="2">
        <f t="shared" ca="1" si="12"/>
        <v>2.6629651083366124</v>
      </c>
      <c r="G59" s="2">
        <f t="shared" ca="1" si="13"/>
        <v>1422364.6145946761</v>
      </c>
      <c r="H59" s="2">
        <f t="shared" ca="1" si="14"/>
        <v>552551.67780834157</v>
      </c>
      <c r="I59" s="2">
        <f t="shared" ca="1" si="15"/>
        <v>202198.28609255262</v>
      </c>
      <c r="J59" s="2">
        <f t="shared" ca="1" si="16"/>
        <v>3878810.0965010147</v>
      </c>
      <c r="L59" t="str">
        <f t="shared" ca="1" si="8"/>
        <v xml:space="preserve">    {"county_name":"Susquehanna","population":"9,334,825","food_ins_rate":"11","food_ins_rate_child":"26","snap":"248,583","snap_percentage":"3","wic":"1,422,365","free_lunch":"552,552","free_breakfast":"202,198","food_banks":"3,878,810"},</v>
      </c>
    </row>
    <row r="60" spans="1:12">
      <c r="A60" s="2" t="s">
        <v>58</v>
      </c>
      <c r="B60" s="2">
        <v>9499274.3333333302</v>
      </c>
      <c r="C60" s="2">
        <f t="shared" ca="1" si="9"/>
        <v>13.117280366605522</v>
      </c>
      <c r="D60" s="2">
        <f t="shared" ca="1" si="10"/>
        <v>52.780113146980362</v>
      </c>
      <c r="E60" s="2">
        <f t="shared" ca="1" si="11"/>
        <v>4083731.566895287</v>
      </c>
      <c r="F60" s="2">
        <f t="shared" ca="1" si="12"/>
        <v>42.989931900011683</v>
      </c>
      <c r="G60" s="2">
        <f t="shared" ca="1" si="13"/>
        <v>1480603.408630006</v>
      </c>
      <c r="H60" s="2">
        <f t="shared" ca="1" si="14"/>
        <v>1866256.940043445</v>
      </c>
      <c r="I60" s="2">
        <f t="shared" ca="1" si="15"/>
        <v>548823.95452349877</v>
      </c>
      <c r="J60" s="2">
        <f t="shared" ca="1" si="16"/>
        <v>3182490.469652012</v>
      </c>
      <c r="L60" t="str">
        <f t="shared" ca="1" si="8"/>
        <v xml:space="preserve">    {"county_name":"Tioga","population":"9,499,274","food_ins_rate":"13","food_ins_rate_child":"53","snap":"4,083,732","snap_percentage":"43","wic":"1,480,603","free_lunch":"1,866,257","free_breakfast":"548,824","food_banks":"3,182,490"},</v>
      </c>
    </row>
    <row r="61" spans="1:12">
      <c r="A61" s="2" t="s">
        <v>59</v>
      </c>
      <c r="B61" s="2">
        <v>9663723.3333333302</v>
      </c>
      <c r="C61" s="2">
        <f t="shared" ca="1" si="9"/>
        <v>73.46776204954773</v>
      </c>
      <c r="D61" s="2">
        <f t="shared" ca="1" si="10"/>
        <v>14.736147598340919</v>
      </c>
      <c r="E61" s="2">
        <f t="shared" ca="1" si="11"/>
        <v>9255860.2560335211</v>
      </c>
      <c r="F61" s="2">
        <f t="shared" ca="1" si="12"/>
        <v>95.779441699319392</v>
      </c>
      <c r="G61" s="2">
        <f t="shared" ca="1" si="13"/>
        <v>342571.94543598272</v>
      </c>
      <c r="H61" s="2">
        <f t="shared" ca="1" si="14"/>
        <v>3182347.0109852739</v>
      </c>
      <c r="I61" s="2">
        <f t="shared" ca="1" si="15"/>
        <v>541823.97250442836</v>
      </c>
      <c r="J61" s="2">
        <f t="shared" ca="1" si="16"/>
        <v>2676324.2332467968</v>
      </c>
      <c r="L61" t="str">
        <f t="shared" ca="1" si="8"/>
        <v xml:space="preserve">    {"county_name":"Union","population":"9,663,723","food_ins_rate":"73","food_ins_rate_child":"15","snap":"9,255,860","snap_percentage":"96","wic":"342,572","free_lunch":"3,182,347","free_breakfast":"541,824","food_banks":"2,676,324"},</v>
      </c>
    </row>
    <row r="62" spans="1:12">
      <c r="A62" s="2" t="s">
        <v>60</v>
      </c>
      <c r="B62" s="2">
        <v>9828172.3333333302</v>
      </c>
      <c r="C62" s="2">
        <f t="shared" ca="1" si="9"/>
        <v>88.803459528811487</v>
      </c>
      <c r="D62" s="2">
        <f t="shared" ca="1" si="10"/>
        <v>36.164442229313629</v>
      </c>
      <c r="E62" s="2">
        <f t="shared" ca="1" si="11"/>
        <v>5548380.7991018286</v>
      </c>
      <c r="F62" s="2">
        <f t="shared" ca="1" si="12"/>
        <v>56.453841171301846</v>
      </c>
      <c r="G62" s="2">
        <f t="shared" ca="1" si="13"/>
        <v>1986757.8469934906</v>
      </c>
      <c r="H62" s="2">
        <f t="shared" ca="1" si="14"/>
        <v>1750420.3448138698</v>
      </c>
      <c r="I62" s="2">
        <f t="shared" ca="1" si="15"/>
        <v>156818.53686000177</v>
      </c>
      <c r="J62" s="2">
        <f t="shared" ca="1" si="16"/>
        <v>664077.53955139953</v>
      </c>
      <c r="L62" t="str">
        <f t="shared" ca="1" si="8"/>
        <v xml:space="preserve">    {"county_name":"Venango","population":"9,828,172","food_ins_rate":"89","food_ins_rate_child":"36","snap":"5,548,381","snap_percentage":"56","wic":"1,986,758","free_lunch":"1,750,420","free_breakfast":"156,819","food_banks":"664,078"},</v>
      </c>
    </row>
    <row r="63" spans="1:12">
      <c r="A63" s="2" t="s">
        <v>61</v>
      </c>
      <c r="B63" s="2">
        <v>9992621.3333333302</v>
      </c>
      <c r="C63" s="2">
        <f t="shared" ca="1" si="9"/>
        <v>56.037120153720224</v>
      </c>
      <c r="D63" s="2">
        <f t="shared" ca="1" si="10"/>
        <v>34.268297091170325</v>
      </c>
      <c r="E63" s="2">
        <f t="shared" ca="1" si="11"/>
        <v>7665155.2424348881</v>
      </c>
      <c r="F63" s="2">
        <f t="shared" ca="1" si="12"/>
        <v>76.70815281337147</v>
      </c>
      <c r="G63" s="2">
        <f t="shared" ca="1" si="13"/>
        <v>857736.11035982217</v>
      </c>
      <c r="H63" s="2">
        <f t="shared" ca="1" si="14"/>
        <v>2200407.1195051419</v>
      </c>
      <c r="I63" s="2">
        <f t="shared" ca="1" si="15"/>
        <v>834324.00804670923</v>
      </c>
      <c r="J63" s="2">
        <f t="shared" ca="1" si="16"/>
        <v>3466179.609037545</v>
      </c>
      <c r="L63" t="str">
        <f t="shared" ca="1" si="8"/>
        <v xml:space="preserve">    {"county_name":"Warren","population":"9,992,621","food_ins_rate":"56","food_ins_rate_child":"34","snap":"7,665,155","snap_percentage":"77","wic":"857,736","free_lunch":"2,200,407","free_breakfast":"834,324","food_banks":"3,466,180"},</v>
      </c>
    </row>
    <row r="64" spans="1:12">
      <c r="A64" s="2" t="s">
        <v>62</v>
      </c>
      <c r="B64" s="2">
        <v>10157070.3333333</v>
      </c>
      <c r="C64" s="2">
        <f t="shared" ca="1" si="9"/>
        <v>5.766734358985004</v>
      </c>
      <c r="D64" s="2">
        <f t="shared" ca="1" si="10"/>
        <v>32.282917256931185</v>
      </c>
      <c r="E64" s="2">
        <f t="shared" ca="1" si="11"/>
        <v>4850839.0348927518</v>
      </c>
      <c r="F64" s="2">
        <f t="shared" ca="1" si="12"/>
        <v>47.758249925407632</v>
      </c>
      <c r="G64" s="2">
        <f t="shared" ca="1" si="13"/>
        <v>2605839.4380822498</v>
      </c>
      <c r="H64" s="2">
        <f t="shared" ca="1" si="14"/>
        <v>1431153.8103824528</v>
      </c>
      <c r="I64" s="2">
        <f t="shared" ca="1" si="15"/>
        <v>320340.25422007928</v>
      </c>
      <c r="J64" s="2">
        <f t="shared" ca="1" si="16"/>
        <v>4917129.0576551314</v>
      </c>
      <c r="L64" t="str">
        <f t="shared" ca="1" si="8"/>
        <v xml:space="preserve">    {"county_name":"Washington","population":"10,157,070","food_ins_rate":"6","food_ins_rate_child":"32","snap":"4,850,839","snap_percentage":"48","wic":"2,605,839","free_lunch":"1,431,154","free_breakfast":"320,340","food_banks":"4,917,129"},</v>
      </c>
    </row>
    <row r="65" spans="1:12">
      <c r="A65" s="2" t="s">
        <v>63</v>
      </c>
      <c r="B65" s="2">
        <v>10321519.3333333</v>
      </c>
      <c r="C65" s="2">
        <f t="shared" ca="1" si="9"/>
        <v>70.200556618448729</v>
      </c>
      <c r="D65" s="2">
        <f t="shared" ca="1" si="10"/>
        <v>33.578507787199769</v>
      </c>
      <c r="E65" s="2">
        <f t="shared" ca="1" si="11"/>
        <v>6631640.352169239</v>
      </c>
      <c r="F65" s="2">
        <f t="shared" ca="1" si="12"/>
        <v>64.250621812550264</v>
      </c>
      <c r="G65" s="2">
        <f t="shared" ca="1" si="13"/>
        <v>1355263.8889408442</v>
      </c>
      <c r="H65" s="2">
        <f t="shared" ca="1" si="14"/>
        <v>2577794.1075430326</v>
      </c>
      <c r="I65" s="2">
        <f t="shared" ca="1" si="15"/>
        <v>816682.25356777909</v>
      </c>
      <c r="J65" s="2">
        <f t="shared" ca="1" si="16"/>
        <v>1160281.460064278</v>
      </c>
      <c r="L65" t="str">
        <f t="shared" ca="1" si="8"/>
        <v xml:space="preserve">    {"county_name":"Wayne","population":"10,321,519","food_ins_rate":"70","food_ins_rate_child":"34","snap":"6,631,640","snap_percentage":"64","wic":"1,355,264","free_lunch":"2,577,794","free_breakfast":"816,682","food_banks":"1,160,281"},</v>
      </c>
    </row>
    <row r="66" spans="1:12">
      <c r="A66" s="2" t="s">
        <v>64</v>
      </c>
      <c r="B66" s="2">
        <v>10485968.3333333</v>
      </c>
      <c r="C66" s="2">
        <f t="shared" ca="1" si="9"/>
        <v>24.36027915526391</v>
      </c>
      <c r="D66" s="2">
        <f t="shared" ca="1" si="10"/>
        <v>12.734079683204058</v>
      </c>
      <c r="E66" s="2">
        <f t="shared" ca="1" si="11"/>
        <v>10158560.833806252</v>
      </c>
      <c r="F66" s="2">
        <f t="shared" ca="1" si="12"/>
        <v>96.877660802328876</v>
      </c>
      <c r="G66" s="2">
        <f t="shared" ca="1" si="13"/>
        <v>1682886.0203024519</v>
      </c>
      <c r="H66" s="2">
        <f t="shared" ca="1" si="14"/>
        <v>540213.13698481384</v>
      </c>
      <c r="I66" s="2">
        <f t="shared" ca="1" si="15"/>
        <v>608406.79620026576</v>
      </c>
      <c r="J66" s="2">
        <f t="shared" ca="1" si="16"/>
        <v>4658899.2440043157</v>
      </c>
      <c r="L66" t="str">
        <f t="shared" ca="1" si="8"/>
        <v xml:space="preserve">    {"county_name":"Westmoreland","population":"10,485,968","food_ins_rate":"24","food_ins_rate_child":"13","snap":"10,158,561","snap_percentage":"97","wic":"1,682,886","free_lunch":"540,213","free_breakfast":"608,407","food_banks":"4,658,899"},</v>
      </c>
    </row>
    <row r="67" spans="1:12">
      <c r="A67" s="2" t="s">
        <v>65</v>
      </c>
      <c r="B67" s="2">
        <v>10650417.3333333</v>
      </c>
      <c r="C67" s="2">
        <f t="shared" ca="1" si="9"/>
        <v>94.869825331053519</v>
      </c>
      <c r="D67" s="2">
        <f t="shared" ca="1" si="10"/>
        <v>42.113683932655206</v>
      </c>
      <c r="E67" s="2">
        <f t="shared" ca="1" si="11"/>
        <v>10075126.149905926</v>
      </c>
      <c r="F67" s="2">
        <f t="shared" ca="1" si="12"/>
        <v>94.598416518131657</v>
      </c>
      <c r="G67" s="2">
        <f t="shared" ca="1" si="13"/>
        <v>97548.770444483293</v>
      </c>
      <c r="H67" s="2">
        <f t="shared" ca="1" si="14"/>
        <v>957914.32920381636</v>
      </c>
      <c r="I67" s="2">
        <f t="shared" ca="1" si="15"/>
        <v>601337.85881843616</v>
      </c>
      <c r="J67" s="2">
        <f t="shared" ca="1" si="16"/>
        <v>1429273.1056316837</v>
      </c>
      <c r="L67" t="str">
        <f t="shared" ref="L67:L68" ca="1" si="17">CONCATENATE("    {","""",$A$1,""":""",TEXT($A67,""),""",","""",$B$1,""":""",TEXT($B67,"#,###"),""",","""",$C$1,""":""",TEXT($C67,"#,###"),""",","""",$D$1,""":""",TEXT($D67,"#,###"),""",","""",$E$1,""":""",TEXT($E67,"#,###"),""",","""",$F$1,""":""",TEXT($F67,"#,###"),""",","""",$G$1,""":""",TEXT($G67,"#,###"),""",","""",$H$1,""":""",TEXT($H67,"#,###"),""",","""",$I$1,""":""",TEXT($I67,"#,###"),""",","""",$J$1,""":""",TEXT($J67,"#,###"),"""},")</f>
        <v xml:space="preserve">    {"county_name":"Wyoming","population":"10,650,417","food_ins_rate":"95","food_ins_rate_child":"42","snap":"10,075,126","snap_percentage":"95","wic":"97,549","free_lunch":"957,914","free_breakfast":"601,338","food_banks":"1,429,273"},</v>
      </c>
    </row>
    <row r="68" spans="1:12">
      <c r="A68" s="2" t="s">
        <v>66</v>
      </c>
      <c r="B68" s="2">
        <v>10814866.3333333</v>
      </c>
      <c r="C68" s="2">
        <f t="shared" ca="1" si="9"/>
        <v>17.454770208146464</v>
      </c>
      <c r="D68" s="2">
        <f t="shared" ca="1" si="10"/>
        <v>48.185621516935726</v>
      </c>
      <c r="E68" s="2">
        <f t="shared" ca="1" si="11"/>
        <v>7000998.1724091042</v>
      </c>
      <c r="F68" s="2">
        <f t="shared" ca="1" si="12"/>
        <v>64.7349486958596</v>
      </c>
      <c r="G68" s="2">
        <f t="shared" ca="1" si="13"/>
        <v>2874064.5900313118</v>
      </c>
      <c r="H68" s="2">
        <f t="shared" ca="1" si="14"/>
        <v>4073639.3800777583</v>
      </c>
      <c r="I68" s="2">
        <f t="shared" ca="1" si="15"/>
        <v>991161.41098639718</v>
      </c>
      <c r="J68" s="2">
        <f t="shared" ca="1" si="16"/>
        <v>2491254.0853228751</v>
      </c>
      <c r="L68" t="str">
        <f t="shared" ca="1" si="17"/>
        <v xml:space="preserve">    {"county_name":"York","population":"10,814,866","food_ins_rate":"17","food_ins_rate_child":"48","snap":"7,000,998","snap_percentage":"65","wic":"2,874,065","free_lunch":"4,073,639","free_breakfast":"991,161","food_banks":"2,491,254"},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B19" sqref="B19"/>
    </sheetView>
  </sheetViews>
  <sheetFormatPr baseColWidth="10" defaultRowHeight="15" x14ac:dyDescent="0"/>
  <cols>
    <col min="1" max="1" width="5.6640625" customWidth="1"/>
    <col min="2" max="2" width="17.5" customWidth="1"/>
    <col min="3" max="3" width="26" bestFit="1" customWidth="1"/>
    <col min="4" max="4" width="73.33203125" customWidth="1"/>
    <col min="6" max="6" width="127.1640625" bestFit="1" customWidth="1"/>
  </cols>
  <sheetData>
    <row r="1" spans="1:6">
      <c r="A1" t="s">
        <v>97</v>
      </c>
      <c r="B1" t="s">
        <v>90</v>
      </c>
      <c r="C1" t="s">
        <v>77</v>
      </c>
      <c r="D1" t="s">
        <v>78</v>
      </c>
      <c r="E1" t="s">
        <v>93</v>
      </c>
    </row>
    <row r="2" spans="1:6">
      <c r="A2" t="s">
        <v>98</v>
      </c>
      <c r="B2" t="s">
        <v>70</v>
      </c>
      <c r="C2" t="s">
        <v>87</v>
      </c>
      <c r="D2" t="s">
        <v>92</v>
      </c>
      <c r="F2" t="str">
        <f>CONCATENATE("    {""",$B$1,""":""",$B2,""",""",$C$1,""":""",$C2,""",""",$D$1,""":""",$D2,"""},")</f>
        <v xml:space="preserve">    {"name":"county_name","class":"header","description":"Hunger In"},</v>
      </c>
    </row>
    <row r="3" spans="1:6">
      <c r="A3" t="s">
        <v>99</v>
      </c>
      <c r="B3" t="s">
        <v>67</v>
      </c>
      <c r="C3" t="s">
        <v>88</v>
      </c>
      <c r="D3" s="4" t="s">
        <v>79</v>
      </c>
      <c r="E3" t="s">
        <v>96</v>
      </c>
      <c r="F3" t="str">
        <f>CONCATENATE("    {""",$B$1,""":""",$B3,""",""",$C$1,""":""",$C3,""",""",$D$1,""":""",$D3,"""},")</f>
        <v xml:space="preserve">    {"name":"population","class":"primary","description":"Total population"},</v>
      </c>
    </row>
    <row r="4" spans="1:6">
      <c r="A4" t="s">
        <v>100</v>
      </c>
      <c r="B4" t="s">
        <v>71</v>
      </c>
      <c r="C4" t="s">
        <v>88</v>
      </c>
      <c r="D4" s="4" t="s">
        <v>80</v>
      </c>
      <c r="E4" t="s">
        <v>96</v>
      </c>
      <c r="F4" t="str">
        <f>CONCATENATE("    {""",$B$1,""":""",$B4,""",""",$C$1,""":""",$C4,""",""",$D$1,""":""",$D4,"""},")</f>
        <v xml:space="preserve">    {"name":"food_ins_rate","class":"primary","description":"Food insecurity rate"},</v>
      </c>
    </row>
    <row r="5" spans="1:6">
      <c r="A5" t="s">
        <v>101</v>
      </c>
      <c r="B5" t="s">
        <v>72</v>
      </c>
      <c r="C5" t="s">
        <v>88</v>
      </c>
      <c r="D5" s="4" t="s">
        <v>81</v>
      </c>
      <c r="E5" t="s">
        <v>96</v>
      </c>
      <c r="F5" t="str">
        <f>CONCATENATE("    {""",$B$1,""":""",$B5,""",""",$C$1,""":""",$C5,""",""",$D$1,""":""",$D5,"""},")</f>
        <v xml:space="preserve">    {"name":"food_ins_rate_child","class":"primary","description":"Child food insecurity rate"},</v>
      </c>
    </row>
    <row r="6" spans="1:6">
      <c r="C6" t="s">
        <v>94</v>
      </c>
      <c r="D6" s="4" t="s">
        <v>95</v>
      </c>
      <c r="F6" t="str">
        <f>CONCATENATE("    {""",$B$1,""":""",$B6,""",""",$C$1,""":""",$C6,""",""",$D$1,""":""",$D6,"""},")</f>
        <v xml:space="preserve">    {"name":"","class":"secondary_header","description":"How Nutrition Programs Help"},</v>
      </c>
    </row>
    <row r="7" spans="1:6">
      <c r="A7" t="s">
        <v>102</v>
      </c>
      <c r="B7" t="s">
        <v>68</v>
      </c>
      <c r="C7" t="s">
        <v>89</v>
      </c>
      <c r="D7" s="4" t="s">
        <v>82</v>
      </c>
      <c r="E7" t="s">
        <v>96</v>
      </c>
      <c r="F7" t="str">
        <f>CONCATENATE("    {""",$B$1,""":""",$B7,""",""",$C$1,""":""",$C7,""",""",$D$1,""":""",$D7,"""},")</f>
        <v xml:space="preserve">    {"name":"snap","class":"secondary","description":"SNAP participants"},</v>
      </c>
    </row>
    <row r="8" spans="1:6">
      <c r="A8" t="s">
        <v>103</v>
      </c>
      <c r="B8" t="s">
        <v>73</v>
      </c>
      <c r="C8" t="s">
        <v>89</v>
      </c>
      <c r="D8" s="4" t="s">
        <v>83</v>
      </c>
      <c r="E8" t="s">
        <v>96</v>
      </c>
      <c r="F8" t="str">
        <f>CONCATENATE("    {""",$B$1,""":""",$B8,""",""",$C$1,""":""",$C8,""",""",$D$1,""":""",$D8,"""},")</f>
        <v xml:space="preserve">    {"name":"snap_percentage","class":"secondary","description":"Percentage of population receiving SNAP"},</v>
      </c>
    </row>
    <row r="9" spans="1:6">
      <c r="A9" t="s">
        <v>104</v>
      </c>
      <c r="B9" t="s">
        <v>69</v>
      </c>
      <c r="C9" t="s">
        <v>89</v>
      </c>
      <c r="D9" s="4" t="s">
        <v>84</v>
      </c>
      <c r="E9" t="s">
        <v>96</v>
      </c>
      <c r="F9" t="str">
        <f>CONCATENATE("    {""",$B$1,""":""",$B9,""",""",$C$1,""":""",$C9,""",""",$D$1,""":""",$D9,"""},")</f>
        <v xml:space="preserve">    {"name":"wic","class":"secondary","description":"Number of WIC participants"},</v>
      </c>
    </row>
    <row r="10" spans="1:6">
      <c r="A10" t="s">
        <v>105</v>
      </c>
      <c r="B10" t="s">
        <v>74</v>
      </c>
      <c r="C10" t="s">
        <v>89</v>
      </c>
      <c r="D10" s="4" t="s">
        <v>91</v>
      </c>
      <c r="E10" t="s">
        <v>96</v>
      </c>
      <c r="F10" t="str">
        <f>CONCATENATE("    {""",$B$1,""":""",$B10,""",""",$C$1,""":""",$C10,""",""",$D$1,""":""",$D10,"""},")</f>
        <v xml:space="preserve">    {"name":"free_lunch","class":"secondary","description":"Number Free and Reduced-Price School Lunch recipients"},</v>
      </c>
    </row>
    <row r="11" spans="1:6">
      <c r="A11" t="s">
        <v>106</v>
      </c>
      <c r="B11" t="s">
        <v>75</v>
      </c>
      <c r="C11" t="s">
        <v>89</v>
      </c>
      <c r="D11" s="4" t="s">
        <v>85</v>
      </c>
      <c r="E11" t="s">
        <v>96</v>
      </c>
      <c r="F11" t="str">
        <f>CONCATENATE("    {""",$B$1,""":""",$B11,""",""",$C$1,""":""",$C11,""",""",$D$1,""":""",$D11,"""},")</f>
        <v xml:space="preserve">    {"name":"free_breakfast","class":"secondary","description":"Number of Free and Reduced-Price School Breakfast recipients"},</v>
      </c>
    </row>
    <row r="12" spans="1:6">
      <c r="A12" t="s">
        <v>107</v>
      </c>
      <c r="B12" t="s">
        <v>76</v>
      </c>
      <c r="C12" t="s">
        <v>89</v>
      </c>
      <c r="D12" s="4" t="s">
        <v>86</v>
      </c>
      <c r="E12" t="s">
        <v>96</v>
      </c>
      <c r="F12" t="str">
        <f>CONCATENATE("    {""",$B$1,""":""",$B12,""",""",$C$1,""":""",$C12,""",""",$D$1,""":""",$D12,"""},")</f>
        <v xml:space="preserve">    {"name":"food_banks","class":"secondary","description":"Number of State Food Purchase Program (Food Banks) participants"},</v>
      </c>
    </row>
  </sheetData>
  <pageMargins left="0.75" right="0.75" top="1" bottom="1" header="0.5" footer="0.5"/>
  <pageSetup orientation="portrait" horizontalDpi="4294967292" verticalDpi="4294967292"/>
  <ignoredErrors>
    <ignoredError sqref="F6" emptyCellReference="1"/>
  </ignoredErrors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4"/>
  <sheetViews>
    <sheetView workbookViewId="0">
      <selection activeCell="A44" sqref="A44"/>
    </sheetView>
  </sheetViews>
  <sheetFormatPr baseColWidth="10" defaultRowHeight="15" x14ac:dyDescent="0"/>
  <cols>
    <col min="1" max="1" width="39.83203125" customWidth="1"/>
    <col min="2" max="2" width="28.5" customWidth="1"/>
  </cols>
  <sheetData>
    <row r="2" spans="1:2">
      <c r="A2" t="str">
        <f>IF(Fields!$A2 = "","", CONCATENATE(","""""""",$",Fields!$A2,"$1,"""""":"""""",TEXT($",Fields!$A2,"222,""",Fields!$E2,"""),"""""","""))</f>
        <v>,"""",$A$1,""":""",TEXT($A222,""),""","</v>
      </c>
      <c r="B2" t="str">
        <f>CONCATENATE($B1,$A2)</f>
        <v>,"""",$A$1,""":""",TEXT($A222,""),""","</v>
      </c>
    </row>
    <row r="3" spans="1:2">
      <c r="A3" t="str">
        <f>IF(Fields!$A3 = "","", CONCATENATE(","""""""",$",Fields!$A3,"$1,"""""":"""""",TEXT($",Fields!$A3,"222,""",Fields!$E3,"""),"""""","""))</f>
        <v>,"""",$B$1,""":""",TEXT($B222,"#,###"),""","</v>
      </c>
      <c r="B3" t="str">
        <f t="shared" ref="B3:B42" si="0">CONCATENATE($B2,$A3)</f>
        <v>,"""",$A$1,""":""",TEXT($A222,""),""",","""",$B$1,""":""",TEXT($B222,"#,###"),""","</v>
      </c>
    </row>
    <row r="4" spans="1:2">
      <c r="A4" t="str">
        <f>IF(Fields!$A4 = "","", CONCATENATE(","""""""",$",Fields!$A4,"$1,"""""":"""""",TEXT($",Fields!$A4,"222,""",Fields!$E4,"""),"""""","""))</f>
        <v>,"""",$C$1,""":""",TEXT($C222,"#,###"),""","</v>
      </c>
      <c r="B4" t="str">
        <f t="shared" si="0"/>
        <v>,"""",$A$1,""":""",TEXT($A222,""),""",","""",$B$1,""":""",TEXT($B222,"#,###"),""",","""",$C$1,""":""",TEXT($C222,"#,###"),""","</v>
      </c>
    </row>
    <row r="5" spans="1:2">
      <c r="A5" t="str">
        <f>IF(Fields!$A5 = "","", CONCATENATE(","""""""",$",Fields!$A5,"$1,"""""":"""""",TEXT($",Fields!$A5,"222,""",Fields!$E5,"""),"""""","""))</f>
        <v>,"""",$D$1,""":""",TEXT($D222,"#,###"),""","</v>
      </c>
      <c r="B5" t="str">
        <f t="shared" si="0"/>
        <v>,"""",$A$1,""":""",TEXT($A222,""),""",","""",$B$1,""":""",TEXT($B222,"#,###"),""",","""",$C$1,""":""",TEXT($C222,"#,###"),""",","""",$D$1,""":""",TEXT($D222,"#,###"),""","</v>
      </c>
    </row>
    <row r="6" spans="1:2">
      <c r="A6" t="str">
        <f>IF(Fields!$A6 = "","", CONCATENATE(","""""""",$",Fields!$A6,"$1,"""""":"""""",TEXT($",Fields!$A6,"222,""",Fields!$E6,"""),"""""","""))</f>
        <v/>
      </c>
      <c r="B6" t="str">
        <f t="shared" si="0"/>
        <v>,"""",$A$1,""":""",TEXT($A222,""),""",","""",$B$1,""":""",TEXT($B222,"#,###"),""",","""",$C$1,""":""",TEXT($C222,"#,###"),""",","""",$D$1,""":""",TEXT($D222,"#,###"),""","</v>
      </c>
    </row>
    <row r="7" spans="1:2">
      <c r="A7" t="str">
        <f>IF(Fields!$A7 = "","", CONCATENATE(","""""""",$",Fields!$A7,"$1,"""""":"""""",TEXT($",Fields!$A7,"222,""",Fields!$E7,"""),"""""","""))</f>
        <v>,"""",$E$1,""":""",TEXT($E222,"#,###"),""","</v>
      </c>
      <c r="B7" t="str">
        <f t="shared" si="0"/>
        <v>,"""",$A$1,""":""",TEXT($A222,""),""",","""",$B$1,""":""",TEXT($B222,"#,###"),""",","""",$C$1,""":""",TEXT($C222,"#,###"),""",","""",$D$1,""":""",TEXT($D222,"#,###"),""",","""",$E$1,""":""",TEXT($E222,"#,###"),""","</v>
      </c>
    </row>
    <row r="8" spans="1:2">
      <c r="A8" t="str">
        <f>IF(Fields!$A8 = "","", CONCATENATE(","""""""",$",Fields!$A8,"$1,"""""":"""""",TEXT($",Fields!$A8,"222,""",Fields!$E8,"""),"""""","""))</f>
        <v>,"""",$F$1,""":""",TEXT($F222,"#,###"),""","</v>
      </c>
      <c r="B8" t="str">
        <f t="shared" si="0"/>
        <v>,"""",$A$1,""":""",TEXT($A222,""),""",","""",$B$1,""":""",TEXT($B222,"#,###"),""",","""",$C$1,""":""",TEXT($C222,"#,###"),""",","""",$D$1,""":""",TEXT($D222,"#,###"),""",","""",$E$1,""":""",TEXT($E222,"#,###"),""",","""",$F$1,""":""",TEXT($F222,"#,###"),""","</v>
      </c>
    </row>
    <row r="9" spans="1:2">
      <c r="A9" t="str">
        <f>IF(Fields!$A9 = "","", CONCATENATE(","""""""",$",Fields!$A9,"$1,"""""":"""""",TEXT($",Fields!$A9,"222,""",Fields!$E9,"""),"""""","""))</f>
        <v>,"""",$G$1,""":""",TEXT($G222,"#,###"),""","</v>
      </c>
      <c r="B9" t="str">
        <f t="shared" si="0"/>
        <v>,"""",$A$1,""":""",TEXT($A222,""),""",","""",$B$1,""":""",TEXT($B222,"#,###"),""",","""",$C$1,""":""",TEXT($C222,"#,###"),""",","""",$D$1,""":""",TEXT($D222,"#,###"),""",","""",$E$1,""":""",TEXT($E222,"#,###"),""",","""",$F$1,""":""",TEXT($F222,"#,###"),""",","""",$G$1,""":""",TEXT($G222,"#,###"),""","</v>
      </c>
    </row>
    <row r="10" spans="1:2">
      <c r="A10" t="str">
        <f>IF(Fields!$A10 = "","", CONCATENATE(","""""""",$",Fields!$A10,"$1,"""""":"""""",TEXT($",Fields!$A10,"222,""",Fields!$E10,"""),"""""","""))</f>
        <v>,"""",$H$1,""":""",TEXT($H222,"#,###"),""","</v>
      </c>
      <c r="B10" t="str">
        <f t="shared" si="0"/>
        <v>,"""",$A$1,""":""",TEXT($A222,""),""",","""",$B$1,""":""",TEXT($B222,"#,###"),""",","""",$C$1,""":""",TEXT($C222,"#,###"),""",","""",$D$1,""":""",TEXT($D222,"#,###"),""",","""",$E$1,""":""",TEXT($E222,"#,###"),""",","""",$F$1,""":""",TEXT($F222,"#,###"),""",","""",$G$1,""":""",TEXT($G222,"#,###"),""",","""",$H$1,""":""",TEXT($H222,"#,###"),""","</v>
      </c>
    </row>
    <row r="11" spans="1:2">
      <c r="A11" t="str">
        <f>IF(Fields!$A11 = "","", CONCATENATE(","""""""",$",Fields!$A11,"$1,"""""":"""""",TEXT($",Fields!$A11,"222,""",Fields!$E11,"""),"""""","""))</f>
        <v>,"""",$I$1,""":""",TEXT($I222,"#,###"),""","</v>
      </c>
      <c r="B11" t="str">
        <f t="shared" si="0"/>
        <v>,"""",$A$1,""":""",TEXT($A222,""),""",","""",$B$1,""":""",TEXT($B222,"#,###"),""",","""",$C$1,""":""",TEXT($C222,"#,###"),""",","""",$D$1,""":""",TEXT($D222,"#,###"),""",","""",$E$1,""":""",TEXT($E222,"#,###"),""",","""",$F$1,""":""",TEXT($F222,"#,###"),""",","""",$G$1,""":""",TEXT($G222,"#,###"),""",","""",$H$1,""":""",TEXT($H222,"#,###"),""",","""",$I$1,""":""",TEXT($I222,"#,###"),""","</v>
      </c>
    </row>
    <row r="12" spans="1:2">
      <c r="A12" t="str">
        <f>IF(Fields!$A12 = "","", CONCATENATE(","""""""",$",Fields!$A12,"$1,"""""":"""""",TEXT($",Fields!$A12,"222,""",Fields!$E12,"""),"""""","""))</f>
        <v>,"""",$J$1,""":""",TEXT($J222,"#,###"),""","</v>
      </c>
      <c r="B12" t="str">
        <f t="shared" si="0"/>
        <v>,"""",$A$1,""":""",TEXT($A222,""),""",","""",$B$1,""":""",TEXT($B222,"#,###"),""",","""",$C$1,""":""",TEXT($C222,"#,###"),""",","""",$D$1,""":""",TEXT($D222,"#,###"),""",","""",$E$1,""":""",TEXT($E222,"#,###"),""",","""",$F$1,""":""",TEXT($F222,"#,###"),""",","""",$G$1,""":""",TEXT($G222,"#,###"),""",","""",$H$1,""":""",TEXT($H222,"#,###"),""",","""",$I$1,""":""",TEXT($I222,"#,###"),""",","""",$J$1,""":""",TEXT($J222,"#,###"),""","</v>
      </c>
    </row>
    <row r="13" spans="1:2">
      <c r="A13" t="str">
        <f>IF(Fields!$A13 = "","", CONCATENATE(","""""""",$",Fields!$A13,"$1,"""""":"""""",TEXT($",Fields!$A13,"222,""",Fields!$E13,"""),"""""","""))</f>
        <v/>
      </c>
      <c r="B13" t="str">
        <f t="shared" si="0"/>
        <v>,"""",$A$1,""":""",TEXT($A222,""),""",","""",$B$1,""":""",TEXT($B222,"#,###"),""",","""",$C$1,""":""",TEXT($C222,"#,###"),""",","""",$D$1,""":""",TEXT($D222,"#,###"),""",","""",$E$1,""":""",TEXT($E222,"#,###"),""",","""",$F$1,""":""",TEXT($F222,"#,###"),""",","""",$G$1,""":""",TEXT($G222,"#,###"),""",","""",$H$1,""":""",TEXT($H222,"#,###"),""",","""",$I$1,""":""",TEXT($I222,"#,###"),""",","""",$J$1,""":""",TEXT($J222,"#,###"),""","</v>
      </c>
    </row>
    <row r="14" spans="1:2">
      <c r="A14" t="str">
        <f>IF(Fields!$A14 = "","", CONCATENATE(","""""""",$",Fields!$A14,"$1,"""""":"""""",TEXT($",Fields!$A14,"222,""",Fields!$E14,"""),"""""","""))</f>
        <v/>
      </c>
      <c r="B14" t="str">
        <f t="shared" si="0"/>
        <v>,"""",$A$1,""":""",TEXT($A222,""),""",","""",$B$1,""":""",TEXT($B222,"#,###"),""",","""",$C$1,""":""",TEXT($C222,"#,###"),""",","""",$D$1,""":""",TEXT($D222,"#,###"),""",","""",$E$1,""":""",TEXT($E222,"#,###"),""",","""",$F$1,""":""",TEXT($F222,"#,###"),""",","""",$G$1,""":""",TEXT($G222,"#,###"),""",","""",$H$1,""":""",TEXT($H222,"#,###"),""",","""",$I$1,""":""",TEXT($I222,"#,###"),""",","""",$J$1,""":""",TEXT($J222,"#,###"),""","</v>
      </c>
    </row>
    <row r="15" spans="1:2">
      <c r="A15" t="str">
        <f>IF(Fields!$A15 = "","", CONCATENATE(","""""""",$",Fields!$A15,"$1,"""""":"""""",TEXT($",Fields!$A15,"222,""",Fields!$E15,"""),"""""","""))</f>
        <v/>
      </c>
      <c r="B15" t="str">
        <f t="shared" si="0"/>
        <v>,"""",$A$1,""":""",TEXT($A222,""),""",","""",$B$1,""":""",TEXT($B222,"#,###"),""",","""",$C$1,""":""",TEXT($C222,"#,###"),""",","""",$D$1,""":""",TEXT($D222,"#,###"),""",","""",$E$1,""":""",TEXT($E222,"#,###"),""",","""",$F$1,""":""",TEXT($F222,"#,###"),""",","""",$G$1,""":""",TEXT($G222,"#,###"),""",","""",$H$1,""":""",TEXT($H222,"#,###"),""",","""",$I$1,""":""",TEXT($I222,"#,###"),""",","""",$J$1,""":""",TEXT($J222,"#,###"),""","</v>
      </c>
    </row>
    <row r="16" spans="1:2">
      <c r="A16" t="str">
        <f>IF(Fields!$A16 = "","", CONCATENATE(","""""""",$",Fields!$A16,"$1,"""""":"""""",TEXT($",Fields!$A16,"222,""",Fields!$E16,"""),"""""","""))</f>
        <v/>
      </c>
      <c r="B16" t="str">
        <f t="shared" si="0"/>
        <v>,"""",$A$1,""":""",TEXT($A222,""),""",","""",$B$1,""":""",TEXT($B222,"#,###"),""",","""",$C$1,""":""",TEXT($C222,"#,###"),""",","""",$D$1,""":""",TEXT($D222,"#,###"),""",","""",$E$1,""":""",TEXT($E222,"#,###"),""",","""",$F$1,""":""",TEXT($F222,"#,###"),""",","""",$G$1,""":""",TEXT($G222,"#,###"),""",","""",$H$1,""":""",TEXT($H222,"#,###"),""",","""",$I$1,""":""",TEXT($I222,"#,###"),""",","""",$J$1,""":""",TEXT($J222,"#,###"),""","</v>
      </c>
    </row>
    <row r="17" spans="1:2">
      <c r="A17" t="str">
        <f>IF(Fields!$A17 = "","", CONCATENATE(","""""""",$",Fields!$A17,"$1,"""""":"""""",TEXT($",Fields!$A17,"222,""",Fields!$E17,"""),"""""","""))</f>
        <v/>
      </c>
      <c r="B17" t="str">
        <f t="shared" si="0"/>
        <v>,"""",$A$1,""":""",TEXT($A222,""),""",","""",$B$1,""":""",TEXT($B222,"#,###"),""",","""",$C$1,""":""",TEXT($C222,"#,###"),""",","""",$D$1,""":""",TEXT($D222,"#,###"),""",","""",$E$1,""":""",TEXT($E222,"#,###"),""",","""",$F$1,""":""",TEXT($F222,"#,###"),""",","""",$G$1,""":""",TEXT($G222,"#,###"),""",","""",$H$1,""":""",TEXT($H222,"#,###"),""",","""",$I$1,""":""",TEXT($I222,"#,###"),""",","""",$J$1,""":""",TEXT($J222,"#,###"),""","</v>
      </c>
    </row>
    <row r="18" spans="1:2">
      <c r="A18" t="str">
        <f>IF(Fields!$A18 = "","", CONCATENATE(","""""""",$",Fields!$A18,"$1,"""""":"""""",TEXT($",Fields!$A18,"222,""",Fields!$E18,"""),"""""","""))</f>
        <v/>
      </c>
      <c r="B18" t="str">
        <f t="shared" si="0"/>
        <v>,"""",$A$1,""":""",TEXT($A222,""),""",","""",$B$1,""":""",TEXT($B222,"#,###"),""",","""",$C$1,""":""",TEXT($C222,"#,###"),""",","""",$D$1,""":""",TEXT($D222,"#,###"),""",","""",$E$1,""":""",TEXT($E222,"#,###"),""",","""",$F$1,""":""",TEXT($F222,"#,###"),""",","""",$G$1,""":""",TEXT($G222,"#,###"),""",","""",$H$1,""":""",TEXT($H222,"#,###"),""",","""",$I$1,""":""",TEXT($I222,"#,###"),""",","""",$J$1,""":""",TEXT($J222,"#,###"),""","</v>
      </c>
    </row>
    <row r="19" spans="1:2">
      <c r="A19" t="str">
        <f>IF(Fields!$A19 = "","", CONCATENATE(","""""""",$",Fields!$A19,"$1,"""""":"""""",TEXT($",Fields!$A19,"222,""",Fields!$E19,"""),"""""","""))</f>
        <v/>
      </c>
      <c r="B19" t="str">
        <f t="shared" si="0"/>
        <v>,"""",$A$1,""":""",TEXT($A222,""),""",","""",$B$1,""":""",TEXT($B222,"#,###"),""",","""",$C$1,""":""",TEXT($C222,"#,###"),""",","""",$D$1,""":""",TEXT($D222,"#,###"),""",","""",$E$1,""":""",TEXT($E222,"#,###"),""",","""",$F$1,""":""",TEXT($F222,"#,###"),""",","""",$G$1,""":""",TEXT($G222,"#,###"),""",","""",$H$1,""":""",TEXT($H222,"#,###"),""",","""",$I$1,""":""",TEXT($I222,"#,###"),""",","""",$J$1,""":""",TEXT($J222,"#,###"),""","</v>
      </c>
    </row>
    <row r="20" spans="1:2">
      <c r="A20" t="str">
        <f>IF(Fields!$A20 = "","", CONCATENATE(","""""""",$",Fields!$A20,"$1,"""""":"""""",TEXT($",Fields!$A20,"222,""",Fields!$E20,"""),"""""","""))</f>
        <v/>
      </c>
      <c r="B20" t="str">
        <f t="shared" si="0"/>
        <v>,"""",$A$1,""":""",TEXT($A222,""),""",","""",$B$1,""":""",TEXT($B222,"#,###"),""",","""",$C$1,""":""",TEXT($C222,"#,###"),""",","""",$D$1,""":""",TEXT($D222,"#,###"),""",","""",$E$1,""":""",TEXT($E222,"#,###"),""",","""",$F$1,""":""",TEXT($F222,"#,###"),""",","""",$G$1,""":""",TEXT($G222,"#,###"),""",","""",$H$1,""":""",TEXT($H222,"#,###"),""",","""",$I$1,""":""",TEXT($I222,"#,###"),""",","""",$J$1,""":""",TEXT($J222,"#,###"),""","</v>
      </c>
    </row>
    <row r="21" spans="1:2">
      <c r="A21" t="str">
        <f>IF(Fields!$A21 = "","", CONCATENATE(","""""""",$",Fields!$A21,"$1,"""""":"""""",TEXT($",Fields!$A21,"222,""",Fields!$E21,"""),"""""","""))</f>
        <v/>
      </c>
      <c r="B21" t="str">
        <f t="shared" si="0"/>
        <v>,"""",$A$1,""":""",TEXT($A222,""),""",","""",$B$1,""":""",TEXT($B222,"#,###"),""",","""",$C$1,""":""",TEXT($C222,"#,###"),""",","""",$D$1,""":""",TEXT($D222,"#,###"),""",","""",$E$1,""":""",TEXT($E222,"#,###"),""",","""",$F$1,""":""",TEXT($F222,"#,###"),""",","""",$G$1,""":""",TEXT($G222,"#,###"),""",","""",$H$1,""":""",TEXT($H222,"#,###"),""",","""",$I$1,""":""",TEXT($I222,"#,###"),""",","""",$J$1,""":""",TEXT($J222,"#,###"),""","</v>
      </c>
    </row>
    <row r="22" spans="1:2">
      <c r="A22" t="str">
        <f>IF(Fields!$A22 = "","", CONCATENATE(","""""""",$",Fields!$A22,"$1,"""""":"""""",TEXT($",Fields!$A22,"222,""",Fields!$E22,"""),"""""","""))</f>
        <v/>
      </c>
      <c r="B22" t="str">
        <f t="shared" si="0"/>
        <v>,"""",$A$1,""":""",TEXT($A222,""),""",","""",$B$1,""":""",TEXT($B222,"#,###"),""",","""",$C$1,""":""",TEXT($C222,"#,###"),""",","""",$D$1,""":""",TEXT($D222,"#,###"),""",","""",$E$1,""":""",TEXT($E222,"#,###"),""",","""",$F$1,""":""",TEXT($F222,"#,###"),""",","""",$G$1,""":""",TEXT($G222,"#,###"),""",","""",$H$1,""":""",TEXT($H222,"#,###"),""",","""",$I$1,""":""",TEXT($I222,"#,###"),""",","""",$J$1,""":""",TEXT($J222,"#,###"),""","</v>
      </c>
    </row>
    <row r="23" spans="1:2">
      <c r="A23" t="str">
        <f>IF(Fields!$A23 = "","", CONCATENATE(","""""""",$",Fields!$A23,"$1,"""""":"""""",TEXT($",Fields!$A23,"222,""",Fields!$E23,"""),"""""","""))</f>
        <v/>
      </c>
      <c r="B23" t="str">
        <f t="shared" si="0"/>
        <v>,"""",$A$1,""":""",TEXT($A222,""),""",","""",$B$1,""":""",TEXT($B222,"#,###"),""",","""",$C$1,""":""",TEXT($C222,"#,###"),""",","""",$D$1,""":""",TEXT($D222,"#,###"),""",","""",$E$1,""":""",TEXT($E222,"#,###"),""",","""",$F$1,""":""",TEXT($F222,"#,###"),""",","""",$G$1,""":""",TEXT($G222,"#,###"),""",","""",$H$1,""":""",TEXT($H222,"#,###"),""",","""",$I$1,""":""",TEXT($I222,"#,###"),""",","""",$J$1,""":""",TEXT($J222,"#,###"),""","</v>
      </c>
    </row>
    <row r="24" spans="1:2">
      <c r="A24" t="str">
        <f>IF(Fields!$A24 = "","", CONCATENATE(","""""""",$",Fields!$A24,"$1,"""""":"""""",TEXT($",Fields!$A24,"222,""",Fields!$E24,"""),"""""","""))</f>
        <v/>
      </c>
      <c r="B24" t="str">
        <f t="shared" si="0"/>
        <v>,"""",$A$1,""":""",TEXT($A222,""),""",","""",$B$1,""":""",TEXT($B222,"#,###"),""",","""",$C$1,""":""",TEXT($C222,"#,###"),""",","""",$D$1,""":""",TEXT($D222,"#,###"),""",","""",$E$1,""":""",TEXT($E222,"#,###"),""",","""",$F$1,""":""",TEXT($F222,"#,###"),""",","""",$G$1,""":""",TEXT($G222,"#,###"),""",","""",$H$1,""":""",TEXT($H222,"#,###"),""",","""",$I$1,""":""",TEXT($I222,"#,###"),""",","""",$J$1,""":""",TEXT($J222,"#,###"),""","</v>
      </c>
    </row>
    <row r="25" spans="1:2">
      <c r="A25" t="str">
        <f>IF(Fields!$A25 = "","", CONCATENATE(","""""""",$",Fields!$A25,"$1,"""""":"""""",TEXT($",Fields!$A25,"222,""",Fields!$E25,"""),"""""","""))</f>
        <v/>
      </c>
      <c r="B25" t="str">
        <f t="shared" si="0"/>
        <v>,"""",$A$1,""":""",TEXT($A222,""),""",","""",$B$1,""":""",TEXT($B222,"#,###"),""",","""",$C$1,""":""",TEXT($C222,"#,###"),""",","""",$D$1,""":""",TEXT($D222,"#,###"),""",","""",$E$1,""":""",TEXT($E222,"#,###"),""",","""",$F$1,""":""",TEXT($F222,"#,###"),""",","""",$G$1,""":""",TEXT($G222,"#,###"),""",","""",$H$1,""":""",TEXT($H222,"#,###"),""",","""",$I$1,""":""",TEXT($I222,"#,###"),""",","""",$J$1,""":""",TEXT($J222,"#,###"),""","</v>
      </c>
    </row>
    <row r="26" spans="1:2">
      <c r="A26" t="str">
        <f>IF(Fields!$A26 = "","", CONCATENATE(","""""""",$",Fields!$A26,"$1,"""""":"""""",TEXT($",Fields!$A26,"222,""",Fields!$E26,"""),"""""","""))</f>
        <v/>
      </c>
      <c r="B26" t="str">
        <f t="shared" si="0"/>
        <v>,"""",$A$1,""":""",TEXT($A222,""),""",","""",$B$1,""":""",TEXT($B222,"#,###"),""",","""",$C$1,""":""",TEXT($C222,"#,###"),""",","""",$D$1,""":""",TEXT($D222,"#,###"),""",","""",$E$1,""":""",TEXT($E222,"#,###"),""",","""",$F$1,""":""",TEXT($F222,"#,###"),""",","""",$G$1,""":""",TEXT($G222,"#,###"),""",","""",$H$1,""":""",TEXT($H222,"#,###"),""",","""",$I$1,""":""",TEXT($I222,"#,###"),""",","""",$J$1,""":""",TEXT($J222,"#,###"),""","</v>
      </c>
    </row>
    <row r="27" spans="1:2">
      <c r="A27" t="str">
        <f>IF(Fields!$A27 = "","", CONCATENATE(","""""""",$",Fields!$A27,"$1,"""""":"""""",TEXT($",Fields!$A27,"222,""",Fields!$E27,"""),"""""","""))</f>
        <v/>
      </c>
      <c r="B27" t="str">
        <f t="shared" si="0"/>
        <v>,"""",$A$1,""":""",TEXT($A222,""),""",","""",$B$1,""":""",TEXT($B222,"#,###"),""",","""",$C$1,""":""",TEXT($C222,"#,###"),""",","""",$D$1,""":""",TEXT($D222,"#,###"),""",","""",$E$1,""":""",TEXT($E222,"#,###"),""",","""",$F$1,""":""",TEXT($F222,"#,###"),""",","""",$G$1,""":""",TEXT($G222,"#,###"),""",","""",$H$1,""":""",TEXT($H222,"#,###"),""",","""",$I$1,""":""",TEXT($I222,"#,###"),""",","""",$J$1,""":""",TEXT($J222,"#,###"),""","</v>
      </c>
    </row>
    <row r="28" spans="1:2">
      <c r="A28" t="str">
        <f>IF(Fields!$A28 = "","", CONCATENATE(","""""""",$",Fields!$A28,"$1,"""""":"""""",TEXT($",Fields!$A28,"222,""",Fields!$E28,"""),"""""","""))</f>
        <v/>
      </c>
      <c r="B28" t="str">
        <f t="shared" si="0"/>
        <v>,"""",$A$1,""":""",TEXT($A222,""),""",","""",$B$1,""":""",TEXT($B222,"#,###"),""",","""",$C$1,""":""",TEXT($C222,"#,###"),""",","""",$D$1,""":""",TEXT($D222,"#,###"),""",","""",$E$1,""":""",TEXT($E222,"#,###"),""",","""",$F$1,""":""",TEXT($F222,"#,###"),""",","""",$G$1,""":""",TEXT($G222,"#,###"),""",","""",$H$1,""":""",TEXT($H222,"#,###"),""",","""",$I$1,""":""",TEXT($I222,"#,###"),""",","""",$J$1,""":""",TEXT($J222,"#,###"),""","</v>
      </c>
    </row>
    <row r="29" spans="1:2">
      <c r="A29" t="str">
        <f>IF(Fields!$A29 = "","", CONCATENATE(","""""""",$",Fields!$A29,"$1,"""""":"""""",TEXT($",Fields!$A29,"222,""",Fields!$E29,"""),"""""","""))</f>
        <v/>
      </c>
      <c r="B29" t="str">
        <f t="shared" si="0"/>
        <v>,"""",$A$1,""":""",TEXT($A222,""),""",","""",$B$1,""":""",TEXT($B222,"#,###"),""",","""",$C$1,""":""",TEXT($C222,"#,###"),""",","""",$D$1,""":""",TEXT($D222,"#,###"),""",","""",$E$1,""":""",TEXT($E222,"#,###"),""",","""",$F$1,""":""",TEXT($F222,"#,###"),""",","""",$G$1,""":""",TEXT($G222,"#,###"),""",","""",$H$1,""":""",TEXT($H222,"#,###"),""",","""",$I$1,""":""",TEXT($I222,"#,###"),""",","""",$J$1,""":""",TEXT($J222,"#,###"),""","</v>
      </c>
    </row>
    <row r="30" spans="1:2">
      <c r="A30" t="str">
        <f>IF(Fields!$A30 = "","", CONCATENATE(","""""""",$",Fields!$A30,"$1,"""""":"""""",TEXT($",Fields!$A30,"222,""",Fields!$E30,"""),"""""","""))</f>
        <v/>
      </c>
      <c r="B30" t="str">
        <f t="shared" si="0"/>
        <v>,"""",$A$1,""":""",TEXT($A222,""),""",","""",$B$1,""":""",TEXT($B222,"#,###"),""",","""",$C$1,""":""",TEXT($C222,"#,###"),""",","""",$D$1,""":""",TEXT($D222,"#,###"),""",","""",$E$1,""":""",TEXT($E222,"#,###"),""",","""",$F$1,""":""",TEXT($F222,"#,###"),""",","""",$G$1,""":""",TEXT($G222,"#,###"),""",","""",$H$1,""":""",TEXT($H222,"#,###"),""",","""",$I$1,""":""",TEXT($I222,"#,###"),""",","""",$J$1,""":""",TEXT($J222,"#,###"),""","</v>
      </c>
    </row>
    <row r="31" spans="1:2">
      <c r="A31" t="str">
        <f>IF(Fields!$A31 = "","", CONCATENATE(","""""""",$",Fields!$A31,"$1,"""""":"""""",TEXT($",Fields!$A31,"222,""",Fields!$E31,"""),"""""","""))</f>
        <v/>
      </c>
      <c r="B31" t="str">
        <f t="shared" si="0"/>
        <v>,"""",$A$1,""":""",TEXT($A222,""),""",","""",$B$1,""":""",TEXT($B222,"#,###"),""",","""",$C$1,""":""",TEXT($C222,"#,###"),""",","""",$D$1,""":""",TEXT($D222,"#,###"),""",","""",$E$1,""":""",TEXT($E222,"#,###"),""",","""",$F$1,""":""",TEXT($F222,"#,###"),""",","""",$G$1,""":""",TEXT($G222,"#,###"),""",","""",$H$1,""":""",TEXT($H222,"#,###"),""",","""",$I$1,""":""",TEXT($I222,"#,###"),""",","""",$J$1,""":""",TEXT($J222,"#,###"),""","</v>
      </c>
    </row>
    <row r="32" spans="1:2">
      <c r="A32" t="str">
        <f>IF(Fields!$A32 = "","", CONCATENATE(","""""""",$",Fields!$A32,"$1,"""""":"""""",TEXT($",Fields!$A32,"222,""",Fields!$E32,"""),"""""","""))</f>
        <v/>
      </c>
      <c r="B32" t="str">
        <f t="shared" si="0"/>
        <v>,"""",$A$1,""":""",TEXT($A222,""),""",","""",$B$1,""":""",TEXT($B222,"#,###"),""",","""",$C$1,""":""",TEXT($C222,"#,###"),""",","""",$D$1,""":""",TEXT($D222,"#,###"),""",","""",$E$1,""":""",TEXT($E222,"#,###"),""",","""",$F$1,""":""",TEXT($F222,"#,###"),""",","""",$G$1,""":""",TEXT($G222,"#,###"),""",","""",$H$1,""":""",TEXT($H222,"#,###"),""",","""",$I$1,""":""",TEXT($I222,"#,###"),""",","""",$J$1,""":""",TEXT($J222,"#,###"),""","</v>
      </c>
    </row>
    <row r="33" spans="1:2">
      <c r="A33" t="str">
        <f>IF(Fields!$A33 = "","", CONCATENATE(","""""""",$",Fields!$A33,"$1,"""""":"""""",TEXT($",Fields!$A33,"222,""",Fields!$E33,"""),"""""","""))</f>
        <v/>
      </c>
      <c r="B33" t="str">
        <f t="shared" si="0"/>
        <v>,"""",$A$1,""":""",TEXT($A222,""),""",","""",$B$1,""":""",TEXT($B222,"#,###"),""",","""",$C$1,""":""",TEXT($C222,"#,###"),""",","""",$D$1,""":""",TEXT($D222,"#,###"),""",","""",$E$1,""":""",TEXT($E222,"#,###"),""",","""",$F$1,""":""",TEXT($F222,"#,###"),""",","""",$G$1,""":""",TEXT($G222,"#,###"),""",","""",$H$1,""":""",TEXT($H222,"#,###"),""",","""",$I$1,""":""",TEXT($I222,"#,###"),""",","""",$J$1,""":""",TEXT($J222,"#,###"),""","</v>
      </c>
    </row>
    <row r="34" spans="1:2">
      <c r="A34" t="str">
        <f>IF(Fields!$A34 = "","", CONCATENATE(","""""""",$",Fields!$A34,"$1,"""""":"""""",TEXT($",Fields!$A34,"222,""",Fields!$E34,"""),"""""","""))</f>
        <v/>
      </c>
      <c r="B34" t="str">
        <f t="shared" si="0"/>
        <v>,"""",$A$1,""":""",TEXT($A222,""),""",","""",$B$1,""":""",TEXT($B222,"#,###"),""",","""",$C$1,""":""",TEXT($C222,"#,###"),""",","""",$D$1,""":""",TEXT($D222,"#,###"),""",","""",$E$1,""":""",TEXT($E222,"#,###"),""",","""",$F$1,""":""",TEXT($F222,"#,###"),""",","""",$G$1,""":""",TEXT($G222,"#,###"),""",","""",$H$1,""":""",TEXT($H222,"#,###"),""",","""",$I$1,""":""",TEXT($I222,"#,###"),""",","""",$J$1,""":""",TEXT($J222,"#,###"),""","</v>
      </c>
    </row>
    <row r="35" spans="1:2">
      <c r="A35" t="str">
        <f>IF(Fields!$A35 = "","", CONCATENATE(","""""""",$",Fields!$A35,"$1,"""""":"""""",TEXT($",Fields!$A35,"222,""",Fields!$E35,"""),"""""","""))</f>
        <v/>
      </c>
      <c r="B35" t="str">
        <f t="shared" si="0"/>
        <v>,"""",$A$1,""":""",TEXT($A222,""),""",","""",$B$1,""":""",TEXT($B222,"#,###"),""",","""",$C$1,""":""",TEXT($C222,"#,###"),""",","""",$D$1,""":""",TEXT($D222,"#,###"),""",","""",$E$1,""":""",TEXT($E222,"#,###"),""",","""",$F$1,""":""",TEXT($F222,"#,###"),""",","""",$G$1,""":""",TEXT($G222,"#,###"),""",","""",$H$1,""":""",TEXT($H222,"#,###"),""",","""",$I$1,""":""",TEXT($I222,"#,###"),""",","""",$J$1,""":""",TEXT($J222,"#,###"),""","</v>
      </c>
    </row>
    <row r="36" spans="1:2">
      <c r="A36" t="str">
        <f>IF(Fields!$A36 = "","", CONCATENATE(","""""""",$",Fields!$A36,"$1,"""""":"""""",TEXT($",Fields!$A36,"222,""",Fields!$E36,"""),"""""","""))</f>
        <v/>
      </c>
      <c r="B36" t="str">
        <f t="shared" si="0"/>
        <v>,"""",$A$1,""":""",TEXT($A222,""),""",","""",$B$1,""":""",TEXT($B222,"#,###"),""",","""",$C$1,""":""",TEXT($C222,"#,###"),""",","""",$D$1,""":""",TEXT($D222,"#,###"),""",","""",$E$1,""":""",TEXT($E222,"#,###"),""",","""",$F$1,""":""",TEXT($F222,"#,###"),""",","""",$G$1,""":""",TEXT($G222,"#,###"),""",","""",$H$1,""":""",TEXT($H222,"#,###"),""",","""",$I$1,""":""",TEXT($I222,"#,###"),""",","""",$J$1,""":""",TEXT($J222,"#,###"),""","</v>
      </c>
    </row>
    <row r="37" spans="1:2">
      <c r="A37" t="str">
        <f>IF(Fields!$A37 = "","", CONCATENATE(","""""""",$",Fields!$A37,"$1,"""""":"""""",TEXT($",Fields!$A37,"222,""",Fields!$E37,"""),"""""","""))</f>
        <v/>
      </c>
      <c r="B37" t="str">
        <f t="shared" si="0"/>
        <v>,"""",$A$1,""":""",TEXT($A222,""),""",","""",$B$1,""":""",TEXT($B222,"#,###"),""",","""",$C$1,""":""",TEXT($C222,"#,###"),""",","""",$D$1,""":""",TEXT($D222,"#,###"),""",","""",$E$1,""":""",TEXT($E222,"#,###"),""",","""",$F$1,""":""",TEXT($F222,"#,###"),""",","""",$G$1,""":""",TEXT($G222,"#,###"),""",","""",$H$1,""":""",TEXT($H222,"#,###"),""",","""",$I$1,""":""",TEXT($I222,"#,###"),""",","""",$J$1,""":""",TEXT($J222,"#,###"),""","</v>
      </c>
    </row>
    <row r="38" spans="1:2">
      <c r="A38" t="str">
        <f>IF(Fields!$A38 = "","", CONCATENATE(","""""""",$",Fields!$A38,"$1,"""""":"""""",TEXT($",Fields!$A38,"222,""",Fields!$E38,"""),"""""","""))</f>
        <v/>
      </c>
      <c r="B38" t="str">
        <f t="shared" si="0"/>
        <v>,"""",$A$1,""":""",TEXT($A222,""),""",","""",$B$1,""":""",TEXT($B222,"#,###"),""",","""",$C$1,""":""",TEXT($C222,"#,###"),""",","""",$D$1,""":""",TEXT($D222,"#,###"),""",","""",$E$1,""":""",TEXT($E222,"#,###"),""",","""",$F$1,""":""",TEXT($F222,"#,###"),""",","""",$G$1,""":""",TEXT($G222,"#,###"),""",","""",$H$1,""":""",TEXT($H222,"#,###"),""",","""",$I$1,""":""",TEXT($I222,"#,###"),""",","""",$J$1,""":""",TEXT($J222,"#,###"),""","</v>
      </c>
    </row>
    <row r="39" spans="1:2">
      <c r="A39" t="str">
        <f>IF(Fields!$A39 = "","", CONCATENATE(","""""""",$",Fields!$A39,"$1,"""""":"""""",TEXT($",Fields!$A39,"222,""",Fields!$E39,"""),"""""","""))</f>
        <v/>
      </c>
      <c r="B39" t="str">
        <f t="shared" si="0"/>
        <v>,"""",$A$1,""":""",TEXT($A222,""),""",","""",$B$1,""":""",TEXT($B222,"#,###"),""",","""",$C$1,""":""",TEXT($C222,"#,###"),""",","""",$D$1,""":""",TEXT($D222,"#,###"),""",","""",$E$1,""":""",TEXT($E222,"#,###"),""",","""",$F$1,""":""",TEXT($F222,"#,###"),""",","""",$G$1,""":""",TEXT($G222,"#,###"),""",","""",$H$1,""":""",TEXT($H222,"#,###"),""",","""",$I$1,""":""",TEXT($I222,"#,###"),""",","""",$J$1,""":""",TEXT($J222,"#,###"),""","</v>
      </c>
    </row>
    <row r="40" spans="1:2">
      <c r="A40" t="str">
        <f>IF(Fields!$A40 = "","", CONCATENATE(","""""""",$",Fields!$A40,"$1,"""""":"""""",TEXT($",Fields!$A40,"222,""",Fields!$E40,"""),"""""","""))</f>
        <v/>
      </c>
      <c r="B40" t="str">
        <f t="shared" si="0"/>
        <v>,"""",$A$1,""":""",TEXT($A222,""),""",","""",$B$1,""":""",TEXT($B222,"#,###"),""",","""",$C$1,""":""",TEXT($C222,"#,###"),""",","""",$D$1,""":""",TEXT($D222,"#,###"),""",","""",$E$1,""":""",TEXT($E222,"#,###"),""",","""",$F$1,""":""",TEXT($F222,"#,###"),""",","""",$G$1,""":""",TEXT($G222,"#,###"),""",","""",$H$1,""":""",TEXT($H222,"#,###"),""",","""",$I$1,""":""",TEXT($I222,"#,###"),""",","""",$J$1,""":""",TEXT($J222,"#,###"),""","</v>
      </c>
    </row>
    <row r="41" spans="1:2">
      <c r="A41" t="str">
        <f>IF(Fields!$A41 = "","", CONCATENATE(","""""""",$",Fields!$A41,"$1,"""""":"""""",TEXT($",Fields!$A41,"222,""",Fields!$E41,"""),"""""","""))</f>
        <v/>
      </c>
      <c r="B41" t="str">
        <f t="shared" si="0"/>
        <v>,"""",$A$1,""":""",TEXT($A222,""),""",","""",$B$1,""":""",TEXT($B222,"#,###"),""",","""",$C$1,""":""",TEXT($C222,"#,###"),""",","""",$D$1,""":""",TEXT($D222,"#,###"),""",","""",$E$1,""":""",TEXT($E222,"#,###"),""",","""",$F$1,""":""",TEXT($F222,"#,###"),""",","""",$G$1,""":""",TEXT($G222,"#,###"),""",","""",$H$1,""":""",TEXT($H222,"#,###"),""",","""",$I$1,""":""",TEXT($I222,"#,###"),""",","""",$J$1,""":""",TEXT($J222,"#,###"),""","</v>
      </c>
    </row>
    <row r="42" spans="1:2">
      <c r="A42" t="str">
        <f>IF(Fields!$A42 = "","", CONCATENATE(","""""""",$",Fields!$A42,"$1,"""""":"""""",TEXT($",Fields!$A42,"222,""",Fields!$E42,"""),"""""","""))</f>
        <v/>
      </c>
      <c r="B42" t="str">
        <f t="shared" si="0"/>
        <v>,"""",$A$1,""":""",TEXT($A222,""),""",","""",$B$1,""":""",TEXT($B222,"#,###"),""",","""",$C$1,""":""",TEXT($C222,"#,###"),""",","""",$D$1,""":""",TEXT($D222,"#,###"),""",","""",$E$1,""":""",TEXT($E222,"#,###"),""",","""",$F$1,""":""",TEXT($F222,"#,###"),""",","""",$G$1,""":""",TEXT($G222,"#,###"),""",","""",$H$1,""":""",TEXT($H222,"#,###"),""",","""",$I$1,""":""",TEXT($I222,"#,###"),""",","""",$J$1,""":""",TEXT($J222,"#,###"),""","</v>
      </c>
    </row>
    <row r="44" spans="1:2">
      <c r="A44" t="str">
        <f>SUBSTITUTE(SUBSTITUTE(CONCATENATE("CONCATENATE(""    {""",$B$42,")"),""","")","""},"")"),"222","2")</f>
        <v>CONCATENATE("    {","""",$A$1,""":""",TEXT($A2,""),""",","""",$B$1,""":""",TEXT($B2,"#,###"),""",","""",$C$1,""":""",TEXT($C2,"#,###"),""",","""",$D$1,""":""",TEXT($D2,"#,###"),""",","""",$E$1,""":""",TEXT($E2,"#,###"),""",","""",$F$1,""":""",TEXT($F2,"#,###"),""",","""",$G$1,""":""",TEXT($G2,"#,###"),""",","""",$H$1,""":""",TEXT($H2,"#,###"),""",","""",$I$1,""":""",TEXT($I2,"#,###"),""",","""",$J$1,""":""",TEXT($J2,"#,###"),"""},")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Fields</vt:lpstr>
      <vt:lpstr>Calculations</vt:lpstr>
    </vt:vector>
  </TitlesOfParts>
  <Company>sqlity.net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Meine</dc:creator>
  <cp:lastModifiedBy>Sebastian Meine</cp:lastModifiedBy>
  <dcterms:created xsi:type="dcterms:W3CDTF">2013-01-19T18:59:12Z</dcterms:created>
  <dcterms:modified xsi:type="dcterms:W3CDTF">2013-01-20T16:55:24Z</dcterms:modified>
</cp:coreProperties>
</file>