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\OneDrive\Desktop\UCSD Extension\Class Folder\1-CrowdFunding Analysis\"/>
    </mc:Choice>
  </mc:AlternateContent>
  <xr:revisionPtr revIDLastSave="0" documentId="13_ncr:1_{B66E6D03-4013-4B29-B61F-145701D8CF95}" xr6:coauthVersionLast="47" xr6:coauthVersionMax="47" xr10:uidLastSave="{00000000-0000-0000-0000-000000000000}"/>
  <bookViews>
    <workbookView xWindow="-28875" yWindow="-19005" windowWidth="29040" windowHeight="15720" xr2:uid="{00000000-000D-0000-FFFF-FFFF00000000}"/>
  </bookViews>
  <sheets>
    <sheet name="Kickstarter" sheetId="1" r:id="rId1"/>
    <sheet name="Category Statistics" sheetId="4" r:id="rId2"/>
    <sheet name="Subcategory Statistic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GB Outcomes" sheetId="12" r:id="rId9"/>
    <sheet name="Failed US Music Kickstarter" sheetId="15" r:id="rId10"/>
    <sheet name="Successful US Music Kickstarter" sheetId="16" r:id="rId11"/>
    <sheet name="US Music Descriptive Statistics" sheetId="17" r:id="rId12"/>
    <sheet name="Sheet1" sheetId="14" r:id="rId13"/>
  </sheets>
  <definedNames>
    <definedName name="_xlnm._FilterDatabase" localSheetId="9" hidden="1">'Failed US Music Kickstarter'!$A$1:$T$21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7" l="1"/>
  <c r="B14" i="17"/>
  <c r="C13" i="17"/>
  <c r="B13" i="17"/>
  <c r="C12" i="17"/>
  <c r="B12" i="17"/>
  <c r="C11" i="17"/>
  <c r="B11" i="17"/>
  <c r="C10" i="17"/>
  <c r="B10" i="17"/>
  <c r="C9" i="17"/>
  <c r="B9" i="17"/>
  <c r="C6" i="17"/>
  <c r="B6" i="17"/>
  <c r="C5" i="17"/>
  <c r="C7" i="17" s="1"/>
  <c r="B5" i="17"/>
  <c r="B7" i="17" s="1"/>
  <c r="C4" i="17"/>
  <c r="B4" i="17"/>
  <c r="C3" i="17"/>
  <c r="B3" i="17"/>
  <c r="C2" i="17"/>
  <c r="B2" i="17"/>
  <c r="F3" i="8"/>
  <c r="F4" i="8"/>
  <c r="F5" i="8"/>
  <c r="F6" i="8"/>
  <c r="F2" i="8"/>
  <c r="C14" i="11"/>
  <c r="B14" i="11"/>
  <c r="C13" i="11"/>
  <c r="B13" i="11"/>
  <c r="C12" i="11"/>
  <c r="B12" i="11"/>
  <c r="C11" i="11"/>
  <c r="B11" i="11"/>
  <c r="C6" i="11"/>
  <c r="C5" i="11"/>
  <c r="C4" i="11"/>
  <c r="B7" i="11"/>
  <c r="B6" i="11"/>
  <c r="B5" i="11"/>
  <c r="B4" i="11"/>
  <c r="C10" i="11"/>
  <c r="B10" i="11"/>
  <c r="B9" i="11"/>
  <c r="C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11" l="1"/>
</calcChain>
</file>

<file path=xl/sharedStrings.xml><?xml version="1.0" encoding="utf-8"?>
<sst xmlns="http://schemas.openxmlformats.org/spreadsheetml/2006/main" count="39772" uniqueCount="8403">
  <si>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</si>
  <si>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</si>
  <si>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</si>
  <si>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</si>
  <si>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</si>
  <si>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</si>
  <si>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</si>
  <si>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</si>
  <si>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</si>
  <si>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</si>
  <si>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</si>
  <si>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</si>
  <si>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</si>
  <si>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</si>
  <si>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</si>
  <si>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</si>
  <si>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</si>
  <si>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</si>
  <si>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</si>
  <si>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</si>
  <si>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</si>
  <si>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</si>
  <si>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</si>
  <si>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</si>
  <si>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</si>
  <si>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</si>
  <si>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</si>
  <si>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</si>
  <si>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</si>
  <si>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</si>
  <si>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</si>
  <si>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</si>
  <si>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</si>
  <si>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</si>
  <si>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</si>
  <si>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</si>
  <si>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</si>
  <si>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</si>
  <si>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</si>
  <si>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</si>
  <si>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</si>
  <si>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</si>
  <si>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</si>
  <si>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</si>
  <si>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</si>
  <si>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</si>
  <si>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</si>
  <si>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</si>
  <si>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</si>
  <si>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</si>
  <si>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</si>
  <si>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</si>
  <si>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</si>
  <si>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</si>
  <si>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</si>
  <si>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</si>
  <si>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</si>
  <si>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</si>
  <si>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</si>
  <si>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</si>
  <si>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</si>
  <si>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</si>
  <si>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</si>
  <si>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</si>
  <si>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</si>
  <si>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</si>
  <si>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</si>
  <si>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</si>
  <si>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</si>
  <si>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</si>
  <si>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</si>
  <si>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</si>
  <si>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</si>
  <si>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</si>
  <si>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</si>
  <si>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</si>
  <si>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</si>
  <si>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</si>
  <si>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</si>
  <si>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</si>
  <si>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</si>
  <si>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</si>
  <si>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</si>
  <si>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</si>
  <si>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</si>
  <si>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</si>
  <si>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</si>
  <si>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</si>
  <si>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</si>
  <si>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</si>
  <si>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</si>
  <si>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</si>
  <si>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</si>
  <si>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</si>
  <si>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</si>
  <si>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</si>
  <si>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</si>
  <si>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</si>
  <si>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</si>
  <si>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</si>
  <si>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</si>
  <si>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</si>
  <si>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</si>
  <si>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</si>
  <si>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</si>
  <si>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</si>
  <si>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</si>
  <si>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</si>
  <si>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</si>
  <si>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</si>
  <si>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</si>
  <si>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</si>
  <si>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</si>
  <si>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</si>
  <si>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</si>
  <si>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</si>
  <si>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</si>
  <si>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</si>
  <si>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</si>
  <si>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</si>
  <si>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</si>
  <si>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</si>
  <si>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</si>
  <si>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</si>
  <si>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</si>
  <si>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</si>
  <si>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</si>
  <si>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</si>
  <si>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</si>
  <si>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</si>
  <si>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</si>
  <si>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</si>
  <si>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</si>
  <si>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</si>
  <si>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</si>
  <si>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</si>
  <si>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</si>
  <si>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</si>
  <si>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</si>
  <si>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</si>
  <si>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</si>
  <si>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</si>
  <si>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</si>
  <si>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</si>
  <si>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</si>
  <si>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</si>
  <si>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</si>
  <si>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</si>
  <si>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</si>
  <si>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</si>
  <si>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</si>
  <si>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</si>
  <si>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</si>
  <si>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</si>
  <si>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</si>
  <si>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</si>
  <si>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</si>
  <si>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</si>
  <si>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</si>
  <si>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</si>
  <si>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</si>
  <si>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</si>
  <si>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</si>
  <si>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</si>
  <si>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</si>
  <si>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</si>
  <si>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</si>
  <si>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</si>
  <si>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</si>
  <si>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</si>
  <si>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</si>
  <si>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</si>
  <si>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</si>
  <si>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</si>
  <si>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</si>
  <si>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</si>
  <si>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</si>
  <si>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</si>
  <si>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</si>
  <si>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</si>
  <si>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</si>
  <si>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</si>
  <si>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</si>
  <si>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</si>
  <si>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</si>
  <si>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</si>
  <si>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</si>
  <si>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</si>
  <si>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</si>
  <si>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</si>
  <si>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</si>
  <si>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</si>
  <si>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</si>
  <si>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</si>
  <si>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</si>
  <si>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</si>
  <si>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</si>
  <si>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</si>
  <si>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</si>
  <si>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</si>
  <si>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</si>
  <si>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</si>
  <si>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</si>
  <si>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</si>
  <si>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</si>
  <si>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</si>
  <si>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</si>
  <si>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</si>
  <si>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</si>
  <si>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</si>
  <si>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</si>
  <si>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</si>
  <si>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</si>
  <si>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</si>
  <si>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</si>
  <si>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</si>
  <si>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</si>
  <si>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</si>
  <si>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</si>
  <si>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</si>
  <si>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</si>
  <si>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</si>
  <si>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</si>
  <si>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</si>
  <si>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</si>
  <si>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</si>
  <si>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</si>
  <si>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</si>
  <si>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</si>
  <si>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</si>
  <si>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</si>
  <si>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</si>
  <si>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</si>
  <si>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</si>
  <si>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</si>
  <si>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</si>
  <si>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</si>
  <si>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</si>
  <si>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</si>
  <si>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</si>
  <si>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</si>
  <si>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</si>
  <si>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</si>
  <si>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</si>
  <si>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</si>
  <si>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</si>
  <si>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</si>
  <si>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</si>
  <si>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</si>
  <si>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</si>
  <si>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</si>
  <si>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</si>
  <si>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</si>
  <si>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</si>
  <si>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</si>
  <si>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</si>
  <si>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</si>
  <si>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</si>
  <si>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</si>
  <si>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</si>
  <si>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</si>
  <si>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</si>
  <si>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</si>
  <si>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</si>
  <si>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</si>
  <si>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</si>
  <si>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</si>
  <si>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</si>
  <si>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</si>
  <si>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</si>
  <si>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</si>
  <si>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</si>
  <si>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</si>
  <si>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</si>
  <si>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</si>
  <si>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</si>
  <si>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</si>
  <si>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</si>
  <si>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</si>
  <si>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</si>
  <si>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</si>
  <si>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</si>
  <si>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</si>
  <si>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</si>
  <si>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</si>
  <si>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</si>
  <si>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</si>
  <si>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</si>
  <si>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</si>
  <si>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</si>
  <si>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</si>
  <si>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</si>
  <si>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</si>
  <si>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</si>
  <si>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</si>
  <si>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</si>
  <si>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</si>
  <si>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</si>
  <si>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</si>
  <si>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</si>
  <si>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</si>
  <si>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</si>
  <si>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</si>
  <si>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</si>
  <si>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</si>
  <si>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</si>
  <si>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</si>
  <si>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</si>
  <si>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</si>
  <si>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</si>
  <si>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</si>
  <si>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</si>
  <si>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</si>
  <si>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</si>
  <si>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</si>
  <si>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</si>
  <si>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</si>
  <si>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</si>
  <si>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</si>
  <si>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</si>
  <si>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</si>
  <si>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</si>
  <si>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</si>
  <si>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</si>
  <si>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</si>
  <si>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</si>
  <si>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</si>
  <si>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</si>
  <si>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</si>
  <si>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</si>
  <si>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</si>
  <si>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</si>
  <si>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</si>
  <si>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</si>
  <si>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</si>
  <si>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</si>
  <si>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</si>
  <si>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</si>
  <si>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</si>
  <si>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</si>
  <si>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</si>
  <si>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</si>
  <si>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</si>
  <si>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</si>
  <si>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</si>
  <si>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</si>
  <si>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</si>
  <si>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</si>
  <si>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</si>
  <si>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</si>
  <si>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</si>
  <si>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</si>
  <si>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</si>
  <si>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</si>
  <si>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</si>
  <si>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</si>
  <si>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</si>
  <si>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</si>
  <si>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</si>
  <si>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</si>
  <si>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</si>
  <si>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</si>
  <si>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</si>
  <si>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</si>
  <si>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</si>
  <si>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</si>
  <si>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</si>
  <si>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</si>
  <si>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</si>
  <si>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</si>
  <si>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</si>
  <si>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</si>
  <si>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</si>
  <si>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</si>
  <si>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</si>
  <si>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</si>
  <si>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</si>
  <si>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</si>
  <si>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</si>
  <si>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</si>
  <si>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</si>
  <si>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</si>
  <si>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</si>
  <si>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</si>
  <si>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</si>
  <si>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</si>
  <si>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</si>
  <si>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</si>
  <si>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</si>
  <si>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</si>
  <si>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</si>
  <si>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</si>
  <si>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</si>
  <si>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</si>
  <si>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</si>
  <si>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</si>
  <si>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</si>
  <si>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</si>
  <si>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</si>
  <si>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</si>
  <si>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</si>
  <si>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</si>
  <si>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</si>
  <si>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</si>
  <si>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</si>
  <si>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</si>
  <si>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</si>
  <si>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</si>
  <si>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</si>
  <si>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</si>
  <si>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</si>
  <si>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</si>
  <si>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</si>
  <si>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</si>
  <si>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</si>
  <si>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</si>
  <si>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</si>
  <si>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</si>
  <si>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</si>
  <si>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</si>
  <si>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</si>
  <si>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</si>
  <si>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</si>
  <si>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</si>
  <si>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</si>
  <si>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</si>
  <si>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</si>
  <si>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</si>
  <si>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</si>
  <si>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</si>
  <si>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</si>
  <si>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</si>
  <si>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</si>
  <si>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</si>
  <si>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</si>
  <si>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</si>
  <si>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</si>
  <si>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</si>
  <si>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</si>
  <si>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</si>
  <si>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</si>
  <si>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</si>
  <si>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</si>
  <si>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</si>
  <si>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</si>
  <si>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</si>
  <si>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</si>
  <si>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</si>
  <si>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</si>
  <si>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</si>
  <si>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</si>
  <si>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</si>
  <si>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</si>
  <si>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</si>
  <si>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</si>
  <si>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</si>
  <si>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</si>
  <si>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</si>
  <si>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</si>
  <si>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</si>
  <si>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</si>
  <si>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</si>
  <si>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</si>
  <si>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</si>
  <si>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</si>
  <si>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</si>
  <si>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</si>
  <si>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</si>
  <si>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</si>
  <si>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</si>
  <si>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</si>
  <si>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</si>
  <si>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</si>
  <si>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</si>
  <si>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</si>
  <si>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</si>
  <si>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</si>
  <si>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</si>
  <si>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</si>
  <si>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</si>
  <si>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</si>
  <si>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</si>
  <si>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</si>
  <si>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</si>
  <si>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</si>
  <si>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</si>
  <si>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</si>
  <si>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</si>
  <si>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</si>
  <si>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</si>
  <si>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</si>
  <si>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</si>
  <si>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</si>
  <si>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</si>
  <si>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</si>
  <si>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</si>
  <si>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</si>
  <si>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</si>
  <si>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</si>
  <si>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</si>
  <si>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</si>
  <si>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</si>
  <si>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</si>
  <si>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</si>
  <si>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</si>
  <si>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</si>
  <si>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</si>
  <si>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</si>
  <si>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</si>
  <si>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</si>
  <si>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</si>
  <si>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</si>
  <si>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</si>
  <si>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</si>
  <si>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</si>
  <si>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</si>
  <si>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</si>
  <si>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</si>
  <si>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</si>
  <si>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</si>
  <si>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</si>
  <si>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</si>
  <si>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</si>
  <si>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</si>
  <si>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</si>
  <si>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</si>
  <si>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</si>
  <si>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</si>
  <si>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</si>
  <si>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</si>
  <si>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</si>
  <si>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</si>
  <si>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</si>
  <si>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</si>
  <si>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</si>
  <si>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</si>
  <si>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</si>
  <si>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</si>
  <si>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</si>
  <si>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</si>
  <si>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</si>
  <si>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</si>
  <si>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</si>
  <si>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</si>
  <si>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</si>
  <si>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</si>
  <si>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</si>
  <si>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</si>
  <si>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</si>
  <si>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</si>
  <si>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</si>
  <si>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</si>
  <si>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</si>
  <si>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</si>
  <si>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</si>
  <si>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</si>
  <si>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</si>
  <si>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</si>
  <si>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</si>
  <si>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</si>
  <si>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</si>
  <si>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</si>
  <si>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</si>
  <si>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</si>
  <si>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</si>
  <si>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</si>
  <si>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</si>
  <si>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</si>
  <si>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</si>
  <si>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</si>
  <si>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</si>
  <si>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</si>
  <si>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</si>
  <si>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</si>
  <si>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</si>
  <si>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</si>
  <si>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</si>
  <si>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</si>
  <si>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</si>
  <si>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</si>
  <si>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</si>
  <si>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</si>
  <si>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</si>
  <si>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</si>
  <si>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</si>
  <si>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</si>
  <si>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</si>
  <si>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</si>
  <si>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</si>
  <si>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</si>
  <si>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</si>
  <si>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</si>
  <si>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</si>
  <si>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</si>
  <si>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</si>
  <si>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</si>
  <si>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</si>
  <si>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</si>
  <si>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</si>
  <si>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</si>
  <si>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</si>
  <si>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</si>
  <si>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</si>
  <si>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</si>
  <si>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</si>
  <si>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</si>
  <si>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</si>
  <si>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</si>
  <si>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</si>
  <si>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</si>
  <si>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</si>
  <si>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</si>
  <si>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</si>
  <si>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</si>
  <si>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</si>
  <si>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</si>
  <si>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</si>
  <si>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</si>
  <si>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</si>
  <si>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</si>
  <si>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</si>
  <si>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</si>
  <si>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</si>
  <si>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</si>
  <si>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</si>
  <si>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</si>
  <si>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</si>
  <si>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</si>
  <si>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</si>
  <si>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</si>
  <si>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</si>
  <si>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</si>
  <si>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</si>
  <si>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</si>
  <si>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</si>
  <si>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</si>
  <si>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</si>
  <si>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</si>
  <si>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</si>
  <si>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</si>
  <si>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</si>
  <si>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</si>
  <si>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</si>
  <si>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</si>
  <si>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</si>
  <si>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</si>
  <si>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</si>
  <si>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</si>
  <si>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</si>
  <si>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</si>
  <si>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</si>
  <si>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</si>
  <si>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</si>
  <si>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</si>
  <si>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</si>
  <si>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</si>
  <si>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</si>
  <si>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</si>
  <si>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</si>
  <si>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</si>
  <si>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</si>
  <si>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</si>
  <si>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</si>
  <si>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</si>
  <si>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</si>
  <si>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</si>
  <si>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</si>
  <si>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</si>
  <si>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</si>
  <si>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</si>
  <si>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</si>
  <si>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</si>
  <si>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</si>
  <si>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</si>
  <si>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</si>
  <si>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</si>
  <si>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</si>
  <si>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</si>
  <si>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</si>
  <si>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</si>
  <si>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</si>
  <si>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</si>
  <si>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</si>
  <si>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</si>
  <si>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</si>
  <si>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</si>
  <si>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</si>
  <si>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</si>
  <si>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</si>
  <si>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</si>
  <si>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</si>
  <si>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</si>
  <si>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</si>
  <si>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</si>
  <si>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</si>
  <si>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</si>
  <si>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</si>
  <si>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</si>
  <si>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</si>
  <si>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</si>
  <si>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</si>
  <si>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</si>
  <si>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</si>
  <si>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</si>
  <si>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</si>
  <si>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</si>
  <si>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</si>
  <si>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</si>
  <si>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</si>
  <si>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</si>
  <si>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</si>
  <si>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</si>
  <si>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</si>
  <si>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</si>
  <si>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</si>
  <si>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</si>
  <si>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</si>
  <si>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</si>
  <si>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</si>
  <si>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</si>
  <si>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</si>
  <si>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</si>
  <si>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</si>
  <si>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</si>
  <si>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</si>
  <si>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</si>
  <si>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</si>
  <si>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</si>
  <si>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</si>
  <si>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</si>
  <si>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</si>
  <si>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</si>
  <si>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</si>
  <si>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</si>
  <si>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</si>
  <si>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</si>
  <si>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</si>
  <si>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</si>
  <si>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</si>
  <si>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</si>
  <si>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</si>
  <si>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</si>
  <si>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</si>
  <si>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</si>
  <si>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</si>
  <si>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</si>
  <si>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</si>
  <si>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</si>
  <si>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</si>
  <si>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</si>
  <si>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</si>
  <si>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</si>
  <si>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</si>
  <si>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</si>
  <si>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</si>
  <si>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</si>
  <si>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</si>
  <si>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</si>
  <si>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</si>
  <si>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</si>
  <si>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</si>
  <si>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</si>
  <si>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</si>
  <si>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</si>
  <si>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</si>
  <si>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</si>
  <si>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</si>
  <si>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</si>
  <si>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</si>
  <si>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</si>
  <si>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</si>
  <si>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</si>
  <si>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</si>
  <si>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</si>
  <si>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</si>
  <si>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</si>
  <si>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</si>
  <si>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</si>
  <si>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</si>
  <si>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</si>
  <si>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</si>
  <si>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</si>
  <si>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</si>
  <si>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</si>
  <si>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</si>
  <si>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</si>
  <si>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</si>
  <si>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</si>
  <si>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</si>
  <si>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</si>
  <si>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</si>
  <si>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</si>
  <si>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</si>
  <si>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</si>
  <si>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</si>
  <si>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</si>
  <si>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</si>
  <si>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</si>
  <si>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</si>
  <si>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</si>
  <si>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</si>
  <si>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</si>
  <si>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</si>
  <si>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</si>
  <si>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</si>
  <si>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</si>
  <si>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</si>
  <si>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</si>
  <si>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</si>
  <si>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</si>
  <si>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</si>
  <si>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</si>
  <si>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</si>
  <si>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</si>
  <si>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</si>
  <si>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</si>
  <si>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</si>
  <si>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</si>
  <si>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</si>
  <si>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</si>
  <si>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</si>
  <si>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</si>
  <si>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</si>
  <si>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</si>
  <si>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</si>
  <si>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</si>
  <si>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</si>
  <si>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</si>
  <si>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</si>
  <si>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</si>
  <si>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</si>
  <si>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</si>
  <si>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</si>
  <si>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</si>
  <si>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</si>
  <si>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</si>
  <si>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</si>
  <si>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</si>
  <si>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</si>
  <si>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</si>
  <si>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</si>
  <si>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</si>
  <si>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</si>
  <si>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</si>
  <si>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</si>
  <si>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</si>
  <si>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</si>
  <si>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</si>
  <si>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</si>
  <si>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</si>
  <si>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</si>
  <si>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</si>
  <si>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</si>
  <si>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</si>
  <si>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</si>
  <si>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</si>
  <si>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</si>
  <si>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</si>
  <si>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</si>
  <si>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</si>
  <si>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</si>
  <si>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</si>
  <si>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</si>
  <si>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</si>
  <si>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</si>
  <si>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</si>
  <si>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</si>
  <si>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</si>
  <si>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</si>
  <si>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</si>
  <si>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</si>
  <si>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</si>
  <si>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</si>
  <si>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</si>
  <si>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</si>
  <si>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</si>
  <si>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</si>
  <si>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</si>
  <si>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</si>
  <si>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</si>
  <si>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</si>
  <si>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</si>
  <si>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</si>
  <si>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</si>
  <si>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</si>
  <si>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</si>
  <si>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</si>
  <si>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</si>
  <si>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</si>
  <si>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</si>
  <si>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</si>
  <si>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</si>
  <si>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</si>
  <si>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</si>
  <si>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</si>
  <si>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</si>
  <si>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</si>
  <si>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</si>
  <si>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</si>
  <si>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</si>
  <si>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</si>
  <si>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</si>
  <si>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</si>
  <si>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</si>
  <si>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</si>
  <si>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</si>
  <si>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</si>
  <si>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</si>
  <si>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</si>
  <si>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</si>
  <si>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</si>
  <si>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</si>
  <si>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</si>
  <si>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</si>
  <si>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</si>
  <si>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</si>
  <si>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</si>
  <si>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</si>
  <si>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</si>
  <si>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</si>
  <si>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</si>
  <si>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</si>
  <si>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</si>
  <si>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</si>
  <si>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</si>
  <si>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</si>
  <si>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</si>
  <si>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</si>
  <si>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</si>
  <si>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</si>
  <si>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</si>
  <si>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</si>
  <si>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</si>
  <si>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</si>
  <si>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</si>
  <si>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</si>
  <si>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</si>
  <si>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</si>
  <si>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</si>
  <si>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</si>
  <si>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</si>
  <si>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</si>
  <si>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</si>
  <si>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</si>
  <si>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</si>
  <si>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</si>
  <si>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</si>
  <si>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</si>
  <si>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</si>
  <si>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</si>
  <si>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</si>
  <si>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</si>
  <si>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</si>
  <si>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</si>
  <si>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</si>
  <si>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</si>
  <si>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</si>
  <si>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</si>
  <si>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</si>
  <si>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</si>
  <si>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</si>
  <si>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</si>
  <si>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</si>
  <si>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</si>
  <si>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</si>
  <si>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</si>
  <si>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</si>
  <si>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</si>
  <si>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</si>
  <si>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</si>
  <si>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</si>
  <si>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</si>
  <si>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</si>
  <si>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</si>
  <si>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</si>
  <si>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</si>
  <si>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</si>
  <si>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</si>
  <si>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</si>
  <si>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</si>
  <si>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</si>
  <si>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</si>
  <si>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</si>
  <si>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</si>
  <si>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</si>
  <si>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</si>
  <si>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</si>
  <si>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</si>
  <si>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</si>
  <si>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</si>
  <si>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</si>
  <si>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</si>
  <si>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</si>
  <si>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</si>
  <si>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</si>
  <si>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</si>
  <si>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</si>
  <si>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</si>
  <si>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</si>
  <si>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</si>
  <si>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</si>
  <si>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</si>
  <si>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</si>
  <si>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</si>
  <si>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</si>
  <si>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</si>
  <si>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</si>
  <si>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</si>
  <si>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</si>
  <si>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</si>
  <si>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</si>
  <si>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</si>
  <si>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</si>
  <si>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</si>
  <si>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</si>
  <si>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</si>
  <si>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</si>
  <si>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</si>
  <si>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</si>
  <si>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</si>
  <si>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</si>
  <si>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</si>
  <si>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</si>
  <si>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</si>
  <si>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</si>
  <si>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</si>
  <si>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</si>
  <si>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</si>
  <si>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</si>
  <si>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</si>
  <si>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</si>
  <si>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</si>
  <si>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</si>
  <si>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</si>
  <si>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</si>
  <si>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</si>
  <si>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</si>
  <si>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</si>
  <si>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</si>
  <si>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</si>
  <si>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</si>
  <si>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</si>
  <si>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</si>
  <si>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</si>
  <si>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</si>
  <si>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</si>
  <si>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</si>
  <si>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</si>
  <si>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</si>
  <si>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</si>
  <si>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</si>
  <si>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</si>
  <si>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</si>
  <si>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</si>
  <si>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</si>
  <si>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</si>
  <si>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</si>
  <si>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</si>
  <si>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</si>
  <si>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</si>
  <si>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</si>
  <si>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</si>
  <si>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</si>
  <si>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</si>
  <si>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</si>
  <si>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</si>
  <si>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</si>
  <si>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</si>
  <si>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</si>
  <si>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</si>
  <si>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</si>
  <si>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</si>
  <si>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</si>
  <si>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</si>
  <si>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</si>
  <si>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</si>
  <si>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</si>
  <si>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</si>
  <si>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</si>
  <si>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</si>
  <si>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</si>
  <si>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</si>
  <si>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</si>
  <si>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</si>
  <si>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</si>
  <si>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</si>
  <si>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</si>
  <si>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</si>
  <si>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</si>
  <si>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</si>
  <si>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</si>
  <si>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</si>
  <si>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</si>
  <si>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</si>
  <si>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</si>
  <si>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</si>
  <si>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</si>
  <si>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</si>
  <si>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</si>
  <si>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</si>
  <si>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</si>
  <si>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</si>
  <si>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</si>
  <si>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</si>
  <si>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</si>
  <si>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</si>
  <si>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</si>
  <si>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</si>
  <si>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</si>
  <si>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</si>
  <si>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</si>
  <si>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</si>
  <si>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</si>
  <si>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</si>
  <si>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</si>
  <si>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</si>
  <si>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</si>
  <si>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</si>
  <si>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</si>
  <si>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</si>
  <si>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</si>
  <si>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</si>
  <si>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</si>
  <si>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</si>
  <si>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</si>
  <si>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</si>
  <si>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</si>
  <si>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</si>
  <si>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</si>
  <si>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</si>
  <si>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</si>
  <si>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</si>
  <si>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</si>
  <si>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</si>
  <si>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</si>
  <si>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</si>
  <si>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</si>
  <si>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</si>
  <si>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</si>
  <si>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</si>
  <si>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</si>
  <si>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</si>
  <si>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</si>
  <si>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</si>
  <si>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</si>
  <si>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</si>
  <si>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</si>
  <si>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</si>
  <si>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</si>
  <si>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</si>
  <si>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</si>
  <si>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</si>
  <si>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</si>
  <si>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</si>
  <si>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</si>
  <si>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</si>
  <si>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</si>
  <si>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</si>
  <si>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</si>
  <si>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</si>
  <si>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</si>
  <si>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</si>
  <si>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</si>
  <si>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</si>
  <si>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</si>
  <si>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</si>
  <si>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</si>
  <si>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</si>
  <si>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</si>
  <si>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</si>
  <si>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</si>
  <si>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</si>
  <si>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</si>
  <si>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</si>
  <si>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</si>
  <si>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</si>
  <si>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</si>
  <si>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</si>
  <si>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</si>
  <si>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</si>
  <si>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</si>
  <si>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</si>
  <si>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</si>
  <si>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</si>
  <si>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</si>
  <si>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</si>
  <si>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</si>
  <si>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</si>
  <si>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</si>
  <si>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</si>
  <si>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</si>
  <si>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</si>
  <si>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</si>
  <si>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</si>
  <si>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</si>
  <si>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</si>
  <si>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</si>
  <si>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</si>
  <si>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</si>
  <si>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</si>
  <si>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</si>
  <si>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</si>
  <si>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</si>
  <si>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</si>
  <si>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</si>
  <si>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</si>
  <si>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</si>
  <si>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</si>
  <si>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</si>
  <si>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</si>
  <si>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</si>
  <si>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</si>
  <si>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</si>
  <si>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</si>
  <si>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</si>
  <si>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</si>
  <si>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</si>
  <si>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</si>
  <si>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</si>
  <si>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</si>
  <si>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</si>
  <si>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</si>
  <si>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</si>
  <si>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</si>
  <si>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</si>
  <si>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</si>
  <si>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</si>
  <si>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</si>
  <si>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</si>
  <si>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</si>
  <si>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</si>
  <si>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</si>
  <si>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</si>
  <si>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</si>
  <si>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</si>
  <si>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</si>
  <si>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</si>
  <si>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</si>
  <si>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</si>
  <si>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</si>
  <si>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</si>
  <si>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</si>
  <si>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</si>
  <si>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</si>
  <si>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</si>
  <si>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</si>
  <si>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</si>
  <si>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</si>
  <si>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</si>
  <si>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</si>
  <si>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</si>
  <si>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</si>
  <si>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</si>
  <si>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</si>
  <si>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</si>
  <si>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</si>
  <si>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</si>
  <si>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</si>
  <si>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</si>
  <si>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</si>
  <si>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</si>
  <si>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</si>
  <si>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</si>
  <si>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</si>
  <si>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</si>
  <si>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</si>
  <si>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</si>
  <si>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</si>
  <si>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</si>
  <si>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</si>
  <si>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</si>
  <si>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</si>
  <si>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</si>
  <si>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</si>
  <si>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</si>
  <si>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</si>
  <si>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</si>
  <si>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</si>
  <si>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</si>
  <si>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</si>
  <si>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</si>
  <si>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</si>
  <si>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</si>
  <si>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</si>
  <si>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</si>
  <si>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</si>
  <si>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</si>
  <si>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</si>
  <si>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</si>
  <si>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</si>
  <si>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</si>
  <si>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</si>
  <si>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</si>
  <si>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</si>
  <si>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</si>
  <si>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</si>
  <si>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</si>
  <si>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</si>
  <si>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</si>
  <si>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</si>
  <si>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</si>
  <si>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</si>
  <si>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</si>
  <si>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</si>
  <si>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</si>
  <si>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</si>
  <si>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</si>
  <si>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</si>
  <si>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</si>
  <si>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</si>
  <si>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</si>
  <si>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</si>
  <si>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</si>
  <si>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</si>
  <si>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</si>
  <si>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</si>
  <si>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</si>
  <si>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</si>
  <si>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</si>
  <si>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</si>
  <si>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</si>
  <si>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</si>
  <si>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</si>
  <si>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</si>
  <si>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</si>
  <si>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</si>
  <si>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</si>
  <si>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</si>
  <si>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</si>
  <si>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</si>
  <si>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</si>
  <si>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</si>
  <si>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</si>
  <si>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</si>
  <si>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</si>
  <si>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</si>
  <si>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</si>
  <si>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</si>
  <si>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</si>
  <si>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</si>
  <si>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</si>
  <si>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</si>
  <si>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</si>
  <si>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</si>
  <si>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</si>
  <si>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</si>
  <si>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</si>
  <si>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</si>
  <si>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</si>
  <si>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</si>
  <si>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</si>
  <si>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</si>
  <si>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</si>
  <si>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</si>
  <si>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</si>
  <si>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</si>
  <si>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</si>
  <si>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</si>
  <si>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</si>
  <si>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</si>
  <si>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</si>
  <si>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</si>
  <si>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</si>
  <si>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</si>
  <si>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</si>
  <si>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</si>
  <si>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</si>
  <si>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</si>
  <si>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</si>
  <si>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</si>
  <si>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</si>
  <si>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</si>
  <si>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</si>
  <si>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</si>
  <si>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</si>
  <si>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</si>
  <si>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</si>
  <si>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</si>
  <si>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</si>
  <si>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</si>
  <si>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</si>
  <si>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</si>
  <si>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</si>
  <si>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</si>
  <si>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</si>
  <si>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</si>
  <si>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</si>
  <si>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</si>
  <si>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</si>
  <si>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</si>
  <si>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</si>
  <si>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</si>
  <si>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</si>
  <si>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</si>
  <si>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</si>
  <si>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</si>
  <si>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</si>
  <si>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</si>
  <si>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</si>
  <si>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</si>
  <si>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</si>
  <si>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</si>
  <si>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</si>
  <si>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</si>
  <si>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</si>
  <si>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</si>
  <si>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</si>
  <si>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</si>
  <si>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</si>
  <si>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</si>
  <si>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</si>
  <si>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</si>
  <si>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</si>
  <si>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</si>
  <si>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</si>
  <si>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</si>
  <si>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</si>
  <si>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</si>
  <si>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</si>
  <si>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</si>
  <si>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</si>
  <si>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</si>
  <si>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</si>
  <si>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</si>
  <si>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</si>
  <si>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</si>
  <si>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</si>
  <si>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</si>
  <si>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</si>
  <si>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</si>
  <si>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</si>
  <si>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</si>
  <si>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</si>
  <si>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</si>
  <si>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</si>
  <si>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</si>
  <si>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</si>
  <si>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</si>
  <si>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</si>
  <si>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</si>
  <si>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</si>
  <si>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</si>
  <si>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</si>
  <si>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</si>
  <si>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</si>
  <si>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</si>
  <si>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</si>
  <si>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</si>
  <si>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</si>
  <si>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</si>
  <si>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</si>
  <si>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</si>
  <si>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</si>
  <si>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</si>
  <si>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</si>
  <si>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</si>
  <si>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</si>
  <si>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</si>
  <si>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</si>
  <si>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</si>
  <si>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</si>
  <si>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</si>
  <si>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</si>
  <si>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</si>
  <si>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</si>
  <si>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</si>
  <si>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</si>
  <si>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</si>
  <si>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</si>
  <si>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</si>
  <si>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</si>
  <si>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</si>
  <si>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</si>
  <si>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</si>
  <si>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</si>
  <si>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</si>
  <si>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</si>
  <si>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</si>
  <si>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</si>
  <si>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</si>
  <si>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</si>
  <si>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</si>
  <si>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</si>
  <si>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</si>
  <si>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</si>
  <si>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</si>
  <si>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</si>
  <si>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</si>
  <si>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</si>
  <si>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</si>
  <si>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</si>
  <si>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</si>
  <si>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</si>
  <si>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</si>
  <si>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</si>
  <si>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</si>
  <si>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</si>
  <si>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</si>
  <si>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</si>
  <si>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</si>
  <si>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</si>
  <si>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</si>
  <si>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</si>
  <si>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</si>
  <si>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</si>
  <si>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</si>
  <si>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</si>
  <si>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</si>
  <si>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</si>
  <si>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</si>
  <si>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</si>
  <si>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</si>
  <si>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</si>
  <si>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</si>
  <si>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</si>
  <si>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</si>
  <si>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</si>
  <si>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</si>
  <si>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</si>
  <si>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</si>
  <si>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</si>
  <si>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</si>
  <si>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</si>
  <si>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</si>
  <si>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</si>
  <si>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</si>
  <si>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</si>
  <si>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</si>
  <si>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</si>
  <si>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</si>
  <si>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</si>
  <si>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</si>
  <si>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</si>
  <si>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</si>
  <si>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</si>
  <si>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</si>
  <si>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</si>
  <si>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</si>
  <si>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</si>
  <si>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</si>
  <si>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</si>
  <si>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</si>
  <si>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</si>
  <si>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</si>
  <si>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</si>
  <si>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</si>
  <si>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</si>
  <si>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</si>
  <si>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</si>
  <si>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</si>
  <si>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</si>
  <si>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</si>
  <si>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</si>
  <si>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</si>
  <si>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</si>
  <si>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</si>
  <si>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</si>
  <si>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</si>
  <si>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</si>
  <si>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</si>
  <si>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</si>
  <si>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</si>
  <si>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</si>
  <si>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</si>
  <si>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</si>
  <si>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</si>
  <si>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</si>
  <si>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</si>
  <si>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</si>
  <si>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</si>
  <si>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</si>
  <si>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</si>
  <si>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</si>
  <si>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</si>
  <si>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</si>
  <si>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</si>
  <si>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</si>
  <si>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</si>
  <si>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</si>
  <si>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</si>
  <si>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</si>
  <si>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</si>
  <si>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</si>
  <si>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</si>
  <si>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</si>
  <si>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</si>
  <si>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</si>
  <si>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</si>
  <si>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</si>
  <si>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</si>
  <si>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</si>
  <si>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</si>
  <si>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</si>
  <si>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</si>
  <si>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</si>
  <si>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</si>
  <si>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</si>
  <si>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</si>
  <si>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</si>
  <si>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</si>
  <si>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</si>
  <si>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</si>
  <si>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</si>
  <si>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</si>
  <si>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</si>
  <si>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</si>
  <si>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</si>
  <si>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</si>
  <si>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</si>
  <si>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</si>
  <si>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</si>
  <si>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</si>
  <si>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</si>
  <si>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</si>
  <si>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</si>
  <si>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</si>
  <si>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</si>
  <si>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</si>
  <si>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</si>
  <si>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</si>
  <si>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</si>
  <si>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</si>
  <si>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</si>
  <si>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</si>
  <si>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</si>
  <si>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</si>
  <si>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</si>
  <si>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</si>
  <si>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</si>
  <si>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</si>
  <si>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</si>
  <si>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</si>
  <si>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</si>
  <si>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</si>
  <si>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</si>
  <si>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</si>
  <si>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</si>
  <si>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</si>
  <si>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</si>
  <si>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</si>
  <si>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</si>
  <si>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</si>
  <si>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</si>
  <si>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</si>
  <si>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</si>
  <si>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</si>
  <si>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</si>
  <si>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</si>
  <si>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</si>
  <si>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</si>
  <si>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</si>
  <si>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</si>
  <si>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</si>
  <si>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</si>
  <si>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</si>
  <si>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</si>
  <si>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</si>
  <si>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</si>
  <si>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</si>
  <si>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</si>
  <si>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</si>
  <si>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</si>
  <si>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</si>
  <si>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</si>
  <si>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</si>
  <si>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</si>
  <si>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</si>
  <si>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</si>
  <si>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</si>
  <si>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</si>
  <si>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</si>
  <si>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</si>
  <si>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</si>
  <si>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</si>
  <si>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</si>
  <si>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</si>
  <si>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</si>
  <si>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</si>
  <si>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</si>
  <si>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</si>
  <si>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</si>
  <si>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</si>
  <si>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</si>
  <si>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</si>
  <si>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</si>
  <si>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</si>
  <si>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</si>
  <si>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</si>
  <si>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</si>
  <si>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</si>
  <si>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</si>
  <si>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</si>
  <si>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</si>
  <si>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</si>
  <si>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</si>
  <si>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</si>
  <si>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</si>
  <si>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</si>
  <si>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</si>
  <si>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</si>
  <si>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</si>
  <si>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</si>
  <si>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</si>
  <si>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</si>
  <si>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</si>
  <si>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</si>
  <si>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</si>
  <si>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</si>
  <si>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</si>
  <si>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</si>
  <si>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</si>
  <si>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</si>
  <si>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</si>
  <si>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</si>
  <si>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</si>
  <si>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</si>
  <si>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</si>
  <si>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</si>
  <si>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</si>
  <si>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</si>
  <si>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</si>
  <si>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</si>
  <si>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</si>
  <si>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</si>
  <si>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</si>
  <si>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</si>
  <si>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</si>
  <si>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</si>
  <si>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</si>
  <si>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</si>
  <si>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</si>
  <si>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</si>
  <si>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</si>
  <si>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</si>
  <si>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</si>
  <si>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</si>
  <si>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</si>
  <si>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</si>
  <si>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</si>
  <si>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</si>
  <si>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</si>
  <si>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</si>
  <si>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</si>
  <si>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</si>
  <si>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</si>
  <si>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</si>
  <si>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</si>
  <si>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</si>
  <si>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</si>
  <si>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</si>
  <si>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</si>
  <si>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</si>
  <si>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</si>
  <si>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</si>
  <si>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</si>
  <si>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</si>
  <si>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</si>
  <si>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</si>
  <si>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</si>
  <si>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</si>
  <si>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</si>
  <si>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</si>
  <si>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</si>
  <si>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</si>
  <si>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</si>
  <si>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</si>
  <si>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</si>
  <si>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</si>
  <si>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</si>
  <si>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</si>
  <si>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</si>
  <si>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</si>
  <si>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</si>
  <si>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</si>
  <si>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</si>
  <si>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</si>
  <si>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</si>
  <si>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</si>
  <si>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</si>
  <si>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</si>
  <si>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</si>
  <si>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</si>
  <si>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</si>
  <si>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</si>
  <si>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</si>
  <si>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</si>
  <si>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</si>
  <si>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</si>
  <si>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</si>
  <si>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</si>
  <si>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</si>
  <si>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</si>
  <si>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</si>
  <si>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</si>
  <si>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</si>
  <si>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</si>
  <si>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</si>
  <si>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</si>
  <si>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</si>
  <si>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</si>
  <si>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</si>
  <si>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</si>
  <si>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</si>
  <si>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</si>
  <si>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</si>
  <si>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</si>
  <si>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</si>
  <si>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</si>
  <si>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</si>
  <si>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</si>
  <si>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</si>
  <si>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</si>
  <si>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</si>
  <si>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</si>
  <si>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</si>
  <si>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</si>
  <si>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</si>
  <si>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</si>
  <si>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</si>
  <si>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</si>
  <si>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</si>
  <si>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</si>
  <si>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</si>
  <si>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</si>
  <si>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</si>
  <si>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</si>
  <si>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</si>
  <si>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</si>
  <si>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</si>
  <si>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</si>
  <si>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</si>
  <si>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</si>
  <si>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</si>
  <si>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</si>
  <si>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</si>
  <si>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</si>
  <si>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</si>
  <si>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</si>
  <si>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</si>
  <si>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</si>
  <si>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</si>
  <si>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</si>
  <si>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</si>
  <si>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</si>
  <si>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</si>
  <si>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</si>
  <si>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</si>
  <si>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</si>
  <si>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</si>
  <si>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</si>
  <si>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</si>
  <si>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</si>
  <si>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</si>
  <si>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</si>
  <si>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</si>
  <si>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</si>
  <si>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</si>
  <si>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</si>
  <si>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</si>
  <si>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</si>
  <si>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</si>
  <si>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</si>
  <si>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</si>
  <si>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</si>
  <si>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</si>
  <si>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</si>
  <si>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</si>
  <si>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</si>
  <si>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</si>
  <si>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</si>
  <si>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</si>
  <si>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</si>
  <si>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</si>
  <si>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</si>
  <si>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</si>
  <si>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</si>
  <si>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</si>
  <si>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</si>
  <si>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</si>
  <si>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</si>
  <si>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</si>
  <si>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</si>
  <si>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</si>
  <si>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</si>
  <si>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</si>
  <si>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</si>
  <si>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</si>
  <si>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</si>
  <si>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</si>
  <si>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</si>
  <si>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</si>
  <si>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</si>
  <si>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</si>
  <si>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</si>
  <si>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</si>
  <si>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</si>
  <si>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</si>
  <si>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</si>
  <si>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</si>
  <si>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</si>
  <si>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</si>
  <si>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</si>
  <si>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</si>
  <si>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</si>
  <si>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</si>
  <si>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</si>
  <si>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</si>
  <si>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</si>
  <si>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</si>
  <si>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</si>
  <si>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</si>
  <si>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</si>
  <si>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</si>
  <si>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</si>
  <si>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</si>
  <si>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</si>
  <si>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</si>
  <si>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</si>
  <si>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</si>
  <si>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</si>
  <si>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</si>
  <si>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</si>
  <si>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</si>
  <si>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</si>
  <si>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</si>
  <si>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</si>
  <si>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</si>
  <si>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</si>
  <si>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</si>
  <si>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</si>
  <si>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</si>
  <si>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</si>
  <si>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</si>
  <si>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</si>
  <si>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</si>
  <si>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</si>
  <si>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</si>
  <si>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</si>
  <si>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</si>
  <si>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</si>
  <si>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</si>
  <si>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</si>
  <si>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</si>
  <si>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</si>
  <si>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</si>
  <si>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</si>
  <si>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</si>
  <si>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</si>
  <si>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</si>
  <si>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</si>
  <si>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</si>
  <si>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</si>
  <si>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</si>
  <si>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</si>
  <si>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</si>
  <si>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</si>
  <si>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</si>
  <si>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</si>
  <si>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</si>
  <si>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</si>
  <si>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</si>
  <si>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</si>
  <si>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</si>
  <si>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</si>
  <si>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</si>
  <si>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</si>
  <si>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</si>
  <si>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</si>
  <si>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</si>
  <si>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</si>
  <si>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</si>
  <si>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</si>
  <si>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</si>
  <si>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</si>
  <si>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</si>
  <si>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</si>
  <si>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</si>
  <si>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</si>
  <si>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</si>
  <si>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</si>
  <si>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</si>
  <si>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</si>
  <si>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</si>
  <si>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</si>
  <si>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</si>
  <si>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</si>
  <si>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</si>
  <si>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</si>
  <si>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</si>
  <si>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</si>
  <si>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</si>
  <si>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</si>
  <si>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</si>
  <si>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</si>
  <si>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</si>
  <si>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</si>
  <si>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</si>
  <si>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</si>
  <si>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</si>
  <si>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</si>
  <si>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</si>
  <si>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</si>
  <si>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</si>
  <si>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</si>
  <si>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</si>
  <si>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</si>
  <si>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</si>
  <si>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</si>
  <si>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</si>
  <si>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</si>
  <si>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</si>
  <si>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</si>
  <si>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</si>
  <si>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</si>
  <si>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</si>
  <si>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</si>
  <si>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</si>
  <si>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</si>
  <si>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</si>
  <si>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</si>
  <si>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</si>
  <si>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</si>
  <si>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</si>
  <si>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</si>
  <si>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</si>
  <si>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</si>
  <si>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</si>
  <si>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</si>
  <si>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</si>
  <si>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</si>
  <si>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</si>
  <si>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</si>
  <si>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</si>
  <si>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</si>
  <si>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</si>
  <si>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</si>
  <si>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</si>
  <si>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</si>
  <si>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</si>
  <si>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</si>
  <si>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</si>
  <si>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</si>
  <si>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</si>
  <si>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</si>
  <si>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</si>
  <si>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</si>
  <si>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</si>
  <si>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</si>
  <si>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</si>
  <si>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</si>
  <si>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</si>
  <si>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</si>
  <si>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</si>
  <si>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</si>
  <si>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</si>
  <si>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</si>
  <si>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</si>
  <si>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</si>
  <si>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</si>
  <si>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</si>
  <si>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</si>
  <si>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</si>
  <si>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</si>
  <si>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</si>
  <si>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</si>
  <si>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</si>
  <si>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</si>
  <si>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</si>
  <si>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</si>
  <si>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</si>
  <si>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</si>
  <si>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</si>
  <si>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</si>
  <si>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</si>
  <si>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</si>
  <si>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</si>
  <si>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</si>
  <si>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</si>
  <si>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</si>
  <si>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</si>
  <si>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</si>
  <si>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</si>
  <si>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</si>
  <si>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</si>
  <si>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</si>
  <si>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</si>
  <si>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</si>
  <si>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</si>
  <si>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</si>
  <si>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</si>
  <si>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</si>
  <si>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</si>
  <si>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</si>
  <si>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</si>
  <si>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</si>
  <si>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</si>
  <si>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</si>
  <si>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</si>
  <si>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</si>
  <si>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</si>
  <si>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</si>
  <si>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</si>
  <si>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</si>
  <si>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</si>
  <si>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</si>
  <si>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</si>
  <si>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</si>
  <si>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</si>
  <si>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</si>
  <si>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</si>
  <si>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</si>
  <si>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</si>
  <si>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</si>
  <si>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</si>
  <si>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</si>
  <si>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</si>
  <si>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</si>
  <si>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</si>
  <si>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</si>
  <si>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</si>
  <si>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</si>
  <si>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</si>
  <si>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</si>
  <si>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</si>
  <si>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</si>
  <si>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</si>
  <si>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</si>
  <si>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</si>
  <si>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</si>
  <si>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</si>
  <si>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</si>
  <si>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</si>
  <si>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</si>
  <si>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</si>
  <si>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</si>
  <si>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</si>
  <si>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</si>
  <si>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</si>
  <si>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</si>
  <si>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</si>
  <si>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</si>
  <si>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</si>
  <si>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</si>
  <si>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</si>
  <si>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</si>
  <si>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</si>
  <si>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</si>
  <si>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</si>
  <si>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</si>
  <si>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</si>
  <si>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</si>
  <si>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</si>
  <si>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</si>
  <si>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</si>
  <si>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</si>
  <si>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</si>
  <si>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</si>
  <si>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</si>
  <si>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</si>
  <si>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</si>
  <si>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</si>
  <si>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</si>
  <si>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</si>
  <si>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</si>
  <si>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</si>
  <si>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</si>
  <si>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</si>
  <si>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</si>
  <si>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</si>
  <si>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</si>
  <si>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</si>
  <si>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</si>
  <si>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</si>
  <si>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</si>
  <si>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</si>
  <si>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</si>
  <si>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</si>
  <si>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</si>
  <si>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</si>
  <si>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</si>
  <si>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</si>
  <si>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</si>
  <si>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</si>
  <si>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</si>
  <si>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</si>
  <si>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</si>
  <si>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</si>
  <si>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</si>
  <si>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</si>
  <si>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</si>
  <si>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</si>
  <si>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</si>
  <si>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</si>
  <si>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</si>
  <si>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</si>
  <si>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</si>
  <si>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</si>
  <si>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</si>
  <si>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</si>
  <si>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</si>
  <si>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</si>
  <si>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</si>
  <si>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</si>
  <si>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</si>
  <si>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</si>
  <si>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</si>
  <si>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</si>
  <si>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</si>
  <si>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</si>
  <si>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</si>
  <si>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</si>
  <si>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</si>
  <si>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</si>
  <si>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</si>
  <si>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</si>
  <si>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</si>
  <si>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</si>
  <si>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</si>
  <si>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</si>
  <si>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</si>
  <si>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</si>
  <si>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</si>
  <si>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</si>
  <si>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</si>
  <si>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</si>
  <si>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</si>
  <si>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</si>
  <si>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</si>
  <si>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</si>
  <si>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</si>
  <si>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</si>
  <si>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</si>
  <si>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</si>
  <si>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</si>
  <si>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</si>
  <si>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</si>
  <si>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</si>
  <si>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</si>
  <si>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</si>
  <si>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</si>
  <si>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</si>
  <si>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</si>
  <si>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</si>
  <si>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</si>
  <si>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</si>
  <si>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</si>
  <si>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</si>
  <si>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</si>
  <si>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</si>
  <si>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</si>
  <si>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</si>
  <si>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</si>
  <si>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</si>
  <si>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</si>
  <si>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</si>
  <si>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</si>
  <si>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</si>
  <si>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</si>
  <si>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</si>
  <si>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</si>
  <si>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</si>
  <si>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</si>
  <si>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</si>
  <si>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</si>
  <si>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</si>
  <si>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</si>
  <si>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</si>
  <si>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</si>
  <si>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</si>
  <si>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</si>
  <si>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</si>
  <si>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</si>
  <si>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</si>
  <si>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</si>
  <si>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</si>
  <si>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</si>
  <si>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</si>
  <si>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</si>
  <si>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</si>
  <si>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</si>
  <si>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</si>
  <si>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</si>
  <si>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</si>
  <si>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</si>
  <si>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</si>
  <si>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</si>
  <si>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</si>
  <si>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</si>
  <si>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</si>
  <si>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</si>
  <si>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</si>
  <si>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</si>
  <si>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</si>
  <si>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</si>
  <si>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</si>
  <si>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</si>
  <si>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</si>
  <si>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</si>
  <si>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</si>
  <si>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</si>
  <si>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</si>
  <si>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</si>
  <si>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</si>
  <si>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</si>
  <si>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</si>
  <si>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</si>
  <si>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</si>
  <si>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</si>
  <si>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</si>
  <si>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</si>
  <si>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</si>
  <si>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</si>
  <si>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</si>
  <si>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</si>
  <si>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</si>
  <si>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</si>
  <si>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</si>
  <si>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</si>
  <si>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</si>
  <si>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</si>
  <si>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</si>
  <si>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</si>
  <si>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</si>
  <si>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</si>
  <si>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</si>
  <si>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</si>
  <si>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</si>
  <si>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</si>
  <si>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</si>
  <si>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</si>
  <si>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</si>
  <si>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</si>
  <si>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</si>
  <si>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</si>
  <si>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</si>
  <si>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</si>
  <si>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</si>
  <si>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</si>
  <si>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</si>
  <si>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</si>
  <si>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</si>
  <si>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</si>
  <si>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</si>
  <si>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</si>
  <si>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</si>
  <si>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</si>
  <si>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</si>
  <si>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</si>
  <si>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</si>
  <si>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</si>
  <si>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</si>
  <si>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</si>
  <si>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</si>
  <si>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</si>
  <si>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</si>
  <si>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</si>
  <si>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</si>
  <si>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</si>
  <si>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</si>
  <si>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</si>
  <si>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</si>
  <si>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</si>
  <si>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</si>
  <si>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</si>
  <si>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</si>
  <si>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</si>
  <si>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</si>
  <si>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</si>
  <si>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</si>
  <si>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</si>
  <si>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</si>
  <si>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</si>
  <si>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</si>
  <si>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</si>
  <si>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</si>
  <si>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</si>
  <si>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</si>
  <si>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</si>
  <si>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</si>
  <si>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</si>
  <si>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</si>
  <si>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</si>
  <si>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</si>
  <si>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</si>
  <si>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</si>
  <si>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</si>
  <si>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</si>
  <si>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</si>
  <si>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</si>
  <si>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</si>
  <si>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</si>
  <si>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</si>
  <si>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</si>
  <si>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</si>
  <si>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</si>
  <si>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</si>
  <si>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</si>
  <si>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</si>
  <si>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</si>
  <si>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</si>
  <si>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</si>
  <si>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</si>
  <si>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</si>
  <si>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</si>
  <si>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</si>
  <si>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</si>
  <si>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</si>
  <si>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</si>
  <si>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</si>
  <si>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</si>
  <si>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</si>
  <si>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</si>
  <si>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</si>
  <si>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</si>
  <si>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</si>
  <si>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</si>
  <si>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</si>
  <si>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</si>
  <si>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</si>
  <si>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</si>
  <si>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</si>
  <si>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</si>
  <si>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</si>
  <si>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</si>
  <si>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</si>
  <si>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</si>
  <si>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</si>
  <si>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</si>
  <si>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</si>
  <si>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</si>
  <si>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</si>
  <si>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</si>
  <si>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</si>
  <si>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</si>
  <si>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</si>
  <si>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</si>
  <si>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</si>
  <si>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</si>
  <si>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</si>
  <si>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</si>
  <si>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</si>
  <si>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</si>
  <si>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</si>
  <si>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</si>
  <si>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</si>
  <si>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</si>
  <si>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</si>
  <si>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</si>
  <si>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</si>
  <si>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</si>
  <si>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</si>
  <si>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</si>
  <si>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</si>
  <si>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</si>
  <si>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</si>
  <si>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</si>
  <si>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</si>
  <si>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</si>
  <si>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</si>
  <si>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</si>
  <si>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</si>
  <si>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</si>
  <si>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</si>
  <si>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</si>
  <si>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</si>
  <si>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</si>
  <si>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</si>
  <si>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</si>
  <si>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</si>
  <si>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</si>
  <si>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</si>
  <si>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</si>
  <si>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</si>
  <si>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</si>
  <si>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</si>
  <si>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</si>
  <si>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</si>
  <si>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</si>
  <si>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</si>
  <si>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</si>
  <si>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</si>
  <si>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</si>
  <si>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</si>
  <si>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</si>
  <si>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</si>
  <si>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</si>
  <si>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</si>
  <si>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</si>
  <si>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</si>
  <si>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</si>
  <si>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</si>
  <si>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</si>
  <si>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</si>
  <si>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</si>
  <si>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</si>
  <si>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</si>
  <si>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</si>
  <si>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</si>
  <si>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</si>
  <si>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</si>
  <si>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</si>
  <si>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</si>
  <si>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</si>
  <si>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</si>
  <si>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</si>
  <si>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</si>
  <si>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</si>
  <si>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</si>
  <si>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</si>
  <si>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</si>
  <si>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</si>
  <si>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</si>
  <si>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</si>
  <si>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</si>
  <si>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</si>
  <si>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</si>
  <si>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</si>
  <si>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</si>
  <si>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</si>
  <si>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</si>
  <si>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</si>
  <si>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</si>
  <si>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</si>
  <si>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</si>
  <si>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</si>
  <si>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</si>
  <si>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</si>
  <si>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</si>
  <si>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</si>
  <si>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</si>
  <si>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</si>
  <si>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</si>
  <si>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</si>
  <si>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</si>
  <si>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</si>
  <si>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</si>
  <si>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</si>
  <si>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</si>
  <si>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</si>
  <si>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</si>
  <si>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</si>
  <si>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</si>
  <si>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</si>
  <si>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</si>
  <si>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</si>
  <si>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</si>
  <si>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</si>
  <si>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</si>
  <si>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</si>
  <si>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</si>
  <si>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</si>
  <si>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</si>
  <si>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</si>
  <si>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</si>
  <si>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</si>
  <si>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</si>
  <si>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</si>
  <si>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</si>
  <si>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</si>
  <si>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</si>
  <si>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</si>
  <si>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</si>
  <si>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</si>
  <si>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</si>
  <si>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</si>
  <si>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</si>
  <si>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</si>
  <si>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</si>
  <si>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</si>
  <si>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</si>
  <si>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</si>
  <si>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</si>
  <si>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</si>
  <si>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</si>
  <si>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</si>
  <si>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</si>
  <si>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</si>
  <si>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</si>
  <si>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</si>
  <si>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</si>
  <si>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</si>
  <si>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</si>
  <si>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</si>
  <si>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</si>
  <si>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</si>
  <si>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</si>
  <si>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</si>
  <si>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</si>
  <si>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</si>
  <si>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</si>
  <si>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</si>
  <si>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</si>
  <si>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</si>
  <si>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</si>
  <si>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</si>
  <si>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</si>
  <si>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</si>
  <si>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</si>
  <si>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</si>
  <si>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</si>
  <si>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</si>
  <si>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</si>
  <si>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</si>
  <si>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</si>
  <si>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</si>
  <si>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</si>
  <si>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</si>
  <si>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</si>
  <si>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</si>
  <si>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</si>
  <si>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</si>
  <si>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</si>
  <si>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</si>
  <si>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</si>
  <si>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</si>
  <si>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</si>
  <si>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</si>
  <si>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</si>
  <si>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</si>
  <si>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</si>
  <si>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</si>
  <si>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</si>
  <si>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</si>
  <si>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</si>
  <si>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</si>
  <si>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</si>
  <si>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</si>
  <si>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</si>
  <si>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</si>
  <si>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</si>
  <si>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</si>
  <si>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</si>
  <si>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</si>
  <si>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</si>
  <si>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</si>
  <si>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</si>
  <si>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</si>
  <si>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</si>
  <si>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</si>
  <si>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</si>
  <si>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</si>
  <si>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</si>
  <si>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</si>
  <si>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</si>
  <si>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</si>
  <si>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</si>
  <si>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</si>
  <si>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</si>
  <si>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</si>
  <si>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</si>
  <si>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</si>
  <si>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</si>
  <si>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</si>
  <si>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</si>
  <si>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</si>
  <si>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</si>
  <si>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</si>
  <si>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</si>
  <si>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</si>
  <si>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</si>
  <si>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</si>
  <si>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</si>
  <si>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</si>
  <si>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</si>
  <si>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</si>
  <si>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</si>
  <si>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</si>
  <si>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</si>
  <si>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</si>
  <si>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</si>
  <si>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</si>
  <si>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</si>
  <si>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</si>
  <si>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</si>
  <si>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</si>
  <si>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</si>
  <si>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</si>
  <si>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</si>
  <si>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</si>
  <si>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</si>
  <si>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</si>
  <si>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</si>
  <si>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</si>
  <si>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</si>
  <si>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</si>
  <si>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</si>
  <si>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</si>
  <si>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</si>
  <si>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</si>
  <si>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</si>
  <si>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</si>
  <si>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</si>
  <si>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</si>
  <si>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</si>
  <si>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</si>
  <si>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</si>
  <si>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</si>
  <si>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</si>
  <si>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</si>
  <si>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</si>
  <si>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</si>
  <si>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</si>
  <si>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</si>
  <si>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</si>
  <si>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</si>
  <si>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</si>
  <si>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</si>
  <si>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</si>
  <si>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</si>
  <si>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</si>
  <si>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</si>
  <si>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</si>
  <si>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</si>
  <si>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</si>
  <si>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</si>
  <si>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</si>
  <si>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</si>
  <si>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</si>
  <si>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</si>
  <si>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</si>
  <si>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</si>
  <si>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</si>
  <si>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</si>
  <si>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</si>
  <si>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</si>
  <si>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</si>
  <si>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</si>
  <si>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</si>
  <si>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</si>
  <si>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</si>
  <si>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</si>
  <si>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</si>
  <si>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</si>
  <si>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</si>
  <si>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</si>
  <si>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</si>
  <si>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</si>
  <si>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</si>
  <si>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</si>
  <si>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</si>
  <si>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</si>
  <si>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</si>
  <si>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</si>
  <si>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</si>
  <si>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</si>
  <si>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</si>
  <si>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</si>
  <si>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</si>
  <si>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</si>
  <si>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</si>
  <si>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</si>
  <si>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</si>
  <si>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</si>
  <si>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</si>
  <si>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</si>
  <si>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</si>
  <si>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</si>
  <si>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</si>
  <si>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</si>
  <si>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</si>
  <si>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</si>
  <si>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</si>
  <si>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</si>
  <si>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</si>
  <si>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</si>
  <si>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</si>
  <si>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</si>
  <si>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</si>
  <si>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</si>
  <si>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</si>
  <si>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</si>
  <si>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</si>
  <si>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</si>
  <si>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</si>
  <si>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</si>
  <si>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</si>
  <si>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</si>
  <si>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</si>
  <si>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</si>
  <si>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</si>
  <si>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</si>
  <si>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</si>
  <si>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</si>
  <si>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</si>
  <si>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</si>
  <si>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</si>
  <si>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</si>
  <si>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</si>
  <si>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</si>
  <si>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</si>
  <si>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</si>
  <si>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</si>
  <si>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</si>
  <si>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</si>
  <si>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</si>
  <si>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</si>
  <si>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</si>
  <si>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</si>
  <si>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</si>
  <si>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</si>
  <si>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</si>
  <si>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</si>
  <si>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</si>
  <si>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</si>
  <si>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</si>
  <si>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</si>
  <si>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</si>
  <si>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</si>
  <si>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</si>
  <si>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</si>
  <si>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</si>
  <si>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</si>
  <si>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</si>
  <si>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</si>
  <si>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</si>
  <si>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</si>
  <si>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</si>
  <si>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</si>
  <si>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</si>
  <si>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</si>
  <si>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</si>
  <si>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</si>
  <si>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</si>
  <si>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</si>
  <si>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</si>
  <si>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</si>
  <si>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</si>
  <si>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</si>
  <si>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</si>
  <si>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</si>
  <si>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</si>
  <si>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</si>
  <si>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</si>
  <si>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</si>
  <si>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</si>
  <si>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</si>
  <si>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</si>
  <si>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</si>
  <si>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</si>
  <si>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</si>
  <si>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</si>
  <si>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</si>
  <si>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</si>
  <si>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</si>
  <si>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</si>
  <si>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</si>
  <si>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</si>
  <si>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</si>
  <si>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</si>
  <si>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</si>
  <si>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</si>
  <si>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</si>
  <si>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</si>
  <si>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</si>
  <si>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</si>
  <si>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</si>
  <si>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</si>
  <si>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</si>
  <si>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</si>
  <si>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</si>
  <si>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</si>
  <si>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</si>
  <si>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</si>
  <si>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</si>
  <si>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</si>
  <si>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</si>
  <si>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</si>
  <si>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</si>
  <si>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</si>
  <si>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</si>
  <si>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</si>
  <si>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</si>
  <si>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</si>
  <si>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</si>
  <si>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</si>
  <si>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</si>
  <si>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</si>
  <si>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</si>
  <si>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</si>
  <si>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</si>
  <si>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</si>
  <si>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</si>
  <si>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</si>
  <si>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</si>
  <si>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</si>
  <si>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</si>
  <si>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</si>
  <si>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</si>
  <si>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</si>
  <si>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</si>
  <si>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</si>
  <si>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</si>
  <si>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</si>
  <si>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</si>
  <si>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</si>
  <si>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</si>
  <si>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</si>
  <si>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</si>
  <si>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</si>
  <si>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</si>
  <si>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</si>
  <si>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</si>
  <si>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</si>
  <si>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</si>
  <si>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</si>
  <si>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</si>
  <si>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</si>
  <si>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</si>
  <si>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</si>
  <si>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</si>
  <si>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</si>
  <si>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</si>
  <si>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</si>
  <si>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</si>
  <si>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</si>
  <si>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</si>
  <si>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</si>
  <si>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</si>
  <si>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</si>
  <si>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</si>
  <si>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</si>
  <si>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</si>
  <si>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</si>
  <si>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</si>
  <si>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</si>
  <si>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</si>
  <si>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</si>
  <si>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</si>
  <si>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</si>
  <si>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</si>
  <si>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</si>
  <si>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</si>
  <si>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</si>
  <si>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</si>
  <si>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</si>
  <si>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</si>
  <si>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</si>
  <si>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</si>
  <si>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</si>
  <si>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</si>
  <si>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</si>
  <si>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</si>
  <si>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</si>
  <si>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</si>
  <si>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</si>
  <si>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</si>
  <si>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</si>
  <si>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</si>
  <si>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</si>
  <si>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</si>
  <si>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</si>
  <si>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</si>
  <si>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</si>
  <si>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</si>
  <si>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</si>
  <si>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</si>
  <si>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</si>
  <si>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</si>
  <si>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</si>
  <si>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</si>
  <si>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</si>
  <si>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</si>
  <si>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</si>
  <si>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</si>
  <si>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</si>
  <si>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</si>
  <si>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</si>
  <si>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</si>
  <si>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</si>
  <si>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</si>
  <si>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</si>
  <si>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</si>
  <si>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</si>
  <si>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</si>
  <si>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</si>
  <si>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</si>
  <si>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</si>
  <si>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</si>
  <si>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</si>
  <si>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</si>
  <si>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</si>
  <si>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</si>
  <si>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</si>
  <si>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</si>
  <si>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</si>
  <si>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</si>
  <si>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</si>
  <si>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</si>
  <si>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</si>
  <si>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</si>
  <si>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</si>
  <si>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</si>
  <si>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</si>
  <si>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</si>
  <si>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</si>
  <si>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</si>
  <si>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</si>
  <si>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</si>
  <si>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</si>
  <si>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</si>
  <si>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</si>
  <si>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</si>
  <si>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</si>
  <si>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</si>
  <si>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</si>
  <si>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</si>
  <si>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</si>
  <si>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</si>
  <si>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</si>
  <si>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</si>
  <si>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</si>
  <si>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</si>
  <si>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</si>
  <si>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</si>
  <si>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</si>
  <si>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</si>
  <si>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</si>
  <si>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</si>
  <si>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</si>
  <si>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</si>
  <si>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</si>
  <si>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</si>
  <si>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</si>
  <si>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</si>
  <si>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</si>
  <si>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</si>
  <si>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</si>
  <si>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</si>
  <si>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</si>
  <si>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</si>
  <si>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</si>
  <si>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</si>
  <si>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</si>
  <si>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</si>
  <si>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</si>
  <si>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</si>
  <si>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</si>
  <si>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</si>
  <si>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</si>
  <si>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</si>
  <si>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</si>
  <si>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</si>
  <si>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</si>
  <si>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</si>
  <si>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</si>
  <si>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</si>
  <si>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</si>
  <si>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</si>
  <si>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</si>
  <si>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</si>
  <si>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</si>
  <si>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</si>
  <si>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</si>
  <si>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</si>
  <si>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</si>
  <si>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</si>
  <si>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</si>
  <si>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</si>
  <si>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</si>
  <si>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</si>
  <si>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</si>
  <si>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</si>
  <si>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</si>
  <si>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</si>
  <si>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</si>
  <si>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</si>
  <si>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</si>
  <si>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</si>
  <si>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</si>
  <si>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</si>
  <si>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</si>
  <si>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</si>
  <si>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</si>
  <si>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</si>
  <si>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</si>
  <si>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</si>
  <si>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</si>
  <si>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</si>
  <si>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</si>
  <si>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</si>
  <si>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</si>
  <si>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</si>
  <si>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</si>
  <si>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</si>
  <si>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</si>
  <si>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</si>
  <si>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</si>
  <si>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</si>
  <si>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</si>
  <si>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</si>
  <si>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</si>
  <si>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</si>
  <si>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</si>
  <si>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</si>
  <si>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</si>
  <si>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</si>
  <si>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</si>
  <si>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</si>
  <si>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</si>
  <si>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</si>
  <si>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</si>
  <si>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</si>
  <si>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</si>
  <si>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</si>
  <si>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</si>
  <si>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</si>
  <si>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</si>
  <si>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</si>
  <si>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</si>
  <si>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</si>
  <si>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</si>
  <si>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</si>
  <si>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</si>
  <si>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</si>
  <si>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</si>
  <si>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</si>
  <si>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</si>
  <si>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</si>
  <si>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</si>
  <si>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</si>
  <si>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</si>
  <si>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</si>
  <si>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</si>
  <si>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</si>
  <si>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</si>
  <si>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</si>
  <si>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</si>
  <si>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</si>
  <si>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</si>
  <si>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</si>
  <si>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</si>
  <si>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</si>
  <si>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</si>
  <si>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</si>
  <si>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</si>
  <si>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</si>
  <si>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</si>
  <si>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</si>
  <si>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</si>
  <si>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</si>
  <si>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</si>
  <si>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</si>
  <si>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</si>
  <si>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</si>
  <si>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</si>
  <si>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</si>
  <si>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</si>
  <si>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</si>
  <si>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</si>
  <si>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</si>
  <si>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</si>
  <si>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</si>
  <si>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</si>
  <si>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</si>
  <si>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</si>
  <si>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</si>
  <si>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</si>
  <si>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</si>
  <si>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</si>
  <si>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</si>
  <si>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</si>
  <si>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</si>
  <si>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</si>
  <si>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</si>
  <si>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</si>
  <si>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</si>
  <si>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</si>
  <si>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</si>
  <si>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</si>
  <si>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</si>
  <si>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</si>
  <si>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</si>
  <si>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</si>
  <si>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</si>
  <si>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</si>
  <si>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</si>
  <si>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</si>
  <si>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</si>
  <si>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</si>
  <si>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</si>
  <si>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</si>
  <si>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</si>
  <si>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</si>
  <si>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</si>
  <si>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</si>
  <si>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</si>
  <si>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</si>
  <si>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</si>
  <si>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</si>
  <si>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</si>
  <si>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</si>
  <si>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</si>
  <si>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</si>
  <si>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</si>
  <si>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</si>
  <si>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</si>
  <si>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</si>
  <si>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</si>
  <si>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</si>
  <si>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</si>
  <si>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</si>
  <si>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</si>
  <si>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</si>
  <si>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</si>
  <si>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</si>
  <si>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</si>
  <si>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</si>
  <si>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</si>
  <si>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</si>
  <si>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</si>
  <si>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</si>
  <si>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</si>
  <si>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</si>
  <si>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</si>
  <si>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</si>
  <si>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</si>
  <si>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</si>
  <si>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</si>
  <si>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</si>
  <si>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</si>
  <si>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</si>
  <si>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</si>
  <si>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</si>
  <si>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</si>
  <si>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</si>
  <si>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</si>
  <si>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</si>
  <si>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</si>
  <si>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</si>
  <si>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</si>
  <si>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</si>
  <si>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</si>
  <si>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</si>
  <si>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</si>
  <si>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</si>
  <si>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</si>
  <si>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</si>
  <si>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</si>
  <si>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</si>
  <si>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</si>
  <si>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</si>
  <si>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</si>
  <si>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</si>
  <si>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</si>
  <si>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</si>
  <si>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</si>
  <si>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</si>
  <si>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</si>
  <si>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</si>
  <si>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</si>
  <si>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</si>
  <si>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</si>
  <si>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</si>
  <si>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</si>
  <si>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</si>
  <si>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</si>
  <si>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</si>
  <si>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</si>
  <si>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</si>
  <si>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</si>
  <si>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</si>
  <si>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</si>
  <si>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</si>
  <si>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</si>
  <si>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</si>
  <si>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</si>
  <si>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</si>
  <si>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</si>
  <si>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</si>
  <si>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</si>
  <si>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</si>
  <si>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</si>
  <si>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</si>
  <si>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</si>
  <si>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</si>
  <si>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</si>
  <si>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</si>
  <si>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</si>
  <si>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</si>
  <si>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</si>
  <si>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</si>
  <si>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</si>
  <si>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</si>
  <si>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</si>
  <si>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</si>
  <si>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</si>
  <si>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</si>
  <si>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</si>
  <si>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</si>
  <si>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</si>
  <si>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</si>
  <si>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</si>
  <si>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</si>
  <si>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</si>
  <si>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</si>
  <si>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</si>
  <si>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</si>
  <si>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</si>
  <si>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</si>
  <si>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</si>
  <si>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</si>
  <si>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</si>
  <si>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</si>
  <si>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</si>
  <si>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</si>
  <si>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</si>
  <si>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</si>
  <si>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</si>
  <si>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</si>
  <si>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</si>
  <si>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</si>
  <si>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</si>
  <si>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</si>
  <si>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</si>
  <si>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</si>
  <si>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</si>
  <si>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</si>
  <si>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</si>
  <si>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</si>
  <si>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</si>
  <si>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</si>
  <si>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</si>
  <si>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</si>
  <si>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</si>
  <si>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</si>
  <si>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</si>
  <si>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</si>
  <si>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</si>
  <si>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</si>
  <si>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</si>
  <si>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</si>
  <si>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</si>
  <si>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</si>
  <si>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</si>
  <si>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</si>
  <si>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</si>
  <si>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</si>
  <si>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</si>
  <si>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</si>
  <si>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</si>
  <si>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</si>
  <si>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</si>
  <si>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</si>
  <si>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</si>
  <si>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</si>
  <si>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</si>
  <si>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</si>
  <si>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</si>
  <si>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</si>
  <si>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</si>
  <si>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</si>
  <si>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</si>
  <si>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</si>
  <si>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</si>
  <si>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</si>
  <si>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</si>
  <si>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</si>
  <si>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</si>
  <si>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</si>
  <si>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</si>
  <si>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</si>
  <si>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</si>
  <si>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</si>
  <si>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</si>
  <si>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</si>
  <si>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</si>
  <si>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</si>
  <si>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</si>
  <si>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</si>
  <si>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</si>
  <si>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</si>
  <si>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</si>
  <si>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</si>
  <si>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</si>
  <si>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</si>
  <si>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</si>
  <si>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</si>
  <si>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</si>
  <si>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</si>
  <si>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</si>
  <si>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</si>
  <si>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</si>
  <si>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</si>
  <si>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</si>
  <si>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</si>
  <si>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</si>
  <si>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</si>
  <si>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</si>
  <si>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</si>
  <si>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</si>
  <si>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</si>
  <si>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</si>
  <si>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</si>
  <si>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</si>
  <si>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</si>
  <si>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</si>
  <si>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</si>
  <si>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</si>
  <si>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</si>
  <si>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</si>
  <si>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</si>
  <si>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</si>
  <si>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</si>
  <si>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</si>
  <si>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</si>
  <si>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</si>
  <si>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</si>
  <si>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</si>
  <si>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</si>
  <si>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</si>
  <si>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</si>
  <si>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</si>
  <si>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</si>
  <si>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</si>
  <si>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</si>
  <si>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</si>
  <si>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</si>
  <si>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</si>
  <si>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</si>
  <si>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</si>
  <si>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</si>
  <si>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</si>
  <si>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</si>
  <si>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</si>
  <si>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</si>
  <si>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</si>
  <si>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</si>
  <si>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</si>
  <si>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</si>
  <si>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</si>
  <si>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</si>
  <si>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</si>
  <si>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</si>
  <si>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</si>
  <si>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</si>
  <si>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</si>
  <si>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</si>
  <si>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</si>
  <si>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</si>
  <si>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</si>
  <si>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</si>
  <si>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</si>
  <si>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</si>
  <si>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</si>
  <si>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</si>
  <si>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</si>
  <si>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</si>
  <si>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</si>
  <si>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</si>
  <si>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</si>
  <si>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</si>
  <si>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</si>
  <si>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</si>
  <si>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</si>
  <si>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</si>
  <si>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</si>
  <si>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</si>
  <si>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</si>
  <si>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</si>
  <si>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</si>
  <si>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</si>
  <si>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</si>
  <si>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</si>
  <si>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</si>
  <si>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</si>
  <si>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</si>
  <si>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</si>
  <si>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</si>
  <si>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</si>
  <si>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</si>
  <si>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</si>
  <si>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</si>
  <si>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</si>
  <si>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</si>
  <si>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</si>
  <si>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</si>
  <si>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</si>
  <si>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</si>
  <si>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</si>
  <si>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</si>
  <si>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</si>
  <si>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</si>
  <si>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</si>
  <si>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</si>
  <si>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</si>
  <si>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</si>
  <si>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</si>
  <si>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</si>
  <si>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</si>
  <si>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</si>
  <si>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</si>
  <si>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</si>
  <si>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</si>
  <si>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</si>
  <si>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</si>
  <si>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</si>
  <si>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</si>
  <si>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</si>
  <si>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</si>
  <si>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</si>
  <si>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</si>
  <si>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</si>
  <si>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</si>
  <si>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</si>
  <si>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</si>
  <si>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</si>
  <si>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</si>
  <si>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</si>
  <si>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</si>
  <si>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</si>
  <si>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</si>
  <si>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</si>
  <si>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</si>
  <si>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</si>
  <si>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</si>
  <si>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</si>
  <si>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</si>
  <si>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</si>
  <si>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</si>
  <si>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</si>
  <si>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</si>
  <si>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</si>
  <si>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</si>
  <si>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</si>
  <si>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</si>
  <si>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</si>
  <si>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</si>
  <si>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</si>
  <si>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</si>
  <si>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</si>
  <si>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</si>
  <si>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</si>
  <si>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</si>
  <si>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</si>
  <si>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</si>
  <si>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</si>
  <si>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</si>
  <si>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</si>
  <si>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</si>
  <si>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</si>
  <si>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</si>
  <si>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</si>
  <si>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</si>
  <si>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</si>
  <si>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</si>
  <si>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</si>
  <si>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</si>
  <si>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</si>
  <si>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</si>
  <si>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</si>
  <si>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</si>
  <si>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</si>
  <si>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</si>
  <si>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</si>
  <si>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</si>
  <si>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</si>
  <si>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</si>
  <si>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</si>
  <si>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</si>
  <si>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</si>
  <si>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</si>
  <si>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</si>
  <si>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</si>
  <si>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</si>
  <si>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</si>
  <si>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</si>
  <si>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</si>
  <si>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</si>
  <si>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</si>
  <si>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</si>
  <si>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</si>
  <si>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</si>
  <si>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</si>
  <si>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</si>
  <si>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</si>
  <si>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</si>
  <si>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</si>
  <si>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</si>
  <si>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</si>
  <si>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</si>
  <si>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</si>
  <si>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</si>
  <si>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</si>
  <si>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</si>
  <si>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</si>
  <si>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</si>
  <si>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</si>
  <si>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</si>
  <si>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</si>
  <si>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</si>
  <si>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</si>
  <si>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</si>
  <si>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</si>
  <si>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</si>
  <si>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</si>
  <si>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</si>
  <si>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</si>
  <si>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</si>
  <si>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</si>
  <si>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</si>
  <si>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</si>
  <si>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</si>
  <si>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</si>
  <si>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</si>
  <si>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</si>
  <si>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</si>
  <si>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</si>
  <si>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</si>
  <si>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</si>
  <si>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</si>
  <si>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</si>
  <si>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</si>
  <si>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</si>
  <si>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</si>
  <si>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</si>
  <si>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</si>
  <si>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</si>
  <si>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</si>
  <si>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</si>
  <si>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</si>
  <si>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</si>
  <si>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</si>
  <si>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</si>
  <si>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</si>
  <si>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</si>
  <si>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</si>
  <si>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</si>
  <si>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</si>
  <si>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</si>
  <si>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</si>
  <si>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</si>
  <si>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</si>
  <si>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</si>
  <si>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</si>
  <si>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</si>
  <si>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</si>
  <si>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</si>
  <si>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</si>
  <si>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</si>
  <si>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</si>
  <si>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</si>
  <si>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</si>
  <si>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</si>
  <si>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</si>
  <si>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</si>
  <si>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</si>
  <si>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</si>
  <si>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</si>
  <si>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</si>
  <si>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</si>
  <si>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</si>
  <si>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</si>
  <si>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</si>
  <si>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</si>
  <si>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</si>
  <si>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</si>
  <si>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</si>
  <si>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</si>
  <si>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</si>
  <si>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</si>
  <si>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</si>
  <si>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</si>
  <si>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</si>
  <si>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</si>
  <si>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</si>
  <si>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</si>
  <si>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</si>
  <si>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</si>
  <si>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</si>
  <si>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</si>
  <si>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</si>
  <si>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</si>
  <si>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</si>
  <si>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</si>
  <si>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</si>
  <si>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</si>
  <si>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</si>
  <si>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</si>
  <si>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</si>
  <si>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</si>
  <si>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</si>
  <si>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</si>
  <si>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</si>
  <si>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</si>
  <si>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</si>
  <si>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</si>
  <si>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</si>
  <si>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</si>
  <si>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</si>
  <si>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</si>
  <si>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</si>
  <si>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</si>
  <si>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</si>
  <si>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</si>
  <si>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</si>
  <si>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</si>
  <si>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</si>
  <si>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</si>
  <si>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</si>
  <si>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</si>
  <si>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</si>
  <si>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</si>
  <si>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</si>
  <si>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</si>
  <si>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</si>
  <si>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</si>
  <si>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</si>
  <si>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</si>
  <si>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</si>
  <si>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</si>
  <si>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</si>
  <si>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</si>
  <si>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</si>
  <si>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</si>
  <si>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</si>
  <si>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</si>
  <si>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</si>
  <si>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</si>
  <si>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</si>
  <si>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</si>
  <si>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</si>
  <si>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</si>
  <si>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</si>
  <si>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</si>
  <si>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</si>
  <si>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</si>
  <si>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</si>
  <si>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</si>
  <si>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</si>
  <si>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</si>
  <si>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</si>
  <si>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</si>
  <si>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</si>
  <si>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</si>
  <si>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</si>
  <si>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</si>
  <si>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</si>
  <si>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</si>
  <si>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</si>
  <si>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</si>
  <si>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</si>
  <si>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</si>
  <si>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</si>
  <si>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</si>
  <si>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</si>
  <si>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</si>
  <si>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</si>
  <si>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</si>
  <si>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</si>
  <si>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</si>
  <si>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</si>
  <si>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</si>
  <si>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</si>
  <si>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</si>
  <si>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</si>
  <si>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</si>
  <si>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</si>
  <si>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</si>
  <si>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</si>
  <si>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</si>
  <si>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</si>
  <si>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</si>
  <si>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</si>
  <si>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</si>
  <si>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</si>
  <si>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</si>
  <si>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</si>
  <si>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</si>
  <si>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</si>
  <si>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</si>
  <si>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</si>
  <si>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</si>
  <si>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</si>
  <si>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</si>
  <si>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</si>
  <si>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</si>
  <si>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</si>
  <si>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</si>
  <si>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</si>
  <si>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</si>
  <si>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</si>
  <si>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</si>
  <si>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</si>
  <si>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</si>
  <si>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</si>
  <si>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</si>
  <si>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</si>
  <si>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</si>
  <si>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</si>
  <si>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</si>
  <si>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</si>
  <si>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</si>
  <si>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</si>
  <si>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</si>
  <si>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</si>
  <si>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</si>
  <si>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</si>
  <si>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</si>
  <si>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</si>
  <si>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</si>
  <si>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</si>
  <si>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</si>
  <si>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</si>
  <si>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</si>
  <si>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</si>
  <si>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</si>
  <si>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</si>
  <si>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</si>
  <si>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</si>
  <si>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</si>
  <si>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</si>
  <si>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</si>
  <si>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</si>
  <si>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</si>
  <si>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</si>
  <si>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</si>
  <si>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</si>
  <si>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</si>
  <si>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</si>
  <si>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</si>
  <si>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</si>
  <si>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</si>
  <si>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</si>
  <si>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</si>
  <si>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</si>
  <si>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</si>
  <si>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</si>
  <si>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</si>
  <si>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</si>
  <si>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</si>
  <si>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</si>
  <si>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</si>
  <si>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</si>
  <si>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</si>
  <si>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</si>
  <si>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</si>
  <si>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</si>
  <si>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</si>
  <si>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</si>
  <si>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</si>
  <si>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</si>
  <si>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</si>
  <si>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</si>
  <si>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</si>
  <si>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</si>
  <si>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</si>
  <si>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</si>
  <si>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</si>
  <si>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</si>
  <si>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</si>
  <si>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</si>
  <si>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</si>
  <si>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</si>
  <si>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</si>
  <si>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</si>
  <si>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</si>
  <si>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</si>
  <si>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</si>
  <si>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</si>
  <si>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</si>
  <si>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</si>
  <si>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</si>
  <si>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</si>
  <si>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</si>
  <si>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</si>
  <si>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</si>
  <si>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</si>
  <si>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</si>
  <si>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</si>
  <si>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</si>
  <si>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</si>
  <si>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</si>
  <si>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</si>
  <si>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</si>
  <si>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</si>
  <si>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</si>
  <si>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</si>
  <si>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</si>
  <si>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</si>
  <si>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</si>
  <si>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</si>
  <si>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</si>
  <si>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</si>
  <si>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</si>
  <si>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</si>
  <si>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</si>
  <si>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</si>
  <si>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</si>
  <si>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</si>
  <si>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</si>
  <si>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</si>
  <si>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</si>
  <si>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</si>
  <si>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</si>
  <si>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</si>
  <si>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</si>
  <si>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</si>
  <si>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</si>
  <si>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</si>
  <si>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</si>
  <si>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</si>
  <si>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</si>
  <si>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</si>
  <si>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</si>
  <si>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</si>
  <si>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</si>
  <si>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</si>
  <si>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</si>
  <si>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</si>
  <si>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</si>
  <si>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</si>
  <si>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</si>
  <si>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</si>
  <si>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</si>
  <si>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</si>
  <si>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</si>
  <si>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</si>
  <si>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</si>
  <si>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</si>
  <si>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</si>
  <si>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</si>
  <si>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</si>
  <si>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</si>
  <si>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</si>
  <si>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</si>
  <si>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</si>
  <si>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</si>
  <si>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</si>
  <si>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</si>
  <si>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</si>
  <si>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</si>
  <si>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</si>
  <si>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</si>
  <si>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</si>
  <si>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</si>
  <si>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</si>
  <si>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</si>
  <si>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</si>
  <si>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</si>
  <si>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</si>
  <si>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</si>
  <si>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</si>
  <si>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</si>
  <si>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</si>
  <si>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</si>
  <si>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</si>
  <si>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</si>
  <si>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</si>
  <si>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</si>
  <si>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</si>
  <si>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</si>
  <si>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</si>
  <si>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</si>
  <si>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</si>
  <si>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</si>
  <si>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</si>
  <si>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</si>
  <si>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</si>
  <si>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</si>
  <si>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</si>
  <si>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</si>
  <si>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</si>
  <si>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</si>
  <si>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</si>
  <si>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</si>
  <si>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</si>
  <si>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</si>
  <si>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</si>
  <si>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</si>
  <si>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</si>
  <si>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</si>
  <si>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</si>
  <si>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</si>
  <si>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</si>
  <si>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</si>
  <si>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</si>
  <si>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</si>
  <si>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</si>
  <si>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</si>
  <si>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</si>
  <si>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</si>
  <si>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</si>
  <si>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</si>
  <si>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</si>
  <si>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</si>
  <si>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</si>
  <si>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</si>
  <si>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</si>
  <si>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</si>
  <si>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</si>
  <si>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</si>
  <si>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</si>
  <si>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</si>
  <si>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</si>
  <si>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</si>
  <si>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</si>
  <si>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</si>
  <si>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</si>
  <si>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</si>
  <si>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</si>
  <si>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</si>
  <si>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</si>
  <si>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</si>
  <si>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</si>
  <si>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</si>
  <si>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</si>
  <si>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</si>
  <si>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</si>
  <si>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</si>
  <si>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</si>
  <si>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</si>
  <si>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</si>
  <si>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</si>
  <si>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</si>
  <si>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</si>
  <si>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</si>
  <si>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</si>
  <si>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</si>
  <si>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</si>
  <si>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</si>
  <si>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</si>
  <si>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</si>
  <si>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</si>
  <si>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</si>
  <si>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</si>
  <si>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</si>
  <si>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</si>
  <si>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</si>
  <si>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</si>
  <si>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</si>
  <si>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</si>
  <si>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</si>
  <si>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</si>
  <si>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</si>
  <si>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</si>
  <si>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</si>
  <si>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</si>
  <si>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</si>
  <si>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</si>
  <si>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</si>
  <si>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</si>
  <si>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</si>
  <si>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</si>
  <si>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</si>
  <si>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</si>
  <si>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</si>
  <si>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</si>
  <si>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</si>
  <si>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</si>
  <si>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</si>
  <si>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</si>
  <si>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</si>
  <si>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</si>
  <si>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</si>
  <si>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</si>
  <si>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</si>
  <si>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</si>
  <si>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</si>
  <si>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</si>
  <si>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</si>
  <si>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</si>
  <si>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</si>
  <si>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</si>
  <si>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</si>
  <si>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</si>
  <si>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</si>
  <si>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</si>
  <si>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</si>
  <si>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</si>
  <si>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</si>
  <si>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</si>
  <si>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</si>
  <si>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</si>
  <si>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</si>
  <si>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</si>
  <si>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</si>
  <si>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</si>
  <si>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</si>
  <si>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</si>
  <si>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</si>
  <si>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</si>
  <si>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</si>
  <si>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</si>
  <si>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</si>
  <si>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</si>
  <si>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</si>
  <si>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</si>
  <si>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</si>
  <si>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</si>
  <si>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</si>
  <si>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</si>
  <si>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</si>
  <si>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</si>
  <si>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</si>
  <si>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</si>
  <si>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</si>
  <si>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</si>
  <si>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</si>
  <si>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</si>
  <si>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</si>
  <si>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</si>
  <si>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</si>
  <si>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</si>
  <si>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</si>
  <si>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</si>
  <si>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</si>
  <si>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</si>
  <si>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</si>
  <si>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</si>
  <si>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</si>
  <si>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</si>
  <si>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</si>
  <si>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</si>
  <si>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</si>
  <si>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</si>
  <si>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</si>
  <si>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</si>
  <si>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</si>
  <si>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</si>
  <si>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</si>
  <si>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</si>
  <si>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</si>
  <si>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</si>
  <si>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</si>
  <si>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</si>
  <si>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</si>
  <si>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</si>
  <si>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</si>
  <si>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</si>
  <si>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</si>
  <si>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</si>
  <si>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</si>
  <si>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</si>
  <si>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</si>
  <si>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</si>
  <si>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</si>
  <si>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</si>
  <si>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</si>
  <si>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</si>
  <si>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</si>
  <si>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</si>
  <si>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</si>
  <si>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</si>
  <si>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</si>
  <si>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</si>
  <si>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</si>
  <si>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</si>
  <si>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</si>
  <si>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</si>
  <si>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</si>
  <si>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</si>
  <si>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</si>
  <si>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</si>
  <si>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</si>
  <si>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</si>
  <si>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</si>
  <si>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</si>
  <si>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</si>
  <si>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</si>
  <si>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</si>
  <si>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</si>
  <si>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</si>
  <si>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</si>
  <si>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</si>
  <si>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</si>
  <si>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</si>
  <si>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</si>
  <si>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</si>
  <si>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</si>
  <si>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</si>
  <si>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</si>
  <si>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</si>
  <si>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</si>
  <si>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</si>
  <si>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</si>
  <si>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</si>
  <si>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</si>
  <si>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</si>
  <si>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</si>
  <si>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</si>
  <si>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</si>
  <si>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</si>
  <si>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</si>
  <si>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</si>
  <si>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</si>
  <si>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</si>
  <si>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</si>
  <si>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</si>
  <si>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</si>
  <si>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</si>
  <si>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</si>
  <si>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</si>
  <si>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</si>
  <si>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</si>
  <si>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</si>
  <si>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</si>
  <si>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</si>
  <si>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</si>
  <si>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</si>
  <si>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</si>
  <si>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</si>
  <si>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</si>
  <si>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</si>
  <si>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</si>
  <si>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</si>
  <si>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</si>
  <si>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</si>
  <si>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</si>
  <si>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</si>
  <si>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</si>
  <si>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</si>
  <si>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</si>
  <si>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</si>
  <si>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</si>
  <si>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</si>
  <si>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</si>
  <si>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</si>
  <si>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</si>
  <si>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</si>
  <si>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</si>
  <si>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</si>
  <si>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</si>
  <si>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</si>
  <si>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</si>
  <si>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</si>
  <si>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</si>
  <si>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</si>
  <si>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</si>
  <si>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</si>
  <si>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</si>
  <si>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</si>
  <si>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</si>
  <si>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</si>
  <si>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</si>
  <si>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</si>
  <si>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</si>
  <si>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</si>
  <si>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</si>
  <si>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</si>
  <si>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</si>
  <si>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</si>
  <si>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</si>
  <si>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</si>
  <si>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</si>
  <si>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</si>
  <si>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</si>
  <si>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</si>
  <si>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</si>
  <si>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</si>
  <si>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</si>
  <si>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</si>
  <si>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</si>
  <si>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</si>
  <si>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</si>
  <si>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</si>
  <si>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</si>
  <si>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</si>
  <si>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</si>
  <si>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</si>
  <si>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</si>
  <si>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</si>
  <si>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</si>
  <si>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</si>
  <si>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</si>
  <si>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</si>
  <si>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</si>
  <si>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</si>
  <si>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</si>
  <si>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</si>
  <si>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</si>
  <si>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</si>
  <si>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</si>
  <si>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</si>
  <si>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</si>
  <si>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</si>
  <si>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</si>
  <si>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</si>
  <si>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</si>
  <si>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</si>
  <si>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</si>
  <si>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</si>
  <si>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</si>
  <si>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</si>
  <si>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</si>
  <si>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</si>
  <si>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</si>
  <si>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</si>
  <si>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</si>
  <si>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</si>
  <si>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</si>
  <si>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</si>
  <si>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</si>
  <si>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</si>
  <si>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</si>
  <si>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</si>
  <si>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</si>
  <si>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</si>
  <si>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</si>
  <si>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</si>
  <si>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</si>
  <si>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</si>
  <si>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</si>
  <si>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</si>
  <si>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</si>
  <si>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</si>
  <si>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</si>
  <si>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</si>
  <si>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</si>
  <si>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</si>
  <si>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</si>
  <si>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</si>
  <si>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</si>
  <si>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</si>
  <si>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</si>
  <si>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</si>
  <si>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</si>
  <si>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</si>
  <si>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</si>
  <si>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</si>
  <si>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</si>
  <si>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</si>
  <si>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</si>
  <si>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</si>
  <si>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</si>
  <si>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</si>
  <si>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</si>
  <si>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</si>
  <si>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</si>
  <si>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</si>
  <si>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</si>
  <si>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</si>
  <si>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</si>
  <si>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</si>
  <si>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</si>
  <si>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</si>
  <si>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</si>
  <si>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</si>
  <si>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</si>
  <si>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</si>
  <si>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</si>
  <si>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</si>
  <si>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</si>
  <si>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</si>
  <si>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</si>
  <si>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</si>
  <si>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</si>
  <si>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</si>
  <si>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</si>
  <si>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</si>
  <si>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</si>
  <si>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</si>
  <si>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</si>
  <si>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</si>
  <si>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</si>
  <si>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</si>
  <si>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</si>
  <si>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</si>
  <si>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</si>
  <si>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</si>
  <si>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</si>
  <si>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</si>
  <si>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</si>
  <si>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</si>
  <si>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</si>
  <si>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</si>
  <si>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</si>
  <si>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</si>
  <si>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</si>
  <si>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</si>
  <si>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</si>
  <si>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</si>
  <si>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</si>
  <si>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</si>
  <si>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</si>
  <si>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</si>
  <si>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</si>
  <si>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</si>
  <si>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</si>
  <si>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</si>
  <si>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</si>
  <si>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</si>
  <si>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</si>
  <si>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</si>
  <si>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</si>
  <si>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</si>
  <si>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</si>
  <si>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</si>
  <si>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</si>
  <si>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</si>
  <si>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</si>
  <si>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</si>
  <si>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</si>
  <si>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</si>
  <si>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</si>
  <si>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</si>
  <si>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</si>
  <si>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</si>
  <si>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</si>
  <si>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</si>
  <si>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</si>
  <si>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</si>
  <si>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</si>
  <si>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</si>
  <si>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</si>
  <si>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</si>
  <si>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</si>
  <si>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</si>
  <si>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</si>
  <si>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</si>
  <si>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</si>
  <si>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</si>
  <si>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</si>
  <si>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</si>
  <si>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</si>
  <si>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</si>
  <si>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</si>
  <si>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</si>
  <si>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</si>
  <si>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</si>
  <si>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</si>
  <si>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</si>
  <si>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</si>
  <si>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</si>
  <si>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</si>
  <si>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</si>
  <si>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</si>
  <si>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</si>
  <si>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</si>
  <si>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</si>
  <si>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</si>
  <si>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</si>
  <si>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</si>
  <si>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</si>
  <si>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</si>
  <si>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</si>
  <si>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</si>
  <si>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</si>
  <si>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</si>
  <si>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</si>
  <si>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</si>
  <si>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</si>
  <si>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</si>
  <si>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</si>
  <si>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</si>
  <si>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</si>
  <si>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</si>
  <si>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</si>
  <si>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</si>
  <si>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</si>
  <si>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</si>
  <si>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</si>
  <si>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</si>
  <si>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</si>
  <si>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</si>
  <si>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</si>
  <si>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</si>
  <si>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</si>
  <si>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</si>
  <si>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</si>
  <si>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</si>
  <si>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</si>
  <si>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</si>
  <si>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</si>
  <si>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</si>
  <si>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</si>
  <si>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</si>
  <si>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</si>
  <si>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</si>
  <si>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</si>
  <si>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</si>
  <si>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</si>
  <si>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</si>
  <si>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</si>
  <si>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</si>
  <si>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</si>
  <si>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</si>
  <si>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</si>
  <si>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</si>
  <si>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</si>
  <si>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</si>
  <si>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</si>
  <si>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</si>
  <si>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</si>
  <si>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</si>
  <si>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</si>
  <si>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</si>
  <si>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</si>
  <si>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</si>
  <si>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</si>
  <si>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</si>
  <si>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</si>
  <si>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</si>
  <si>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</si>
  <si>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</si>
  <si>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</si>
  <si>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</si>
  <si>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</si>
  <si>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</si>
  <si>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</si>
  <si>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</si>
  <si>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</si>
  <si>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</si>
  <si>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</si>
  <si>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</si>
  <si>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</si>
  <si>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</si>
  <si>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</si>
  <si>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</si>
  <si>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</si>
  <si>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</si>
  <si>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</si>
  <si>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</si>
  <si>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</si>
  <si>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</si>
  <si>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</si>
  <si>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</si>
  <si>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</si>
  <si>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</si>
  <si>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</si>
  <si>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</si>
  <si>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</si>
  <si>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</si>
  <si>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</si>
  <si>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</si>
  <si>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</si>
  <si>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</si>
  <si>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</si>
  <si>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</si>
  <si>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</si>
  <si>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</si>
  <si>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</si>
  <si>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</si>
  <si>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</si>
  <si>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</si>
  <si>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</si>
  <si>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</si>
  <si>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</si>
  <si>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</si>
  <si>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</si>
  <si>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</si>
  <si>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</si>
  <si>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</si>
  <si>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</si>
  <si>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</si>
  <si>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</si>
  <si>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</si>
  <si>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</si>
  <si>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</si>
  <si>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</si>
  <si>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</si>
  <si>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</si>
  <si>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</si>
  <si>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</si>
  <si>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</si>
  <si>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</si>
  <si>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</si>
  <si>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</si>
  <si>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</si>
  <si>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</si>
  <si>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</si>
  <si>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</si>
  <si>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</si>
  <si>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</si>
  <si>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</si>
  <si>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</si>
  <si>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</si>
  <si>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</si>
  <si>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</si>
  <si>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</si>
  <si>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</si>
  <si>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</si>
  <si>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</si>
  <si>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</si>
  <si>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</si>
  <si>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</si>
  <si>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</si>
  <si>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</si>
  <si>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</si>
  <si>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</si>
  <si>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</si>
  <si>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</si>
  <si>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</si>
  <si>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</si>
  <si>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</si>
  <si>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</si>
  <si>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</si>
  <si>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</si>
  <si>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</si>
  <si>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</si>
  <si>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</si>
  <si>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</si>
  <si>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</si>
  <si>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</si>
  <si>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</si>
  <si>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</si>
  <si>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</si>
  <si>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</si>
  <si>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</si>
  <si>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</si>
  <si>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</si>
  <si>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</si>
  <si>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</si>
  <si>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</si>
  <si>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</si>
  <si>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</si>
  <si>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</si>
  <si>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</si>
  <si>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</si>
  <si>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</si>
  <si>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</si>
  <si>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</si>
  <si>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</si>
  <si>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</si>
  <si>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</si>
  <si>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</si>
  <si>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</si>
  <si>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</si>
  <si>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</si>
  <si>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</si>
  <si>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</si>
  <si>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</si>
  <si>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</si>
  <si>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</si>
  <si>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</si>
  <si>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</si>
  <si>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</si>
  <si>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</si>
  <si>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</si>
  <si>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</si>
  <si>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</si>
  <si>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</si>
  <si>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</si>
  <si>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</si>
  <si>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</si>
  <si>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</si>
  <si>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</si>
  <si>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</si>
  <si>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</si>
  <si>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</si>
  <si>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</si>
  <si>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</si>
  <si>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</si>
  <si>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</si>
  <si>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</si>
  <si>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</si>
  <si>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</si>
  <si>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</si>
  <si>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</si>
  <si>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</si>
  <si>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</si>
  <si>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</si>
  <si>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</si>
  <si>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</si>
  <si>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</si>
  <si>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</si>
  <si>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</si>
  <si>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</si>
  <si>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</si>
  <si>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</si>
  <si>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</si>
  <si>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</si>
  <si>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</si>
  <si>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</si>
  <si>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</si>
  <si>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</si>
  <si>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</si>
  <si>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</si>
  <si>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</si>
  <si>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</si>
  <si>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</si>
  <si>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</si>
  <si>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</si>
  <si>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</si>
  <si>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</si>
  <si>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</si>
  <si>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</si>
  <si>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</si>
  <si>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</si>
  <si>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</si>
  <si>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</si>
  <si>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</si>
  <si>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</si>
  <si>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</si>
  <si>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</si>
  <si>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</si>
  <si>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</si>
  <si>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</si>
  <si>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</si>
  <si>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</si>
  <si>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</si>
  <si>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</si>
  <si>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</si>
  <si>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</si>
  <si>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</si>
  <si>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</si>
  <si>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</si>
  <si>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</si>
  <si>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</si>
  <si>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</si>
  <si>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</si>
  <si>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</si>
  <si>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</si>
  <si>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</si>
  <si>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</si>
  <si>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</si>
  <si>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</si>
  <si>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</si>
  <si>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</si>
  <si>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</si>
  <si>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</si>
  <si>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</si>
  <si>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</si>
  <si>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</si>
  <si>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</si>
  <si>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</si>
  <si>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</si>
  <si>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</si>
  <si>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</si>
  <si>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</si>
  <si>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</si>
  <si>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</si>
  <si>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</si>
  <si>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</si>
  <si>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</si>
  <si>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</si>
  <si>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</si>
  <si>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</si>
  <si>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</si>
  <si>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</si>
  <si>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</si>
  <si>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</si>
  <si>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</si>
  <si>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</si>
  <si>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</si>
  <si>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</si>
  <si>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</si>
  <si>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</si>
  <si>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</si>
  <si>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</si>
  <si>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</si>
  <si>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</si>
  <si>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</si>
  <si>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</si>
  <si>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</si>
  <si>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</si>
  <si>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</si>
  <si>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</si>
  <si>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</si>
  <si>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</si>
  <si>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</si>
  <si>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</si>
  <si>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</si>
  <si>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</si>
  <si>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</si>
  <si>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</si>
  <si>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</si>
  <si>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</si>
  <si>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</si>
  <si>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</si>
  <si>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</si>
  <si>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</si>
  <si>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</si>
  <si>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</si>
  <si>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</si>
  <si>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</si>
  <si>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</si>
  <si>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</si>
  <si>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</si>
  <si>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</si>
  <si>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</si>
  <si>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</si>
  <si>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</si>
  <si>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</si>
  <si>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</si>
  <si>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</si>
  <si>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</si>
  <si>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</si>
  <si>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</si>
  <si>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</si>
  <si>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</si>
  <si>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</si>
  <si>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</si>
  <si>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</si>
  <si>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</si>
  <si>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</si>
  <si>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</si>
  <si>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</si>
  <si>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</si>
  <si>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</si>
  <si>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</si>
  <si>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</si>
  <si>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</si>
  <si>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</si>
  <si>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</si>
  <si>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</si>
  <si>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</si>
  <si>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</si>
  <si>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</si>
  <si>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</si>
  <si>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</si>
  <si>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</si>
  <si>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</si>
  <si>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</si>
  <si>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</si>
  <si>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</si>
  <si>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</si>
  <si>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</si>
  <si>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</si>
  <si>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</si>
  <si>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</si>
  <si>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</si>
  <si>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</si>
  <si>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</si>
  <si>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</si>
  <si>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</si>
  <si>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</si>
  <si>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</si>
  <si>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</si>
  <si>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</si>
  <si>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</si>
  <si>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</si>
  <si>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</si>
  <si>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</si>
  <si>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</si>
  <si>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</si>
  <si>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</si>
  <si>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</si>
  <si>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</si>
  <si>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</si>
  <si>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</si>
  <si>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</si>
  <si>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</si>
  <si>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</si>
  <si>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</si>
  <si>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</si>
  <si>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</si>
  <si>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</si>
  <si>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</si>
  <si>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</si>
  <si>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</si>
  <si>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</si>
  <si>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</si>
  <si>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</si>
  <si>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</si>
  <si>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</si>
  <si>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</si>
  <si>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</si>
  <si>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</si>
  <si>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</si>
  <si>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</si>
  <si>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</si>
  <si>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</si>
  <si>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</si>
  <si>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</si>
  <si>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</si>
  <si>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</si>
  <si>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</si>
  <si>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</si>
  <si>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</si>
  <si>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</si>
  <si>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</si>
  <si>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</si>
  <si>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</si>
  <si>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</si>
  <si>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</si>
  <si>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</si>
  <si>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</si>
  <si>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</si>
  <si>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</si>
  <si>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</si>
  <si>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</si>
  <si>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</si>
  <si>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</si>
  <si>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</si>
  <si>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</si>
  <si>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</si>
  <si>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</si>
  <si>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</si>
  <si>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</si>
  <si>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</si>
  <si>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</si>
  <si>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</si>
  <si>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</si>
  <si>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</si>
  <si>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</si>
  <si>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</si>
  <si>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</si>
  <si>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</si>
  <si>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</si>
  <si>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</si>
  <si>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</si>
  <si>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</si>
  <si>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</si>
  <si>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</si>
  <si>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</si>
  <si>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</si>
  <si>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</si>
  <si>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</si>
  <si>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</si>
  <si>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</si>
  <si>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</si>
  <si>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</si>
  <si>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</si>
  <si>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</si>
  <si>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</si>
  <si>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</si>
  <si>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</si>
  <si>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</si>
  <si>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</si>
  <si>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</si>
  <si>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</si>
  <si>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</si>
  <si>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</si>
  <si>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</si>
  <si>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</si>
  <si>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</si>
  <si>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</si>
  <si>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</si>
  <si>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</si>
  <si>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</si>
  <si>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</si>
  <si>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</si>
  <si>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</si>
  <si>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</si>
  <si>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</si>
  <si>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</si>
  <si>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</si>
  <si>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</si>
  <si>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</si>
  <si>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</si>
  <si>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</si>
  <si>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</si>
  <si>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</si>
  <si>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</si>
  <si>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</si>
  <si>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</si>
  <si>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</si>
  <si>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</si>
  <si>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</si>
  <si>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</si>
  <si>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</si>
  <si>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</si>
  <si>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</si>
  <si>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</si>
  <si>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</si>
  <si>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</si>
  <si>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</si>
  <si>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</si>
  <si>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</si>
  <si>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</si>
  <si>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</si>
  <si>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</si>
  <si>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</si>
  <si>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</si>
  <si>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</si>
  <si>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</si>
  <si>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</si>
  <si>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</si>
  <si>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</si>
  <si>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</si>
  <si>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</si>
  <si>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</si>
  <si>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</si>
  <si>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</si>
  <si>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</si>
  <si>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</si>
  <si>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</si>
  <si>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</si>
  <si>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</si>
  <si>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</si>
  <si>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</si>
  <si>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</si>
  <si>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</si>
  <si>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</si>
  <si>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</si>
  <si>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</si>
  <si>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</si>
  <si>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</si>
  <si>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</si>
  <si>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</si>
  <si>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</si>
  <si>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</si>
  <si>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</si>
  <si>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</si>
  <si>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</si>
  <si>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</si>
  <si>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</si>
  <si>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</si>
  <si>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</si>
  <si>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</si>
  <si>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</si>
  <si>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</si>
  <si>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</si>
  <si>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</si>
  <si>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</si>
  <si>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</si>
  <si>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</si>
  <si>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</si>
  <si>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</si>
  <si>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</si>
  <si>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</si>
  <si>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</si>
  <si>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</si>
  <si>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</si>
  <si>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</si>
  <si>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</si>
  <si>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</si>
  <si>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</si>
  <si>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</si>
  <si>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</si>
  <si>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</si>
  <si>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</si>
  <si>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</si>
  <si>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</si>
  <si>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</si>
  <si>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</si>
  <si>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</si>
  <si>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</si>
  <si>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</si>
  <si>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</si>
  <si>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</si>
  <si>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</si>
  <si>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</si>
  <si>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</si>
  <si>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</si>
  <si>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</si>
  <si>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</si>
  <si>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</si>
  <si>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</si>
  <si>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</si>
  <si>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</si>
  <si>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</si>
  <si>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</si>
  <si>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</si>
  <si>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</si>
  <si>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</si>
  <si>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</si>
  <si>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</si>
  <si>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</si>
  <si>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</si>
  <si>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</si>
  <si>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</si>
  <si>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</si>
  <si>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</si>
  <si>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</si>
  <si>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</si>
  <si>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</si>
  <si>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</si>
  <si>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</si>
  <si>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</si>
  <si>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</si>
  <si>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</si>
  <si>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</si>
  <si>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</si>
  <si>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</si>
  <si>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</si>
  <si>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</si>
  <si>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</si>
  <si>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</si>
  <si>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</si>
  <si>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</si>
  <si>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</si>
  <si>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</si>
  <si>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</si>
  <si>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</si>
  <si>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</si>
  <si>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</si>
  <si>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</si>
  <si>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</si>
  <si>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</si>
  <si>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</si>
  <si>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</si>
  <si>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</si>
  <si>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</si>
  <si>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</si>
  <si>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</si>
  <si>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</si>
  <si>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</si>
  <si>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</si>
  <si>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</si>
  <si>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</si>
  <si>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</si>
  <si>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</si>
  <si>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</si>
  <si>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</si>
  <si>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</si>
  <si>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</si>
  <si>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</si>
  <si>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</si>
  <si>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</si>
  <si>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</si>
  <si>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</si>
  <si>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</si>
  <si>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</si>
  <si>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</si>
  <si>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</si>
  <si>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</si>
  <si>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</si>
  <si>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</si>
  <si>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</si>
  <si>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</si>
  <si>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</si>
  <si>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</si>
  <si>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</si>
  <si>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</si>
  <si>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</si>
  <si>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</si>
  <si>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</si>
  <si>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</si>
  <si>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</si>
  <si>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</si>
  <si>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</si>
  <si>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</si>
  <si>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</si>
  <si>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</si>
  <si>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</si>
  <si>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</si>
  <si>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</si>
  <si>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</si>
  <si>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</si>
  <si>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</si>
  <si>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</si>
  <si>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</si>
  <si>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</si>
  <si>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</si>
  <si>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</si>
  <si>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</si>
  <si>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</si>
  <si>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</si>
  <si>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</si>
  <si>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</si>
  <si>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</si>
  <si>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</si>
  <si>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</si>
  <si>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</si>
  <si>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</si>
  <si>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</si>
  <si>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</si>
  <si>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</si>
  <si>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</si>
  <si>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</si>
  <si>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</si>
  <si>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</si>
  <si>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</si>
  <si>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</si>
  <si>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</si>
  <si>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</si>
  <si>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</si>
  <si>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</si>
  <si>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</si>
  <si>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</si>
  <si>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</si>
  <si>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</si>
  <si>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</si>
  <si>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</si>
  <si>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</si>
  <si>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</si>
  <si>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</si>
  <si>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</si>
  <si>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</si>
  <si>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</si>
  <si>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</si>
  <si>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</si>
  <si>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</si>
  <si>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</si>
  <si>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</si>
  <si>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</si>
  <si>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</si>
  <si>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</si>
  <si>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</si>
  <si>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</si>
  <si>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</si>
  <si>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</si>
  <si>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</si>
  <si>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</si>
  <si>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</si>
  <si>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</si>
  <si>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</si>
  <si>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</si>
  <si>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</si>
  <si>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</si>
  <si>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</si>
  <si>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</si>
  <si>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</si>
  <si>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</si>
  <si>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</si>
  <si>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</si>
  <si>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</si>
  <si>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</si>
  <si>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</si>
  <si>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</si>
  <si>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</si>
  <si>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</si>
  <si>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</si>
  <si>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</si>
  <si>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</si>
  <si>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</si>
  <si>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</si>
  <si>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</si>
  <si>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</si>
  <si>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</si>
  <si>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</si>
  <si>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</si>
  <si>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</si>
  <si>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</si>
  <si>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</si>
  <si>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</si>
  <si>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</si>
  <si>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</si>
  <si>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</si>
  <si>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</si>
  <si>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</si>
  <si>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</si>
  <si>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</si>
  <si>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</si>
  <si>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</si>
  <si>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</si>
  <si>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</si>
  <si>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</si>
  <si>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</si>
  <si>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</si>
  <si>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</si>
  <si>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</si>
  <si>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</si>
  <si>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</si>
  <si>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</si>
  <si>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</si>
  <si>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</si>
  <si>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</si>
  <si>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</si>
  <si>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</si>
  <si>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</si>
  <si>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</si>
  <si>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</si>
  <si>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</si>
  <si>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</si>
  <si>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</si>
  <si>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</si>
  <si>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</si>
  <si>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</si>
  <si>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</si>
  <si>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</si>
  <si>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</si>
  <si>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</si>
  <si>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</si>
  <si>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</si>
  <si>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</si>
  <si>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</si>
  <si>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</si>
  <si>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</si>
  <si>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</si>
  <si>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</si>
  <si>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</si>
  <si>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</si>
  <si>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</si>
  <si>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</si>
  <si>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</si>
  <si>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</si>
  <si>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</si>
  <si>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</si>
  <si>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</si>
  <si>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</si>
  <si>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</si>
  <si>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</si>
  <si>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</si>
  <si>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</si>
  <si>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</si>
  <si>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</si>
  <si>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</si>
  <si>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</si>
  <si>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</si>
  <si>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</si>
  <si>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</si>
  <si>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</si>
  <si>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</si>
  <si>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</si>
  <si>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</si>
  <si>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</si>
  <si>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</si>
  <si>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</si>
  <si>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</si>
  <si>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</si>
  <si>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</si>
  <si>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</si>
  <si>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</si>
  <si>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</si>
  <si>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</si>
  <si>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</si>
  <si>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</si>
  <si>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</si>
  <si>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</si>
  <si>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</si>
  <si>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</si>
  <si>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</si>
  <si>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</si>
  <si>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</si>
  <si>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</si>
  <si>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</si>
  <si>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</si>
  <si>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</si>
  <si>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</si>
  <si>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</si>
  <si>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</si>
  <si>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</si>
  <si>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</si>
  <si>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</si>
  <si>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</si>
  <si>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</si>
  <si>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</si>
  <si>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</si>
  <si>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</si>
  <si>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</si>
  <si>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</si>
  <si>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</si>
  <si>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</si>
  <si>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</si>
  <si>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</si>
  <si>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</si>
  <si>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</si>
  <si>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</si>
  <si>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</si>
  <si>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</si>
  <si>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</si>
  <si>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</si>
  <si>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</si>
  <si>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</si>
  <si>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</si>
  <si>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</si>
  <si>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</si>
  <si>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</si>
  <si>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</si>
  <si>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</si>
  <si>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</si>
  <si>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</si>
  <si>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</si>
  <si>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</si>
  <si>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</si>
  <si>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</si>
  <si>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</si>
  <si>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</si>
  <si>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</si>
  <si>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</si>
  <si>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</si>
  <si>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</si>
  <si>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</si>
  <si>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</si>
  <si>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</si>
  <si>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</si>
  <si>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</si>
  <si>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</si>
  <si>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</si>
  <si>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</si>
  <si>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</si>
  <si>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</si>
  <si>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</si>
  <si>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</si>
  <si>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</si>
  <si>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</si>
  <si>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</si>
  <si>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</si>
  <si>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</si>
  <si>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</si>
  <si>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</si>
  <si>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</si>
  <si>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</si>
  <si>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</si>
  <si>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</si>
  <si>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</si>
  <si>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</si>
  <si>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</si>
  <si>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</si>
  <si>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</si>
  <si>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</si>
  <si>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</si>
  <si>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</si>
  <si>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</si>
  <si>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</si>
  <si>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</si>
  <si>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</si>
  <si>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</si>
  <si>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</si>
  <si>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</si>
  <si>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</si>
  <si>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</si>
  <si>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</si>
  <si>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</si>
  <si>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</si>
  <si>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</si>
  <si>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</si>
  <si>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</si>
  <si>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</si>
  <si>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</si>
  <si>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</si>
  <si>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</si>
  <si>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</si>
  <si>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</si>
  <si>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</si>
  <si>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</si>
  <si>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</si>
  <si>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</si>
  <si>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</si>
  <si>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</si>
  <si>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</si>
  <si>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</si>
  <si>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</si>
  <si>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</si>
  <si>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</si>
  <si>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</si>
  <si>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</si>
  <si>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</si>
  <si>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</si>
  <si>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</si>
  <si>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</si>
  <si>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</si>
  <si>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</si>
  <si>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</si>
  <si>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</si>
  <si>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</si>
  <si>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</si>
  <si>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</si>
  <si>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</si>
  <si>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</si>
  <si>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</si>
  <si>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</si>
  <si>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</si>
  <si>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</si>
  <si>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</si>
  <si>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</si>
  <si>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</si>
  <si>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</si>
  <si>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</si>
  <si>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</si>
  <si>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</si>
  <si>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</si>
  <si>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</si>
  <si>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</si>
  <si>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</si>
  <si>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</si>
  <si>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</si>
  <si>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</si>
  <si>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</si>
  <si>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</si>
  <si>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</si>
  <si>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</si>
  <si>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</si>
  <si>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</si>
  <si>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</si>
  <si>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</si>
  <si>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</si>
  <si>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</si>
  <si>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</si>
  <si>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</si>
  <si>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</si>
  <si>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</si>
  <si>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</si>
  <si>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</si>
  <si>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</si>
  <si>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</si>
  <si>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</si>
  <si>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</si>
  <si>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</si>
  <si>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</si>
  <si>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</si>
  <si>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</si>
  <si>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</si>
  <si>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</si>
  <si>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</si>
  <si>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</si>
  <si>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</si>
  <si>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</si>
  <si>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</si>
  <si>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</si>
  <si>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</si>
  <si>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</si>
  <si>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</si>
  <si>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</si>
  <si>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</si>
  <si>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</si>
  <si>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</si>
  <si>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</si>
  <si>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</si>
  <si>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</si>
  <si>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</si>
  <si>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</si>
  <si>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</si>
  <si>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</si>
  <si>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</si>
  <si>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</si>
  <si>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</si>
  <si>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</si>
  <si>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</si>
  <si>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</si>
  <si>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</si>
  <si>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</si>
  <si>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</si>
  <si>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</si>
  <si>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</si>
  <si>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</si>
  <si>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</si>
  <si>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</si>
  <si>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</si>
  <si>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</si>
  <si>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</si>
  <si>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</si>
  <si>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</si>
  <si>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</si>
  <si>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</si>
  <si>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</si>
  <si>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</si>
  <si>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</si>
  <si>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</si>
  <si>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</si>
  <si>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</si>
  <si>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</si>
  <si>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</si>
  <si>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</si>
  <si>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</si>
  <si>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</si>
  <si>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</si>
  <si>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</si>
  <si>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</si>
  <si>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</si>
  <si>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</si>
  <si>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</si>
  <si>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</si>
  <si>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</si>
  <si>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</si>
  <si>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</si>
  <si>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</si>
  <si>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</si>
  <si>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</si>
  <si>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</si>
  <si>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</si>
  <si>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</si>
  <si>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</si>
  <si>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</si>
  <si>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</si>
  <si>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</si>
  <si>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</si>
  <si>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</si>
  <si>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</si>
  <si>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</si>
  <si>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</si>
  <si>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</si>
  <si>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</si>
  <si>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</si>
  <si>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</si>
  <si>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</si>
  <si>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</si>
  <si>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</si>
  <si>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</si>
  <si>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</si>
  <si>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</si>
  <si>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</si>
  <si>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</si>
  <si>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</si>
  <si>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</si>
  <si>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</si>
  <si>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</si>
  <si>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</si>
  <si>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</si>
  <si>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</si>
  <si>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</si>
  <si>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</si>
  <si>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</si>
  <si>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</si>
  <si>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</si>
  <si>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</si>
  <si>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</si>
  <si>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</si>
  <si>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</si>
  <si>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</si>
  <si>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</si>
  <si>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</si>
  <si>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</si>
  <si>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</si>
  <si>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</si>
  <si>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</si>
  <si>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</si>
  <si>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</si>
  <si>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</si>
  <si>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</si>
  <si>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</si>
  <si>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</si>
  <si>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</si>
  <si>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</si>
  <si>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</si>
  <si>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</si>
  <si>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</si>
  <si>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</si>
  <si>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</si>
  <si>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</si>
  <si>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</si>
  <si>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</si>
  <si>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</si>
  <si>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</si>
  <si>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</si>
  <si>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</si>
  <si>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</si>
  <si>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</si>
  <si>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</si>
  <si>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</si>
  <si>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</si>
  <si>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</si>
  <si>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</si>
  <si>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</si>
  <si>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</si>
  <si>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</si>
  <si>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</si>
  <si>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</si>
  <si>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</si>
  <si>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</si>
  <si>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</si>
  <si>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</si>
  <si>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</si>
  <si>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</si>
  <si>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</si>
  <si>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</si>
  <si>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</si>
  <si>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</si>
  <si>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</si>
  <si>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</si>
  <si>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</si>
  <si>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</si>
  <si>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</si>
  <si>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</si>
  <si>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</si>
  <si>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</si>
  <si>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</si>
  <si>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</si>
  <si>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</si>
  <si>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</si>
  <si>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</si>
  <si>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</si>
  <si>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</si>
  <si>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</si>
  <si>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</si>
  <si>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</si>
  <si>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</si>
  <si>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</si>
  <si>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</si>
  <si>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</si>
  <si>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</si>
  <si>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</si>
  <si>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</si>
  <si>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</si>
  <si>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</si>
  <si>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</si>
  <si>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</si>
  <si>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</si>
  <si>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</si>
  <si>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</si>
  <si>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</si>
  <si>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</si>
  <si>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</si>
  <si>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</si>
  <si>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</si>
  <si>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</si>
  <si>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</si>
  <si>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</si>
  <si>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</si>
  <si>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</si>
  <si>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</si>
  <si>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</si>
  <si>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</si>
  <si>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</si>
  <si>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</si>
  <si>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</si>
  <si>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</si>
  <si>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</si>
  <si>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</si>
  <si>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</si>
  <si>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</si>
  <si>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</si>
  <si>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</si>
  <si>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</si>
  <si>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</si>
  <si>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</si>
  <si>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</si>
  <si>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</si>
  <si>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</si>
  <si>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</si>
  <si>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</si>
  <si>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</si>
  <si>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</si>
  <si>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</si>
  <si>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</si>
  <si>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</si>
  <si>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</si>
  <si>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</si>
  <si>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</si>
  <si>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</si>
  <si>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</si>
  <si>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</si>
  <si>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</si>
  <si>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</si>
  <si>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</si>
  <si>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</si>
  <si>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</si>
  <si>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</si>
  <si>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</si>
  <si>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</si>
  <si>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</si>
  <si>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</si>
  <si>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</si>
  <si>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</si>
  <si>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</si>
  <si>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</si>
  <si>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</si>
  <si>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</si>
  <si>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</si>
  <si>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</si>
  <si>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</si>
  <si>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</si>
  <si>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</si>
  <si>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</si>
  <si>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</si>
  <si>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</si>
  <si>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</si>
  <si>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</si>
  <si>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</si>
  <si>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</si>
  <si>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</si>
  <si>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</si>
  <si>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</si>
  <si>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</si>
  <si>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</si>
  <si>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</si>
  <si>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</si>
  <si>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</si>
  <si>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</si>
  <si>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</si>
  <si>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</si>
  <si>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</si>
  <si>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</si>
  <si>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</si>
  <si>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</si>
  <si>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</si>
  <si>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</si>
  <si>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</si>
  <si>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</si>
  <si>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</si>
  <si>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</si>
  <si>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</si>
  <si>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</si>
  <si>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</si>
  <si>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</si>
  <si>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</si>
  <si>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</si>
  <si>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</si>
  <si>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</si>
  <si>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</si>
  <si>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</si>
  <si>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</si>
  <si>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</si>
  <si>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</si>
  <si>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</si>
  <si>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</si>
  <si>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</si>
  <si>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</si>
  <si>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</si>
  <si>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</si>
  <si>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</si>
  <si>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</si>
  <si>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</si>
  <si>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</si>
  <si>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</si>
  <si>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</si>
  <si>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</si>
  <si>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</si>
  <si>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</si>
  <si>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</si>
  <si>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</si>
  <si>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</si>
  <si>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</si>
  <si>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</si>
  <si>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</si>
  <si>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</si>
  <si>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</si>
  <si>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</si>
  <si>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</si>
  <si>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</si>
  <si>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</si>
  <si>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</si>
  <si>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</si>
  <si>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</si>
  <si>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</si>
  <si>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</si>
  <si>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</si>
  <si>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</si>
  <si>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</si>
  <si>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</si>
  <si>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</si>
  <si>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</si>
  <si>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</si>
  <si>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</si>
  <si>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</si>
  <si>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</si>
  <si>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</si>
  <si>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</si>
  <si>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</si>
  <si>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</si>
  <si>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</si>
  <si>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</si>
  <si>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</si>
  <si>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</si>
  <si>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</si>
  <si>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</si>
  <si>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</si>
  <si>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</si>
  <si>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</si>
  <si>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</si>
  <si>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</si>
  <si>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</si>
  <si>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</si>
  <si>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</si>
  <si>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</si>
  <si>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</si>
  <si>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</si>
  <si>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</si>
  <si>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</si>
  <si>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</si>
  <si>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</si>
  <si>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</si>
  <si>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</si>
  <si>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</si>
  <si>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</si>
  <si>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</si>
  <si>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</si>
  <si>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</si>
  <si>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</si>
  <si>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</si>
  <si>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</si>
  <si>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</si>
  <si>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</si>
  <si>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</si>
  <si>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</si>
  <si>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</si>
  <si>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</si>
  <si>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</si>
  <si>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</si>
  <si>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</si>
  <si>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</si>
  <si>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</si>
  <si>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</si>
  <si>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</si>
  <si>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</si>
  <si>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</si>
  <si>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</si>
  <si>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</si>
  <si>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</si>
  <si>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</si>
  <si>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</si>
  <si>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</si>
  <si>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</si>
  <si>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</si>
  <si>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</si>
  <si>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</si>
  <si>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</si>
  <si>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</si>
  <si>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</si>
  <si>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</si>
  <si>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</si>
  <si>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</si>
  <si>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</si>
  <si>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</si>
  <si>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</si>
  <si>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</si>
  <si>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</si>
  <si>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</si>
  <si>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</si>
  <si>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</si>
  <si>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</si>
  <si>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</si>
  <si>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</si>
  <si>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</si>
  <si>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</si>
  <si>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</si>
  <si>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</si>
  <si>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</si>
  <si>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</si>
  <si>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</si>
  <si>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</si>
  <si>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</si>
  <si>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</si>
  <si>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</si>
  <si>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</si>
  <si>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</si>
  <si>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</si>
  <si>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</si>
  <si>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</si>
  <si>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</si>
  <si>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</si>
  <si>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</si>
  <si>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</si>
  <si>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</si>
  <si>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</si>
  <si>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</si>
  <si>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</si>
  <si>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</si>
  <si>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</si>
  <si>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</si>
  <si>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</si>
  <si>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</si>
  <si>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</si>
  <si>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</si>
  <si>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</si>
  <si>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</si>
  <si>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</si>
  <si>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</si>
  <si>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</si>
  <si>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</si>
  <si>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</si>
  <si>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</si>
  <si>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</si>
  <si>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</si>
  <si>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</si>
  <si>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</si>
  <si>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</si>
  <si>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</si>
  <si>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</si>
  <si>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</si>
  <si>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</si>
  <si>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</si>
  <si>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</si>
  <si>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</si>
  <si>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</si>
  <si>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</si>
  <si>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</si>
  <si>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</si>
  <si>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</si>
  <si>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</si>
  <si>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</si>
  <si>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</si>
  <si>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</si>
  <si>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</si>
  <si>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</si>
  <si>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</si>
  <si>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</si>
  <si>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</si>
  <si>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</si>
  <si>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</si>
  <si>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</si>
  <si>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</si>
  <si>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</si>
  <si>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</si>
  <si>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</si>
  <si>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</si>
  <si>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</si>
  <si>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</si>
  <si>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</si>
  <si>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</si>
  <si>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</si>
  <si>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</si>
  <si>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</si>
  <si>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</si>
  <si>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</si>
  <si>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</si>
  <si>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</si>
  <si>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</si>
  <si>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</si>
  <si>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</si>
  <si>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</si>
  <si>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</si>
  <si>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</si>
  <si>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</si>
  <si>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</si>
  <si>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</si>
  <si>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</si>
  <si>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</si>
  <si>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</si>
  <si>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</si>
  <si>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</si>
  <si>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</si>
  <si>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</si>
  <si>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</si>
  <si>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</si>
  <si>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</si>
  <si>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</si>
  <si>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</si>
  <si>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</si>
  <si>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</si>
  <si>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</si>
  <si>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</si>
  <si>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</si>
  <si>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</si>
  <si>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</si>
  <si>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</si>
  <si>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</si>
  <si>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</si>
  <si>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</si>
  <si>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</si>
  <si>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</si>
  <si>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</si>
  <si>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</si>
  <si>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</si>
  <si>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</si>
  <si>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</si>
  <si>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</si>
  <si>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</si>
  <si>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</si>
  <si>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</si>
  <si>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</si>
  <si>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</si>
  <si>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</si>
  <si>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</si>
  <si>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</si>
  <si>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</si>
  <si>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</si>
  <si>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</si>
  <si>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</si>
  <si>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</si>
  <si>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</si>
  <si>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</si>
  <si>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</si>
  <si>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</si>
  <si>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</si>
  <si>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</si>
  <si>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</si>
  <si>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</si>
  <si>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</si>
  <si>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</si>
  <si>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</si>
  <si>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</si>
  <si>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</si>
  <si>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</si>
  <si>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</si>
  <si>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</si>
  <si>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</si>
  <si>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</si>
  <si>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</si>
  <si>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</si>
  <si>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</si>
  <si>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</si>
  <si>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</si>
  <si>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</si>
  <si>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</si>
  <si>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</si>
  <si>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</si>
  <si>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</si>
  <si>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</si>
  <si>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</si>
  <si>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</si>
  <si>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</si>
  <si>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</si>
  <si>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</si>
  <si>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</si>
  <si>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</si>
  <si>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</si>
  <si>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</si>
  <si>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</si>
  <si>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</si>
  <si>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</si>
  <si>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</si>
  <si>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</si>
  <si>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</si>
  <si>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</si>
  <si>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</si>
  <si>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</si>
  <si>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</si>
  <si>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</si>
  <si>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</si>
  <si>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</si>
  <si>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</si>
  <si>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</si>
  <si>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</si>
  <si>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</si>
  <si>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</si>
  <si>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</si>
  <si>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</si>
  <si>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</si>
  <si>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</si>
  <si>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</si>
  <si>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</si>
  <si>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</si>
  <si>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</si>
  <si>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</si>
  <si>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</si>
  <si>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</si>
  <si>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</si>
  <si>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</si>
  <si>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</si>
  <si>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</si>
  <si>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</si>
  <si>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</si>
  <si>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</si>
  <si>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</si>
  <si>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</si>
  <si>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</si>
  <si>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</si>
  <si>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</si>
  <si>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</si>
  <si>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</si>
  <si>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</si>
  <si>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</si>
  <si>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</si>
  <si>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</si>
  <si>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</si>
  <si>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</si>
  <si>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</si>
  <si>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</si>
  <si>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</si>
  <si>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</si>
  <si>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</si>
  <si>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</si>
  <si>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</si>
  <si>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</si>
  <si>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</si>
  <si>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</si>
  <si>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</si>
  <si>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</si>
  <si>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</si>
  <si>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</si>
  <si>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</si>
  <si>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</si>
  <si>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</si>
  <si>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</si>
  <si>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</si>
  <si>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</si>
  <si>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</si>
  <si>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</si>
  <si>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</si>
  <si>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</si>
  <si>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</si>
  <si>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</si>
  <si>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</si>
  <si>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</si>
  <si>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</si>
  <si>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</si>
  <si>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</si>
  <si>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</si>
  <si>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</si>
  <si>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</si>
  <si>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</si>
  <si>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</si>
  <si>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</si>
  <si>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</si>
  <si>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</si>
  <si>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</si>
  <si>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</si>
  <si>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</si>
  <si>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</si>
  <si>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</si>
  <si>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</si>
  <si>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</si>
  <si>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</si>
  <si>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</si>
  <si>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</si>
  <si>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</si>
  <si>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</si>
  <si>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</si>
  <si>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</si>
  <si>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</si>
  <si>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</si>
  <si>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</si>
  <si>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</si>
  <si>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</si>
  <si>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</si>
  <si>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</si>
  <si>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</si>
  <si>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</si>
  <si>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</si>
  <si>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</si>
  <si>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</si>
  <si>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</si>
  <si>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</si>
  <si>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</si>
  <si>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</si>
  <si>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</si>
  <si>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</si>
  <si>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</si>
  <si>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</si>
  <si>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</si>
  <si>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</si>
  <si>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</si>
  <si>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</si>
  <si>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</si>
  <si>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</si>
  <si>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</si>
  <si>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</si>
  <si>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</si>
  <si>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</si>
  <si>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</si>
  <si>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</si>
  <si>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</si>
  <si>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</si>
  <si>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</si>
  <si>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</si>
  <si>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</si>
  <si>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</si>
  <si>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</si>
  <si>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</si>
  <si>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</si>
  <si>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</si>
  <si>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</si>
  <si>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</si>
  <si>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</si>
  <si>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</si>
  <si>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</si>
  <si>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</si>
  <si>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</si>
  <si>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</si>
  <si>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</si>
  <si>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</si>
  <si>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</si>
  <si>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</si>
  <si>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</si>
  <si>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</si>
  <si>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</si>
  <si>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</si>
  <si>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</si>
  <si>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</si>
  <si>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</si>
  <si>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</si>
  <si>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</si>
  <si>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</si>
  <si>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</si>
  <si>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</si>
  <si>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</si>
  <si>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</si>
  <si>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</si>
  <si>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</si>
  <si>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</si>
  <si>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</si>
  <si>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</si>
  <si>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</si>
  <si>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</si>
  <si>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</si>
  <si>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</si>
  <si>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</si>
  <si>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</si>
  <si>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</si>
  <si>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</si>
  <si>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</si>
  <si>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</si>
  <si>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</si>
  <si>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</si>
  <si>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</si>
  <si>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</si>
  <si>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</si>
  <si>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</si>
  <si>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</si>
  <si>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</si>
  <si>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</si>
  <si>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</si>
  <si>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</si>
  <si>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</si>
  <si>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</si>
  <si>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</si>
  <si>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</si>
  <si>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</si>
  <si>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</si>
  <si>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</si>
  <si>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</si>
  <si>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</si>
  <si>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</si>
  <si>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</si>
  <si>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</si>
  <si>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</si>
  <si>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</si>
  <si>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</si>
  <si>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</si>
  <si>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</si>
  <si>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</si>
  <si>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</si>
  <si>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</si>
  <si>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</si>
  <si>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</si>
  <si>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</si>
  <si>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</si>
  <si>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</si>
  <si>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</si>
  <si>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</si>
  <si>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</si>
  <si>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</si>
  <si>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</si>
  <si>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</si>
  <si>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</si>
  <si>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</si>
  <si>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</si>
  <si>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</si>
  <si>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</si>
  <si>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</si>
  <si>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</si>
  <si>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</si>
  <si>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</si>
  <si>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</si>
  <si>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</si>
  <si>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</si>
  <si>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</si>
  <si>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</si>
  <si>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</si>
  <si>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</si>
  <si>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</si>
  <si>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</si>
  <si>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</si>
  <si>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</si>
  <si>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</si>
  <si>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</si>
  <si>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</si>
  <si>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</si>
  <si>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</si>
  <si>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</si>
  <si>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</si>
  <si>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</si>
  <si>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</si>
  <si>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</si>
  <si>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</si>
  <si>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</si>
  <si>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</si>
  <si>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</si>
  <si>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</si>
  <si>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</si>
  <si>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</si>
  <si>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</si>
  <si>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</si>
  <si>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</si>
  <si>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</si>
  <si>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</si>
  <si>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</si>
  <si>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</si>
  <si>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</si>
  <si>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</si>
  <si>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</si>
  <si>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</si>
  <si>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</si>
  <si>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</si>
  <si>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</si>
  <si>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</si>
  <si>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</si>
  <si>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</si>
  <si>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</si>
  <si>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</si>
  <si>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</si>
  <si>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</si>
  <si>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</si>
  <si>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</si>
  <si>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</si>
  <si>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</si>
  <si>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</si>
  <si>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</si>
  <si>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</si>
  <si>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</si>
  <si>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</si>
  <si>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</si>
  <si>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</si>
  <si>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</si>
  <si>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</si>
  <si>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</si>
  <si>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</si>
  <si>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</si>
  <si>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</si>
  <si>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</si>
  <si>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</si>
  <si>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</si>
  <si>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</si>
  <si>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</si>
  <si>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</si>
  <si>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</si>
  <si>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</si>
  <si>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</si>
  <si>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</si>
  <si>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</si>
  <si>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</si>
  <si>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</si>
  <si>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</si>
  <si>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</si>
  <si>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</si>
  <si>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</si>
  <si>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</si>
  <si>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</si>
  <si>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</si>
  <si>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</si>
  <si>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</si>
  <si>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</si>
  <si>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</si>
  <si>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</si>
  <si>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</si>
  <si>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</si>
  <si>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</si>
  <si>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</si>
  <si>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</si>
  <si>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</si>
  <si>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</si>
  <si>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</si>
  <si>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</si>
  <si>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</si>
  <si>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</si>
  <si>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</si>
  <si>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</si>
  <si>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</si>
  <si>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</si>
  <si>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</si>
  <si>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</si>
  <si>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</si>
  <si>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</si>
  <si>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</si>
  <si>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</si>
  <si>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</si>
  <si>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</si>
  <si>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</si>
  <si>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</si>
  <si>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</si>
  <si>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</si>
  <si>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</si>
  <si>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</si>
  <si>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</si>
  <si>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</si>
  <si>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</si>
  <si>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</si>
  <si>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</si>
  <si>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</si>
  <si>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</si>
  <si>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</si>
  <si>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</si>
  <si>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</si>
  <si>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</si>
  <si>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</si>
  <si>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</si>
  <si>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</si>
  <si>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</si>
  <si>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</si>
  <si>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</si>
  <si>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</si>
  <si>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</si>
  <si>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</si>
  <si>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</si>
  <si>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</si>
  <si>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</si>
  <si>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</si>
  <si>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</si>
  <si>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</si>
  <si>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</si>
  <si>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</si>
  <si>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</si>
  <si>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</si>
  <si>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</si>
  <si>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</si>
  <si>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</si>
  <si>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</si>
  <si>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</si>
  <si>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</si>
  <si>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</si>
  <si>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</si>
  <si>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</si>
  <si>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</si>
  <si>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</si>
  <si>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</si>
  <si>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</si>
  <si>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</si>
  <si>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</si>
  <si>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</si>
  <si>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</si>
  <si>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</si>
  <si>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</si>
  <si>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</si>
  <si>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</si>
  <si>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</si>
  <si>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</si>
  <si>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</si>
  <si>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</si>
  <si>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</si>
  <si>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</si>
  <si>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</si>
  <si>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</si>
  <si>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</si>
  <si>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</si>
  <si>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</si>
  <si>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</si>
  <si>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</si>
  <si>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</si>
  <si>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</si>
  <si>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</si>
  <si>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</si>
  <si>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</si>
  <si>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</si>
  <si>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</si>
  <si>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</si>
  <si>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</si>
  <si>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</si>
  <si>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</si>
  <si>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</si>
  <si>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</si>
  <si>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</si>
  <si>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</si>
  <si>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</si>
  <si>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</si>
  <si>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</si>
  <si>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</si>
  <si>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</si>
  <si>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</si>
  <si>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</si>
  <si>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</si>
  <si>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</si>
  <si>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</si>
  <si>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</si>
  <si>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</si>
  <si>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</si>
  <si>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</si>
  <si>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</si>
  <si>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</si>
  <si>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</si>
  <si>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</si>
  <si>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</si>
  <si>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</si>
  <si>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</si>
  <si>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</si>
  <si>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</si>
  <si>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</si>
  <si>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</si>
  <si>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</si>
  <si>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</si>
  <si>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</si>
  <si>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</si>
  <si>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</si>
  <si>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</si>
  <si>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</si>
  <si>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</si>
  <si>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</si>
  <si>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</si>
  <si>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</si>
  <si>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</si>
  <si>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</si>
  <si>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</si>
  <si>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</si>
  <si>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</si>
  <si>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</si>
  <si>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</si>
  <si>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</si>
  <si>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</si>
  <si>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</si>
  <si>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</si>
  <si>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</si>
  <si>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</si>
  <si>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</si>
  <si>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</si>
  <si>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</si>
  <si>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</si>
  <si>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</si>
  <si>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</si>
  <si>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</si>
  <si>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</si>
  <si>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</si>
  <si>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</si>
  <si>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</si>
  <si>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</si>
  <si>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</si>
  <si>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</si>
  <si>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</si>
  <si>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</si>
  <si>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</si>
  <si>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</si>
  <si>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</si>
  <si>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</si>
  <si>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</si>
  <si>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</si>
  <si>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</si>
  <si>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</si>
  <si>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</si>
  <si>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</si>
  <si>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</si>
  <si>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</si>
  <si>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</si>
  <si>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</si>
  <si>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</si>
  <si>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</si>
  <si>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</si>
  <si>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</si>
  <si>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</si>
  <si>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</si>
  <si>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</si>
  <si>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</si>
  <si>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</si>
  <si>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</si>
  <si>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</si>
  <si>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</si>
  <si>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</si>
  <si>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</si>
  <si>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</si>
  <si>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</si>
  <si>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</si>
  <si>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</si>
  <si>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</si>
  <si>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</si>
  <si>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</si>
  <si>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</si>
  <si>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</si>
  <si>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</si>
  <si>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</si>
  <si>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</si>
  <si>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</si>
  <si>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</si>
  <si>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</si>
  <si>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</si>
  <si>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</si>
  <si>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</si>
  <si>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</si>
  <si>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</si>
  <si>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</si>
  <si>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</si>
  <si>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</si>
  <si>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</si>
  <si>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</si>
  <si>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</si>
  <si>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</si>
  <si>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</si>
  <si>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</si>
  <si>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</si>
  <si>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</si>
  <si>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</si>
  <si>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</si>
  <si>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</si>
  <si>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</si>
  <si>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</si>
  <si>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</si>
  <si>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</si>
  <si>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</si>
  <si>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</si>
  <si>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</si>
  <si>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</si>
  <si>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</si>
  <si>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</si>
  <si>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</si>
  <si>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</si>
  <si>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</si>
  <si>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</si>
  <si>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</si>
  <si>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</si>
  <si>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</si>
  <si>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</si>
  <si>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</si>
  <si>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</si>
  <si>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</si>
  <si>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</si>
  <si>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</si>
  <si>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</si>
  <si>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</si>
  <si>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</si>
  <si>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</si>
  <si>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</si>
  <si>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</si>
  <si>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</si>
  <si>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</si>
  <si>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</si>
  <si>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</si>
  <si>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</si>
  <si>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</si>
  <si>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</si>
  <si>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</si>
  <si>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</si>
  <si>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</si>
  <si>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</si>
  <si>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</si>
  <si>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</si>
  <si>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</si>
  <si>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</si>
  <si>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</si>
  <si>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</si>
  <si>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</si>
  <si>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</si>
  <si>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</si>
  <si>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</si>
  <si>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</si>
  <si>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</si>
  <si>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</si>
  <si>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</si>
  <si>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</si>
  <si>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</si>
  <si>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</si>
  <si>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</si>
  <si>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</si>
  <si>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</si>
  <si>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</si>
  <si>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</si>
  <si>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</si>
  <si>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</si>
  <si>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</si>
  <si>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</si>
  <si>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</si>
  <si>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</si>
  <si>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</si>
  <si>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</si>
  <si>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</si>
  <si>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</si>
  <si>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</si>
  <si>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</si>
  <si>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</si>
  <si>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</si>
  <si>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</si>
  <si>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</si>
  <si>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</si>
  <si>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</si>
  <si>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</si>
  <si>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</si>
  <si>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</si>
  <si>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</si>
  <si>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</si>
  <si>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</si>
  <si>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</si>
  <si>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</si>
  <si>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</si>
  <si>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</si>
  <si>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</si>
  <si>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</si>
  <si>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</si>
  <si>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</si>
  <si>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</si>
  <si>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</si>
  <si>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</si>
  <si>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</si>
  <si>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</si>
  <si>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</si>
  <si>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</si>
  <si>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</si>
  <si>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</si>
  <si>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</si>
  <si>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</si>
  <si>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</si>
  <si>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</si>
  <si>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</si>
  <si>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</si>
  <si>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</si>
  <si>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</si>
  <si>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</si>
  <si>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</si>
  <si>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</si>
  <si>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</si>
  <si>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</si>
  <si>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</si>
  <si>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</si>
  <si>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</si>
  <si>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</si>
  <si>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</si>
  <si>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</si>
  <si>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</si>
  <si>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</si>
  <si>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</si>
  <si>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</si>
  <si>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</si>
  <si>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</si>
  <si>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</si>
  <si>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</si>
  <si>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</si>
  <si>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</si>
  <si>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</si>
  <si>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</si>
  <si>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</si>
  <si>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</si>
  <si>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</si>
  <si>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</si>
  <si>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</si>
  <si>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</si>
  <si>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</si>
  <si>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</si>
  <si>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</si>
  <si>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</si>
  <si>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</si>
  <si>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</si>
  <si>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</si>
  <si>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</si>
  <si>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</si>
  <si>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</si>
  <si>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</si>
  <si>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</si>
  <si>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</si>
  <si>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</si>
  <si>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</si>
  <si>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</si>
  <si>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</si>
  <si>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</si>
  <si>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</si>
  <si>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</si>
  <si>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</si>
  <si>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</si>
  <si>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</si>
  <si>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</si>
  <si>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</si>
  <si>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</si>
  <si>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</si>
  <si>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</si>
  <si>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</si>
  <si>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</si>
  <si>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</si>
  <si>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</si>
  <si>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</si>
  <si>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</si>
  <si>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</si>
  <si>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</si>
  <si>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</si>
  <si>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</si>
  <si>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</si>
  <si>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</si>
  <si>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</si>
  <si>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</si>
  <si>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</si>
  <si>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</si>
  <si>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</si>
  <si>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</si>
  <si>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</si>
  <si>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</si>
  <si>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</si>
  <si>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</si>
  <si>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</si>
  <si>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</si>
  <si>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</si>
  <si>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</si>
  <si>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</si>
  <si>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</si>
  <si>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</si>
  <si>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</si>
  <si>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</si>
  <si>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</si>
  <si>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</si>
  <si>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</si>
  <si>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</si>
  <si>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</si>
  <si>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</si>
  <si>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</si>
  <si>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</si>
  <si>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</si>
  <si>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</si>
  <si>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</si>
  <si>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</si>
  <si>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</si>
  <si>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</si>
  <si>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</si>
  <si>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</si>
  <si>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</si>
  <si>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</si>
  <si>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</si>
  <si>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</si>
  <si>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</si>
  <si>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</si>
  <si>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</si>
  <si>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</si>
  <si>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</si>
  <si>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</si>
  <si>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</si>
  <si>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</si>
  <si>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</si>
  <si>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</si>
  <si>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</si>
  <si>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</si>
  <si>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</si>
  <si>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</si>
  <si>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</si>
  <si>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</si>
  <si>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</si>
  <si>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</si>
  <si>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</si>
  <si>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</si>
  <si>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</si>
  <si>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</si>
  <si>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</si>
  <si>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</si>
  <si>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</si>
  <si>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</si>
  <si>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</si>
  <si>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</si>
  <si>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</si>
  <si>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</si>
  <si>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</si>
  <si>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</si>
  <si>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</si>
  <si>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</si>
  <si>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</si>
  <si>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</si>
  <si>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</si>
  <si>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</si>
  <si>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</si>
  <si>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</si>
  <si>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</si>
  <si>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</si>
  <si>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</si>
  <si>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</si>
  <si>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</si>
  <si>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</si>
  <si>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</si>
  <si>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</si>
  <si>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</si>
  <si>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</si>
  <si>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</si>
  <si>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</si>
  <si>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</si>
  <si>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</si>
  <si>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</si>
  <si>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</si>
  <si>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</si>
  <si>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</si>
  <si>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</si>
  <si>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</si>
  <si>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</si>
  <si>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</si>
  <si>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</si>
  <si>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</si>
  <si>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</si>
  <si>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</si>
  <si>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</si>
  <si>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</si>
  <si>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</si>
  <si>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</si>
  <si>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</si>
  <si>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</si>
  <si>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</si>
  <si>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</si>
  <si>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</si>
  <si>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</si>
  <si>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</si>
  <si>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</si>
  <si>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</si>
  <si>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</si>
  <si>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</si>
  <si>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</si>
  <si>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</si>
  <si>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</si>
  <si>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</si>
  <si>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</si>
  <si>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</si>
  <si>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</si>
  <si>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</si>
  <si>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</si>
  <si>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</si>
  <si>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</si>
  <si>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</si>
  <si>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</si>
  <si>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</si>
  <si>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</si>
  <si>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</si>
  <si>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</si>
  <si>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</si>
  <si>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</si>
  <si>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</si>
  <si>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</si>
  <si>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</si>
  <si>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</si>
  <si>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</si>
  <si>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</si>
  <si>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</si>
  <si>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</si>
  <si>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</si>
  <si>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</si>
  <si>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</si>
  <si>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</si>
  <si>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</si>
  <si>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</si>
  <si>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</si>
  <si>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</si>
  <si>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</si>
  <si>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</si>
  <si>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</si>
  <si>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</si>
  <si>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</si>
  <si>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</si>
  <si>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</si>
  <si>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</si>
  <si>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</si>
  <si>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</si>
  <si>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</si>
  <si>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</si>
  <si>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</si>
  <si>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</si>
  <si>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</si>
  <si>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</si>
  <si>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</si>
  <si>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</si>
  <si>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</si>
  <si>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</si>
  <si>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</si>
  <si>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</si>
  <si>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</si>
  <si>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</si>
  <si>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</si>
  <si>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</si>
  <si>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</si>
  <si>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</si>
  <si>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</si>
  <si>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</si>
  <si>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</si>
  <si>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</si>
  <si>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</si>
  <si>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</si>
  <si>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</si>
  <si>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</si>
  <si>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</si>
  <si>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</si>
  <si>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</si>
  <si>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</si>
  <si>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</si>
  <si>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</si>
  <si>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</si>
  <si>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</si>
  <si>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</si>
  <si>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</si>
  <si>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</si>
  <si>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</si>
  <si>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</si>
  <si>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</si>
  <si>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</si>
  <si>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</si>
  <si>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</si>
  <si>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</si>
  <si>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</si>
  <si>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</si>
  <si>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</si>
  <si>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</si>
  <si>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</si>
  <si>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</si>
  <si>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</si>
  <si>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</si>
  <si>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</si>
  <si>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</si>
  <si>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</si>
  <si>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</si>
  <si>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</si>
  <si>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</si>
  <si>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</si>
  <si>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</si>
  <si>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</si>
  <si>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</si>
  <si>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</si>
  <si>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</si>
  <si>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</si>
  <si>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</si>
  <si>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</si>
  <si>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</si>
  <si>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</si>
  <si>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</si>
  <si>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</si>
  <si>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</si>
  <si>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</si>
  <si>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</si>
  <si>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</si>
  <si>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</si>
  <si>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</si>
  <si>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</si>
  <si>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</si>
  <si>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</si>
  <si>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</si>
  <si>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</si>
  <si>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</si>
  <si>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</si>
  <si>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</si>
  <si>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</si>
  <si>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</si>
  <si>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</si>
  <si>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</si>
  <si>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</si>
  <si>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</si>
  <si>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</si>
  <si>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</si>
  <si>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</si>
  <si>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</si>
  <si>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</si>
  <si>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</si>
  <si>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</si>
  <si>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</si>
  <si>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</si>
  <si>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</si>
  <si>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</si>
  <si>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</si>
  <si>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</si>
  <si>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</si>
  <si>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</si>
  <si>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</si>
  <si>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</si>
  <si>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</si>
  <si>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</si>
  <si>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</si>
  <si>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</si>
  <si>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</si>
  <si>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</si>
  <si>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</si>
  <si>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</si>
  <si>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</si>
  <si>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</si>
  <si>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</si>
  <si>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</si>
  <si>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</si>
  <si>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</si>
  <si>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</si>
  <si>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</si>
  <si>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</si>
  <si>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</si>
  <si>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</si>
  <si>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</si>
  <si>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</si>
  <si>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</si>
  <si>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</si>
  <si>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</si>
  <si>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</si>
  <si>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</si>
  <si>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</si>
  <si>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</si>
  <si>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</si>
  <si>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</si>
  <si>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</si>
  <si>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</si>
  <si>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</si>
  <si>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</si>
  <si>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</si>
  <si>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</si>
  <si>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</si>
  <si>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</si>
  <si>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</si>
  <si>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</si>
  <si>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</si>
  <si>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</si>
  <si>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</si>
  <si>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</si>
  <si>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</si>
  <si>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</si>
  <si>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</si>
  <si>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</si>
  <si>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</si>
  <si>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</si>
  <si>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</si>
  <si>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</si>
  <si>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</si>
  <si>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</si>
  <si>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</si>
  <si>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</si>
  <si>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</si>
  <si>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</si>
  <si>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</si>
  <si>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</si>
  <si>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</si>
  <si>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</si>
  <si>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</si>
  <si>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</si>
  <si>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</si>
  <si>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</si>
  <si>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</si>
  <si>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</si>
  <si>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</si>
  <si>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</si>
  <si>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</si>
  <si>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</si>
  <si>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</si>
  <si>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</si>
  <si>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</si>
  <si>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</si>
  <si>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</si>
  <si>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</si>
  <si>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</si>
  <si>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</si>
  <si>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</si>
  <si>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</si>
  <si>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</si>
  <si>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</si>
  <si>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</si>
  <si>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</si>
  <si>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</si>
  <si>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</si>
  <si>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</si>
  <si>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</si>
  <si>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</si>
  <si>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</si>
  <si>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</si>
  <si>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</si>
  <si>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</si>
  <si>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</si>
  <si>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</si>
  <si>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</si>
  <si>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</si>
  <si>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</si>
  <si>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</si>
  <si>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</si>
  <si>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</si>
  <si>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</si>
  <si>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</si>
  <si>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</si>
  <si>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</si>
  <si>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</si>
  <si>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</si>
  <si>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</si>
  <si>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</si>
  <si>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</si>
  <si>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</si>
  <si>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</si>
  <si>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</si>
  <si>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</si>
  <si>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</si>
  <si>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</si>
  <si>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</si>
  <si>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</si>
  <si>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</si>
  <si>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</si>
  <si>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</si>
  <si>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</si>
  <si>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</si>
  <si>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</si>
  <si>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</si>
  <si>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</si>
  <si>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</si>
  <si>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</si>
  <si>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</si>
  <si>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</si>
  <si>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</si>
  <si>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</si>
  <si>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</si>
  <si>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</si>
  <si>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</si>
  <si>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</si>
  <si>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</si>
  <si>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</si>
  <si>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</si>
  <si>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</si>
  <si>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</si>
  <si>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</si>
  <si>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</si>
  <si>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</si>
  <si>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</si>
  <si>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</si>
  <si>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</si>
  <si>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</si>
  <si>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</si>
  <si>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</si>
  <si>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</si>
  <si>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</si>
  <si>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</si>
  <si>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</si>
  <si>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</si>
  <si>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</si>
  <si>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</si>
  <si>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</si>
  <si>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</si>
  <si>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</si>
  <si>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</si>
  <si>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</si>
  <si>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</si>
  <si>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</si>
  <si>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</si>
  <si>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</si>
  <si>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</si>
  <si>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</si>
  <si>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</si>
  <si>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</si>
  <si>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</si>
  <si>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</si>
  <si>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</si>
  <si>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</si>
  <si>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</si>
  <si>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</si>
  <si>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</si>
  <si>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</si>
  <si>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</si>
  <si>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</si>
  <si>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</si>
  <si>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</si>
  <si>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</si>
  <si>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</si>
  <si>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</si>
  <si>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</si>
  <si>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</si>
  <si>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</si>
  <si>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</si>
  <si>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</si>
  <si>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</si>
  <si>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</si>
  <si>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</si>
  <si>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</si>
  <si>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</si>
  <si>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</si>
  <si>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</si>
  <si>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</si>
  <si>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</si>
  <si>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</si>
  <si>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</si>
  <si>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</si>
  <si>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</si>
  <si>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</si>
  <si>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</si>
  <si>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</si>
  <si>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</si>
  <si>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</si>
  <si>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</si>
  <si>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</si>
  <si>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</si>
  <si>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</si>
  <si>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</si>
  <si>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</si>
  <si>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</si>
  <si>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</si>
  <si>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</si>
  <si>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</si>
  <si>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</si>
  <si>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</si>
  <si>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</si>
  <si>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</si>
  <si>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</si>
  <si>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</si>
  <si>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</si>
  <si>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</si>
  <si>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</si>
  <si>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</si>
  <si>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</si>
  <si>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</si>
  <si>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</si>
  <si>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</si>
  <si>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</si>
  <si>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</si>
  <si>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</si>
  <si>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</si>
  <si>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</si>
  <si>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</si>
  <si>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</si>
  <si>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</si>
  <si>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</si>
  <si>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</si>
  <si>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</si>
  <si>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</si>
  <si>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</si>
  <si>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</si>
  <si>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</si>
  <si>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</si>
  <si>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</si>
  <si>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</si>
  <si>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</si>
  <si>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</si>
  <si>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</si>
  <si>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</si>
  <si>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</si>
  <si>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</si>
  <si>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</si>
  <si>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</si>
  <si>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</si>
  <si>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</si>
  <si>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</si>
  <si>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</si>
  <si>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</si>
  <si>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</si>
  <si>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</si>
  <si>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</si>
  <si>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</si>
  <si>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</si>
  <si>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</si>
  <si>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</si>
  <si>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</si>
  <si>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</si>
  <si>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</si>
  <si>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</si>
  <si>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</si>
  <si>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</si>
  <si>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</si>
  <si>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</si>
  <si>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</si>
  <si>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</si>
  <si>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</si>
  <si>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</si>
  <si>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</si>
  <si>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</si>
  <si>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</si>
  <si>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</si>
  <si>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</si>
  <si>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</si>
  <si>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</si>
  <si>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</si>
  <si>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</si>
  <si>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</si>
  <si>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</si>
  <si>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</si>
  <si>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</si>
  <si>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</si>
  <si>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</si>
  <si>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</si>
  <si>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</si>
  <si>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</si>
  <si>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</si>
  <si>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</si>
  <si>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</si>
  <si>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</si>
  <si>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</si>
  <si>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</si>
  <si>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</si>
  <si>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</si>
  <si>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</si>
  <si>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</si>
  <si>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</si>
  <si>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</si>
  <si>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</si>
  <si>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</si>
  <si>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</si>
  <si>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</si>
  <si>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</si>
  <si>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</si>
  <si>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</si>
  <si>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</si>
  <si>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</si>
  <si>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</si>
  <si>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</si>
  <si>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</si>
  <si>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</si>
  <si>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</si>
  <si>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</si>
  <si>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</si>
  <si>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</si>
  <si>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</si>
  <si>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</si>
  <si>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</si>
  <si>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</si>
  <si>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</si>
  <si>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</si>
  <si>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</si>
  <si>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</si>
  <si>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</si>
  <si>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</si>
  <si>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</si>
  <si>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</si>
  <si>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</si>
  <si>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</si>
  <si>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</si>
  <si>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</si>
  <si>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</si>
  <si>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</si>
  <si>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</si>
  <si>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</si>
  <si>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</si>
  <si>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</si>
  <si>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</si>
  <si>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</si>
  <si>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</si>
  <si>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</si>
  <si>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</si>
  <si>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</si>
  <si>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</si>
  <si>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</si>
  <si>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</si>
  <si>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</si>
  <si>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</si>
  <si>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</si>
  <si>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</si>
  <si>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</si>
  <si>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</si>
  <si>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</si>
  <si>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</si>
  <si>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</si>
  <si>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</si>
  <si>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</si>
  <si>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</si>
  <si>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</si>
  <si>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</si>
  <si>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</si>
  <si>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</si>
  <si>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</si>
  <si>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</si>
  <si>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</si>
  <si>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</si>
  <si>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</si>
  <si>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</si>
  <si>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</si>
  <si>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</si>
  <si>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</si>
  <si>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</si>
  <si>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</si>
  <si>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</si>
  <si>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</si>
  <si>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</si>
  <si>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</si>
  <si>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</si>
  <si>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</si>
  <si>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</si>
  <si>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</si>
  <si>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</si>
  <si>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</si>
  <si>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</si>
  <si>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</si>
  <si>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</si>
  <si>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</si>
  <si>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</si>
  <si>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</si>
  <si>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</si>
  <si>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</si>
  <si>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</si>
  <si>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</si>
  <si>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</si>
  <si>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</si>
  <si>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</si>
  <si>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</si>
  <si>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</si>
  <si>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</si>
  <si>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</si>
  <si>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</si>
  <si>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</si>
  <si>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</si>
  <si>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</si>
  <si>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</si>
  <si>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</si>
  <si>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</si>
  <si>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</si>
  <si>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</si>
  <si>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</si>
  <si>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</si>
  <si>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</si>
  <si>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</si>
  <si>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</si>
  <si>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</si>
  <si>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</si>
  <si>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</si>
  <si>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</si>
  <si>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</si>
  <si>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</si>
  <si>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</si>
  <si>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</si>
  <si>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</si>
  <si>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</si>
  <si>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</si>
  <si>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</si>
  <si>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</si>
  <si>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</si>
  <si>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</si>
  <si>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</si>
  <si>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</si>
  <si>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</si>
  <si>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</si>
  <si>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</si>
  <si>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</si>
  <si>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</si>
  <si>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</si>
  <si>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</si>
  <si>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</si>
  <si>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</si>
  <si>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</si>
  <si>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</si>
  <si>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</si>
  <si>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</si>
  <si>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</si>
  <si>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</si>
  <si>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</si>
  <si>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</si>
  <si>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</si>
  <si>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</si>
  <si>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</si>
  <si>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</si>
  <si>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</si>
  <si>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</si>
  <si>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</si>
  <si>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</si>
  <si>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</si>
  <si>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</si>
  <si>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</si>
  <si>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</si>
  <si>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</si>
  <si>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</si>
  <si>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</si>
  <si>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</si>
  <si>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</si>
  <si>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</si>
  <si>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</si>
  <si>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</si>
  <si>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</si>
  <si>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</si>
  <si>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</si>
  <si>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</si>
  <si>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</si>
  <si>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</si>
  <si>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</si>
  <si>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</si>
  <si>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</si>
  <si>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</si>
  <si>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</si>
  <si>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</si>
  <si>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</si>
  <si>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</si>
  <si>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</si>
  <si>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</si>
  <si>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</si>
  <si>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</si>
  <si>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</si>
  <si>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</si>
  <si>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</si>
  <si>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</si>
  <si>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</si>
  <si>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</si>
  <si>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</si>
  <si>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</si>
  <si>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</si>
  <si>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</si>
  <si>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</si>
  <si>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</si>
  <si>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</si>
  <si>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</si>
  <si>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</si>
  <si>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</si>
  <si>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</si>
  <si>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</si>
  <si>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</si>
  <si>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</si>
  <si>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</si>
  <si>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</si>
  <si>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</si>
  <si>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</si>
  <si>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</si>
  <si>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</si>
  <si>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</si>
  <si>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</si>
  <si>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</si>
  <si>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</si>
  <si>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</si>
  <si>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</si>
  <si>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</si>
  <si>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</si>
  <si>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</si>
  <si>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</si>
  <si>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</si>
  <si>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</si>
  <si>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</si>
  <si>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</si>
  <si>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</si>
  <si>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</si>
  <si>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</si>
  <si>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</si>
  <si>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</si>
  <si>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</si>
  <si>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</si>
  <si>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</si>
  <si>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</si>
  <si>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</si>
  <si>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</si>
  <si>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</si>
  <si>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</si>
  <si>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</si>
  <si>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</si>
  <si>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</si>
  <si>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</si>
  <si>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</si>
  <si>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</si>
  <si>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</si>
  <si>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</si>
  <si>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</si>
  <si>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</si>
  <si>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</si>
  <si>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</si>
  <si>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</si>
  <si>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</si>
  <si>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</si>
  <si>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</si>
  <si>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</si>
  <si>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</si>
  <si>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</si>
  <si>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</si>
  <si>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</si>
  <si>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</si>
  <si>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</si>
  <si>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</si>
  <si>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</si>
  <si>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</si>
  <si>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</si>
  <si>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</si>
  <si>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</si>
  <si>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</si>
  <si>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</si>
  <si>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</si>
  <si>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</si>
  <si>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</si>
  <si>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</si>
  <si>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</si>
  <si>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</si>
  <si>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</si>
  <si>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</si>
  <si>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</si>
  <si>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</si>
  <si>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</si>
  <si>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</si>
  <si>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</si>
  <si>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</si>
  <si>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</si>
  <si>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</si>
  <si>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</si>
  <si>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</si>
  <si>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</si>
  <si>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</si>
  <si>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</si>
  <si>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</si>
  <si>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</si>
  <si>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</si>
  <si>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</si>
  <si>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</si>
  <si>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</si>
  <si>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</si>
  <si>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</si>
  <si>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</si>
  <si>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</si>
  <si>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</si>
  <si>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</si>
  <si>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</si>
  <si>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</si>
  <si>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</si>
  <si>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</si>
  <si>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</si>
  <si>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</si>
  <si>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</si>
  <si>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</si>
  <si>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</si>
  <si>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</si>
  <si>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</si>
  <si>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</si>
  <si>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</si>
  <si>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</si>
  <si>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</si>
  <si>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</si>
  <si>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</si>
  <si>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</si>
  <si>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</si>
  <si>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</si>
  <si>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</si>
  <si>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</si>
  <si>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</si>
  <si>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</si>
  <si>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</si>
  <si>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</si>
  <si>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</si>
  <si>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</si>
  <si>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</si>
  <si>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</si>
  <si>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</si>
  <si>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</si>
  <si>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</si>
  <si>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</si>
  <si>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</si>
  <si>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</si>
  <si>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</si>
  <si>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</si>
  <si>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</si>
  <si>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</si>
  <si>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</si>
  <si>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</si>
  <si>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</si>
  <si>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</si>
  <si>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</si>
  <si>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</si>
  <si>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</si>
  <si>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</si>
  <si>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</si>
  <si>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</si>
  <si>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</si>
  <si>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</si>
  <si>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</si>
  <si>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</si>
  <si>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</si>
  <si>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</si>
  <si>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</si>
  <si>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</si>
  <si>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</si>
  <si>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</si>
  <si>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</si>
  <si>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</si>
  <si>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</si>
  <si>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</si>
  <si>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</si>
  <si>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</si>
  <si>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</si>
  <si>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</si>
  <si>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</si>
  <si>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</si>
  <si>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</si>
  <si>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</si>
  <si>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</si>
  <si>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</si>
  <si>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</si>
  <si>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</si>
  <si>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</si>
  <si>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</si>
  <si>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</si>
  <si>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</si>
  <si>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</si>
  <si>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</si>
  <si>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</si>
  <si>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</si>
  <si>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</si>
  <si>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</si>
  <si>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</si>
  <si>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</si>
  <si>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</si>
  <si>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</si>
  <si>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</si>
  <si>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</si>
  <si>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</si>
  <si>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</si>
  <si>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</si>
  <si>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</si>
  <si>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</si>
  <si>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</si>
  <si>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</si>
  <si>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</si>
  <si>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</si>
  <si>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</si>
  <si>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</si>
  <si>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</si>
  <si>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</si>
  <si>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</si>
  <si>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</si>
  <si>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</si>
  <si>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</si>
  <si>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</si>
  <si>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</si>
  <si>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</si>
  <si>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</si>
  <si>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</si>
  <si>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</si>
  <si>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</si>
  <si>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</si>
  <si>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</si>
  <si>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</si>
  <si>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</si>
  <si>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</si>
  <si>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</si>
  <si>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</si>
  <si>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</si>
  <si>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</si>
  <si>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</si>
  <si>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</si>
  <si>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</si>
  <si>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</si>
  <si>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</si>
  <si>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</si>
  <si>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</si>
  <si>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</si>
  <si>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</si>
  <si>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</si>
  <si>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</si>
  <si>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</si>
  <si>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</si>
  <si>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</si>
  <si>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</si>
  <si>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</si>
  <si>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</si>
  <si>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</si>
  <si>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</si>
  <si>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</si>
  <si>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</si>
  <si>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</si>
  <si>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</si>
  <si>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</si>
  <si>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</si>
  <si>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</si>
  <si>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</si>
  <si>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</si>
  <si>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</si>
  <si>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</si>
  <si>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</si>
  <si>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</si>
  <si>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</si>
  <si>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</si>
  <si>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</si>
  <si>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</si>
  <si>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</si>
  <si>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</si>
  <si>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</si>
  <si>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</si>
  <si>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</si>
  <si>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</si>
  <si>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</si>
  <si>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</si>
  <si>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</si>
  <si>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</si>
  <si>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</si>
  <si>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</si>
  <si>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</si>
  <si>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</si>
  <si>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</si>
  <si>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</si>
  <si>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</si>
  <si>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</si>
  <si>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</si>
  <si>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</si>
  <si>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</si>
  <si>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</si>
  <si>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</si>
  <si>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</si>
  <si>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</si>
  <si>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</si>
  <si>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</si>
  <si>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</si>
  <si>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</si>
  <si>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</si>
  <si>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</si>
  <si>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</si>
  <si>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</si>
  <si>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</si>
  <si>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</si>
  <si>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</si>
  <si>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</si>
  <si>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</si>
  <si>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</si>
  <si>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</si>
  <si>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</si>
  <si>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</si>
  <si>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</si>
  <si>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</si>
  <si>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</si>
  <si>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</si>
  <si>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</si>
  <si>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</si>
  <si>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</si>
  <si>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</si>
  <si>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</si>
  <si>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</si>
  <si>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</si>
  <si>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</si>
  <si>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</si>
  <si>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</si>
  <si>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</si>
  <si>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</si>
  <si>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</si>
  <si>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</si>
  <si>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</si>
  <si>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</si>
  <si>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</si>
  <si>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</si>
  <si>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</si>
  <si>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</si>
  <si>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</si>
  <si>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</si>
  <si>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</si>
  <si>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</si>
  <si>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</si>
  <si>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</si>
  <si>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</si>
  <si>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</si>
  <si>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</si>
  <si>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</si>
  <si>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</si>
  <si>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</si>
  <si>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</si>
  <si>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</si>
  <si>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</si>
  <si>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</si>
  <si>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</si>
  <si>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</si>
  <si>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</si>
  <si>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</si>
  <si>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</si>
  <si>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</si>
  <si>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</si>
  <si>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</si>
  <si>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</si>
  <si>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</si>
  <si>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</si>
  <si>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</si>
  <si>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</si>
  <si>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</si>
  <si>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</si>
  <si>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</si>
  <si>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</si>
  <si>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</si>
  <si>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</si>
  <si>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</si>
  <si>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</si>
  <si>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</si>
  <si>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</si>
  <si>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</si>
  <si>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</si>
  <si>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</si>
  <si>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</si>
  <si>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</si>
  <si>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</si>
  <si>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</si>
  <si>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</si>
  <si>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</si>
  <si>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</si>
  <si>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</si>
  <si>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</si>
  <si>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</si>
  <si>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</si>
  <si>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</si>
  <si>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</si>
  <si>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</si>
  <si>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</si>
  <si>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</si>
  <si>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</si>
  <si>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</si>
  <si>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</si>
  <si>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</si>
  <si>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</si>
  <si>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</si>
  <si>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</si>
  <si>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</si>
  <si>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</si>
  <si>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</si>
  <si>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</si>
  <si>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</si>
  <si>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</si>
  <si>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</si>
  <si>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</si>
  <si>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</si>
  <si>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</si>
  <si>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</si>
  <si>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</si>
  <si>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</si>
  <si>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</si>
  <si>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</si>
  <si>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</si>
  <si>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</si>
  <si>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</si>
  <si>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</si>
  <si>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</si>
  <si>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</si>
  <si>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</si>
  <si>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</si>
  <si>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</si>
  <si>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</si>
  <si>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</si>
  <si>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</si>
  <si>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</si>
  <si>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</si>
  <si>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</si>
  <si>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</si>
  <si>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</si>
  <si>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</si>
  <si>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</si>
  <si>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</si>
  <si>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</si>
  <si>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</si>
  <si>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</si>
  <si>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</si>
  <si>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</si>
  <si>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</si>
  <si>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</si>
  <si>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</si>
  <si>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</si>
  <si>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</si>
  <si>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</si>
  <si>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</si>
  <si>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</si>
  <si>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</si>
  <si>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</si>
  <si>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</si>
  <si>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</si>
  <si>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</si>
  <si>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</si>
  <si>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</si>
  <si>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</si>
  <si>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</si>
  <si>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</si>
  <si>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</si>
  <si>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</si>
  <si>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</si>
  <si>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</si>
  <si>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</si>
  <si>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</si>
  <si>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</si>
  <si>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</si>
  <si>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</si>
  <si>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</si>
  <si>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</si>
  <si>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</si>
  <si>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</si>
  <si>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</si>
  <si>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</si>
  <si>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</si>
  <si>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</si>
  <si>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</si>
  <si>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</si>
  <si>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</si>
  <si>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</si>
  <si>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</si>
  <si>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</si>
  <si>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</si>
  <si>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</si>
  <si>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</si>
  <si>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</si>
  <si>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</si>
  <si>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</si>
  <si>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</si>
  <si>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</si>
  <si>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</si>
  <si>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</si>
  <si>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</si>
  <si>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</si>
  <si>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</si>
  <si>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</si>
  <si>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</si>
  <si>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</si>
  <si>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</si>
  <si>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</si>
  <si>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</si>
  <si>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</si>
  <si>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</si>
  <si>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</si>
  <si>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</si>
  <si>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</si>
  <si>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</si>
  <si>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</si>
  <si>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</si>
  <si>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</si>
  <si>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</si>
  <si>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</si>
  <si>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</si>
  <si>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</si>
  <si>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</si>
  <si>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</si>
  <si>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</si>
  <si>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</si>
  <si>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</si>
  <si>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</si>
  <si>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</si>
  <si>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</si>
  <si>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</si>
  <si>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</si>
  <si>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</si>
  <si>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</si>
  <si>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</si>
  <si>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</si>
  <si>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</si>
  <si>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</si>
  <si>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</si>
  <si>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</si>
  <si>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</si>
  <si>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</si>
  <si>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</si>
  <si>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</si>
  <si>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</si>
  <si>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</si>
  <si>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</si>
  <si>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</si>
  <si>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</si>
  <si>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</si>
  <si>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</si>
  <si>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</si>
  <si>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</si>
  <si>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</si>
  <si>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</si>
  <si>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</si>
  <si>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</si>
  <si>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</si>
  <si>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</si>
  <si>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</si>
  <si>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</si>
  <si>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</si>
  <si>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</si>
  <si>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</si>
  <si>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</si>
  <si>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</si>
  <si>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</si>
  <si>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</si>
  <si>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</si>
  <si>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</si>
  <si>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</si>
  <si>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</si>
  <si>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</si>
  <si>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</si>
  <si>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</si>
  <si>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</si>
  <si>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</si>
  <si>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</si>
  <si>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</si>
  <si>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</si>
  <si>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</si>
  <si>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</si>
  <si>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</si>
  <si>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</si>
  <si>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</si>
  <si>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</si>
  <si>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</si>
  <si>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</si>
  <si>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</si>
  <si>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</si>
  <si>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</si>
  <si>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</si>
  <si>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</si>
  <si>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</si>
  <si>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</si>
  <si>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</si>
  <si>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</si>
  <si>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</si>
  <si>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</si>
  <si>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</si>
  <si>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</si>
  <si>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</si>
  <si>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</si>
  <si>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</si>
  <si>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</si>
  <si>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</si>
  <si>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</si>
  <si>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</si>
  <si>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</si>
  <si>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</si>
  <si>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</si>
  <si>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</si>
  <si>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</si>
  <si>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</si>
  <si>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</si>
  <si>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</si>
  <si>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</si>
  <si>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</si>
  <si>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</si>
  <si>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</si>
  <si>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</si>
  <si>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</si>
  <si>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</si>
  <si>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</si>
  <si>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</si>
  <si>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</si>
  <si>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</si>
  <si>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</si>
  <si>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</si>
  <si>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</si>
  <si>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</si>
  <si>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</si>
  <si>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</si>
  <si>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</si>
  <si>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</si>
  <si>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</si>
  <si>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</si>
  <si>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</si>
  <si>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</si>
  <si>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</si>
  <si>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</si>
  <si>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</si>
  <si>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</si>
  <si>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</si>
  <si>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</si>
  <si>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</si>
  <si>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</si>
  <si>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</si>
  <si>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</si>
  <si>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</si>
  <si>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</si>
  <si>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</si>
  <si>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</si>
  <si>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</si>
  <si>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</si>
  <si>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</si>
  <si>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</si>
  <si>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</si>
  <si>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</si>
  <si>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</si>
  <si>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</si>
  <si>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</si>
  <si>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</si>
  <si>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</si>
  <si>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</si>
  <si>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</si>
  <si>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</si>
  <si>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</si>
  <si>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</si>
  <si>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</si>
  <si>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</si>
  <si>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</si>
  <si>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</si>
  <si>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</si>
  <si>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</si>
  <si>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</si>
  <si>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</si>
  <si>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</si>
  <si>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</si>
  <si>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</si>
  <si>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</si>
  <si>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</si>
  <si>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</si>
  <si>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</si>
  <si>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</si>
  <si>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</si>
  <si>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</si>
  <si>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</si>
  <si>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</si>
  <si>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</si>
  <si>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</si>
  <si>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</si>
  <si>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</si>
  <si>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</si>
  <si>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</si>
  <si>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</si>
  <si>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</si>
  <si>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</si>
  <si>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</si>
  <si>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</si>
  <si>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</si>
  <si>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</si>
  <si>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</si>
  <si>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</si>
  <si>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</si>
  <si>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</si>
  <si>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</si>
  <si>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</si>
  <si>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</si>
  <si>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</si>
  <si>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</si>
  <si>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</si>
  <si>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</si>
  <si>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</si>
  <si>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</si>
  <si>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</si>
  <si>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</si>
  <si>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</si>
  <si>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</si>
  <si>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</si>
  <si>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</si>
  <si>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</si>
  <si>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</si>
  <si>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</si>
  <si>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</si>
  <si>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</si>
  <si>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</si>
  <si>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</si>
  <si>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</si>
  <si>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</si>
  <si>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</si>
  <si>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</si>
  <si>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</si>
  <si>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</si>
  <si>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</si>
  <si>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</si>
  <si>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</si>
  <si>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</si>
  <si>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</si>
  <si>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</si>
  <si>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</si>
  <si>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</si>
  <si>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</si>
  <si>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</si>
  <si>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</si>
  <si>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</si>
  <si>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</si>
  <si>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</si>
  <si>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</si>
  <si>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</si>
  <si>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</si>
  <si>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</si>
  <si>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</si>
  <si>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</si>
  <si>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</si>
  <si>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</si>
  <si>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</si>
  <si>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</si>
  <si>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</si>
  <si>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</si>
  <si>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</si>
  <si>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</si>
  <si>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</si>
  <si>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</si>
  <si>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</si>
  <si>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</si>
  <si>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</si>
  <si>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</si>
  <si>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</si>
  <si>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</si>
  <si>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</si>
  <si>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</si>
  <si>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</si>
  <si>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</si>
  <si>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</si>
  <si>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</si>
  <si>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</si>
  <si>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</si>
  <si>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</si>
  <si>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</si>
  <si>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</si>
  <si>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</si>
  <si>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</si>
  <si>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</si>
  <si>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</si>
  <si>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</si>
  <si>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</si>
  <si>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</si>
  <si>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</si>
  <si>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</si>
  <si>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</si>
  <si>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</si>
  <si>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</si>
  <si>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</si>
  <si>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</si>
  <si>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</si>
  <si>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</si>
  <si>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</si>
  <si>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</si>
  <si>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</si>
  <si>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</si>
  <si>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</si>
  <si>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</si>
  <si>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</si>
  <si>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</si>
  <si>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</si>
  <si>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</si>
  <si>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</si>
  <si>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</si>
  <si>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</si>
  <si>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</si>
  <si>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</si>
  <si>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</si>
  <si>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</si>
  <si>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</si>
  <si>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</si>
  <si>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</t>
  </si>
  <si>
    <t>5000+D65</t>
  </si>
  <si>
    <t>5000D69</t>
  </si>
  <si>
    <t>Play it Forward' is a ticket bank for individuals in need. Fund a theater experience for someone that would otherwise go without!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</si>
  <si>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</si>
  <si>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</si>
  <si>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</si>
  <si>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</si>
  <si>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</si>
  <si>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</si>
  <si>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</si>
  <si>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</si>
  <si>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</si>
  <si>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</si>
  <si>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Upper Quartile of Pledged</t>
  </si>
  <si>
    <t>Lowere Quartile of Pledged</t>
  </si>
  <si>
    <t>IQR of Pledged</t>
  </si>
  <si>
    <t>Sum of Average Donation</t>
  </si>
  <si>
    <t>backers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</si>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</sst>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1" applyAlignment="1">
      <alignment wrapText="1"/>
    </xf>
    <xf numFmtId="0" fontId="0" fillId="0" borderId="0" xfId="0" quotePrefix="1" applyAlignment="1">
      <alignment wrapText="1"/>
    </xf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</cellXfs>
  <cellStyles count="2">
    <cellStyle name="Hyperlink" xfId="1" builtinId="8"/>
    <cellStyle name="Normal" xfId="0" builtinId="0"/>
  </cellStyles>
  <dxfs count="38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Kickstarter 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D-4DFB-BD74-C7C88A5508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D-4DFB-BD74-C7C88A5508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D-4DFB-BD74-C7C88A5508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D-4DFB-BD74-C7C88A550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4399"/>
        <c:axId val="7134815"/>
      </c:barChart>
      <c:catAx>
        <c:axId val="71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815"/>
        <c:crosses val="autoZero"/>
        <c:auto val="1"/>
        <c:lblAlgn val="ctr"/>
        <c:lblOffset val="100"/>
        <c:noMultiLvlLbl val="0"/>
      </c:catAx>
      <c:valAx>
        <c:axId val="71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Kickstarter Analysis.xlsx]Subcategory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4-4612-9F47-0632DE745C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4-4612-9F47-0632DE745C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4-4612-9F47-0632DE745CD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4-4612-9F47-0632DE745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379903"/>
        <c:axId val="433380319"/>
      </c:barChart>
      <c:catAx>
        <c:axId val="4333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80319"/>
        <c:crosses val="autoZero"/>
        <c:auto val="1"/>
        <c:lblAlgn val="ctr"/>
        <c:lblOffset val="100"/>
        <c:noMultiLvlLbl val="0"/>
      </c:catAx>
      <c:valAx>
        <c:axId val="4333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Kickstarter Analysis.xlsx]Outcomes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B-4BBD-8261-0AA07F7256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B-4BBD-8261-0AA07F7256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B-4BBD-8261-0AA07F7256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B-4BBD-8261-0AA07F72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920319"/>
        <c:axId val="552932799"/>
      </c:lineChart>
      <c:catAx>
        <c:axId val="5529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32799"/>
        <c:crosses val="autoZero"/>
        <c:auto val="1"/>
        <c:lblAlgn val="ctr"/>
        <c:lblOffset val="100"/>
        <c:noMultiLvlLbl val="0"/>
      </c:catAx>
      <c:valAx>
        <c:axId val="5529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 1 Kickstarter Analysis.xlsx]Sheet1!PivotTable1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Sheet1!$B$6:$B$56</c:f>
              <c:numCache>
                <c:formatCode>General</c:formatCode>
                <c:ptCount val="41"/>
                <c:pt idx="3">
                  <c:v>2187.8100000000004</c:v>
                </c:pt>
                <c:pt idx="6">
                  <c:v>448.08</c:v>
                </c:pt>
                <c:pt idx="12">
                  <c:v>491.99</c:v>
                </c:pt>
                <c:pt idx="21">
                  <c:v>545.27</c:v>
                </c:pt>
                <c:pt idx="26">
                  <c:v>1000.7800000000001</c:v>
                </c:pt>
                <c:pt idx="31">
                  <c:v>289.33</c:v>
                </c:pt>
                <c:pt idx="35">
                  <c:v>1497.6999999999998</c:v>
                </c:pt>
                <c:pt idx="36">
                  <c:v>15446.210000000003</c:v>
                </c:pt>
                <c:pt idx="37">
                  <c:v>3832.1600000000003</c:v>
                </c:pt>
                <c:pt idx="38">
                  <c:v>447.01</c:v>
                </c:pt>
                <c:pt idx="40">
                  <c:v>1026.1100000000001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1-4A0B-B056-0AC76509BECE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Sheet1!$C$6:$C$56</c:f>
              <c:numCache>
                <c:formatCode>General</c:formatCode>
                <c:ptCount val="41"/>
                <c:pt idx="0">
                  <c:v>4153.34</c:v>
                </c:pt>
                <c:pt idx="2">
                  <c:v>7174.79</c:v>
                </c:pt>
                <c:pt idx="6">
                  <c:v>5907.37</c:v>
                </c:pt>
                <c:pt idx="7">
                  <c:v>345.35</c:v>
                </c:pt>
                <c:pt idx="9">
                  <c:v>1136.83</c:v>
                </c:pt>
                <c:pt idx="11">
                  <c:v>3636.66</c:v>
                </c:pt>
                <c:pt idx="15">
                  <c:v>1821.4500000000005</c:v>
                </c:pt>
                <c:pt idx="16">
                  <c:v>849.90999999999985</c:v>
                </c:pt>
                <c:pt idx="17">
                  <c:v>2492.0000000000005</c:v>
                </c:pt>
                <c:pt idx="22">
                  <c:v>536.81000000000006</c:v>
                </c:pt>
                <c:pt idx="23">
                  <c:v>1198.27</c:v>
                </c:pt>
                <c:pt idx="24">
                  <c:v>3547.8599999999997</c:v>
                </c:pt>
                <c:pt idx="25">
                  <c:v>866.43</c:v>
                </c:pt>
                <c:pt idx="27">
                  <c:v>1028.47</c:v>
                </c:pt>
                <c:pt idx="28">
                  <c:v>927.90000000000009</c:v>
                </c:pt>
                <c:pt idx="31">
                  <c:v>2726.75</c:v>
                </c:pt>
                <c:pt idx="32">
                  <c:v>3955.85</c:v>
                </c:pt>
                <c:pt idx="34">
                  <c:v>1414.18</c:v>
                </c:pt>
                <c:pt idx="35">
                  <c:v>15</c:v>
                </c:pt>
                <c:pt idx="36">
                  <c:v>15517.470000000001</c:v>
                </c:pt>
                <c:pt idx="37">
                  <c:v>2660.5299999999997</c:v>
                </c:pt>
                <c:pt idx="38">
                  <c:v>3831.8299999999995</c:v>
                </c:pt>
                <c:pt idx="39">
                  <c:v>16889.360000000004</c:v>
                </c:pt>
                <c:pt idx="40">
                  <c:v>9660.66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D00-48BE-8570-A9841F9DEC57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Sheet1!$D$6:$D$56</c:f>
              <c:numCache>
                <c:formatCode>General</c:formatCode>
                <c:ptCount val="41"/>
                <c:pt idx="8">
                  <c:v>260.70000000000005</c:v>
                </c:pt>
                <c:pt idx="15">
                  <c:v>1600.9199999999998</c:v>
                </c:pt>
                <c:pt idx="39">
                  <c:v>1671.51</c:v>
                </c:pt>
                <c:pt idx="40">
                  <c:v>1469.65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D00-48BE-8570-A9841F9DEC57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Sheet1!$E$6:$E$56</c:f>
              <c:numCache>
                <c:formatCode>General</c:formatCode>
                <c:ptCount val="41"/>
                <c:pt idx="1">
                  <c:v>19595.48</c:v>
                </c:pt>
                <c:pt idx="4">
                  <c:v>5111.6500000000005</c:v>
                </c:pt>
                <c:pt idx="5">
                  <c:v>7247.8999999999969</c:v>
                </c:pt>
                <c:pt idx="8">
                  <c:v>3090.630000000001</c:v>
                </c:pt>
                <c:pt idx="10">
                  <c:v>5343.2200000000021</c:v>
                </c:pt>
                <c:pt idx="13">
                  <c:v>3570.5299999999997</c:v>
                </c:pt>
                <c:pt idx="14">
                  <c:v>2459.35</c:v>
                </c:pt>
                <c:pt idx="16">
                  <c:v>9854.6799999999985</c:v>
                </c:pt>
                <c:pt idx="18">
                  <c:v>822.7700000000001</c:v>
                </c:pt>
                <c:pt idx="19">
                  <c:v>3163.9500000000003</c:v>
                </c:pt>
                <c:pt idx="20">
                  <c:v>20213.910000000003</c:v>
                </c:pt>
                <c:pt idx="24">
                  <c:v>11883.929999999998</c:v>
                </c:pt>
                <c:pt idx="29">
                  <c:v>4874.82</c:v>
                </c:pt>
                <c:pt idx="30">
                  <c:v>1181.8500000000001</c:v>
                </c:pt>
                <c:pt idx="33">
                  <c:v>28109.809999999994</c:v>
                </c:pt>
                <c:pt idx="34">
                  <c:v>1315.56</c:v>
                </c:pt>
                <c:pt idx="35">
                  <c:v>2604.6599999999994</c:v>
                </c:pt>
                <c:pt idx="36">
                  <c:v>3577.5999999999995</c:v>
                </c:pt>
                <c:pt idx="38">
                  <c:v>5944.29</c:v>
                </c:pt>
                <c:pt idx="39">
                  <c:v>56032.889999999919</c:v>
                </c:pt>
                <c:pt idx="40">
                  <c:v>8643.9600000000009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D00-48BE-8570-A9841F9D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614448"/>
        <c:axId val="743614864"/>
      </c:barChart>
      <c:catAx>
        <c:axId val="7436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14864"/>
        <c:crosses val="autoZero"/>
        <c:auto val="1"/>
        <c:lblAlgn val="ctr"/>
        <c:lblOffset val="100"/>
        <c:noMultiLvlLbl val="0"/>
      </c:catAx>
      <c:valAx>
        <c:axId val="7436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0DBC43-FF2D-4712-88CF-417BE6823E6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08411A-EC13-4AEA-8632-1FF12A0F4D0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983B5F-CA96-463C-9747-708279FE7155}">
  <sheetPr/>
  <sheetViews>
    <sheetView zoomScale="9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44450</xdr:rowOff>
    </xdr:from>
    <xdr:to>
      <xdr:col>14</xdr:col>
      <xdr:colOff>717550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9F6E-8C7B-F085-C0AA-083489E0B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5</xdr:row>
      <xdr:rowOff>146050</xdr:rowOff>
    </xdr:from>
    <xdr:to>
      <xdr:col>16</xdr:col>
      <xdr:colOff>82550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C2B7-602D-5950-1B3F-08581E9CF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44450</xdr:rowOff>
    </xdr:from>
    <xdr:to>
      <xdr:col>14</xdr:col>
      <xdr:colOff>76200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ED7F51-3DA4-5C3A-5D9F-5D55D909D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8ED8AD-E6CB-EDEE-CA58-931C858DD6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 fLocksWithSheet="0"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506285-36CB-F25E-3501-639C6B86A7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368299</xdr:colOff>
      <xdr:row>2</xdr:row>
      <xdr:rowOff>38097</xdr:rowOff>
    </xdr:from>
    <xdr:to>
      <xdr:col>16</xdr:col>
      <xdr:colOff>352424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B85E7-16AC-E587-A3C5-3FB462764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02511111108" createdVersion="8" refreshedVersion="8" minRefreshableVersion="3" recordCount="4114" xr:uid="{D7BCCDAE-CD49-47C6-A60C-B48558861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15776273145" createdVersion="8" refreshedVersion="8" minRefreshableVersion="3" recordCount="4114" xr:uid="{A1B20452-BB46-4BD9-8BD4-5A79F520BB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185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37F90-D103-4EF0-B3B7-AE2CA8640C5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505DF-33B3-4AA0-91CB-0A28C0FE3CF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0E295-79E5-4853-8F33-36930514C15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0CAD9-51BA-4E7B-84F6-78A66FCEF3D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5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Average Donation" fld="15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PL@Y%20is%20an%20original%20comedic%20fantasy%20spectacle%20inspired%20by%20the%20original%20music%20of%20the%20Amboys%20and%20classic%20rabbit-hole%20fiction%20archetype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M5" sqref="M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81640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0.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2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2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2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2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2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2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2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2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2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2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V522" s="21"/>
    </row>
    <row r="523" spans="1:22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2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2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2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2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2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5">
        <f t="shared" si="242"/>
        <v>41780.785729166666</v>
      </c>
      <c r="T3843" s="15">
        <f t="shared" si="243"/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5">
        <f t="shared" si="246"/>
        <v>42124.623877314814</v>
      </c>
      <c r="T3907" s="15">
        <f t="shared" si="247"/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5">
        <f t="shared" si="250"/>
        <v>42601.854699074072</v>
      </c>
      <c r="T3971" s="15">
        <f t="shared" si="251"/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5">
        <f t="shared" si="254"/>
        <v>42614.268796296295</v>
      </c>
      <c r="T4035" s="15">
        <f t="shared" si="255"/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5">
        <f t="shared" si="258"/>
        <v>42344.824502314819</v>
      </c>
      <c r="T4099" s="15">
        <f t="shared" si="259"/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7" priority="1" operator="equal">
      <formula>"failed"</formula>
    </cfRule>
    <cfRule type="cellIs" dxfId="36" priority="8" operator="equal">
      <formula>"canceled"</formula>
    </cfRule>
    <cfRule type="cellIs" dxfId="35" priority="9" operator="equal">
      <formula>"cancelled"</formula>
    </cfRule>
    <cfRule type="cellIs" dxfId="34" priority="14" operator="equal">
      <formula>"successful"</formula>
    </cfRule>
    <cfRule type="cellIs" dxfId="33" priority="15" operator="equal">
      <formula>"live"</formula>
    </cfRule>
  </conditionalFormatting>
  <conditionalFormatting sqref="O1:O1048576 P1 R1:T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30:F3733 F3735:F3736 F3739 F3742:F3748 F3843 F3845:F3850 F3852 F3854:F3859 F3861:F3866 F3868:F3869 F3891:F3898 F3901:F3903 F3905:F3906 F3909:F3915 F3924 F3926:F3927 F3930:F3931 F3933:F3936 F3938:F3940 F3942:F3949 F3952 F3954:F3955 F3957:F3962 F3966:F3975 F3977:F3980 F3982:F3983 F3985 F3987 F3990:F3991 F3993:F3996 F3998 F4000:F4002 F4004:F4009 F4012 F4015:F4017 F4019 F4021:F4026 F4028:F4034 F4036:F4042 F4044 F4046 F4048:F4049 F4051:F4054 F4056 F4058 F4060 F4063:F4064 F4067:F4070 F4072 F4075 F4078:F4079 F4081:F4085 F4087:F4089 F4091:F4094 F4096 F4100:F4105 F4108:F4110 F4113 F4115">
    <cfRule type="cellIs" dxfId="32" priority="10" operator="equal">
      <formula>"failed"</formula>
    </cfRule>
  </conditionalFormatting>
  <conditionalFormatting sqref="O1:O1048576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7128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2">
    <cfRule type="colorScale" priority="5">
      <colorScale>
        <cfvo type="min"/>
        <cfvo type="max"/>
        <color rgb="FFFF0000"/>
        <color theme="4"/>
      </colorScale>
    </cfRule>
  </conditionalFormatting>
  <conditionalFormatting sqref="F1">
    <cfRule type="cellIs" dxfId="31" priority="2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56EA-7EC2-44CA-BFB6-B2822EFEF3D7}">
  <dimension ref="A1:F14"/>
  <sheetViews>
    <sheetView workbookViewId="0">
      <selection activeCell="F22" sqref="F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ht="13.5" customHeight="1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9ECB-7EF0-4CBD-B29C-E8ABBDBC76D6}">
  <dimension ref="A1:F47"/>
  <sheetViews>
    <sheetView workbookViewId="0">
      <selection activeCell="D18" sqref="D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31A-6B01-4907-9012-CD14565D3C44}">
  <dimension ref="A1:F1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F2F5-19BA-4D4E-8639-E3264878E55F}">
  <dimension ref="A1:H13"/>
  <sheetViews>
    <sheetView workbookViewId="0">
      <selection activeCell="A8" sqref="A8:G9"/>
    </sheetView>
  </sheetViews>
  <sheetFormatPr defaultRowHeight="14.5" x14ac:dyDescent="0.35"/>
  <cols>
    <col min="1" max="1" width="32.26953125" customWidth="1"/>
    <col min="2" max="2" width="120" bestFit="1" customWidth="1"/>
    <col min="3" max="3" width="11.81640625" customWidth="1"/>
    <col min="4" max="4" width="16.1796875" bestFit="1" customWidth="1"/>
    <col min="5" max="5" width="15.90625" bestFit="1" customWidth="1"/>
    <col min="7" max="7" width="9.54296875" bestFit="1" customWidth="1"/>
  </cols>
  <sheetData>
    <row r="1" spans="1:8" x14ac:dyDescent="0.3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8401</v>
      </c>
      <c r="G1" s="17"/>
    </row>
    <row r="2" spans="1:8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8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8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8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8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8" spans="1:8" x14ac:dyDescent="0.35">
      <c r="A8" s="17"/>
      <c r="B8" s="17"/>
      <c r="C8" s="17"/>
      <c r="D8" s="17"/>
      <c r="E8" s="17"/>
      <c r="F8" s="17"/>
      <c r="G8" s="17"/>
    </row>
    <row r="9" spans="1:8" x14ac:dyDescent="0.35">
      <c r="C9" s="15"/>
      <c r="D9" s="15"/>
    </row>
    <row r="13" spans="1:8" x14ac:dyDescent="0.35">
      <c r="H13" t="s">
        <v>8383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AFC8-0B53-4C80-9480-8005C1A3696A}">
  <dimension ref="A1:T413"/>
  <sheetViews>
    <sheetView topLeftCell="D1" workbookViewId="0">
      <selection activeCell="N1" sqref="N1"/>
    </sheetView>
  </sheetViews>
  <sheetFormatPr defaultRowHeight="14.5" x14ac:dyDescent="0.35"/>
  <cols>
    <col min="1" max="1" width="4.81640625" bestFit="1" customWidth="1"/>
    <col min="2" max="2" width="33.36328125" bestFit="1" customWidth="1"/>
    <col min="3" max="3" width="39.8164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58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 t="s">
        <v>8384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 t="s">
        <v>8385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8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8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9" t="s">
        <v>3508</v>
      </c>
      <c r="C288" s="1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8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8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8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0" priority="2" operator="equal">
      <formula>"successful"</formula>
    </cfRule>
    <cfRule type="cellIs" dxfId="29" priority="3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hyperlinks>
    <hyperlink ref="C288" r:id="rId1" xr:uid="{CC3745AA-1A83-4E13-B709-C76C506CE7F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8DDF-9B25-4CFE-AB92-B7EBC6E5B547}">
  <dimension ref="A1:T251"/>
  <sheetViews>
    <sheetView workbookViewId="0">
      <selection activeCell="S2" sqref="S2"/>
    </sheetView>
  </sheetViews>
  <sheetFormatPr defaultRowHeight="14.5" x14ac:dyDescent="0.35"/>
  <cols>
    <col min="1" max="1" width="4.81640625" bestFit="1" customWidth="1"/>
    <col min="2" max="2" width="30.7265625" customWidth="1"/>
    <col min="3" max="3" width="35.81640625" customWidth="1"/>
    <col min="4" max="4" width="12.54296875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01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87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8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58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8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8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8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8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5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8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8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8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8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8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8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8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8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8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8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2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8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8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8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8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8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8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8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8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8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8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8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8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8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8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8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8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8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8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8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8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8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8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8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8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8" x14ac:dyDescent="0.35">
      <c r="A199">
        <v>4032</v>
      </c>
      <c r="B199" s="9" t="s">
        <v>4028</v>
      </c>
      <c r="C199" s="19" t="s">
        <v>8386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8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8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8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8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8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8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8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8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8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28" priority="3" operator="equal">
      <formula>"successful"</formula>
    </cfRule>
    <cfRule type="cellIs" dxfId="27" priority="4" operator="equal">
      <formula>"live"</formula>
    </cfRule>
  </conditionalFormatting>
  <conditionalFormatting sqref="O1:P1 O2:O25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3:F251">
    <cfRule type="cellIs" dxfId="26" priority="1" operator="equal">
      <formula>"failed"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056B-9377-4585-B212-CAD9BEF9398D}">
  <dimension ref="A1:C14"/>
  <sheetViews>
    <sheetView workbookViewId="0">
      <selection activeCell="B9" sqref="B9"/>
    </sheetView>
  </sheetViews>
  <sheetFormatPr defaultRowHeight="14.5" x14ac:dyDescent="0.35"/>
  <cols>
    <col min="1" max="1" width="23.4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20">
        <f>AVERAGE('Successful US Kickstarters'!D:D)</f>
        <v>5049.1170731707316</v>
      </c>
      <c r="C2" s="20">
        <f>AVERAGE('Failed US Kickstarters'!D:D)</f>
        <v>10554.212</v>
      </c>
    </row>
    <row r="3" spans="1:3" x14ac:dyDescent="0.35">
      <c r="A3" t="s">
        <v>8390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8393</v>
      </c>
      <c r="B4" s="20">
        <f>_xlfn.STDEV.P('Successful US Kickstarters'!D:D)</f>
        <v>7767.6294262385509</v>
      </c>
      <c r="C4" s="20">
        <f>_xlfn.STDEV.P('Failed US Kickstarters'!D:D)</f>
        <v>21967.731061515115</v>
      </c>
    </row>
    <row r="5" spans="1:3" x14ac:dyDescent="0.35">
      <c r="A5" t="s">
        <v>8395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8394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8396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8393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8397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5">
      <c r="A13" t="s">
        <v>8398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5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5558-F49D-4961-A3B2-D576DBEC8833}">
  <dimension ref="A1:T74"/>
  <sheetViews>
    <sheetView workbookViewId="0">
      <selection activeCell="J8" sqref="J8"/>
    </sheetView>
  </sheetViews>
  <sheetFormatPr defaultRowHeight="14.5" x14ac:dyDescent="0.35"/>
  <cols>
    <col min="2" max="2" width="13.81640625" customWidth="1"/>
    <col min="3" max="3" width="21.90625" customWidth="1"/>
    <col min="4" max="4" width="12.08984375" bestFit="1" customWidth="1"/>
    <col min="5" max="5" width="12.36328125" bestFit="1" customWidth="1"/>
    <col min="8" max="8" width="8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01.5" x14ac:dyDescent="0.3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72.5" x14ac:dyDescent="0.3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87" x14ac:dyDescent="0.3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87" x14ac:dyDescent="0.3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72.5" x14ac:dyDescent="0.3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87" x14ac:dyDescent="0.3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101.5" x14ac:dyDescent="0.3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101.5" x14ac:dyDescent="0.3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101.5" x14ac:dyDescent="0.3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87" x14ac:dyDescent="0.3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01.5" x14ac:dyDescent="0.3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87" x14ac:dyDescent="0.3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87" x14ac:dyDescent="0.3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87" x14ac:dyDescent="0.3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87" x14ac:dyDescent="0.3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01.5" x14ac:dyDescent="0.3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87" x14ac:dyDescent="0.3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01.5" x14ac:dyDescent="0.3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87" x14ac:dyDescent="0.3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72.5" x14ac:dyDescent="0.3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  <row r="22" spans="1:20" x14ac:dyDescent="0.35">
      <c r="B22" s="9"/>
      <c r="C22" s="3"/>
      <c r="D22" s="5"/>
      <c r="E22" s="7"/>
      <c r="Q22" s="11"/>
      <c r="S22" s="15"/>
      <c r="T22" s="15"/>
    </row>
    <row r="23" spans="1:20" x14ac:dyDescent="0.35">
      <c r="B23" s="9"/>
      <c r="C23" s="3"/>
      <c r="D23" s="5"/>
      <c r="E23" s="7"/>
      <c r="Q23" s="11"/>
      <c r="S23" s="15"/>
      <c r="T23" s="15"/>
    </row>
    <row r="24" spans="1:20" x14ac:dyDescent="0.35">
      <c r="B24" s="9"/>
      <c r="C24" s="3"/>
      <c r="D24" s="5"/>
      <c r="E24" s="7"/>
      <c r="Q24" s="11"/>
      <c r="S24" s="15"/>
      <c r="T24" s="15"/>
    </row>
    <row r="25" spans="1:20" x14ac:dyDescent="0.35">
      <c r="B25" s="9"/>
      <c r="C25" s="3"/>
      <c r="D25" s="5"/>
      <c r="E25" s="7"/>
      <c r="Q25" s="11"/>
      <c r="S25" s="15"/>
      <c r="T25" s="15"/>
    </row>
    <row r="26" spans="1:20" x14ac:dyDescent="0.35">
      <c r="B26" s="9"/>
      <c r="C26" s="3"/>
      <c r="D26" s="5"/>
      <c r="E26" s="7"/>
      <c r="Q26" s="11"/>
      <c r="S26" s="15"/>
      <c r="T26" s="15"/>
    </row>
    <row r="27" spans="1:20" x14ac:dyDescent="0.35">
      <c r="B27" s="9"/>
      <c r="C27" s="3"/>
      <c r="D27" s="5"/>
      <c r="E27" s="7"/>
      <c r="Q27" s="11"/>
      <c r="S27" s="15"/>
      <c r="T27" s="15"/>
    </row>
    <row r="28" spans="1:20" x14ac:dyDescent="0.35">
      <c r="B28" s="9"/>
      <c r="C28" s="3"/>
      <c r="D28" s="5"/>
      <c r="E28" s="7"/>
      <c r="Q28" s="11"/>
      <c r="S28" s="15"/>
      <c r="T28" s="15"/>
    </row>
    <row r="29" spans="1:20" x14ac:dyDescent="0.35">
      <c r="B29" s="9"/>
      <c r="C29" s="3"/>
      <c r="D29" s="5"/>
      <c r="E29" s="7"/>
      <c r="Q29" s="11"/>
      <c r="S29" s="15"/>
      <c r="T29" s="15"/>
    </row>
    <row r="30" spans="1:20" x14ac:dyDescent="0.35">
      <c r="B30" s="9"/>
      <c r="C30" s="3"/>
      <c r="D30" s="5"/>
      <c r="E30" s="7"/>
      <c r="Q30" s="11"/>
      <c r="S30" s="15"/>
      <c r="T30" s="15"/>
    </row>
    <row r="31" spans="1:20" x14ac:dyDescent="0.35">
      <c r="B31" s="9"/>
      <c r="C31" s="3"/>
      <c r="D31" s="5"/>
      <c r="E31" s="7"/>
      <c r="Q31" s="11"/>
      <c r="S31" s="15"/>
      <c r="T31" s="15"/>
    </row>
    <row r="32" spans="1:20" x14ac:dyDescent="0.35">
      <c r="B32" s="9"/>
      <c r="C32" s="3"/>
      <c r="D32" s="5"/>
      <c r="E32" s="7"/>
      <c r="Q32" s="11"/>
      <c r="S32" s="15"/>
      <c r="T32" s="15"/>
    </row>
    <row r="33" spans="2:20" x14ac:dyDescent="0.35">
      <c r="B33" s="9"/>
      <c r="C33" s="3"/>
      <c r="D33" s="5"/>
      <c r="E33" s="7"/>
      <c r="Q33" s="11"/>
      <c r="S33" s="15"/>
      <c r="T33" s="15"/>
    </row>
    <row r="34" spans="2:20" x14ac:dyDescent="0.35">
      <c r="B34" s="9"/>
      <c r="C34" s="3"/>
      <c r="D34" s="5"/>
      <c r="E34" s="7"/>
      <c r="Q34" s="11"/>
      <c r="S34" s="15"/>
      <c r="T34" s="15"/>
    </row>
    <row r="35" spans="2:20" x14ac:dyDescent="0.35">
      <c r="B35" s="9"/>
      <c r="C35" s="3"/>
      <c r="D35" s="5"/>
      <c r="E35" s="7"/>
      <c r="Q35" s="11"/>
      <c r="S35" s="15"/>
      <c r="T35" s="15"/>
    </row>
    <row r="36" spans="2:20" x14ac:dyDescent="0.35">
      <c r="B36" s="9"/>
      <c r="C36" s="3"/>
      <c r="D36" s="5"/>
      <c r="E36" s="7"/>
      <c r="Q36" s="11"/>
      <c r="S36" s="15"/>
      <c r="T36" s="15"/>
    </row>
    <row r="37" spans="2:20" x14ac:dyDescent="0.35">
      <c r="B37" s="9"/>
      <c r="C37" s="3"/>
      <c r="D37" s="5"/>
      <c r="E37" s="7"/>
      <c r="Q37" s="11"/>
      <c r="S37" s="15"/>
      <c r="T37" s="15"/>
    </row>
    <row r="38" spans="2:20" x14ac:dyDescent="0.35">
      <c r="B38" s="9"/>
      <c r="C38" s="3"/>
      <c r="D38" s="5"/>
      <c r="E38" s="7"/>
      <c r="Q38" s="11"/>
      <c r="S38" s="15"/>
      <c r="T38" s="15"/>
    </row>
    <row r="39" spans="2:20" x14ac:dyDescent="0.35">
      <c r="B39" s="9"/>
      <c r="C39" s="3"/>
      <c r="D39" s="5"/>
      <c r="E39" s="7"/>
      <c r="Q39" s="11"/>
      <c r="S39" s="15"/>
      <c r="T39" s="15"/>
    </row>
    <row r="40" spans="2:20" x14ac:dyDescent="0.35">
      <c r="B40" s="9"/>
      <c r="C40" s="3"/>
      <c r="D40" s="5"/>
      <c r="E40" s="7"/>
      <c r="Q40" s="11"/>
      <c r="S40" s="15"/>
      <c r="T40" s="15"/>
    </row>
    <row r="41" spans="2:20" x14ac:dyDescent="0.35">
      <c r="B41" s="9"/>
      <c r="C41" s="3"/>
      <c r="D41" s="5"/>
      <c r="E41" s="7"/>
      <c r="Q41" s="11"/>
      <c r="S41" s="15"/>
      <c r="T41" s="15"/>
    </row>
    <row r="42" spans="2:20" x14ac:dyDescent="0.35">
      <c r="B42" s="9"/>
      <c r="C42" s="3"/>
      <c r="D42" s="5"/>
      <c r="E42" s="7"/>
      <c r="Q42" s="11"/>
      <c r="S42" s="15"/>
      <c r="T42" s="15"/>
    </row>
    <row r="43" spans="2:20" x14ac:dyDescent="0.35">
      <c r="B43" s="9"/>
      <c r="C43" s="3"/>
      <c r="D43" s="5"/>
      <c r="E43" s="7"/>
      <c r="Q43" s="11"/>
      <c r="S43" s="15"/>
      <c r="T43" s="15"/>
    </row>
    <row r="44" spans="2:20" x14ac:dyDescent="0.35">
      <c r="B44" s="9"/>
      <c r="C44" s="3"/>
      <c r="D44" s="5"/>
      <c r="E44" s="7"/>
      <c r="Q44" s="11"/>
      <c r="S44" s="15"/>
      <c r="T44" s="15"/>
    </row>
    <row r="45" spans="2:20" x14ac:dyDescent="0.35">
      <c r="B45" s="9"/>
      <c r="C45" s="3"/>
      <c r="D45" s="5"/>
      <c r="E45" s="7"/>
      <c r="Q45" s="11"/>
      <c r="S45" s="15"/>
      <c r="T45" s="15"/>
    </row>
    <row r="46" spans="2:20" x14ac:dyDescent="0.35">
      <c r="B46" s="9"/>
      <c r="C46" s="3"/>
      <c r="D46" s="5"/>
      <c r="E46" s="7"/>
      <c r="Q46" s="11"/>
      <c r="S46" s="15"/>
      <c r="T46" s="15"/>
    </row>
    <row r="47" spans="2:20" x14ac:dyDescent="0.35">
      <c r="B47" s="9"/>
      <c r="C47" s="3"/>
      <c r="D47" s="5"/>
      <c r="E47" s="7"/>
      <c r="Q47" s="11"/>
      <c r="S47" s="15"/>
      <c r="T47" s="15"/>
    </row>
    <row r="48" spans="2:20" x14ac:dyDescent="0.35">
      <c r="B48" s="9"/>
      <c r="C48" s="3"/>
      <c r="D48" s="5"/>
      <c r="E48" s="7"/>
      <c r="Q48" s="11"/>
      <c r="S48" s="15"/>
      <c r="T48" s="15"/>
    </row>
    <row r="49" spans="2:20" x14ac:dyDescent="0.35">
      <c r="B49" s="9"/>
      <c r="C49" s="3"/>
      <c r="D49" s="5"/>
      <c r="E49" s="7"/>
      <c r="Q49" s="11"/>
      <c r="S49" s="15"/>
      <c r="T49" s="15"/>
    </row>
    <row r="50" spans="2:20" x14ac:dyDescent="0.35">
      <c r="B50" s="9"/>
      <c r="C50" s="3"/>
      <c r="D50" s="5"/>
      <c r="E50" s="7"/>
      <c r="Q50" s="11"/>
      <c r="S50" s="15"/>
      <c r="T50" s="15"/>
    </row>
    <row r="51" spans="2:20" x14ac:dyDescent="0.35">
      <c r="B51" s="9"/>
      <c r="C51" s="3"/>
      <c r="D51" s="5"/>
      <c r="E51" s="7"/>
      <c r="Q51" s="11"/>
      <c r="S51" s="15"/>
      <c r="T51" s="15"/>
    </row>
    <row r="52" spans="2:20" x14ac:dyDescent="0.35">
      <c r="B52" s="9"/>
      <c r="C52" s="3"/>
      <c r="D52" s="5"/>
      <c r="E52" s="7"/>
      <c r="Q52" s="11"/>
      <c r="S52" s="15"/>
      <c r="T52" s="15"/>
    </row>
    <row r="53" spans="2:20" x14ac:dyDescent="0.35">
      <c r="B53" s="9"/>
      <c r="C53" s="3"/>
      <c r="D53" s="5"/>
      <c r="E53" s="7"/>
      <c r="Q53" s="11"/>
      <c r="S53" s="15"/>
      <c r="T53" s="15"/>
    </row>
    <row r="54" spans="2:20" x14ac:dyDescent="0.35">
      <c r="B54" s="9"/>
      <c r="C54" s="3"/>
      <c r="D54" s="5"/>
      <c r="E54" s="7"/>
      <c r="Q54" s="11"/>
      <c r="S54" s="15"/>
      <c r="T54" s="15"/>
    </row>
    <row r="55" spans="2:20" x14ac:dyDescent="0.35">
      <c r="B55" s="9"/>
      <c r="C55" s="3"/>
      <c r="D55" s="5"/>
      <c r="E55" s="7"/>
      <c r="Q55" s="11"/>
      <c r="S55" s="15"/>
      <c r="T55" s="15"/>
    </row>
    <row r="56" spans="2:20" x14ac:dyDescent="0.35">
      <c r="B56" s="9"/>
      <c r="C56" s="3"/>
      <c r="D56" s="5"/>
      <c r="E56" s="7"/>
      <c r="Q56" s="11"/>
      <c r="S56" s="15"/>
      <c r="T56" s="15"/>
    </row>
    <row r="57" spans="2:20" x14ac:dyDescent="0.35">
      <c r="B57" s="9"/>
      <c r="C57" s="3"/>
      <c r="D57" s="5"/>
      <c r="E57" s="7"/>
      <c r="Q57" s="11"/>
      <c r="S57" s="15"/>
      <c r="T57" s="15"/>
    </row>
    <row r="58" spans="2:20" x14ac:dyDescent="0.35">
      <c r="B58" s="9"/>
      <c r="C58" s="3"/>
      <c r="D58" s="5"/>
      <c r="E58" s="7"/>
      <c r="Q58" s="11"/>
      <c r="S58" s="15"/>
      <c r="T58" s="15"/>
    </row>
    <row r="59" spans="2:20" x14ac:dyDescent="0.35">
      <c r="B59" s="9"/>
      <c r="C59" s="3"/>
      <c r="D59" s="5"/>
      <c r="E59" s="7"/>
      <c r="Q59" s="11"/>
      <c r="S59" s="15"/>
      <c r="T59" s="15"/>
    </row>
    <row r="60" spans="2:20" x14ac:dyDescent="0.35">
      <c r="B60" s="9"/>
      <c r="C60" s="3"/>
      <c r="D60" s="5"/>
      <c r="E60" s="7"/>
      <c r="Q60" s="11"/>
      <c r="S60" s="15"/>
      <c r="T60" s="15"/>
    </row>
    <row r="61" spans="2:20" x14ac:dyDescent="0.35">
      <c r="B61" s="9"/>
      <c r="C61" s="3"/>
      <c r="D61" s="5"/>
      <c r="E61" s="7"/>
      <c r="Q61" s="11"/>
      <c r="S61" s="15"/>
      <c r="T61" s="15"/>
    </row>
    <row r="62" spans="2:20" x14ac:dyDescent="0.35">
      <c r="B62" s="9"/>
      <c r="C62" s="3"/>
      <c r="D62" s="5"/>
      <c r="E62" s="7"/>
      <c r="Q62" s="11"/>
      <c r="S62" s="15"/>
      <c r="T62" s="15"/>
    </row>
    <row r="63" spans="2:20" x14ac:dyDescent="0.35">
      <c r="B63" s="9"/>
      <c r="C63" s="3"/>
      <c r="D63" s="5"/>
      <c r="E63" s="7"/>
      <c r="Q63" s="11"/>
      <c r="S63" s="15"/>
      <c r="T63" s="15"/>
    </row>
    <row r="64" spans="2:20" x14ac:dyDescent="0.35">
      <c r="B64" s="9"/>
      <c r="C64" s="3"/>
      <c r="D64" s="5"/>
      <c r="E64" s="7"/>
      <c r="Q64" s="11"/>
      <c r="S64" s="15"/>
      <c r="T64" s="15"/>
    </row>
    <row r="65" spans="2:20" x14ac:dyDescent="0.35">
      <c r="B65" s="9"/>
      <c r="C65" s="3"/>
      <c r="D65" s="5"/>
      <c r="E65" s="7"/>
      <c r="Q65" s="11"/>
      <c r="S65" s="15"/>
      <c r="T65" s="15"/>
    </row>
    <row r="66" spans="2:20" x14ac:dyDescent="0.35">
      <c r="B66" s="9"/>
      <c r="C66" s="3"/>
      <c r="D66" s="5"/>
      <c r="E66" s="7"/>
      <c r="Q66" s="11"/>
      <c r="S66" s="15"/>
      <c r="T66" s="15"/>
    </row>
    <row r="67" spans="2:20" x14ac:dyDescent="0.35">
      <c r="B67" s="9"/>
      <c r="C67" s="3"/>
      <c r="D67" s="5"/>
      <c r="E67" s="7"/>
      <c r="Q67" s="11"/>
      <c r="S67" s="15"/>
      <c r="T67" s="15"/>
    </row>
    <row r="68" spans="2:20" x14ac:dyDescent="0.35">
      <c r="B68" s="9"/>
      <c r="C68" s="3"/>
      <c r="D68" s="5"/>
      <c r="E68" s="7"/>
      <c r="Q68" s="11"/>
      <c r="S68" s="15"/>
      <c r="T68" s="15"/>
    </row>
    <row r="69" spans="2:20" x14ac:dyDescent="0.35">
      <c r="B69" s="9"/>
      <c r="C69" s="3"/>
      <c r="D69" s="5"/>
      <c r="E69" s="7"/>
      <c r="Q69" s="11"/>
      <c r="S69" s="15"/>
      <c r="T69" s="15"/>
    </row>
    <row r="70" spans="2:20" x14ac:dyDescent="0.35">
      <c r="B70" s="9"/>
      <c r="C70" s="3"/>
      <c r="D70" s="5"/>
      <c r="E70" s="7"/>
      <c r="Q70" s="11"/>
      <c r="S70" s="15"/>
      <c r="T70" s="15"/>
    </row>
    <row r="71" spans="2:20" x14ac:dyDescent="0.35">
      <c r="B71" s="9"/>
      <c r="C71" s="3"/>
      <c r="D71" s="5"/>
      <c r="E71" s="7"/>
      <c r="Q71" s="11"/>
      <c r="S71" s="15"/>
      <c r="T71" s="15"/>
    </row>
    <row r="72" spans="2:20" x14ac:dyDescent="0.35">
      <c r="B72" s="9"/>
      <c r="C72" s="3"/>
      <c r="D72" s="5"/>
      <c r="E72" s="7"/>
      <c r="Q72" s="11"/>
      <c r="S72" s="15"/>
      <c r="T72" s="15"/>
    </row>
    <row r="73" spans="2:20" x14ac:dyDescent="0.35">
      <c r="B73" s="9"/>
      <c r="C73" s="3"/>
      <c r="D73" s="5"/>
      <c r="E73" s="7"/>
      <c r="Q73" s="11"/>
      <c r="S73" s="15"/>
      <c r="T73" s="15"/>
    </row>
    <row r="74" spans="2:20" x14ac:dyDescent="0.35">
      <c r="B74" s="9"/>
      <c r="C74" s="3"/>
      <c r="D74" s="5"/>
      <c r="E74" s="7"/>
      <c r="Q74" s="11"/>
      <c r="S74" s="15"/>
      <c r="T74" s="15"/>
    </row>
  </sheetData>
  <autoFilter ref="A1:T21" xr:uid="{1F585558-F49D-4961-A3B2-D576DBEC8833}"/>
  <conditionalFormatting sqref="F22:F74">
    <cfRule type="cellIs" dxfId="25" priority="16" operator="equal">
      <formula>"canceled"</formula>
    </cfRule>
    <cfRule type="cellIs" dxfId="24" priority="17" operator="equal">
      <formula>"cancelled"</formula>
    </cfRule>
    <cfRule type="cellIs" dxfId="23" priority="19" operator="equal">
      <formula>"successful"</formula>
    </cfRule>
    <cfRule type="cellIs" dxfId="22" priority="20" operator="equal">
      <formula>"live"</formula>
    </cfRule>
  </conditionalFormatting>
  <conditionalFormatting sqref="O22:O74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2:O74">
    <cfRule type="colorScale" priority="12">
      <colorScale>
        <cfvo type="min"/>
        <cfvo type="percentile" val="90"/>
        <color rgb="FFFF7128"/>
        <color rgb="FFFFEF9C"/>
      </colorScale>
    </cfRule>
    <cfRule type="colorScale" priority="13">
      <colorScale>
        <cfvo type="min"/>
        <cfvo type="max"/>
        <color rgb="FFFF0000"/>
        <color theme="4"/>
      </colorScale>
    </cfRule>
    <cfRule type="colorScale" priority="14">
      <colorScale>
        <cfvo type="min"/>
        <cfvo type="max"/>
        <color rgb="FFFF7128"/>
        <color rgb="FF0070C0"/>
      </colorScale>
    </cfRule>
    <cfRule type="colorScale" priority="15">
      <colorScale>
        <cfvo type="min"/>
        <cfvo type="max"/>
        <color rgb="FFFF0000"/>
        <color rgb="FF0070C0"/>
      </colorScale>
    </cfRule>
  </conditionalFormatting>
  <conditionalFormatting sqref="F1:F21">
    <cfRule type="cellIs" dxfId="15" priority="1" operator="equal">
      <formula>"failed"</formula>
    </cfRule>
    <cfRule type="cellIs" dxfId="14" priority="7" operator="equal">
      <formula>"canceled"</formula>
    </cfRule>
    <cfRule type="cellIs" dxfId="13" priority="8" operator="equal">
      <formula>"cancelled"</formula>
    </cfRule>
    <cfRule type="cellIs" dxfId="12" priority="10" operator="equal">
      <formula>"successful"</formula>
    </cfRule>
    <cfRule type="cellIs" dxfId="11" priority="11" operator="equal">
      <formula>"live"</formula>
    </cfRule>
  </conditionalFormatting>
  <conditionalFormatting sqref="O2:O21 O1:P1 R1:T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21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">
    <cfRule type="cellIs" dxfId="10" priority="2" operator="equal">
      <formula>"failed"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C509F-77A7-49E7-881B-31E544FD5DFC}">
  <dimension ref="A1:T139"/>
  <sheetViews>
    <sheetView workbookViewId="0">
      <selection activeCell="N7" sqref="N7"/>
    </sheetView>
  </sheetViews>
  <sheetFormatPr defaultRowHeight="14.5" x14ac:dyDescent="0.35"/>
  <cols>
    <col min="2" max="2" width="23.1796875" customWidth="1"/>
    <col min="3" max="3" width="41.26953125" customWidth="1"/>
    <col min="4" max="4" width="11.08984375" bestFit="1" customWidth="1"/>
    <col min="5" max="5" width="9.816406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43.5" x14ac:dyDescent="0.3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43.5" x14ac:dyDescent="0.3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43.5" x14ac:dyDescent="0.3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43.5" x14ac:dyDescent="0.3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43.5" x14ac:dyDescent="0.3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58" x14ac:dyDescent="0.3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43.5" x14ac:dyDescent="0.3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43.5" x14ac:dyDescent="0.3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58" x14ac:dyDescent="0.3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43.5" x14ac:dyDescent="0.3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43.5" x14ac:dyDescent="0.3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29" x14ac:dyDescent="0.3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58" x14ac:dyDescent="0.3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43.5" x14ac:dyDescent="0.3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43.5" x14ac:dyDescent="0.3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43.5" x14ac:dyDescent="0.3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43.5" x14ac:dyDescent="0.3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43.5" x14ac:dyDescent="0.3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29" x14ac:dyDescent="0.3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43.5" x14ac:dyDescent="0.3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43.5" x14ac:dyDescent="0.3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58" x14ac:dyDescent="0.3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43.5" x14ac:dyDescent="0.3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58" x14ac:dyDescent="0.3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29" x14ac:dyDescent="0.3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43.5" x14ac:dyDescent="0.3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43.5" x14ac:dyDescent="0.3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43.5" x14ac:dyDescent="0.3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43.5" x14ac:dyDescent="0.3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43.5" x14ac:dyDescent="0.3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43.5" x14ac:dyDescent="0.3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43.5" x14ac:dyDescent="0.3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43.5" x14ac:dyDescent="0.3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43.5" x14ac:dyDescent="0.3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43.5" x14ac:dyDescent="0.3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43.5" x14ac:dyDescent="0.3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58" x14ac:dyDescent="0.3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43.5" x14ac:dyDescent="0.3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43.5" x14ac:dyDescent="0.3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43.5" x14ac:dyDescent="0.3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43.5" x14ac:dyDescent="0.3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43.5" x14ac:dyDescent="0.3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58" x14ac:dyDescent="0.3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43.5" x14ac:dyDescent="0.3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58" x14ac:dyDescent="0.3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43.5" x14ac:dyDescent="0.3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29" x14ac:dyDescent="0.3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43.5" x14ac:dyDescent="0.3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58" x14ac:dyDescent="0.3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43.5" x14ac:dyDescent="0.3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43.5" x14ac:dyDescent="0.3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58" x14ac:dyDescent="0.3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43.5" x14ac:dyDescent="0.3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43.5" x14ac:dyDescent="0.3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43.5" x14ac:dyDescent="0.3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43.5" x14ac:dyDescent="0.3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x14ac:dyDescent="0.3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43.5" x14ac:dyDescent="0.3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43.5" x14ac:dyDescent="0.3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43.5" x14ac:dyDescent="0.3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29" x14ac:dyDescent="0.3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43.5" x14ac:dyDescent="0.3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29" x14ac:dyDescent="0.3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43.5" x14ac:dyDescent="0.3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43.5" x14ac:dyDescent="0.3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58" x14ac:dyDescent="0.3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43.5" x14ac:dyDescent="0.3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29" x14ac:dyDescent="0.3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43.5" x14ac:dyDescent="0.3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43.5" x14ac:dyDescent="0.3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29" x14ac:dyDescent="0.3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43.5" x14ac:dyDescent="0.3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43.5" x14ac:dyDescent="0.3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43.5" x14ac:dyDescent="0.3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43.5" x14ac:dyDescent="0.3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29" x14ac:dyDescent="0.3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43.5" x14ac:dyDescent="0.3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43.5" x14ac:dyDescent="0.3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29" x14ac:dyDescent="0.3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43.5" x14ac:dyDescent="0.3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43.5" x14ac:dyDescent="0.3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43.5" x14ac:dyDescent="0.3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43.5" x14ac:dyDescent="0.3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43.5" x14ac:dyDescent="0.3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43.5" x14ac:dyDescent="0.3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43.5" x14ac:dyDescent="0.3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43.5" x14ac:dyDescent="0.3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58" x14ac:dyDescent="0.3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43.5" x14ac:dyDescent="0.3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43.5" x14ac:dyDescent="0.3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29" x14ac:dyDescent="0.3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43.5" x14ac:dyDescent="0.3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43.5" x14ac:dyDescent="0.3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58" x14ac:dyDescent="0.3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43.5" x14ac:dyDescent="0.3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58" x14ac:dyDescent="0.3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43.5" x14ac:dyDescent="0.3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58" x14ac:dyDescent="0.3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43.5" x14ac:dyDescent="0.3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43.5" x14ac:dyDescent="0.3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29" x14ac:dyDescent="0.3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29" x14ac:dyDescent="0.3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43.5" x14ac:dyDescent="0.3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43.5" x14ac:dyDescent="0.3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29" x14ac:dyDescent="0.3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43.5" x14ac:dyDescent="0.3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43.5" x14ac:dyDescent="0.3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58" x14ac:dyDescent="0.3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58" x14ac:dyDescent="0.3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43.5" x14ac:dyDescent="0.3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58" x14ac:dyDescent="0.3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29" x14ac:dyDescent="0.3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43.5" x14ac:dyDescent="0.3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29" x14ac:dyDescent="0.3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43.5" x14ac:dyDescent="0.3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29" x14ac:dyDescent="0.3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43.5" x14ac:dyDescent="0.3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43.5" x14ac:dyDescent="0.3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43.5" x14ac:dyDescent="0.3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43.5" x14ac:dyDescent="0.3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58" x14ac:dyDescent="0.3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43.5" x14ac:dyDescent="0.3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43.5" x14ac:dyDescent="0.3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43.5" x14ac:dyDescent="0.3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43.5" x14ac:dyDescent="0.3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43.5" x14ac:dyDescent="0.3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43.5" x14ac:dyDescent="0.3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43.5" x14ac:dyDescent="0.3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29" x14ac:dyDescent="0.3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43.5" x14ac:dyDescent="0.3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43.5" x14ac:dyDescent="0.3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43.5" x14ac:dyDescent="0.3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43.5" x14ac:dyDescent="0.3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43.5" x14ac:dyDescent="0.3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43.5" x14ac:dyDescent="0.3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43.5" x14ac:dyDescent="0.3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43.5" x14ac:dyDescent="0.3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5" priority="1" operator="equal">
      <formula>"failed"</formula>
    </cfRule>
    <cfRule type="cellIs" dxfId="4" priority="7" operator="equal">
      <formula>"canceled"</formula>
    </cfRule>
    <cfRule type="cellIs" dxfId="3" priority="8" operator="equal">
      <formula>"cancelled"</formula>
    </cfRule>
    <cfRule type="cellIs" dxfId="2" priority="10" operator="equal">
      <formula>"successful"</formula>
    </cfRule>
    <cfRule type="cellIs" dxfId="1" priority="11" operator="equal">
      <formula>"live"</formula>
    </cfRule>
  </conditionalFormatting>
  <conditionalFormatting sqref="O2:O139 O1:P1 R1:T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139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">
    <cfRule type="cellIs" dxfId="0" priority="2" operator="equal">
      <formula>"failed"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797D-5272-4532-83EE-223FB4BFD691}">
  <dimension ref="A1:C14"/>
  <sheetViews>
    <sheetView workbookViewId="0">
      <selection activeCell="C15" sqref="C15"/>
    </sheetView>
  </sheetViews>
  <sheetFormatPr defaultRowHeight="14.5" x14ac:dyDescent="0.35"/>
  <cols>
    <col min="1" max="1" width="24.6328125" bestFit="1" customWidth="1"/>
    <col min="2" max="3" width="10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5">
        <f>AVERAGE('Successful US Music Kickstarter'!D:D)</f>
        <v>4414.2280434782606</v>
      </c>
      <c r="C2" s="5">
        <f>AVERAGE('Failed US Music Kickstarter'!D:D)</f>
        <v>5289</v>
      </c>
    </row>
    <row r="3" spans="1:3" x14ac:dyDescent="0.35">
      <c r="A3" t="s">
        <v>8390</v>
      </c>
      <c r="B3" s="5">
        <f>MEDIAN('Successful US Music Kickstarter'!D:D)</f>
        <v>2500</v>
      </c>
      <c r="C3" s="5">
        <f>MEDIAN('Failed US Music Kickstarter'!D:D)</f>
        <v>3000</v>
      </c>
    </row>
    <row r="4" spans="1:3" x14ac:dyDescent="0.35">
      <c r="A4" t="s">
        <v>8393</v>
      </c>
      <c r="B4" s="5">
        <f>_xlfn.STDEV.P('Successful US Music Kickstarter'!D:D)</f>
        <v>6694.5106406452778</v>
      </c>
      <c r="C4" s="5">
        <f>_xlfn.STDEV.P('Failed US Music Kickstarter'!D:D)</f>
        <v>6265.7520697838017</v>
      </c>
    </row>
    <row r="5" spans="1:3" x14ac:dyDescent="0.35">
      <c r="A5" t="s">
        <v>8395</v>
      </c>
      <c r="B5" s="5">
        <f>_xlfn.QUARTILE.EXC('Successful US Music Kickstarter'!D:D,3)</f>
        <v>5000</v>
      </c>
      <c r="C5" s="5">
        <f>_xlfn.QUARTILE.EXC('Failed US Music Kickstarter'!D:D,3)</f>
        <v>7500</v>
      </c>
    </row>
    <row r="6" spans="1:3" x14ac:dyDescent="0.35">
      <c r="A6" t="s">
        <v>8394</v>
      </c>
      <c r="B6" s="5">
        <f>_xlfn.QUARTILE.EXC('Successful US Music Kickstarter'!D:D,1)</f>
        <v>1175</v>
      </c>
      <c r="C6" s="5">
        <f>_xlfn.QUARTILE.EXC('Failed US Music Kickstarter'!D:D,1)</f>
        <v>1125</v>
      </c>
    </row>
    <row r="7" spans="1:3" x14ac:dyDescent="0.35">
      <c r="A7" t="s">
        <v>8396</v>
      </c>
      <c r="B7" s="5">
        <f>B5-B6</f>
        <v>3825</v>
      </c>
      <c r="C7" s="5">
        <f>C5-C6</f>
        <v>6375</v>
      </c>
    </row>
    <row r="8" spans="1:3" x14ac:dyDescent="0.35">
      <c r="B8" s="5"/>
      <c r="C8" s="5"/>
    </row>
    <row r="9" spans="1:3" x14ac:dyDescent="0.35">
      <c r="A9" t="s">
        <v>8391</v>
      </c>
      <c r="B9" s="5">
        <f>AVERAGE('Successful US Music Kickstarter'!E:E)</f>
        <v>5485.891449275362</v>
      </c>
      <c r="C9" s="5">
        <f>AVERAGE('Failed US Music Kickstarter'!E:E)</f>
        <v>1023.116</v>
      </c>
    </row>
    <row r="10" spans="1:3" x14ac:dyDescent="0.35">
      <c r="A10" t="s">
        <v>8392</v>
      </c>
      <c r="B10" s="5">
        <f>MEDIAN('Successful US Music Kickstarter'!E:E)</f>
        <v>2832.4</v>
      </c>
      <c r="C10" s="5">
        <f>MEDIAN('Failed US Music Kickstarter'!E:E)</f>
        <v>202.5</v>
      </c>
    </row>
    <row r="11" spans="1:3" x14ac:dyDescent="0.35">
      <c r="A11" t="s">
        <v>8393</v>
      </c>
      <c r="B11" s="5">
        <f>_xlfn.STDEV.P('Successful US Music Kickstarter'!E:E,3)</f>
        <v>9370.1382698086654</v>
      </c>
      <c r="C11" s="5">
        <f>_xlfn.STDEV.P('Failed US Music Kickstarter'!E:E,3)</f>
        <v>1801.8506364870027</v>
      </c>
    </row>
    <row r="12" spans="1:3" x14ac:dyDescent="0.35">
      <c r="A12" t="s">
        <v>8397</v>
      </c>
      <c r="B12" s="5">
        <f>_xlfn.QUARTILE.EXC('Successful US Music Kickstarter'!E:E,3)</f>
        <v>6025.5050000000001</v>
      </c>
      <c r="C12" s="5">
        <f>_xlfn.QUARTILE.EXC('Failed US Music Kickstarter'!E:E,3)</f>
        <v>1688.25</v>
      </c>
    </row>
    <row r="13" spans="1:3" x14ac:dyDescent="0.35">
      <c r="A13" t="s">
        <v>8402</v>
      </c>
      <c r="B13" s="5">
        <f>_xlfn.QUARTILE.EXC('Successful US Music Kickstarter'!E:E,1)</f>
        <v>1363</v>
      </c>
      <c r="C13" s="5">
        <f>_xlfn.QUARTILE.EXC('Failed US Music Kickstarter'!E:E,1)</f>
        <v>70.5</v>
      </c>
    </row>
    <row r="14" spans="1:3" x14ac:dyDescent="0.35">
      <c r="A14" t="s">
        <v>8399</v>
      </c>
      <c r="B14" s="5">
        <f>B12-B13</f>
        <v>4662.5050000000001</v>
      </c>
      <c r="C14" s="5">
        <f>C12-C13</f>
        <v>1617.75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C1760-1281-42C9-B757-8ACE122F991C}">
  <dimension ref="A2:F56"/>
  <sheetViews>
    <sheetView workbookViewId="0">
      <selection activeCell="M32" sqref="M32"/>
    </sheetView>
  </sheetViews>
  <sheetFormatPr defaultRowHeight="14.5" x14ac:dyDescent="0.35"/>
  <cols>
    <col min="1" max="1" width="22.7265625" bestFit="1" customWidth="1"/>
    <col min="2" max="2" width="15.6328125" bestFit="1" customWidth="1"/>
    <col min="3" max="3" width="8.81640625" bestFit="1" customWidth="1"/>
    <col min="4" max="4" width="7.81640625" bestFit="1" customWidth="1"/>
    <col min="5" max="5" width="9.8164062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9.81640625" bestFit="1" customWidth="1"/>
    <col min="11" max="11" width="10.7265625" bestFit="1" customWidth="1"/>
    <col min="12" max="12" width="9.54296875" bestFit="1" customWidth="1"/>
    <col min="13" max="13" width="12.90625" bestFit="1" customWidth="1"/>
    <col min="14" max="14" width="14.1796875" bestFit="1" customWidth="1"/>
    <col min="15" max="15" width="11.54296875" bestFit="1" customWidth="1"/>
    <col min="16" max="16" width="11" bestFit="1" customWidth="1"/>
    <col min="17" max="17" width="11.54296875" bestFit="1" customWidth="1"/>
    <col min="18" max="18" width="14.7265625" bestFit="1" customWidth="1"/>
    <col min="19" max="19" width="13.1796875" bestFit="1" customWidth="1"/>
    <col min="20" max="20" width="14.81640625" bestFit="1" customWidth="1"/>
    <col min="21" max="21" width="7.81640625" bestFit="1" customWidth="1"/>
    <col min="22" max="22" width="9.26953125" bestFit="1" customWidth="1"/>
    <col min="23" max="23" width="4.81640625" bestFit="1" customWidth="1"/>
    <col min="24" max="24" width="6.81640625" bestFit="1" customWidth="1"/>
    <col min="25" max="25" width="7.81640625" bestFit="1" customWidth="1"/>
    <col min="26" max="26" width="8.81640625" bestFit="1" customWidth="1"/>
    <col min="27" max="27" width="11.1796875" bestFit="1" customWidth="1"/>
    <col min="28" max="28" width="10.453125" bestFit="1" customWidth="1"/>
    <col min="29" max="29" width="13.453125" bestFit="1" customWidth="1"/>
    <col min="30" max="30" width="7.81640625" bestFit="1" customWidth="1"/>
    <col min="31" max="31" width="11" bestFit="1" customWidth="1"/>
    <col min="32" max="32" width="6.81640625" bestFit="1" customWidth="1"/>
    <col min="33" max="33" width="16.6328125" bestFit="1" customWidth="1"/>
    <col min="34" max="34" width="11.453125" bestFit="1" customWidth="1"/>
    <col min="35" max="35" width="14.81640625" bestFit="1" customWidth="1"/>
    <col min="36" max="36" width="6.36328125" bestFit="1" customWidth="1"/>
    <col min="37" max="37" width="9.6328125" bestFit="1" customWidth="1"/>
    <col min="38" max="38" width="15.08984375" bestFit="1" customWidth="1"/>
    <col min="39" max="39" width="10.90625" bestFit="1" customWidth="1"/>
    <col min="40" max="40" width="14.54296875" bestFit="1" customWidth="1"/>
    <col min="41" max="41" width="12" bestFit="1" customWidth="1"/>
    <col min="42" max="42" width="9" bestFit="1" customWidth="1"/>
    <col min="43" max="43" width="11.81640625" bestFit="1" customWidth="1"/>
    <col min="44" max="44" width="16.08984375" bestFit="1" customWidth="1"/>
    <col min="45" max="45" width="9.6328125" bestFit="1" customWidth="1"/>
    <col min="46" max="46" width="7.81640625" bestFit="1" customWidth="1"/>
    <col min="47" max="47" width="15.08984375" bestFit="1" customWidth="1"/>
    <col min="48" max="48" width="8.90625" bestFit="1" customWidth="1"/>
    <col min="49" max="50" width="8.81640625" bestFit="1" customWidth="1"/>
    <col min="51" max="51" width="11.81640625" bestFit="1" customWidth="1"/>
    <col min="52" max="52" width="10.7265625" bestFit="1" customWidth="1"/>
    <col min="53" max="53" width="8.81640625" bestFit="1" customWidth="1"/>
    <col min="54" max="54" width="16.90625" bestFit="1" customWidth="1"/>
    <col min="55" max="55" width="19.90625" bestFit="1" customWidth="1"/>
    <col min="56" max="56" width="12.36328125" bestFit="1" customWidth="1"/>
    <col min="57" max="57" width="15.36328125" bestFit="1" customWidth="1"/>
    <col min="58" max="58" width="8.81640625" bestFit="1" customWidth="1"/>
    <col min="59" max="59" width="9.1796875" bestFit="1" customWidth="1"/>
    <col min="60" max="60" width="14.81640625" bestFit="1" customWidth="1"/>
    <col min="61" max="61" width="18" bestFit="1" customWidth="1"/>
    <col min="62" max="62" width="11.453125" bestFit="1" customWidth="1"/>
    <col min="63" max="63" width="10.81640625" bestFit="1" customWidth="1"/>
    <col min="64" max="64" width="12.1796875" bestFit="1" customWidth="1"/>
    <col min="65" max="65" width="15.26953125" bestFit="1" customWidth="1"/>
    <col min="66" max="66" width="17.7265625" bestFit="1" customWidth="1"/>
    <col min="67" max="67" width="21" bestFit="1" customWidth="1"/>
    <col min="68" max="68" width="8.81640625" bestFit="1" customWidth="1"/>
    <col min="69" max="69" width="11.1796875" bestFit="1" customWidth="1"/>
    <col min="70" max="70" width="15.81640625" bestFit="1" customWidth="1"/>
    <col min="71" max="71" width="18.90625" bestFit="1" customWidth="1"/>
    <col min="72" max="72" width="11.453125" bestFit="1" customWidth="1"/>
    <col min="73" max="73" width="14.1796875" bestFit="1" customWidth="1"/>
    <col min="74" max="74" width="12.6328125" bestFit="1" customWidth="1"/>
    <col min="75" max="75" width="15.6328125" bestFit="1" customWidth="1"/>
    <col min="76" max="76" width="13.1796875" bestFit="1" customWidth="1"/>
    <col min="77" max="77" width="16.453125" bestFit="1" customWidth="1"/>
    <col min="78" max="78" width="11.26953125" bestFit="1" customWidth="1"/>
    <col min="79" max="79" width="14.453125" bestFit="1" customWidth="1"/>
    <col min="80" max="80" width="10.36328125" bestFit="1" customWidth="1"/>
    <col min="81" max="81" width="9.26953125" bestFit="1" customWidth="1"/>
    <col min="82" max="82" width="12.81640625" bestFit="1" customWidth="1"/>
    <col min="83" max="83" width="15.90625" bestFit="1" customWidth="1"/>
    <col min="84" max="84" width="10.7265625" bestFit="1" customWidth="1"/>
  </cols>
  <sheetData>
    <row r="2" spans="1:6" x14ac:dyDescent="0.35">
      <c r="A2" s="12" t="s">
        <v>8222</v>
      </c>
      <c r="B2" t="s">
        <v>8364</v>
      </c>
    </row>
    <row r="4" spans="1:6" x14ac:dyDescent="0.35">
      <c r="A4" s="12" t="s">
        <v>8400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8308</v>
      </c>
      <c r="B6" s="14">
        <v>2187.8100000000004</v>
      </c>
      <c r="C6" s="14">
        <v>11328.130000000001</v>
      </c>
      <c r="D6" s="14"/>
      <c r="E6" s="14">
        <v>31955.03</v>
      </c>
      <c r="F6" s="14">
        <v>45470.969999999994</v>
      </c>
    </row>
    <row r="7" spans="1:6" x14ac:dyDescent="0.35">
      <c r="A7" s="22" t="s">
        <v>8314</v>
      </c>
      <c r="B7" s="14"/>
      <c r="C7" s="14">
        <v>4153.34</v>
      </c>
      <c r="D7" s="14"/>
      <c r="E7" s="14"/>
      <c r="F7" s="14">
        <v>4153.34</v>
      </c>
    </row>
    <row r="8" spans="1:6" x14ac:dyDescent="0.35">
      <c r="A8" s="22" t="s">
        <v>8313</v>
      </c>
      <c r="B8" s="14"/>
      <c r="C8" s="14"/>
      <c r="D8" s="14"/>
      <c r="E8" s="14">
        <v>19595.48</v>
      </c>
      <c r="F8" s="14">
        <v>19595.48</v>
      </c>
    </row>
    <row r="9" spans="1:6" x14ac:dyDescent="0.35">
      <c r="A9" s="22" t="s">
        <v>8312</v>
      </c>
      <c r="B9" s="14"/>
      <c r="C9" s="14">
        <v>7174.79</v>
      </c>
      <c r="D9" s="14"/>
      <c r="E9" s="14"/>
      <c r="F9" s="14">
        <v>7174.79</v>
      </c>
    </row>
    <row r="10" spans="1:6" x14ac:dyDescent="0.35">
      <c r="A10" s="22" t="s">
        <v>8311</v>
      </c>
      <c r="B10" s="14">
        <v>2187.8100000000004</v>
      </c>
      <c r="C10" s="14"/>
      <c r="D10" s="14"/>
      <c r="E10" s="14"/>
      <c r="F10" s="14">
        <v>2187.8100000000004</v>
      </c>
    </row>
    <row r="11" spans="1:6" x14ac:dyDescent="0.35">
      <c r="A11" s="22" t="s">
        <v>8310</v>
      </c>
      <c r="B11" s="14"/>
      <c r="C11" s="14"/>
      <c r="D11" s="14"/>
      <c r="E11" s="14">
        <v>5111.6500000000005</v>
      </c>
      <c r="F11" s="14">
        <v>5111.6500000000005</v>
      </c>
    </row>
    <row r="12" spans="1:6" x14ac:dyDescent="0.35">
      <c r="A12" s="22" t="s">
        <v>8309</v>
      </c>
      <c r="B12" s="14"/>
      <c r="C12" s="14"/>
      <c r="D12" s="14"/>
      <c r="E12" s="14">
        <v>7247.8999999999969</v>
      </c>
      <c r="F12" s="14">
        <v>7247.8999999999969</v>
      </c>
    </row>
    <row r="13" spans="1:6" x14ac:dyDescent="0.35">
      <c r="A13" s="13" t="s">
        <v>8334</v>
      </c>
      <c r="B13" s="14">
        <v>448.08</v>
      </c>
      <c r="C13" s="14">
        <v>6252.72</v>
      </c>
      <c r="D13" s="14">
        <v>260.70000000000005</v>
      </c>
      <c r="E13" s="14">
        <v>3090.630000000001</v>
      </c>
      <c r="F13" s="14">
        <v>10052.130000000001</v>
      </c>
    </row>
    <row r="14" spans="1:6" x14ac:dyDescent="0.35">
      <c r="A14" s="22" t="s">
        <v>8335</v>
      </c>
      <c r="B14" s="14">
        <v>448.08</v>
      </c>
      <c r="C14" s="14">
        <v>5907.37</v>
      </c>
      <c r="D14" s="14"/>
      <c r="E14" s="14"/>
      <c r="F14" s="14">
        <v>6355.45</v>
      </c>
    </row>
    <row r="15" spans="1:6" x14ac:dyDescent="0.35">
      <c r="A15" s="22" t="s">
        <v>8351</v>
      </c>
      <c r="B15" s="14"/>
      <c r="C15" s="14">
        <v>345.35</v>
      </c>
      <c r="D15" s="14"/>
      <c r="E15" s="14"/>
      <c r="F15" s="14">
        <v>345.35</v>
      </c>
    </row>
    <row r="16" spans="1:6" x14ac:dyDescent="0.35">
      <c r="A16" s="22" t="s">
        <v>8350</v>
      </c>
      <c r="B16" s="14"/>
      <c r="C16" s="14"/>
      <c r="D16" s="14">
        <v>260.70000000000005</v>
      </c>
      <c r="E16" s="14">
        <v>3090.630000000001</v>
      </c>
      <c r="F16" s="14">
        <v>3351.3300000000008</v>
      </c>
    </row>
    <row r="17" spans="1:6" x14ac:dyDescent="0.35">
      <c r="A17" s="13" t="s">
        <v>8331</v>
      </c>
      <c r="B17" s="14"/>
      <c r="C17" s="14">
        <v>4773.49</v>
      </c>
      <c r="D17" s="14"/>
      <c r="E17" s="14">
        <v>5343.2200000000021</v>
      </c>
      <c r="F17" s="14">
        <v>10116.710000000003</v>
      </c>
    </row>
    <row r="18" spans="1:6" x14ac:dyDescent="0.35">
      <c r="A18" s="22" t="s">
        <v>8333</v>
      </c>
      <c r="B18" s="14"/>
      <c r="C18" s="14">
        <v>1136.83</v>
      </c>
      <c r="D18" s="14"/>
      <c r="E18" s="14"/>
      <c r="F18" s="14">
        <v>1136.83</v>
      </c>
    </row>
    <row r="19" spans="1:6" x14ac:dyDescent="0.35">
      <c r="A19" s="22" t="s">
        <v>8349</v>
      </c>
      <c r="B19" s="14"/>
      <c r="C19" s="14"/>
      <c r="D19" s="14"/>
      <c r="E19" s="14">
        <v>5343.2200000000021</v>
      </c>
      <c r="F19" s="14">
        <v>5343.2200000000021</v>
      </c>
    </row>
    <row r="20" spans="1:6" x14ac:dyDescent="0.35">
      <c r="A20" s="22" t="s">
        <v>8332</v>
      </c>
      <c r="B20" s="14"/>
      <c r="C20" s="14">
        <v>3636.66</v>
      </c>
      <c r="D20" s="14"/>
      <c r="E20" s="14"/>
      <c r="F20" s="14">
        <v>3636.66</v>
      </c>
    </row>
    <row r="21" spans="1:6" x14ac:dyDescent="0.35">
      <c r="A21" s="13" t="s">
        <v>8329</v>
      </c>
      <c r="B21" s="14">
        <v>491.99</v>
      </c>
      <c r="C21" s="14"/>
      <c r="D21" s="14"/>
      <c r="E21" s="14"/>
      <c r="F21" s="14">
        <v>491.99</v>
      </c>
    </row>
    <row r="22" spans="1:6" x14ac:dyDescent="0.35">
      <c r="A22" s="22" t="s">
        <v>8330</v>
      </c>
      <c r="B22" s="14">
        <v>491.99</v>
      </c>
      <c r="C22" s="14"/>
      <c r="D22" s="14"/>
      <c r="E22" s="14"/>
      <c r="F22" s="14">
        <v>491.99</v>
      </c>
    </row>
    <row r="23" spans="1:6" x14ac:dyDescent="0.35">
      <c r="A23" s="13" t="s">
        <v>8323</v>
      </c>
      <c r="B23" s="14">
        <v>545.27</v>
      </c>
      <c r="C23" s="14">
        <v>5163.3600000000006</v>
      </c>
      <c r="D23" s="14">
        <v>1600.9199999999998</v>
      </c>
      <c r="E23" s="14">
        <v>40085.19</v>
      </c>
      <c r="F23" s="14">
        <v>47394.74</v>
      </c>
    </row>
    <row r="24" spans="1:6" x14ac:dyDescent="0.35">
      <c r="A24" s="22" t="s">
        <v>8352</v>
      </c>
      <c r="B24" s="14"/>
      <c r="C24" s="14"/>
      <c r="D24" s="14"/>
      <c r="E24" s="14">
        <v>3570.5299999999997</v>
      </c>
      <c r="F24" s="14">
        <v>3570.5299999999997</v>
      </c>
    </row>
    <row r="25" spans="1:6" x14ac:dyDescent="0.35">
      <c r="A25" s="22" t="s">
        <v>8328</v>
      </c>
      <c r="B25" s="14"/>
      <c r="C25" s="14"/>
      <c r="D25" s="14"/>
      <c r="E25" s="14">
        <v>2459.35</v>
      </c>
      <c r="F25" s="14">
        <v>2459.35</v>
      </c>
    </row>
    <row r="26" spans="1:6" x14ac:dyDescent="0.35">
      <c r="A26" s="22" t="s">
        <v>8345</v>
      </c>
      <c r="B26" s="14"/>
      <c r="C26" s="14">
        <v>1821.4500000000005</v>
      </c>
      <c r="D26" s="14">
        <v>1600.9199999999998</v>
      </c>
      <c r="E26" s="14"/>
      <c r="F26" s="14">
        <v>3422.3700000000003</v>
      </c>
    </row>
    <row r="27" spans="1:6" x14ac:dyDescent="0.35">
      <c r="A27" s="22" t="s">
        <v>8327</v>
      </c>
      <c r="B27" s="14"/>
      <c r="C27" s="14">
        <v>849.90999999999985</v>
      </c>
      <c r="D27" s="14"/>
      <c r="E27" s="14">
        <v>9854.6799999999985</v>
      </c>
      <c r="F27" s="14">
        <v>10704.589999999998</v>
      </c>
    </row>
    <row r="28" spans="1:6" x14ac:dyDescent="0.35">
      <c r="A28" s="22" t="s">
        <v>8326</v>
      </c>
      <c r="B28" s="14"/>
      <c r="C28" s="14">
        <v>2492.0000000000005</v>
      </c>
      <c r="D28" s="14"/>
      <c r="E28" s="14"/>
      <c r="F28" s="14">
        <v>2492.0000000000005</v>
      </c>
    </row>
    <row r="29" spans="1:6" x14ac:dyDescent="0.35">
      <c r="A29" s="22" t="s">
        <v>8325</v>
      </c>
      <c r="B29" s="14"/>
      <c r="C29" s="14"/>
      <c r="D29" s="14"/>
      <c r="E29" s="14">
        <v>822.7700000000001</v>
      </c>
      <c r="F29" s="14">
        <v>822.7700000000001</v>
      </c>
    </row>
    <row r="30" spans="1:6" x14ac:dyDescent="0.35">
      <c r="A30" s="22" t="s">
        <v>8344</v>
      </c>
      <c r="B30" s="14"/>
      <c r="C30" s="14"/>
      <c r="D30" s="14"/>
      <c r="E30" s="14">
        <v>3163.9500000000003</v>
      </c>
      <c r="F30" s="14">
        <v>3163.9500000000003</v>
      </c>
    </row>
    <row r="31" spans="1:6" x14ac:dyDescent="0.35">
      <c r="A31" s="22" t="s">
        <v>8324</v>
      </c>
      <c r="B31" s="14"/>
      <c r="C31" s="14"/>
      <c r="D31" s="14"/>
      <c r="E31" s="14">
        <v>20213.910000000003</v>
      </c>
      <c r="F31" s="14">
        <v>20213.910000000003</v>
      </c>
    </row>
    <row r="32" spans="1:6" x14ac:dyDescent="0.35">
      <c r="A32" s="22" t="s">
        <v>8338</v>
      </c>
      <c r="B32" s="14">
        <v>545.27</v>
      </c>
      <c r="C32" s="14"/>
      <c r="D32" s="14"/>
      <c r="E32" s="14"/>
      <c r="F32" s="14">
        <v>545.27</v>
      </c>
    </row>
    <row r="33" spans="1:6" x14ac:dyDescent="0.35">
      <c r="A33" s="13" t="s">
        <v>8336</v>
      </c>
      <c r="B33" s="14"/>
      <c r="C33" s="14">
        <v>6149.37</v>
      </c>
      <c r="D33" s="14"/>
      <c r="E33" s="14">
        <v>11883.929999999998</v>
      </c>
      <c r="F33" s="14">
        <v>18033.299999999996</v>
      </c>
    </row>
    <row r="34" spans="1:6" x14ac:dyDescent="0.35">
      <c r="A34" s="22" t="s">
        <v>8341</v>
      </c>
      <c r="B34" s="14"/>
      <c r="C34" s="14">
        <v>536.81000000000006</v>
      </c>
      <c r="D34" s="14"/>
      <c r="E34" s="14"/>
      <c r="F34" s="14">
        <v>536.81000000000006</v>
      </c>
    </row>
    <row r="35" spans="1:6" x14ac:dyDescent="0.35">
      <c r="A35" s="22" t="s">
        <v>8348</v>
      </c>
      <c r="B35" s="14"/>
      <c r="C35" s="14">
        <v>1198.27</v>
      </c>
      <c r="D35" s="14"/>
      <c r="E35" s="14"/>
      <c r="F35" s="14">
        <v>1198.27</v>
      </c>
    </row>
    <row r="36" spans="1:6" x14ac:dyDescent="0.35">
      <c r="A36" s="22" t="s">
        <v>8337</v>
      </c>
      <c r="B36" s="14"/>
      <c r="C36" s="14">
        <v>3547.8599999999997</v>
      </c>
      <c r="D36" s="14"/>
      <c r="E36" s="14">
        <v>11883.929999999998</v>
      </c>
      <c r="F36" s="14">
        <v>15431.789999999997</v>
      </c>
    </row>
    <row r="37" spans="1:6" x14ac:dyDescent="0.35">
      <c r="A37" s="22" t="s">
        <v>8343</v>
      </c>
      <c r="B37" s="14"/>
      <c r="C37" s="14">
        <v>866.43</v>
      </c>
      <c r="D37" s="14"/>
      <c r="E37" s="14"/>
      <c r="F37" s="14">
        <v>866.43</v>
      </c>
    </row>
    <row r="38" spans="1:6" x14ac:dyDescent="0.35">
      <c r="A38" s="13" t="s">
        <v>8320</v>
      </c>
      <c r="B38" s="14">
        <v>1290.1100000000001</v>
      </c>
      <c r="C38" s="14">
        <v>4683.12</v>
      </c>
      <c r="D38" s="14"/>
      <c r="E38" s="14">
        <v>6056.67</v>
      </c>
      <c r="F38" s="14">
        <v>12029.9</v>
      </c>
    </row>
    <row r="39" spans="1:6" x14ac:dyDescent="0.35">
      <c r="A39" s="22" t="s">
        <v>8342</v>
      </c>
      <c r="B39" s="14">
        <v>1000.7800000000001</v>
      </c>
      <c r="C39" s="14"/>
      <c r="D39" s="14"/>
      <c r="E39" s="14"/>
      <c r="F39" s="14">
        <v>1000.7800000000001</v>
      </c>
    </row>
    <row r="40" spans="1:6" x14ac:dyDescent="0.35">
      <c r="A40" s="22" t="s">
        <v>8356</v>
      </c>
      <c r="B40" s="14"/>
      <c r="C40" s="14">
        <v>1028.47</v>
      </c>
      <c r="D40" s="14"/>
      <c r="E40" s="14"/>
      <c r="F40" s="14">
        <v>1028.47</v>
      </c>
    </row>
    <row r="41" spans="1:6" x14ac:dyDescent="0.35">
      <c r="A41" s="22" t="s">
        <v>8322</v>
      </c>
      <c r="B41" s="14"/>
      <c r="C41" s="14">
        <v>927.90000000000009</v>
      </c>
      <c r="D41" s="14"/>
      <c r="E41" s="14"/>
      <c r="F41" s="14">
        <v>927.90000000000009</v>
      </c>
    </row>
    <row r="42" spans="1:6" x14ac:dyDescent="0.35">
      <c r="A42" s="22" t="s">
        <v>8321</v>
      </c>
      <c r="B42" s="14"/>
      <c r="C42" s="14"/>
      <c r="D42" s="14"/>
      <c r="E42" s="14">
        <v>4874.82</v>
      </c>
      <c r="F42" s="14">
        <v>4874.82</v>
      </c>
    </row>
    <row r="43" spans="1:6" x14ac:dyDescent="0.35">
      <c r="A43" s="22" t="s">
        <v>8340</v>
      </c>
      <c r="B43" s="14"/>
      <c r="C43" s="14"/>
      <c r="D43" s="14"/>
      <c r="E43" s="14">
        <v>1181.8500000000001</v>
      </c>
      <c r="F43" s="14">
        <v>1181.8500000000001</v>
      </c>
    </row>
    <row r="44" spans="1:6" x14ac:dyDescent="0.35">
      <c r="A44" s="22" t="s">
        <v>8339</v>
      </c>
      <c r="B44" s="14">
        <v>289.33</v>
      </c>
      <c r="C44" s="14">
        <v>2726.75</v>
      </c>
      <c r="D44" s="14"/>
      <c r="E44" s="14"/>
      <c r="F44" s="14">
        <v>3016.08</v>
      </c>
    </row>
    <row r="45" spans="1:6" x14ac:dyDescent="0.35">
      <c r="A45" s="13" t="s">
        <v>8317</v>
      </c>
      <c r="B45" s="14">
        <v>20776.070000000003</v>
      </c>
      <c r="C45" s="14">
        <v>23563.03</v>
      </c>
      <c r="D45" s="14"/>
      <c r="E45" s="14">
        <v>35607.629999999997</v>
      </c>
      <c r="F45" s="14">
        <v>79946.73000000001</v>
      </c>
    </row>
    <row r="46" spans="1:6" x14ac:dyDescent="0.35">
      <c r="A46" s="22" t="s">
        <v>8346</v>
      </c>
      <c r="B46" s="14"/>
      <c r="C46" s="14">
        <v>3955.85</v>
      </c>
      <c r="D46" s="14"/>
      <c r="E46" s="14"/>
      <c r="F46" s="14">
        <v>3955.85</v>
      </c>
    </row>
    <row r="47" spans="1:6" x14ac:dyDescent="0.35">
      <c r="A47" s="22" t="s">
        <v>8347</v>
      </c>
      <c r="B47" s="14"/>
      <c r="C47" s="14"/>
      <c r="D47" s="14"/>
      <c r="E47" s="14">
        <v>28109.809999999994</v>
      </c>
      <c r="F47" s="14">
        <v>28109.809999999994</v>
      </c>
    </row>
    <row r="48" spans="1:6" x14ac:dyDescent="0.35">
      <c r="A48" s="22" t="s">
        <v>8354</v>
      </c>
      <c r="B48" s="14"/>
      <c r="C48" s="14">
        <v>1414.18</v>
      </c>
      <c r="D48" s="14"/>
      <c r="E48" s="14">
        <v>1315.56</v>
      </c>
      <c r="F48" s="14">
        <v>2729.74</v>
      </c>
    </row>
    <row r="49" spans="1:6" x14ac:dyDescent="0.35">
      <c r="A49" s="22" t="s">
        <v>8353</v>
      </c>
      <c r="B49" s="14">
        <v>1497.6999999999998</v>
      </c>
      <c r="C49" s="14">
        <v>15</v>
      </c>
      <c r="D49" s="14"/>
      <c r="E49" s="14">
        <v>2604.6599999999994</v>
      </c>
      <c r="F49" s="14">
        <v>4117.3599999999988</v>
      </c>
    </row>
    <row r="50" spans="1:6" x14ac:dyDescent="0.35">
      <c r="A50" s="22" t="s">
        <v>8319</v>
      </c>
      <c r="B50" s="14">
        <v>15446.210000000003</v>
      </c>
      <c r="C50" s="14">
        <v>15517.470000000001</v>
      </c>
      <c r="D50" s="14"/>
      <c r="E50" s="14">
        <v>3577.5999999999995</v>
      </c>
      <c r="F50" s="14">
        <v>34541.280000000006</v>
      </c>
    </row>
    <row r="51" spans="1:6" x14ac:dyDescent="0.35">
      <c r="A51" s="22" t="s">
        <v>8318</v>
      </c>
      <c r="B51" s="14">
        <v>3832.1600000000003</v>
      </c>
      <c r="C51" s="14">
        <v>2660.5299999999997</v>
      </c>
      <c r="D51" s="14"/>
      <c r="E51" s="14"/>
      <c r="F51" s="14">
        <v>6492.6900000000005</v>
      </c>
    </row>
    <row r="52" spans="1:6" x14ac:dyDescent="0.35">
      <c r="A52" s="13" t="s">
        <v>8315</v>
      </c>
      <c r="B52" s="14">
        <v>1473.1200000000001</v>
      </c>
      <c r="C52" s="14">
        <v>30381.850000000002</v>
      </c>
      <c r="D52" s="14">
        <v>3141.16</v>
      </c>
      <c r="E52" s="14">
        <v>70621.139999999927</v>
      </c>
      <c r="F52" s="14">
        <v>105617.26999999993</v>
      </c>
    </row>
    <row r="53" spans="1:6" x14ac:dyDescent="0.35">
      <c r="A53" s="22" t="s">
        <v>8357</v>
      </c>
      <c r="B53" s="14">
        <v>447.01</v>
      </c>
      <c r="C53" s="14">
        <v>3831.8299999999995</v>
      </c>
      <c r="D53" s="14"/>
      <c r="E53" s="14">
        <v>5944.29</v>
      </c>
      <c r="F53" s="14">
        <v>10223.129999999999</v>
      </c>
    </row>
    <row r="54" spans="1:6" x14ac:dyDescent="0.35">
      <c r="A54" s="22" t="s">
        <v>8316</v>
      </c>
      <c r="B54" s="14"/>
      <c r="C54" s="14">
        <v>16889.360000000004</v>
      </c>
      <c r="D54" s="14">
        <v>1671.51</v>
      </c>
      <c r="E54" s="14">
        <v>56032.889999999919</v>
      </c>
      <c r="F54" s="14">
        <v>74593.759999999922</v>
      </c>
    </row>
    <row r="55" spans="1:6" x14ac:dyDescent="0.35">
      <c r="A55" s="22" t="s">
        <v>8355</v>
      </c>
      <c r="B55" s="14">
        <v>1026.1100000000001</v>
      </c>
      <c r="C55" s="14">
        <v>9660.66</v>
      </c>
      <c r="D55" s="14">
        <v>1469.65</v>
      </c>
      <c r="E55" s="14">
        <v>8643.9600000000009</v>
      </c>
      <c r="F55" s="14">
        <v>20800.38</v>
      </c>
    </row>
    <row r="56" spans="1:6" x14ac:dyDescent="0.35">
      <c r="A56" s="13" t="s">
        <v>8361</v>
      </c>
      <c r="B56" s="14">
        <v>27212.45</v>
      </c>
      <c r="C56" s="14">
        <v>92295.07</v>
      </c>
      <c r="D56" s="14">
        <v>5002.7800000000007</v>
      </c>
      <c r="E56" s="14">
        <v>204643.43999999994</v>
      </c>
      <c r="F56" s="14">
        <v>329153.73999999987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Failed US Music Kickstarter</vt:lpstr>
      <vt:lpstr>Successful US Music Kickstarter</vt:lpstr>
      <vt:lpstr>US Music Descriptive Statistics</vt:lpstr>
      <vt:lpstr>Sheet1</vt:lpstr>
      <vt:lpstr>GB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Tran</cp:lastModifiedBy>
  <dcterms:created xsi:type="dcterms:W3CDTF">2017-04-20T15:17:24Z</dcterms:created>
  <dcterms:modified xsi:type="dcterms:W3CDTF">2022-08-11T06:05:21Z</dcterms:modified>
</cp:coreProperties>
</file>