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'Angebot'!$A$7:$Q$192</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186</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188</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189</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190</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191</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16"/>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5</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5</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2</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BA02-01</t>
        </is>
      </c>
      <c r="C185" s="22" t="n"/>
      <c r="D185" s="23" t="inlineStr">
        <is>
          <t>Kindergarderobe weiß
Kindergarderobe in Weiß.</t>
        </is>
      </c>
      <c r="E185" s="13" t="n"/>
      <c r="F185" s="23" t="inlineStr">
        <is>
          <t>Flur 2</t>
        </is>
      </c>
      <c r="G185" s="21" t="inlineStr">
        <is>
          <t>gebraucht</t>
        </is>
      </c>
      <c r="H185" s="21" t="n">
        <v>5</v>
      </c>
      <c r="I185" s="21" t="inlineStr">
        <is>
          <t>Stück</t>
        </is>
      </c>
      <c r="J185" s="24" t="n">
        <v>90</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BA02-02</t>
        </is>
      </c>
      <c r="C186" s="11" t="n"/>
      <c r="D186" s="12" t="inlineStr">
        <is>
          <t>Rutscherauto rot
Rutscherauto in Sportwagenform, roter Kunststoffkorpus mit schwarzer Sitzfläche in Rautensteppung, verchromte Felgen, Lehne hinten zum Schieben.</t>
        </is>
      </c>
      <c r="E186" s="13" t="n"/>
      <c r="F186" s="12" t="inlineStr">
        <is>
          <t>Flur 2</t>
        </is>
      </c>
      <c r="G186" s="10" t="inlineStr">
        <is>
          <t>gebraucht</t>
        </is>
      </c>
      <c r="H186" s="10" t="n">
        <v>1</v>
      </c>
      <c r="I186" s="10" t="inlineStr">
        <is>
          <t>Stück</t>
        </is>
      </c>
      <c r="J186" s="14" t="n">
        <v>35</v>
      </c>
      <c r="K186" s="15">
        <f>J186*1.19</f>
        <v/>
      </c>
      <c r="L186" s="10" t="inlineStr">
        <is>
          <t>VHB</t>
        </is>
      </c>
      <c r="M186" s="12" t="inlineStr">
        <is>
          <t>nur Abholung</t>
        </is>
      </c>
      <c r="N186" s="16" t="n"/>
      <c r="O186" s="17" t="n"/>
      <c r="P186" s="18" t="n"/>
      <c r="Q186" s="19">
        <f>IF(N186&lt;&gt;"ja","",IF(O186="",H186,O186)*J186)</f>
        <v/>
      </c>
    </row>
    <row r="187" ht="78" customHeight="1">
      <c r="A187" s="20" t="n">
        <v>180</v>
      </c>
      <c r="B187" s="21" t="inlineStr">
        <is>
          <t>BA02-03</t>
        </is>
      </c>
      <c r="C187" s="22" t="n"/>
      <c r="D187" s="23" t="inlineStr">
        <is>
          <t>Bilder Schwarzwald, gerahmt
Schwarz gerahmte Zeichnungen hinter Glas in schlichter Strichtechnik: Bergkette, Mädchen mit Bollenhut und Tannenwald. Motivgruppe Schwarzwald.</t>
        </is>
      </c>
      <c r="E187" s="13" t="n"/>
      <c r="F187" s="23" t="inlineStr">
        <is>
          <t>Flur 2</t>
        </is>
      </c>
      <c r="G187" s="21" t="inlineStr">
        <is>
          <t>gut</t>
        </is>
      </c>
      <c r="H187" s="21" t="n">
        <v>3</v>
      </c>
      <c r="I187" s="21" t="inlineStr">
        <is>
          <t>Stück</t>
        </is>
      </c>
      <c r="J187" s="24" t="n">
        <v>45</v>
      </c>
      <c r="K187" s="25">
        <f>J187*1.19</f>
        <v/>
      </c>
      <c r="L187" s="21" t="inlineStr">
        <is>
          <t>VHB</t>
        </is>
      </c>
      <c r="M187" s="23" t="inlineStr">
        <is>
          <t>Versand möglich</t>
        </is>
      </c>
      <c r="N187" s="16" t="n"/>
      <c r="O187" s="17" t="n"/>
      <c r="P187" s="18" t="n"/>
      <c r="Q187" s="26">
        <f>IF(N187&lt;&gt;"ja","",IF(O187="",H187,O187)*J187)</f>
        <v/>
      </c>
    </row>
    <row r="188" ht="78" customHeight="1">
      <c r="A188" s="9" t="n">
        <v>181</v>
      </c>
      <c r="B188" s="10" t="inlineStr">
        <is>
          <t>BA02-04</t>
        </is>
      </c>
      <c r="C188" s="11" t="n"/>
      <c r="D188" s="12" t="inlineStr">
        <is>
          <t>Kinder-Ohrensessel grau, Kunstleder
Ohrensessel in Kindergröße, hellgrauer Kunstlederbezug, geschwungene schwarze Holzbeine.</t>
        </is>
      </c>
      <c r="E188" s="13" t="n"/>
      <c r="F188" s="12" t="inlineStr">
        <is>
          <t>Flur 2</t>
        </is>
      </c>
      <c r="G188" s="10" t="inlineStr">
        <is>
          <t>gebraucht</t>
        </is>
      </c>
      <c r="H188" s="10" t="n">
        <v>1</v>
      </c>
      <c r="I188" s="10" t="inlineStr">
        <is>
          <t>Stück</t>
        </is>
      </c>
      <c r="J188" s="14" t="n">
        <v>55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BA02-05</t>
        </is>
      </c>
      <c r="C189" s="22" t="n"/>
      <c r="D189" s="23" t="inlineStr">
        <is>
          <t>Ablagepult Holz auf Metallgestell
Pult mit geneigter Platte aus dunklem Holz mit schwarzer Auflage, auf einem C-förmigen schwarzen Metallgestell. Untergreifbar, im Haus als Stehpult für die Anwesenheitsliste genutzt.</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BA02-06</t>
        </is>
      </c>
      <c r="C190" s="11" t="n"/>
      <c r="D190" s="12" t="inlineStr">
        <is>
          <t>Truhenbank weiß mit Fellauflage
Sitzbank in Weiß mit geschwungenen Seitenteilen, Rückenbrett und aufklappbarer Sitzfläche mit Beschlägen. Darunter ein großer Stauraum. Eine weiße Fellauflage liegt auf der Sitzfläche.</t>
        </is>
      </c>
      <c r="E190" s="13" t="n"/>
      <c r="F190" s="12" t="inlineStr">
        <is>
          <t>Flur 2</t>
        </is>
      </c>
      <c r="G190" s="10" t="inlineStr">
        <is>
          <t>gebraucht</t>
        </is>
      </c>
      <c r="H190" s="10" t="n">
        <v>1</v>
      </c>
      <c r="I190" s="10" t="inlineStr">
        <is>
          <t>Stück</t>
        </is>
      </c>
      <c r="J190" s="14" t="n">
        <v>45</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BA02-08</t>
        </is>
      </c>
      <c r="C191" s="22" t="n"/>
      <c r="D191" s="23" t="inlineStr">
        <is>
          <t>Kinderschrank weiß mit Handabdrücken
Hoher Schrank in Weiß mit Türen und Schubladen, Griffmulden. Auf den Fronten kleben Aufkleber mit Kinderhandabdrücken in Schwarz und Rot; sie lassen sich abziehen.</t>
        </is>
      </c>
      <c r="E191" s="13" t="n"/>
      <c r="F191" s="23" t="inlineStr">
        <is>
          <t>Flur 2</t>
        </is>
      </c>
      <c r="G191" s="21" t="inlineStr">
        <is>
          <t>gebraucht</t>
        </is>
      </c>
      <c r="H191" s="21" t="n">
        <v>2</v>
      </c>
      <c r="I191" s="21" t="inlineStr">
        <is>
          <t>Stück</t>
        </is>
      </c>
      <c r="J191" s="24" t="n">
        <v>90</v>
      </c>
      <c r="K191" s="25">
        <f>J191*1.19</f>
        <v/>
      </c>
      <c r="L191" s="21" t="inlineStr">
        <is>
          <t>VHB</t>
        </is>
      </c>
      <c r="M191" s="23" t="inlineStr">
        <is>
          <t>nur Abholung</t>
        </is>
      </c>
      <c r="N191" s="16" t="n"/>
      <c r="O191" s="17" t="n"/>
      <c r="P191" s="18" t="n"/>
      <c r="Q191" s="26">
        <f>IF(N191&lt;&gt;"ja","",IF(O191="",H191,O191)*J191)</f>
        <v/>
      </c>
    </row>
    <row r="192" ht="78" customHeight="1">
      <c r="A192" s="9" t="n">
        <v>185</v>
      </c>
      <c r="B192" s="10" t="inlineStr">
        <is>
          <t>BA02-09</t>
        </is>
      </c>
      <c r="C192" s="11" t="n"/>
      <c r="D192" s="12" t="inlineStr">
        <is>
          <t>Deko-Häuser Keramik
Drei Häuschen aus Keramik mit ausgestanzten Fenstern, zum Beleuchten mit einem Teelicht: eines craquelé-grau, eines cremeweiß glasiert, eines dunkelgrau mit rundem Fenster.</t>
        </is>
      </c>
      <c r="E192" s="13" t="n"/>
      <c r="F192" s="12" t="inlineStr">
        <is>
          <t>Flur 2</t>
        </is>
      </c>
      <c r="G192" s="10" t="inlineStr">
        <is>
          <t>gut</t>
        </is>
      </c>
      <c r="H192" s="10" t="n">
        <v>3</v>
      </c>
      <c r="I192" s="10" t="inlineStr">
        <is>
          <t>Stück</t>
        </is>
      </c>
      <c r="J192" s="14" t="n">
        <v>15</v>
      </c>
      <c r="K192" s="15">
        <f>J192*1.19</f>
        <v/>
      </c>
      <c r="L192" s="10" t="inlineStr">
        <is>
          <t>VHB</t>
        </is>
      </c>
      <c r="M192" s="12" t="inlineStr">
        <is>
          <t>Versand möglich</t>
        </is>
      </c>
      <c r="N192" s="16" t="n"/>
      <c r="O192" s="17" t="n"/>
      <c r="P192" s="18" t="n"/>
      <c r="Q192" s="19">
        <f>IF(N192&lt;&gt;"ja","",IF(O192="",H192,O192)*J192)</f>
        <v/>
      </c>
    </row>
    <row r="194" ht="24" customHeight="1">
      <c r="A194" s="36" t="inlineStr">
        <is>
          <t>A · IHRE AUSWAHL</t>
        </is>
      </c>
      <c r="B194" s="1" t="n"/>
      <c r="C194" s="1" t="n"/>
      <c r="D194" s="1" t="n"/>
      <c r="E194" s="1" t="n"/>
      <c r="F194" s="1" t="n"/>
      <c r="G194" s="1" t="n"/>
      <c r="H194" s="1" t="n"/>
      <c r="I194" s="1" t="n"/>
      <c r="J194" s="1" t="n"/>
      <c r="K194" s="1" t="n"/>
      <c r="L194" s="1" t="n"/>
      <c r="M194" s="1" t="n"/>
      <c r="N194" s="1" t="n"/>
      <c r="O194" s="1" t="n"/>
      <c r="P194" s="1" t="n"/>
      <c r="Q194" s="1" t="n"/>
    </row>
    <row r="195" ht="22" customHeight="1">
      <c r="A195" s="37" t="inlineStr">
        <is>
          <t>Wert Ihrer Auswahl netto</t>
        </is>
      </c>
      <c r="Q195" s="38">
        <f>SUM(Q8:Q192)</f>
        <v/>
      </c>
    </row>
    <row r="196" ht="22" customHeight="1">
      <c r="A196" s="37" t="inlineStr">
        <is>
          <t>zzgl. 19 % Umsatzsteuer</t>
        </is>
      </c>
      <c r="Q196" s="38">
        <f>Q195*0.19</f>
        <v/>
      </c>
    </row>
    <row r="197" ht="26" customHeight="1">
      <c r="A197" s="39" t="inlineStr">
        <is>
          <t>Wert Ihrer Auswahl brutto</t>
        </is>
      </c>
      <c r="Q197" s="40">
        <f>Q195+Q196</f>
        <v/>
      </c>
    </row>
    <row r="198" ht="22" customHeight="1">
      <c r="A198" s="37" t="inlineStr">
        <is>
          <t>gewählte Positionen</t>
        </is>
      </c>
      <c r="Q198" s="41">
        <f>COUNTIF(N8:N192,"ja")</f>
        <v/>
      </c>
    </row>
    <row r="199">
      <c r="A199" s="42" t="inlineStr">
        <is>
          <t>Solange Sie nichts eintragen, bleiben diese Summen leer. Ihre Eintragungen sind eine Interessenbekundung und keine Reservierung.</t>
        </is>
      </c>
    </row>
    <row r="201" ht="24" customHeight="1">
      <c r="A201" s="43" t="inlineStr">
        <is>
          <t>B · GESAMTBESTAND</t>
        </is>
      </c>
      <c r="B201" s="44" t="n"/>
      <c r="C201" s="44" t="n"/>
      <c r="D201" s="44" t="n"/>
      <c r="E201" s="44" t="n"/>
      <c r="F201" s="44" t="n"/>
      <c r="G201" s="44" t="n"/>
      <c r="H201" s="44" t="n"/>
      <c r="I201" s="44" t="n"/>
      <c r="J201" s="44" t="n"/>
      <c r="K201" s="44" t="n"/>
      <c r="L201" s="44" t="n"/>
      <c r="M201" s="44" t="n"/>
      <c r="N201" s="44" t="n"/>
      <c r="O201" s="44" t="n"/>
      <c r="P201" s="44" t="n"/>
      <c r="Q201" s="44" t="n"/>
    </row>
    <row r="202" ht="22" customHeight="1">
      <c r="A202" s="37" t="inlineStr">
        <is>
          <t>Gesamtwert aller gelisteten Positionen netto</t>
        </is>
      </c>
      <c r="Q202" s="38">
        <f>SUMPRODUCT(H8:H192,J8:J192)</f>
        <v/>
      </c>
    </row>
    <row r="203" ht="22" customHeight="1">
      <c r="A203" s="37" t="inlineStr">
        <is>
          <t>zzgl. 19 % Umsatzsteuer</t>
        </is>
      </c>
      <c r="Q203" s="38">
        <f>Q202*0.19</f>
        <v/>
      </c>
    </row>
    <row r="204" ht="22" customHeight="1">
      <c r="A204" s="45" t="inlineStr">
        <is>
          <t>Gesamtwert brutto</t>
        </is>
      </c>
      <c r="Q204" s="46">
        <f>Q202+Q203</f>
        <v/>
      </c>
    </row>
    <row r="206" ht="24" customHeight="1">
      <c r="A206" s="47" t="inlineStr">
        <is>
          <t>C · PAKETANGEBOT  (Übernahme des gesamten Bestands)</t>
        </is>
      </c>
      <c r="B206" s="48" t="n"/>
      <c r="C206" s="48" t="n"/>
      <c r="D206" s="48" t="n"/>
      <c r="E206" s="48" t="n"/>
      <c r="F206" s="48" t="n"/>
      <c r="G206" s="48" t="n"/>
      <c r="H206" s="48" t="n"/>
      <c r="I206" s="48" t="n"/>
      <c r="J206" s="48" t="n"/>
      <c r="K206" s="48" t="n"/>
      <c r="L206" s="48" t="n"/>
      <c r="M206" s="48" t="n"/>
      <c r="N206" s="48" t="n"/>
      <c r="O206" s="48" t="n"/>
      <c r="P206" s="48" t="n"/>
      <c r="Q206" s="48" t="n"/>
    </row>
    <row r="207" ht="22" customHeight="1">
      <c r="A207" s="37" t="inlineStr">
        <is>
          <t>Gesamtwert netto abzüglich Paketnachlass 15 %</t>
        </is>
      </c>
      <c r="Q207" s="38">
        <f>-Q202*0.15</f>
        <v/>
      </c>
    </row>
    <row r="208" ht="22" customHeight="1">
      <c r="A208" s="45" t="inlineStr">
        <is>
          <t>Paketpreis netto</t>
        </is>
      </c>
      <c r="Q208" s="46">
        <f>Q202+Q207</f>
        <v/>
      </c>
    </row>
    <row r="209" ht="22" customHeight="1">
      <c r="A209" s="37" t="inlineStr">
        <is>
          <t>zzgl. 19 % Umsatzsteuer</t>
        </is>
      </c>
      <c r="Q209" s="38">
        <f>Q208*0.19</f>
        <v/>
      </c>
    </row>
    <row r="210" ht="26" customHeight="1">
      <c r="A210" s="39" t="inlineStr">
        <is>
          <t>Paketpreis brutto</t>
        </is>
      </c>
      <c r="Q210" s="40">
        <f>Q208+Q209</f>
        <v/>
      </c>
    </row>
    <row r="211">
      <c r="A211"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13">
      <c r="A213"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14"/>
    <row r="215"/>
    <row r="216"/>
  </sheetData>
  <autoFilter ref="A7:Q192"/>
  <mergeCells count="26">
    <mergeCell ref="C1:Q1"/>
    <mergeCell ref="A211:Q211"/>
    <mergeCell ref="A203:P203"/>
    <mergeCell ref="A201:Q201"/>
    <mergeCell ref="A1:B1"/>
    <mergeCell ref="A209:P209"/>
    <mergeCell ref="L4:Q4"/>
    <mergeCell ref="A213:Q216"/>
    <mergeCell ref="A202:P202"/>
    <mergeCell ref="C3:I3"/>
    <mergeCell ref="A207:P207"/>
    <mergeCell ref="A197:P197"/>
    <mergeCell ref="C4:I4"/>
    <mergeCell ref="A196:P196"/>
    <mergeCell ref="A194:Q194"/>
    <mergeCell ref="L2:Q2"/>
    <mergeCell ref="A5:Q5"/>
    <mergeCell ref="A208:P208"/>
    <mergeCell ref="A206:Q206"/>
    <mergeCell ref="A198:P198"/>
    <mergeCell ref="A199:Q199"/>
    <mergeCell ref="C2:I2"/>
    <mergeCell ref="L3:Q3"/>
    <mergeCell ref="A210:P210"/>
    <mergeCell ref="A195:P195"/>
    <mergeCell ref="A204:P204"/>
  </mergeCells>
  <conditionalFormatting sqref="A8:Q192">
    <cfRule type="expression" priority="1" dxfId="0" stopIfTrue="0">
      <formula>$N8="ja"</formula>
    </cfRule>
  </conditionalFormatting>
  <dataValidations count="2">
    <dataValidation sqref="N8:N192" showDropDown="0" showInputMessage="0" showErrorMessage="1" allowBlank="1" errorTitle="Interesse" error="Bitte „ja&quot; oder „nein&quot; wählen." type="list">
      <formula1>"ja,nein"</formula1>
    </dataValidation>
    <dataValidation sqref="O8:O192"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2026-09-22T13:25:19Z</dcterms:created>
  <dcterms:modified xmlns:dcterms="http://purl.org/dc/terms/" xmlns:xsi="http://www.w3.org/2001/XMLSchema-instance" xsi:type="dcterms:W3CDTF">2026-09-22T13:25:21Z</dcterms:modified>
</cp:coreProperties>
</file>